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9000岩槻区役所\0029000区役所内共通\05　各部、各課調査、照会\令和６年度\【〆2月5日】いわつきスタット\09 支援課\"/>
    </mc:Choice>
  </mc:AlternateContent>
  <bookViews>
    <workbookView xWindow="-120" yWindow="-120" windowWidth="29040" windowHeight="15720"/>
  </bookViews>
  <sheets>
    <sheet name="いわつきスタット目録（岩槻区支援課）" sheetId="1" r:id="rId1"/>
    <sheet name="001" sheetId="11" r:id="rId2"/>
    <sheet name="002" sheetId="12" r:id="rId3"/>
    <sheet name="003" sheetId="14" r:id="rId4"/>
  </sheets>
  <calcPr calcId="162913"/>
</workbook>
</file>

<file path=xl/calcChain.xml><?xml version="1.0" encoding="utf-8"?>
<calcChain xmlns="http://schemas.openxmlformats.org/spreadsheetml/2006/main">
  <c r="H17" i="14" l="1"/>
  <c r="G17" i="14"/>
  <c r="P13" i="11"/>
  <c r="P29" i="11" s="1"/>
  <c r="P28" i="11"/>
  <c r="P24" i="11"/>
  <c r="P20" i="11"/>
  <c r="P15" i="11"/>
  <c r="P31" i="11" s="1"/>
  <c r="P14" i="11"/>
  <c r="P30" i="11" s="1"/>
  <c r="P12" i="11"/>
  <c r="P8" i="11"/>
  <c r="P32" i="11" l="1"/>
  <c r="P16" i="11"/>
  <c r="O28" i="11"/>
  <c r="H16" i="14" l="1"/>
  <c r="G16" i="14"/>
  <c r="O8" i="11"/>
  <c r="O12" i="11"/>
  <c r="O14" i="11"/>
  <c r="O30" i="11" s="1"/>
  <c r="O15" i="11"/>
  <c r="O20" i="11"/>
  <c r="O24" i="11"/>
  <c r="O16" i="11" l="1"/>
  <c r="O31" i="11"/>
  <c r="O32" i="11" s="1"/>
  <c r="H15" i="14"/>
  <c r="G15" i="14"/>
  <c r="N14" i="11"/>
  <c r="N30" i="11" s="1"/>
  <c r="N15" i="11"/>
  <c r="N31" i="11" s="1"/>
  <c r="N24" i="11"/>
  <c r="N20" i="11"/>
  <c r="N12" i="11"/>
  <c r="N8" i="11"/>
  <c r="N16" i="11" l="1"/>
  <c r="N32" i="11"/>
  <c r="H14" i="14"/>
  <c r="G14" i="14"/>
  <c r="M14" i="11"/>
  <c r="M30" i="11" s="1"/>
  <c r="M24" i="11"/>
  <c r="M20" i="11"/>
  <c r="M15" i="11"/>
  <c r="M31" i="11" s="1"/>
  <c r="M12" i="11"/>
  <c r="M8" i="11"/>
  <c r="M16" i="11" l="1"/>
  <c r="M32" i="11"/>
  <c r="H13" i="14"/>
  <c r="G13" i="14"/>
  <c r="L24" i="11"/>
  <c r="L20" i="11"/>
  <c r="L15" i="11"/>
  <c r="L31" i="11" s="1"/>
  <c r="L14" i="11"/>
  <c r="L30" i="11" s="1"/>
  <c r="L12" i="11"/>
  <c r="L8" i="11"/>
  <c r="L32" i="11" l="1"/>
  <c r="L16" i="11"/>
  <c r="G12" i="14" l="1"/>
  <c r="K32" i="11"/>
  <c r="K24" i="11"/>
  <c r="K20" i="11"/>
  <c r="K16" i="11"/>
  <c r="K12" i="11"/>
  <c r="K8" i="11"/>
  <c r="G11" i="14" l="1"/>
  <c r="J32" i="11"/>
  <c r="J24" i="11"/>
  <c r="J20" i="11"/>
  <c r="J16" i="11"/>
  <c r="J12" i="11"/>
  <c r="J8" i="11"/>
  <c r="G10" i="14" l="1"/>
  <c r="H24" i="11" l="1"/>
  <c r="H20" i="11"/>
  <c r="H15" i="11"/>
  <c r="H14" i="11"/>
  <c r="H30" i="11" s="1"/>
  <c r="H13" i="11"/>
  <c r="H29" i="11" s="1"/>
  <c r="H12" i="11"/>
  <c r="H8" i="11"/>
  <c r="H16" i="11" l="1"/>
  <c r="H31" i="11"/>
  <c r="H32" i="11" s="1"/>
  <c r="I24" i="11"/>
  <c r="G24" i="11"/>
  <c r="G9" i="14" l="1"/>
  <c r="I8" i="11" l="1"/>
  <c r="I12" i="11"/>
  <c r="I32" i="11"/>
  <c r="I20" i="11"/>
  <c r="I16" i="11" l="1"/>
  <c r="G20" i="11"/>
  <c r="G15" i="11"/>
  <c r="G31" i="11" s="1"/>
  <c r="F15" i="11"/>
  <c r="F31" i="11" s="1"/>
  <c r="F32" i="11" s="1"/>
  <c r="E15" i="11"/>
  <c r="E31" i="11" s="1"/>
  <c r="D15" i="11"/>
  <c r="D31" i="11" s="1"/>
  <c r="C15" i="11"/>
  <c r="C31" i="11" s="1"/>
  <c r="G14" i="11"/>
  <c r="G30" i="11" s="1"/>
  <c r="F14" i="11"/>
  <c r="F30" i="11" s="1"/>
  <c r="E14" i="11"/>
  <c r="E30" i="11" s="1"/>
  <c r="D14" i="11"/>
  <c r="D30" i="11" s="1"/>
  <c r="C14" i="11"/>
  <c r="C30" i="11" s="1"/>
  <c r="G13" i="11"/>
  <c r="G29" i="11" s="1"/>
  <c r="F13" i="11"/>
  <c r="F29" i="11" s="1"/>
  <c r="E13" i="11"/>
  <c r="E29" i="11" s="1"/>
  <c r="D13" i="11"/>
  <c r="D29" i="11" s="1"/>
  <c r="C13" i="11"/>
  <c r="C29" i="11" s="1"/>
  <c r="G12" i="11"/>
  <c r="F12" i="11"/>
  <c r="E12" i="11"/>
  <c r="D12" i="11"/>
  <c r="C12" i="11"/>
  <c r="G8" i="11"/>
  <c r="F8" i="11"/>
  <c r="E8" i="11"/>
  <c r="D8" i="11"/>
  <c r="C8" i="11"/>
  <c r="D32" i="11" l="1"/>
  <c r="E32" i="11"/>
  <c r="C32" i="11"/>
  <c r="G32" i="11"/>
  <c r="C16" i="11"/>
  <c r="G16" i="11"/>
  <c r="E16" i="11"/>
  <c r="F16" i="11"/>
  <c r="D16" i="11"/>
</calcChain>
</file>

<file path=xl/sharedStrings.xml><?xml version="1.0" encoding="utf-8"?>
<sst xmlns="http://schemas.openxmlformats.org/spreadsheetml/2006/main" count="178" uniqueCount="137">
  <si>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</si>
  <si>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</si>
  <si>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</si>
  <si>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</si>
  <si>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</si>
  <si>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</si>
  <si>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</si>
  <si>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</si>
  <si>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</si>
  <si>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</si>
  <si>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09</t>
  </si>
  <si>
    <t>支援課</t>
    <rPh sb="0" eb="2">
      <t>シエン</t>
    </rPh>
    <rPh sb="2" eb="3">
      <t>カ</t>
    </rPh>
    <phoneticPr fontId="1"/>
  </si>
  <si>
    <t>岩槻区支援課　児童福祉係</t>
    <rPh sb="0" eb="2">
      <t>イワツキ</t>
    </rPh>
    <rPh sb="2" eb="3">
      <t>ク</t>
    </rPh>
    <rPh sb="3" eb="5">
      <t>シエン</t>
    </rPh>
    <rPh sb="5" eb="6">
      <t>カ</t>
    </rPh>
    <rPh sb="7" eb="9">
      <t>ジドウ</t>
    </rPh>
    <rPh sb="9" eb="11">
      <t>フクシ</t>
    </rPh>
    <rPh sb="11" eb="12">
      <t>カカリ</t>
    </rPh>
    <phoneticPr fontId="1"/>
  </si>
  <si>
    <t>048-790-0162</t>
  </si>
  <si>
    <t>048-790-0266</t>
  </si>
  <si>
    <t>001</t>
  </si>
  <si>
    <t>002</t>
    <phoneticPr fontId="1"/>
  </si>
  <si>
    <t>H23.4.1</t>
    <phoneticPr fontId="8"/>
  </si>
  <si>
    <t>H24.4.1</t>
    <phoneticPr fontId="8"/>
  </si>
  <si>
    <t>H25.4.1</t>
    <phoneticPr fontId="8"/>
  </si>
  <si>
    <t>H26.4.1</t>
    <phoneticPr fontId="8"/>
  </si>
  <si>
    <t>H27.4.1</t>
    <phoneticPr fontId="8"/>
  </si>
  <si>
    <t>公立保育所</t>
    <phoneticPr fontId="8"/>
  </si>
  <si>
    <t>保育所数</t>
    <rPh sb="0" eb="2">
      <t>ホイク</t>
    </rPh>
    <rPh sb="2" eb="3">
      <t>ショ</t>
    </rPh>
    <rPh sb="3" eb="4">
      <t>スウ</t>
    </rPh>
    <phoneticPr fontId="9"/>
  </si>
  <si>
    <t>定　員</t>
    <rPh sb="0" eb="1">
      <t>サダム</t>
    </rPh>
    <rPh sb="2" eb="3">
      <t>イン</t>
    </rPh>
    <phoneticPr fontId="9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</si>
  <si>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9"/>
  </si>
  <si>
    <t>入所率</t>
    <rPh sb="0" eb="2">
      <t>ニュウショ</t>
    </rPh>
    <rPh sb="2" eb="3">
      <t>リツ</t>
    </rPh>
    <phoneticPr fontId="9"/>
  </si>
  <si>
    <t>私立保育所</t>
    <phoneticPr fontId="8"/>
  </si>
  <si>
    <t>公・私立保育所合計</t>
    <phoneticPr fontId="8"/>
  </si>
  <si>
    <t>認定こども園</t>
    <phoneticPr fontId="8"/>
  </si>
  <si>
    <t>いわつきスタット</t>
    <phoneticPr fontId="1"/>
  </si>
  <si>
    <t>岩槻区の保育所入所者数</t>
    <phoneticPr fontId="1"/>
  </si>
  <si>
    <t>岩槻区の保育所入所者数</t>
    <phoneticPr fontId="1"/>
  </si>
  <si>
    <t>入所申込児童数</t>
    <rPh sb="0" eb="2">
      <t>ニュウショ</t>
    </rPh>
    <rPh sb="2" eb="4">
      <t>モウシコ</t>
    </rPh>
    <rPh sb="4" eb="6">
      <t>ジドウ</t>
    </rPh>
    <rPh sb="6" eb="7">
      <t>スウ</t>
    </rPh>
    <phoneticPr fontId="1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</si>
  <si>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</si>
  <si>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</si>
  <si>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岩槻区の保育施設入所申込児童数と入所結果</t>
    <phoneticPr fontId="1"/>
  </si>
  <si>
    <t>岩槻区の保育施設入所申込児童数と入所結果</t>
    <phoneticPr fontId="1"/>
  </si>
  <si>
    <t>いわつきスタット</t>
    <phoneticPr fontId="1"/>
  </si>
  <si>
    <t>入室定員</t>
    <rPh sb="0" eb="2">
      <t>ニュウシツ</t>
    </rPh>
    <rPh sb="2" eb="4">
      <t>テイイン</t>
    </rPh>
    <phoneticPr fontId="1"/>
  </si>
  <si>
    <t>入室申請件数（1次）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</si>
  <si>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入室者数（1次）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</si>
  <si>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入室申請件数（2次）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</si>
  <si>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入室者数（2次）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</si>
  <si>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入室申請者数合計</t>
    <rPh sb="0" eb="2">
      <t>ニュウシツ</t>
    </rPh>
    <rPh sb="2" eb="5">
      <t>シンセイシャ</t>
    </rPh>
    <rPh sb="5" eb="6">
      <t>スウ</t>
    </rPh>
    <rPh sb="6" eb="8">
      <t>ゴウケイ</t>
    </rPh>
    <phoneticPr fontId="1"/>
  </si>
  <si>
    <t>入室者数合計</t>
    <rPh sb="0" eb="2">
      <t>ニュウシツ</t>
    </rPh>
    <rPh sb="2" eb="3">
      <t>シャ</t>
    </rPh>
    <rPh sb="3" eb="4">
      <t>スウ</t>
    </rPh>
    <rPh sb="4" eb="6">
      <t>ゴウケイ</t>
    </rPh>
    <phoneticPr fontId="1"/>
  </si>
  <si>
    <r>
      <rPr>
        <sz val="11"/>
        <color theme="1"/>
        <rFont val="HG丸ｺﾞｼｯｸM-PRO"/>
        <family val="3"/>
        <charset val="128"/>
      </rPr>
      <t>平成23年度選考　　　</t>
    </r>
    <r>
      <rPr>
        <sz val="8"/>
        <color theme="1"/>
        <rFont val="HG丸ｺﾞｼｯｸM-PRO"/>
        <family val="3"/>
        <charset val="128"/>
      </rPr>
      <t>（平成24年4月入室）</t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</si>
  <si>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505名</t>
    <rPh sb="3" eb="4">
      <t>メイ</t>
    </rPh>
    <phoneticPr fontId="1"/>
  </si>
  <si>
    <t>546名</t>
    <rPh sb="3" eb="4">
      <t>メイ</t>
    </rPh>
    <phoneticPr fontId="1"/>
  </si>
  <si>
    <t>４７１名</t>
    <rPh sb="3" eb="4">
      <t>メイ</t>
    </rPh>
    <phoneticPr fontId="1"/>
  </si>
  <si>
    <t>28名</t>
    <rPh sb="2" eb="3">
      <t>メイ</t>
    </rPh>
    <phoneticPr fontId="1"/>
  </si>
  <si>
    <t>14名</t>
    <rPh sb="2" eb="3">
      <t>メイ</t>
    </rPh>
    <phoneticPr fontId="1"/>
  </si>
  <si>
    <t>574名</t>
    <rPh sb="3" eb="4">
      <t>メイ</t>
    </rPh>
    <phoneticPr fontId="1"/>
  </si>
  <si>
    <t>485名</t>
    <rPh sb="3" eb="4">
      <t>メイ</t>
    </rPh>
    <phoneticPr fontId="1"/>
  </si>
  <si>
    <r>
      <rPr>
        <sz val="11"/>
        <color theme="1"/>
        <rFont val="HG丸ｺﾞｼｯｸM-PRO"/>
        <family val="3"/>
        <charset val="128"/>
      </rPr>
      <t>平成2４年度選考　　　</t>
    </r>
    <r>
      <rPr>
        <sz val="8"/>
        <color theme="1"/>
        <rFont val="HG丸ｺﾞｼｯｸM-PRO"/>
        <family val="3"/>
        <charset val="128"/>
      </rPr>
      <t>（平成2５年４月入室）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</si>
  <si>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520名</t>
    <rPh sb="3" eb="4">
      <t>メイ</t>
    </rPh>
    <phoneticPr fontId="1"/>
  </si>
  <si>
    <t>４６６名</t>
    <rPh sb="3" eb="4">
      <t>メイ</t>
    </rPh>
    <phoneticPr fontId="1"/>
  </si>
  <si>
    <t>38名</t>
    <rPh sb="2" eb="3">
      <t>メイ</t>
    </rPh>
    <phoneticPr fontId="1"/>
  </si>
  <si>
    <t>19名</t>
    <rPh sb="2" eb="3">
      <t>メイ</t>
    </rPh>
    <phoneticPr fontId="1"/>
  </si>
  <si>
    <t>558名</t>
    <rPh sb="3" eb="4">
      <t>メイ</t>
    </rPh>
    <phoneticPr fontId="1"/>
  </si>
  <si>
    <r>
      <rPr>
        <sz val="11"/>
        <color theme="1"/>
        <rFont val="HG丸ｺﾞｼｯｸM-PRO"/>
        <family val="3"/>
        <charset val="128"/>
      </rPr>
      <t>平成2５年度選考　　　</t>
    </r>
    <r>
      <rPr>
        <sz val="8"/>
        <color theme="1"/>
        <rFont val="HG丸ｺﾞｼｯｸM-PRO"/>
        <family val="3"/>
        <charset val="128"/>
      </rPr>
      <t>（平成2６年４月入室）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</si>
  <si>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518名</t>
    <rPh sb="3" eb="4">
      <t>メイ</t>
    </rPh>
    <phoneticPr fontId="1"/>
  </si>
  <si>
    <t>479名</t>
    <rPh sb="3" eb="4">
      <t>メイ</t>
    </rPh>
    <phoneticPr fontId="1"/>
  </si>
  <si>
    <t>34名</t>
    <rPh sb="2" eb="3">
      <t>メイ</t>
    </rPh>
    <phoneticPr fontId="1"/>
  </si>
  <si>
    <t>24名</t>
    <rPh sb="2" eb="3">
      <t>メイ</t>
    </rPh>
    <phoneticPr fontId="1"/>
  </si>
  <si>
    <t>552名</t>
    <rPh sb="3" eb="4">
      <t>メイ</t>
    </rPh>
    <phoneticPr fontId="1"/>
  </si>
  <si>
    <t>503名</t>
    <rPh sb="3" eb="4">
      <t>メイ</t>
    </rPh>
    <phoneticPr fontId="1"/>
  </si>
  <si>
    <r>
      <rPr>
        <sz val="11"/>
        <color theme="1"/>
        <rFont val="HG丸ｺﾞｼｯｸM-PRO"/>
        <family val="3"/>
        <charset val="128"/>
      </rPr>
      <t>平成2６年度選考　　　</t>
    </r>
    <r>
      <rPr>
        <sz val="8"/>
        <color theme="1"/>
        <rFont val="HG丸ｺﾞｼｯｸM-PRO"/>
        <family val="3"/>
        <charset val="128"/>
      </rPr>
      <t>（平成2７年４月入室）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</si>
  <si>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628名</t>
    <rPh sb="3" eb="4">
      <t>メイ</t>
    </rPh>
    <phoneticPr fontId="1"/>
  </si>
  <si>
    <t>494名</t>
    <rPh sb="3" eb="4">
      <t>メイ</t>
    </rPh>
    <phoneticPr fontId="1"/>
  </si>
  <si>
    <t>35名</t>
    <rPh sb="2" eb="3">
      <t>メイ</t>
    </rPh>
    <phoneticPr fontId="1"/>
  </si>
  <si>
    <t>11名</t>
    <rPh sb="2" eb="3">
      <t>メイ</t>
    </rPh>
    <phoneticPr fontId="1"/>
  </si>
  <si>
    <t>663名</t>
    <rPh sb="3" eb="4">
      <t>メイ</t>
    </rPh>
    <phoneticPr fontId="1"/>
  </si>
  <si>
    <t>岩槻区の放課後児童クラブ（入室定員、申請件数、入室者数）</t>
    <phoneticPr fontId="1"/>
  </si>
  <si>
    <t>岩槻区の放課後児童クラブ（入室定員、申請件数、入室者数）</t>
    <phoneticPr fontId="1"/>
  </si>
  <si>
    <t>備考</t>
    <rPh sb="0" eb="2">
      <t>ビコウ</t>
    </rPh>
    <phoneticPr fontId="1"/>
  </si>
  <si>
    <t>入所はH23年4月</t>
    <rPh sb="0" eb="2">
      <t>ニュウショ</t>
    </rPh>
    <rPh sb="6" eb="7">
      <t>ネン</t>
    </rPh>
    <rPh sb="8" eb="9">
      <t>ツキ</t>
    </rPh>
    <phoneticPr fontId="1"/>
  </si>
  <si>
    <t>入所はH24年4月</t>
    <rPh sb="0" eb="2">
      <t>ニュウショ</t>
    </rPh>
    <rPh sb="6" eb="7">
      <t>ネン</t>
    </rPh>
    <rPh sb="8" eb="9">
      <t>ツキ</t>
    </rPh>
    <phoneticPr fontId="1"/>
  </si>
  <si>
    <t>入所はH25年4月</t>
    <rPh sb="0" eb="2">
      <t>ニュウショ</t>
    </rPh>
    <rPh sb="6" eb="7">
      <t>ネン</t>
    </rPh>
    <rPh sb="8" eb="9">
      <t>ツキ</t>
    </rPh>
    <phoneticPr fontId="1"/>
  </si>
  <si>
    <t>入所はH26年4月</t>
    <rPh sb="0" eb="2">
      <t>ニュウショ</t>
    </rPh>
    <rPh sb="6" eb="7">
      <t>ネン</t>
    </rPh>
    <rPh sb="8" eb="9">
      <t>ツキ</t>
    </rPh>
    <phoneticPr fontId="1"/>
  </si>
  <si>
    <t>入所はH27年4月</t>
    <rPh sb="0" eb="2">
      <t>ニュウショ</t>
    </rPh>
    <rPh sb="6" eb="7">
      <t>ネン</t>
    </rPh>
    <rPh sb="8" eb="9">
      <t>ツキ</t>
    </rPh>
    <phoneticPr fontId="1"/>
  </si>
  <si>
    <t>* 一次選考終了時点</t>
    <rPh sb="2" eb="4">
      <t>イチジ</t>
    </rPh>
    <rPh sb="4" eb="6">
      <t>センコウ</t>
    </rPh>
    <rPh sb="6" eb="8">
      <t>シュウリョウ</t>
    </rPh>
    <rPh sb="8" eb="10">
      <t>ジテン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</si>
  <si>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</si>
  <si>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</si>
  <si>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</si>
  <si>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</si>
  <si>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</si>
  <si>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申請件数は第一希望クラブのみの集計となります。</t>
    <rPh sb="0" eb="2">
      <t>シンセイ</t>
    </rPh>
    <rPh sb="2" eb="4">
      <t>ケンスウ</t>
    </rPh>
    <rPh sb="5" eb="7">
      <t>ダイイチ</t>
    </rPh>
    <rPh sb="7" eb="9">
      <t>キボウ</t>
    </rPh>
    <rPh sb="15" eb="17">
      <t>シュウケイ</t>
    </rPh>
    <phoneticPr fontId="1"/>
  </si>
  <si>
    <t>Ｈ22年度選考</t>
    <rPh sb="3" eb="5">
      <t>ネンド</t>
    </rPh>
    <rPh sb="5" eb="7">
      <t>センコウ</t>
    </rPh>
    <phoneticPr fontId="1"/>
  </si>
  <si>
    <t>Ｈ23年度選考</t>
    <rPh sb="3" eb="5">
      <t>ネンド</t>
    </rPh>
    <rPh sb="5" eb="7">
      <t>センコウ</t>
    </rPh>
    <phoneticPr fontId="1"/>
  </si>
  <si>
    <t>Ｈ24年度選考</t>
    <rPh sb="3" eb="5">
      <t>ネンド</t>
    </rPh>
    <rPh sb="5" eb="7">
      <t>センコウ</t>
    </rPh>
    <phoneticPr fontId="1"/>
  </si>
  <si>
    <t>Ｈ25年度選考</t>
    <rPh sb="3" eb="5">
      <t>ネンド</t>
    </rPh>
    <rPh sb="5" eb="7">
      <t>センコウ</t>
    </rPh>
    <phoneticPr fontId="1"/>
  </si>
  <si>
    <t>Ｈ26年度選考</t>
    <rPh sb="3" eb="5">
      <t>ネンド</t>
    </rPh>
    <rPh sb="5" eb="7">
      <t>センコウ</t>
    </rPh>
    <phoneticPr fontId="1"/>
  </si>
  <si>
    <t>Ｈ27年度選考</t>
    <rPh sb="3" eb="5">
      <t>ネンド</t>
    </rPh>
    <rPh sb="5" eb="7">
      <t>センコウ</t>
    </rPh>
    <phoneticPr fontId="1"/>
  </si>
  <si>
    <t>入所はH28年4月</t>
    <rPh sb="0" eb="2">
      <t>ニュウショ</t>
    </rPh>
    <rPh sb="6" eb="7">
      <t>ネン</t>
    </rPh>
    <rPh sb="8" eb="9">
      <t>ツキ</t>
    </rPh>
    <phoneticPr fontId="1"/>
  </si>
  <si>
    <r>
      <rPr>
        <sz val="11"/>
        <color theme="1"/>
        <rFont val="HG丸ｺﾞｼｯｸM-PRO"/>
        <family val="3"/>
        <charset val="128"/>
      </rPr>
      <t>平成2７年度選考　　　</t>
    </r>
    <r>
      <rPr>
        <sz val="8"/>
        <color theme="1"/>
        <rFont val="HG丸ｺﾞｼｯｸM-PRO"/>
        <family val="3"/>
        <charset val="128"/>
      </rPr>
      <t>（平成2８年４月入室）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</si>
  <si>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H28.4.1</t>
    <phoneticPr fontId="1"/>
  </si>
  <si>
    <t>H29.4.1</t>
    <phoneticPr fontId="1"/>
  </si>
  <si>
    <t>Ｈ28年度選考</t>
    <rPh sb="3" eb="5">
      <t>ネンド</t>
    </rPh>
    <rPh sb="5" eb="7">
      <t>センコウ</t>
    </rPh>
    <phoneticPr fontId="1"/>
  </si>
  <si>
    <t>入所はH29年4月</t>
    <rPh sb="0" eb="2">
      <t>ニュウショ</t>
    </rPh>
    <rPh sb="6" eb="7">
      <t>ネン</t>
    </rPh>
    <rPh sb="8" eb="9">
      <t>ツキ</t>
    </rPh>
    <phoneticPr fontId="1"/>
  </si>
  <si>
    <r>
      <rPr>
        <sz val="11"/>
        <color theme="1"/>
        <rFont val="HG丸ｺﾞｼｯｸM-PRO"/>
        <family val="3"/>
        <charset val="128"/>
      </rPr>
      <t>平成2８年度選考　　　</t>
    </r>
    <r>
      <rPr>
        <sz val="8"/>
        <color theme="1"/>
        <rFont val="HG丸ｺﾞｼｯｸM-PRO"/>
        <family val="3"/>
        <charset val="128"/>
      </rPr>
      <t>（平成2９年４月入室）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</si>
  <si>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H30.4.1</t>
    <phoneticPr fontId="1"/>
  </si>
  <si>
    <t>Ｈ29年度選考</t>
    <rPh sb="3" eb="5">
      <t>ネンド</t>
    </rPh>
    <rPh sb="5" eb="7">
      <t>センコウ</t>
    </rPh>
    <phoneticPr fontId="1"/>
  </si>
  <si>
    <t>入所はH30年4月</t>
    <rPh sb="0" eb="2">
      <t>ニュウショ</t>
    </rPh>
    <rPh sb="6" eb="7">
      <t>ネン</t>
    </rPh>
    <rPh sb="8" eb="9">
      <t>ツキ</t>
    </rPh>
    <phoneticPr fontId="1"/>
  </si>
  <si>
    <r>
      <rPr>
        <sz val="11"/>
        <color theme="1"/>
        <rFont val="HG丸ｺﾞｼｯｸM-PRO"/>
        <family val="3"/>
        <charset val="128"/>
      </rPr>
      <t>平成2９年度選考　　　</t>
    </r>
    <r>
      <rPr>
        <sz val="8"/>
        <color theme="1"/>
        <rFont val="HG丸ｺﾞｼｯｸM-PRO"/>
        <family val="3"/>
        <charset val="128"/>
      </rPr>
      <t>（平成３０年４月入室）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</si>
  <si>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r>
      <rPr>
        <sz val="11"/>
        <color theme="1"/>
        <rFont val="HG丸ｺﾞｼｯｸM-PRO"/>
        <family val="3"/>
        <charset val="128"/>
      </rPr>
      <t>平成30年度選考　　　</t>
    </r>
    <r>
      <rPr>
        <sz val="8"/>
        <color theme="1"/>
        <rFont val="HG丸ｺﾞｼｯｸM-PRO"/>
        <family val="3"/>
        <charset val="128"/>
      </rPr>
      <t>（平成３１年４月入室）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rPh sb="6" eb="8">
      <t>センコウ</t>
    </rPh>
    <rPh sb="12" eb="14">
      <t>ヘイセイ</t>
    </rPh>
    <rPh sb="16" eb="17">
      <t>ネン</t>
    </rPh>
    <rPh sb="18" eb="19">
      <t>ガツ</t>
    </rPh>
    <rPh sb="19" eb="21">
      <t>ニュウシツ</t>
    </rPh>
    <phoneticPr fontId="1"/>
  </si>
  <si>
    <t>H31.4.1</t>
    <phoneticPr fontId="1"/>
  </si>
  <si>
    <t>Ｈ30年度選考</t>
    <rPh sb="3" eb="5">
      <t>ネンド</t>
    </rPh>
    <rPh sb="5" eb="7">
      <t>センコウ</t>
    </rPh>
    <phoneticPr fontId="1"/>
  </si>
  <si>
    <t>入所はH31年4月</t>
    <rPh sb="0" eb="2">
      <t>ニュウショ</t>
    </rPh>
    <rPh sb="6" eb="7">
      <t>ネン</t>
    </rPh>
    <rPh sb="8" eb="9">
      <t>ツキ</t>
    </rPh>
    <phoneticPr fontId="1"/>
  </si>
  <si>
    <t>003</t>
    <phoneticPr fontId="1"/>
  </si>
  <si>
    <t>R2.4.1</t>
    <phoneticPr fontId="1"/>
  </si>
  <si>
    <t>入所はR2年4月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</si>
  <si>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令和元年度選考　　　</t>
    </r>
    <r>
      <rPr>
        <sz val="8"/>
        <color theme="1"/>
        <rFont val="HG丸ｺﾞｼｯｸM-PRO"/>
        <family val="3"/>
        <charset val="128"/>
      </rPr>
      <t>（令和２年４月入室）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2" eb="4">
      <t>ガンネン</t>
    </rPh>
    <rPh sb="3" eb="5">
      <t>ネンド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</si>
  <si>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Ｒ1年度選考</t>
    <rPh sb="2" eb="4">
      <t>ネンド</t>
    </rPh>
    <rPh sb="4" eb="6">
      <t>センコウ</t>
    </rPh>
    <phoneticPr fontId="1"/>
  </si>
  <si>
    <t>R3.4.1</t>
    <phoneticPr fontId="1"/>
  </si>
  <si>
    <t>Ｒ2年度選考</t>
    <rPh sb="2" eb="4">
      <t>ネンド</t>
    </rPh>
    <rPh sb="4" eb="6">
      <t>センコウ</t>
    </rPh>
    <phoneticPr fontId="1"/>
  </si>
  <si>
    <t>入所はR3年4月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</si>
  <si>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令和２年度選考　　　</t>
    </r>
    <r>
      <rPr>
        <sz val="8"/>
        <color theme="1"/>
        <rFont val="HG丸ｺﾞｼｯｸM-PRO"/>
        <family val="3"/>
        <charset val="128"/>
      </rPr>
      <t>（令和３年４月入室）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</si>
  <si>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R4.4.1</t>
    <phoneticPr fontId="1"/>
  </si>
  <si>
    <t>Ｒ3年度選考</t>
    <rPh sb="2" eb="4">
      <t>ネンド</t>
    </rPh>
    <rPh sb="4" eb="6">
      <t>センコウ</t>
    </rPh>
    <phoneticPr fontId="1"/>
  </si>
  <si>
    <t>入所はR4年4月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</si>
  <si>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令和３年度選考　　　</t>
    </r>
    <r>
      <rPr>
        <sz val="8"/>
        <color theme="1"/>
        <rFont val="HG丸ｺﾞｼｯｸM-PRO"/>
        <family val="3"/>
        <charset val="128"/>
      </rPr>
      <t>（令和４年４月入室）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</si>
  <si>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R5.4.1</t>
    <phoneticPr fontId="1"/>
  </si>
  <si>
    <t>Ｒ4年度選考</t>
    <rPh sb="2" eb="4">
      <t>ネンド</t>
    </rPh>
    <rPh sb="4" eb="6">
      <t>センコウ</t>
    </rPh>
    <phoneticPr fontId="1"/>
  </si>
  <si>
    <t>入所はR5年4月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</si>
  <si>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令和４年度選考　　　</t>
    </r>
    <r>
      <rPr>
        <sz val="8"/>
        <color theme="1"/>
        <rFont val="HG丸ｺﾞｼｯｸM-PRO"/>
        <family val="3"/>
        <charset val="128"/>
      </rPr>
      <t>（令和５年４月入室）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</si>
  <si>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1"/>
  </si>
  <si>
    <t>総合計</t>
    <rPh sb="0" eb="1">
      <t>ソウ</t>
    </rPh>
    <rPh sb="1" eb="3">
      <t>ゴウケイ</t>
    </rPh>
    <phoneticPr fontId="8"/>
  </si>
  <si>
    <t>小規模保育事業所</t>
    <rPh sb="0" eb="3">
      <t>ショウキボ</t>
    </rPh>
    <rPh sb="3" eb="5">
      <t>ホイク</t>
    </rPh>
    <rPh sb="5" eb="8">
      <t>ジギョウショ</t>
    </rPh>
    <phoneticPr fontId="8"/>
  </si>
  <si>
    <t>※R5年度新設</t>
    <rPh sb="3" eb="5">
      <t>ネンド</t>
    </rPh>
    <rPh sb="5" eb="7">
      <t>シンセツ</t>
    </rPh>
    <phoneticPr fontId="1"/>
  </si>
  <si>
    <t>※R6.1.16　修正</t>
    <rPh sb="9" eb="11">
      <t>シュウセイ</t>
    </rPh>
    <phoneticPr fontId="1"/>
  </si>
  <si>
    <t>Ｒ5年度選考</t>
    <rPh sb="2" eb="4">
      <t>ネンド</t>
    </rPh>
    <rPh sb="4" eb="6">
      <t>センコウ</t>
    </rPh>
    <phoneticPr fontId="1"/>
  </si>
  <si>
    <r>
      <rPr>
        <sz val="11"/>
        <color theme="1"/>
        <rFont val="HG丸ｺﾞｼｯｸM-PRO"/>
        <family val="3"/>
        <charset val="128"/>
      </rPr>
      <t>令和5年度選考　　　</t>
    </r>
    <r>
      <rPr>
        <sz val="8"/>
        <color theme="1"/>
        <rFont val="HG丸ｺﾞｼｯｸM-PRO"/>
        <family val="3"/>
        <charset val="128"/>
      </rPr>
      <t>（令和6年４月入室）</t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</si>
  <si>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R6.4.1</t>
    <phoneticPr fontId="1"/>
  </si>
  <si>
    <t>※事業所内保育事業所については、令和6年4月1日時点で6名の地域枠定員に対して、地域枠の児童が11名在園しています。</t>
    <rPh sb="1" eb="4">
      <t>ジギョウショ</t>
    </rPh>
    <rPh sb="4" eb="5">
      <t>ナイ</t>
    </rPh>
    <rPh sb="5" eb="7">
      <t>ホイク</t>
    </rPh>
    <rPh sb="7" eb="10">
      <t>ジギョウショ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ジテン</t>
    </rPh>
    <rPh sb="28" eb="29">
      <t>メイ</t>
    </rPh>
    <rPh sb="30" eb="32">
      <t>チイキ</t>
    </rPh>
    <rPh sb="32" eb="33">
      <t>ワク</t>
    </rPh>
    <rPh sb="33" eb="35">
      <t>テイイン</t>
    </rPh>
    <rPh sb="36" eb="37">
      <t>タイ</t>
    </rPh>
    <rPh sb="40" eb="42">
      <t>チイキ</t>
    </rPh>
    <rPh sb="42" eb="43">
      <t>ワク</t>
    </rPh>
    <rPh sb="44" eb="46">
      <t>ジドウ</t>
    </rPh>
    <rPh sb="49" eb="50">
      <t>メイ</t>
    </rPh>
    <rPh sb="50" eb="52">
      <t>ザイエン</t>
    </rPh>
    <phoneticPr fontId="1"/>
  </si>
  <si>
    <t>入所はR6年4月</t>
    <rPh sb="0" eb="2">
      <t>ニュウショ</t>
    </rPh>
    <rPh sb="5" eb="6">
      <t>ネン</t>
    </rPh>
    <rPh sb="7" eb="8">
      <t>ツキ</t>
    </rPh>
    <phoneticPr fontId="1"/>
  </si>
  <si>
    <t>※令和6年4月から新和小学校で公設放課後児童クラブが廃止され、「さいたま市放課後子ども居場所事業」を実施しています。</t>
    <rPh sb="1" eb="3">
      <t>レイワ</t>
    </rPh>
    <rPh sb="4" eb="5">
      <t>ネン</t>
    </rPh>
    <rPh sb="6" eb="7">
      <t>ガツ</t>
    </rPh>
    <rPh sb="9" eb="10">
      <t>シン</t>
    </rPh>
    <rPh sb="10" eb="11">
      <t>ワ</t>
    </rPh>
    <rPh sb="11" eb="14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</si>
</sst>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名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 diagonalUp="1">
      <left style="thin">
        <color indexed="64"/>
      </left>
      <right style="hair">
        <color auto="1"/>
      </right>
      <top style="thin">
        <color auto="1"/>
      </top>
      <bottom/>
      <diagonal style="thin">
        <color indexed="64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indexed="64"/>
      </diagonal>
    </border>
    <border diagonalUp="1">
      <left style="hair">
        <color auto="1"/>
      </left>
      <right/>
      <top style="thin">
        <color auto="1"/>
      </top>
      <bottom/>
      <diagonal style="thin">
        <color indexed="64"/>
      </diagonal>
    </border>
    <border diagonalUp="1">
      <left/>
      <right/>
      <top style="thin">
        <color auto="1"/>
      </top>
      <bottom/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auto="1"/>
      </top>
      <bottom/>
      <diagonal style="thin">
        <color indexed="64"/>
      </diagonal>
    </border>
    <border diagonalUp="1"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thin">
        <color indexed="64"/>
      </diagonal>
    </border>
    <border diagonalUp="1">
      <left/>
      <right/>
      <top style="hair">
        <color auto="1"/>
      </top>
      <bottom style="hair">
        <color auto="1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thin">
        <color indexed="64"/>
      </left>
      <right style="hair">
        <color auto="1"/>
      </right>
      <top/>
      <bottom style="thin">
        <color auto="1"/>
      </bottom>
      <diagonal style="thin">
        <color indexed="64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indexed="64"/>
      </diagonal>
    </border>
    <border diagonalUp="1">
      <left style="hair">
        <color auto="1"/>
      </left>
      <right/>
      <top/>
      <bottom style="thin">
        <color auto="1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/>
      <bottom style="thin">
        <color auto="1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38" fontId="0" fillId="0" borderId="1" xfId="2" applyFont="1" applyBorder="1">
      <alignment vertical="center"/>
    </xf>
    <xf numFmtId="0" fontId="2" fillId="0" borderId="1" xfId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9" fontId="10" fillId="0" borderId="0" xfId="3" applyNumberFormat="1" applyFont="1" applyAlignment="1">
      <alignment vertical="center"/>
    </xf>
    <xf numFmtId="49" fontId="10" fillId="0" borderId="4" xfId="4" applyNumberFormat="1" applyFont="1" applyBorder="1" applyAlignment="1">
      <alignment horizontal="center" vertical="center"/>
    </xf>
    <xf numFmtId="49" fontId="10" fillId="0" borderId="5" xfId="4" applyNumberFormat="1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38" fontId="10" fillId="0" borderId="8" xfId="4" applyFont="1" applyFill="1" applyBorder="1" applyAlignment="1">
      <alignment vertical="center"/>
    </xf>
    <xf numFmtId="38" fontId="10" fillId="0" borderId="9" xfId="4" applyFont="1" applyFill="1" applyBorder="1" applyAlignment="1">
      <alignment vertical="center"/>
    </xf>
    <xf numFmtId="0" fontId="10" fillId="0" borderId="11" xfId="3" applyFont="1" applyBorder="1" applyAlignment="1">
      <alignment horizontal="center" vertical="center"/>
    </xf>
    <xf numFmtId="38" fontId="10" fillId="0" borderId="12" xfId="4" applyFont="1" applyFill="1" applyBorder="1" applyAlignment="1">
      <alignment vertical="center"/>
    </xf>
    <xf numFmtId="38" fontId="10" fillId="0" borderId="13" xfId="4" applyFont="1" applyFill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38" fontId="10" fillId="0" borderId="0" xfId="4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10" fillId="0" borderId="16" xfId="5" applyNumberFormat="1" applyFont="1" applyFill="1" applyBorder="1" applyAlignment="1">
      <alignment vertical="center"/>
    </xf>
    <xf numFmtId="176" fontId="10" fillId="0" borderId="17" xfId="5" applyNumberFormat="1" applyFont="1" applyFill="1" applyBorder="1" applyAlignment="1">
      <alignment vertical="center"/>
    </xf>
    <xf numFmtId="176" fontId="10" fillId="0" borderId="16" xfId="5" applyNumberFormat="1" applyFont="1" applyFill="1" applyBorder="1" applyAlignment="1">
      <alignment horizontal="right" vertical="center"/>
    </xf>
    <xf numFmtId="176" fontId="10" fillId="0" borderId="17" xfId="5" applyNumberFormat="1" applyFont="1" applyFill="1" applyBorder="1" applyAlignment="1">
      <alignment horizontal="right" vertical="center"/>
    </xf>
    <xf numFmtId="49" fontId="10" fillId="0" borderId="18" xfId="4" applyNumberFormat="1" applyFont="1" applyBorder="1" applyAlignment="1">
      <alignment horizontal="center" vertical="center"/>
    </xf>
    <xf numFmtId="38" fontId="10" fillId="0" borderId="19" xfId="4" applyFont="1" applyFill="1" applyBorder="1" applyAlignment="1">
      <alignment vertical="center"/>
    </xf>
    <xf numFmtId="38" fontId="10" fillId="0" borderId="20" xfId="4" applyFont="1" applyFill="1" applyBorder="1" applyAlignment="1">
      <alignment vertical="center"/>
    </xf>
    <xf numFmtId="176" fontId="10" fillId="0" borderId="21" xfId="5" applyNumberFormat="1" applyFont="1" applyFill="1" applyBorder="1" applyAlignment="1">
      <alignment vertical="center"/>
    </xf>
    <xf numFmtId="176" fontId="10" fillId="0" borderId="21" xfId="5" applyNumberFormat="1" applyFont="1" applyFill="1" applyBorder="1" applyAlignment="1">
      <alignment horizontal="right" vertical="center"/>
    </xf>
    <xf numFmtId="38" fontId="0" fillId="0" borderId="1" xfId="2" applyFont="1" applyFill="1" applyBorder="1">
      <alignment vertical="center"/>
    </xf>
    <xf numFmtId="177" fontId="11" fillId="0" borderId="1" xfId="0" applyNumberFormat="1" applyFont="1" applyBorder="1" applyAlignment="1">
      <alignment horizontal="center" vertical="center"/>
    </xf>
    <xf numFmtId="49" fontId="10" fillId="0" borderId="18" xfId="4" applyNumberFormat="1" applyFont="1" applyFill="1" applyBorder="1" applyAlignment="1">
      <alignment horizontal="center" vertical="center"/>
    </xf>
    <xf numFmtId="49" fontId="10" fillId="0" borderId="5" xfId="4" applyNumberFormat="1" applyFont="1" applyFill="1" applyBorder="1" applyAlignment="1">
      <alignment horizontal="center" vertical="center"/>
    </xf>
    <xf numFmtId="176" fontId="10" fillId="0" borderId="24" xfId="5" applyNumberFormat="1" applyFont="1" applyFill="1" applyBorder="1" applyAlignment="1">
      <alignment vertical="center"/>
    </xf>
    <xf numFmtId="176" fontId="10" fillId="0" borderId="24" xfId="5" applyNumberFormat="1" applyFont="1" applyFill="1" applyBorder="1" applyAlignment="1">
      <alignment horizontal="right" vertical="center"/>
    </xf>
    <xf numFmtId="49" fontId="10" fillId="0" borderId="3" xfId="4" applyNumberFormat="1" applyFont="1" applyFill="1" applyBorder="1" applyAlignment="1">
      <alignment horizontal="center" vertical="center"/>
    </xf>
    <xf numFmtId="176" fontId="10" fillId="0" borderId="26" xfId="5" applyNumberFormat="1" applyFont="1" applyFill="1" applyBorder="1" applyAlignment="1">
      <alignment vertical="center"/>
    </xf>
    <xf numFmtId="38" fontId="15" fillId="0" borderId="1" xfId="2" applyFont="1" applyFill="1" applyBorder="1">
      <alignment vertical="center"/>
    </xf>
    <xf numFmtId="38" fontId="10" fillId="0" borderId="23" xfId="4" applyFont="1" applyFill="1" applyBorder="1" applyAlignment="1">
      <alignment vertical="center"/>
    </xf>
    <xf numFmtId="176" fontId="10" fillId="0" borderId="15" xfId="5" applyNumberFormat="1" applyFont="1" applyFill="1" applyBorder="1" applyAlignment="1">
      <alignment vertical="center"/>
    </xf>
    <xf numFmtId="38" fontId="10" fillId="0" borderId="25" xfId="4" applyFont="1" applyFill="1" applyBorder="1" applyAlignment="1">
      <alignment vertical="center"/>
    </xf>
    <xf numFmtId="176" fontId="10" fillId="0" borderId="27" xfId="5" applyNumberFormat="1" applyFont="1" applyFill="1" applyBorder="1" applyAlignment="1">
      <alignment horizontal="right" vertical="center"/>
    </xf>
    <xf numFmtId="38" fontId="10" fillId="0" borderId="11" xfId="4" applyFont="1" applyFill="1" applyBorder="1" applyAlignment="1">
      <alignment vertical="center"/>
    </xf>
    <xf numFmtId="38" fontId="10" fillId="0" borderId="35" xfId="4" applyFont="1" applyFill="1" applyBorder="1" applyAlignment="1">
      <alignment vertical="center"/>
    </xf>
    <xf numFmtId="38" fontId="10" fillId="0" borderId="36" xfId="4" applyFont="1" applyFill="1" applyBorder="1" applyAlignment="1">
      <alignment vertical="center"/>
    </xf>
    <xf numFmtId="38" fontId="10" fillId="0" borderId="37" xfId="4" applyFont="1" applyFill="1" applyBorder="1" applyAlignment="1">
      <alignment vertical="center"/>
    </xf>
    <xf numFmtId="38" fontId="10" fillId="0" borderId="38" xfId="4" applyFont="1" applyFill="1" applyBorder="1" applyAlignment="1">
      <alignment vertical="center"/>
    </xf>
    <xf numFmtId="176" fontId="10" fillId="0" borderId="3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0" fillId="0" borderId="0" xfId="4" applyFont="1" applyFill="1" applyBorder="1" applyAlignment="1">
      <alignment vertical="center"/>
    </xf>
    <xf numFmtId="176" fontId="10" fillId="0" borderId="39" xfId="5" applyNumberFormat="1" applyFont="1" applyFill="1" applyBorder="1" applyAlignment="1">
      <alignment vertical="center"/>
    </xf>
    <xf numFmtId="176" fontId="10" fillId="0" borderId="40" xfId="5" applyNumberFormat="1" applyFont="1" applyFill="1" applyBorder="1" applyAlignment="1">
      <alignment horizontal="right" vertical="center"/>
    </xf>
    <xf numFmtId="38" fontId="10" fillId="0" borderId="7" xfId="4" applyFont="1" applyFill="1" applyBorder="1" applyAlignment="1">
      <alignment vertical="center"/>
    </xf>
    <xf numFmtId="38" fontId="10" fillId="0" borderId="31" xfId="4" applyFont="1" applyFill="1" applyBorder="1" applyAlignment="1">
      <alignment vertical="center"/>
    </xf>
    <xf numFmtId="38" fontId="10" fillId="0" borderId="41" xfId="4" applyFont="1" applyFill="1" applyBorder="1" applyAlignment="1">
      <alignment vertical="center"/>
    </xf>
    <xf numFmtId="176" fontId="10" fillId="0" borderId="15" xfId="5" applyNumberFormat="1" applyFont="1" applyFill="1" applyBorder="1" applyAlignment="1">
      <alignment horizontal="right" vertical="center"/>
    </xf>
    <xf numFmtId="176" fontId="10" fillId="0" borderId="30" xfId="5" applyNumberFormat="1" applyFont="1" applyFill="1" applyBorder="1" applyAlignment="1">
      <alignment vertical="center"/>
    </xf>
    <xf numFmtId="38" fontId="10" fillId="0" borderId="30" xfId="4" applyFont="1" applyFill="1" applyBorder="1" applyAlignment="1">
      <alignment vertical="center"/>
    </xf>
    <xf numFmtId="176" fontId="10" fillId="0" borderId="32" xfId="5" applyNumberFormat="1" applyFont="1" applyFill="1" applyBorder="1" applyAlignment="1">
      <alignment horizontal="right" vertical="center"/>
    </xf>
    <xf numFmtId="176" fontId="16" fillId="0" borderId="42" xfId="5" applyNumberFormat="1" applyFont="1" applyFill="1" applyBorder="1" applyAlignment="1">
      <alignment vertical="center"/>
    </xf>
    <xf numFmtId="176" fontId="16" fillId="0" borderId="43" xfId="5" applyNumberFormat="1" applyFont="1" applyFill="1" applyBorder="1" applyAlignment="1">
      <alignment vertical="center"/>
    </xf>
    <xf numFmtId="176" fontId="16" fillId="0" borderId="44" xfId="5" applyNumberFormat="1" applyFont="1" applyFill="1" applyBorder="1" applyAlignment="1">
      <alignment vertical="center"/>
    </xf>
    <xf numFmtId="176" fontId="16" fillId="0" borderId="45" xfId="5" applyNumberFormat="1" applyFont="1" applyFill="1" applyBorder="1" applyAlignment="1">
      <alignment vertical="center"/>
    </xf>
    <xf numFmtId="176" fontId="16" fillId="0" borderId="46" xfId="5" applyNumberFormat="1" applyFont="1" applyFill="1" applyBorder="1" applyAlignment="1">
      <alignment vertical="center"/>
    </xf>
    <xf numFmtId="176" fontId="16" fillId="0" borderId="47" xfId="5" applyNumberFormat="1" applyFont="1" applyFill="1" applyBorder="1" applyAlignment="1">
      <alignment vertical="center"/>
    </xf>
    <xf numFmtId="176" fontId="16" fillId="0" borderId="48" xfId="5" applyNumberFormat="1" applyFont="1" applyFill="1" applyBorder="1" applyAlignment="1">
      <alignment vertical="center"/>
    </xf>
    <xf numFmtId="176" fontId="16" fillId="0" borderId="49" xfId="5" applyNumberFormat="1" applyFont="1" applyFill="1" applyBorder="1" applyAlignment="1">
      <alignment vertical="center"/>
    </xf>
    <xf numFmtId="176" fontId="16" fillId="0" borderId="50" xfId="5" applyNumberFormat="1" applyFont="1" applyFill="1" applyBorder="1" applyAlignment="1">
      <alignment vertical="center"/>
    </xf>
    <xf numFmtId="176" fontId="16" fillId="0" borderId="51" xfId="5" applyNumberFormat="1" applyFont="1" applyFill="1" applyBorder="1" applyAlignment="1">
      <alignment vertical="center"/>
    </xf>
    <xf numFmtId="176" fontId="16" fillId="0" borderId="52" xfId="5" applyNumberFormat="1" applyFont="1" applyFill="1" applyBorder="1" applyAlignment="1">
      <alignment vertical="center"/>
    </xf>
    <xf numFmtId="176" fontId="16" fillId="0" borderId="53" xfId="5" applyNumberFormat="1" applyFont="1" applyFill="1" applyBorder="1" applyAlignment="1">
      <alignment vertical="center"/>
    </xf>
    <xf numFmtId="176" fontId="16" fillId="0" borderId="54" xfId="5" applyNumberFormat="1" applyFont="1" applyFill="1" applyBorder="1" applyAlignment="1">
      <alignment vertical="center"/>
    </xf>
    <xf numFmtId="176" fontId="16" fillId="0" borderId="55" xfId="5" applyNumberFormat="1" applyFont="1" applyFill="1" applyBorder="1" applyAlignment="1">
      <alignment vertical="center"/>
    </xf>
    <xf numFmtId="38" fontId="10" fillId="0" borderId="22" xfId="4" applyFont="1" applyFill="1" applyBorder="1" applyAlignment="1">
      <alignment vertical="center"/>
    </xf>
    <xf numFmtId="38" fontId="10" fillId="0" borderId="28" xfId="4" applyFont="1" applyFill="1" applyBorder="1" applyAlignment="1">
      <alignment vertical="center"/>
    </xf>
    <xf numFmtId="38" fontId="10" fillId="0" borderId="26" xfId="4" applyFont="1" applyFill="1" applyBorder="1" applyAlignment="1">
      <alignment vertical="center"/>
    </xf>
    <xf numFmtId="0" fontId="10" fillId="0" borderId="31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  <xf numFmtId="0" fontId="10" fillId="0" borderId="0" xfId="3" applyFont="1" applyAlignment="1">
      <alignment vertical="center"/>
    </xf>
    <xf numFmtId="0" fontId="11" fillId="0" borderId="0" xfId="0" applyFont="1">
      <alignment vertical="center"/>
    </xf>
    <xf numFmtId="38" fontId="10" fillId="4" borderId="22" xfId="4" applyFont="1" applyFill="1" applyBorder="1" applyAlignment="1">
      <alignment vertical="center"/>
    </xf>
    <xf numFmtId="38" fontId="10" fillId="4" borderId="11" xfId="4" applyFont="1" applyFill="1" applyBorder="1" applyAlignment="1">
      <alignment vertical="center"/>
    </xf>
    <xf numFmtId="176" fontId="10" fillId="4" borderId="15" xfId="5" applyNumberFormat="1" applyFont="1" applyFill="1" applyBorder="1" applyAlignment="1">
      <alignment vertical="center"/>
    </xf>
    <xf numFmtId="38" fontId="10" fillId="4" borderId="28" xfId="4" applyFont="1" applyFill="1" applyBorder="1" applyAlignment="1">
      <alignment vertical="center"/>
    </xf>
    <xf numFmtId="38" fontId="10" fillId="4" borderId="23" xfId="4" applyFont="1" applyFill="1" applyBorder="1" applyAlignment="1">
      <alignment vertical="center"/>
    </xf>
    <xf numFmtId="38" fontId="10" fillId="4" borderId="25" xfId="4" applyFont="1" applyFill="1" applyBorder="1" applyAlignment="1">
      <alignment vertical="center"/>
    </xf>
    <xf numFmtId="176" fontId="10" fillId="4" borderId="24" xfId="5" applyNumberFormat="1" applyFont="1" applyFill="1" applyBorder="1" applyAlignment="1">
      <alignment horizontal="right" vertical="center"/>
    </xf>
    <xf numFmtId="176" fontId="10" fillId="4" borderId="26" xfId="5" applyNumberFormat="1" applyFont="1" applyFill="1" applyBorder="1" applyAlignment="1">
      <alignment vertical="center"/>
    </xf>
    <xf numFmtId="38" fontId="10" fillId="4" borderId="26" xfId="4" applyFont="1" applyFill="1" applyBorder="1" applyAlignment="1">
      <alignment vertical="center"/>
    </xf>
    <xf numFmtId="176" fontId="10" fillId="4" borderId="24" xfId="5" applyNumberFormat="1" applyFont="1" applyFill="1" applyBorder="1" applyAlignment="1">
      <alignment vertical="center"/>
    </xf>
    <xf numFmtId="38" fontId="17" fillId="4" borderId="1" xfId="2" applyFont="1" applyFill="1" applyBorder="1">
      <alignment vertical="center"/>
    </xf>
    <xf numFmtId="177" fontId="11" fillId="4" borderId="1" xfId="0" applyNumberFormat="1" applyFont="1" applyFill="1" applyBorder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10" fillId="0" borderId="6" xfId="3" applyFont="1" applyBorder="1" applyAlignment="1">
      <alignment vertical="center" wrapText="1"/>
    </xf>
    <xf numFmtId="0" fontId="10" fillId="0" borderId="10" xfId="6" applyFont="1" applyBorder="1" applyAlignment="1">
      <alignment vertical="center" wrapText="1"/>
    </xf>
    <xf numFmtId="0" fontId="10" fillId="0" borderId="14" xfId="6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/>
    </xf>
    <xf numFmtId="0" fontId="10" fillId="0" borderId="33" xfId="6" applyFont="1" applyBorder="1" applyAlignment="1">
      <alignment horizontal="left" vertical="center" wrapText="1"/>
    </xf>
    <xf numFmtId="0" fontId="10" fillId="0" borderId="29" xfId="6" applyFont="1" applyBorder="1" applyAlignment="1">
      <alignment horizontal="left" vertical="center" wrapText="1"/>
    </xf>
    <xf numFmtId="0" fontId="10" fillId="0" borderId="34" xfId="6" applyFont="1" applyBorder="1" applyAlignment="1">
      <alignment horizontal="left" vertical="center" wrapText="1"/>
    </xf>
  </cellXfs>
  <cellStyles count="9">
    <cellStyle name="パーセント 2" xfId="5"/>
    <cellStyle name="ハイパーリンク" xfId="1" builtinId="8"/>
    <cellStyle name="桁区切り" xfId="2" builtinId="6"/>
    <cellStyle name="桁区切り 2" xfId="4"/>
    <cellStyle name="桁区切り 3" xfId="8"/>
    <cellStyle name="標準" xfId="0" builtinId="0"/>
    <cellStyle name="標準 2" xfId="6"/>
    <cellStyle name="標準 3" xfId="7"/>
    <cellStyle name="標準_H1904-TAIK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>
      <selection activeCell="D17" sqref="D17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x14ac:dyDescent="0.2">
      <c r="A2" s="2" t="s">
        <v>10</v>
      </c>
      <c r="B2" s="3" t="s">
        <v>11</v>
      </c>
      <c r="C2" s="25" t="s">
        <v>15</v>
      </c>
      <c r="D2" s="6" t="s">
        <v>31</v>
      </c>
      <c r="E2" s="31" t="s">
        <v>82</v>
      </c>
      <c r="F2" s="31" t="s">
        <v>85</v>
      </c>
      <c r="G2" s="31" t="s">
        <v>12</v>
      </c>
      <c r="H2" s="32" t="s">
        <v>13</v>
      </c>
      <c r="I2" s="32" t="s">
        <v>14</v>
      </c>
      <c r="J2" s="31"/>
    </row>
    <row r="3" spans="1:10" ht="27" customHeight="1" x14ac:dyDescent="0.2">
      <c r="A3" s="2" t="s">
        <v>10</v>
      </c>
      <c r="B3" s="3" t="s">
        <v>11</v>
      </c>
      <c r="C3" s="25" t="s">
        <v>16</v>
      </c>
      <c r="D3" s="6" t="s">
        <v>36</v>
      </c>
      <c r="E3" s="31" t="s">
        <v>82</v>
      </c>
      <c r="F3" s="31" t="s">
        <v>84</v>
      </c>
      <c r="G3" s="31" t="s">
        <v>12</v>
      </c>
      <c r="H3" s="32" t="s">
        <v>13</v>
      </c>
      <c r="I3" s="32" t="s">
        <v>14</v>
      </c>
      <c r="J3" s="31"/>
    </row>
    <row r="4" spans="1:10" ht="26.4" x14ac:dyDescent="0.2">
      <c r="A4" s="2" t="s">
        <v>10</v>
      </c>
      <c r="B4" s="3" t="s">
        <v>11</v>
      </c>
      <c r="C4" s="25" t="s">
        <v>109</v>
      </c>
      <c r="D4" s="6" t="s">
        <v>73</v>
      </c>
      <c r="E4" s="31" t="s">
        <v>83</v>
      </c>
      <c r="F4" s="31" t="s">
        <v>86</v>
      </c>
      <c r="G4" s="31" t="s">
        <v>12</v>
      </c>
      <c r="H4" s="32" t="s">
        <v>13</v>
      </c>
      <c r="I4" s="32" t="s">
        <v>14</v>
      </c>
      <c r="J4" s="31" t="s">
        <v>87</v>
      </c>
    </row>
  </sheetData>
  <phoneticPr fontId="1"/>
  <hyperlinks>
    <hyperlink ref="C2" location="'001'!A1" display="001"/>
    <hyperlink ref="D2" location="'001'!A1" display="岩槻区の保育所入所者数"/>
    <hyperlink ref="C3" location="'002'!A1" display="002"/>
    <hyperlink ref="D3" location="'002'!A1" display="岩槻区の保育施設入所申込児童数と入所結果"/>
    <hyperlink ref="D4" location="'003'!A1" display="岩槻区の放課後児童クラブ（入室定員、申請件数、入室者数）"/>
    <hyperlink ref="C4" location="'003'!A1" display="003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6" zoomScale="70" zoomScaleNormal="70" workbookViewId="0">
      <selection activeCell="V30" sqref="V30:V33"/>
    </sheetView>
  </sheetViews>
  <sheetFormatPr defaultColWidth="7.88671875" defaultRowHeight="12" x14ac:dyDescent="0.2"/>
  <cols>
    <col min="1" max="1" width="19.33203125" style="7" customWidth="1"/>
    <col min="2" max="2" width="16.33203125" style="8" bestFit="1" customWidth="1"/>
    <col min="3" max="5" width="8.21875" style="8" customWidth="1"/>
    <col min="6" max="6" width="8.21875" style="9" customWidth="1"/>
    <col min="7" max="8" width="8.21875" style="8" customWidth="1"/>
    <col min="9" max="249" width="7.88671875" style="8"/>
    <col min="250" max="250" width="16.33203125" style="8" bestFit="1" customWidth="1"/>
    <col min="251" max="260" width="6.6640625" style="8" bestFit="1" customWidth="1"/>
    <col min="261" max="261" width="7.21875" style="8" bestFit="1" customWidth="1"/>
    <col min="262" max="263" width="5.88671875" style="8" customWidth="1"/>
    <col min="264" max="264" width="7" style="8" customWidth="1"/>
    <col min="265" max="505" width="7.88671875" style="8"/>
    <col min="506" max="506" width="16.33203125" style="8" bestFit="1" customWidth="1"/>
    <col min="507" max="516" width="6.6640625" style="8" bestFit="1" customWidth="1"/>
    <col min="517" max="517" width="7.21875" style="8" bestFit="1" customWidth="1"/>
    <col min="518" max="519" width="5.88671875" style="8" customWidth="1"/>
    <col min="520" max="520" width="7" style="8" customWidth="1"/>
    <col min="521" max="761" width="7.88671875" style="8"/>
    <col min="762" max="762" width="16.33203125" style="8" bestFit="1" customWidth="1"/>
    <col min="763" max="772" width="6.6640625" style="8" bestFit="1" customWidth="1"/>
    <col min="773" max="773" width="7.21875" style="8" bestFit="1" customWidth="1"/>
    <col min="774" max="775" width="5.88671875" style="8" customWidth="1"/>
    <col min="776" max="776" width="7" style="8" customWidth="1"/>
    <col min="777" max="1017" width="7.88671875" style="8"/>
    <col min="1018" max="1018" width="16.33203125" style="8" bestFit="1" customWidth="1"/>
    <col min="1019" max="1028" width="6.6640625" style="8" bestFit="1" customWidth="1"/>
    <col min="1029" max="1029" width="7.21875" style="8" bestFit="1" customWidth="1"/>
    <col min="1030" max="1031" width="5.88671875" style="8" customWidth="1"/>
    <col min="1032" max="1032" width="7" style="8" customWidth="1"/>
    <col min="1033" max="1273" width="7.88671875" style="8"/>
    <col min="1274" max="1274" width="16.33203125" style="8" bestFit="1" customWidth="1"/>
    <col min="1275" max="1284" width="6.6640625" style="8" bestFit="1" customWidth="1"/>
    <col min="1285" max="1285" width="7.21875" style="8" bestFit="1" customWidth="1"/>
    <col min="1286" max="1287" width="5.88671875" style="8" customWidth="1"/>
    <col min="1288" max="1288" width="7" style="8" customWidth="1"/>
    <col min="1289" max="1529" width="7.88671875" style="8"/>
    <col min="1530" max="1530" width="16.33203125" style="8" bestFit="1" customWidth="1"/>
    <col min="1531" max="1540" width="6.6640625" style="8" bestFit="1" customWidth="1"/>
    <col min="1541" max="1541" width="7.21875" style="8" bestFit="1" customWidth="1"/>
    <col min="1542" max="1543" width="5.88671875" style="8" customWidth="1"/>
    <col min="1544" max="1544" width="7" style="8" customWidth="1"/>
    <col min="1545" max="1785" width="7.88671875" style="8"/>
    <col min="1786" max="1786" width="16.33203125" style="8" bestFit="1" customWidth="1"/>
    <col min="1787" max="1796" width="6.6640625" style="8" bestFit="1" customWidth="1"/>
    <col min="1797" max="1797" width="7.21875" style="8" bestFit="1" customWidth="1"/>
    <col min="1798" max="1799" width="5.88671875" style="8" customWidth="1"/>
    <col min="1800" max="1800" width="7" style="8" customWidth="1"/>
    <col min="1801" max="2041" width="7.88671875" style="8"/>
    <col min="2042" max="2042" width="16.33203125" style="8" bestFit="1" customWidth="1"/>
    <col min="2043" max="2052" width="6.6640625" style="8" bestFit="1" customWidth="1"/>
    <col min="2053" max="2053" width="7.21875" style="8" bestFit="1" customWidth="1"/>
    <col min="2054" max="2055" width="5.88671875" style="8" customWidth="1"/>
    <col min="2056" max="2056" width="7" style="8" customWidth="1"/>
    <col min="2057" max="2297" width="7.88671875" style="8"/>
    <col min="2298" max="2298" width="16.33203125" style="8" bestFit="1" customWidth="1"/>
    <col min="2299" max="2308" width="6.6640625" style="8" bestFit="1" customWidth="1"/>
    <col min="2309" max="2309" width="7.21875" style="8" bestFit="1" customWidth="1"/>
    <col min="2310" max="2311" width="5.88671875" style="8" customWidth="1"/>
    <col min="2312" max="2312" width="7" style="8" customWidth="1"/>
    <col min="2313" max="2553" width="7.88671875" style="8"/>
    <col min="2554" max="2554" width="16.33203125" style="8" bestFit="1" customWidth="1"/>
    <col min="2555" max="2564" width="6.6640625" style="8" bestFit="1" customWidth="1"/>
    <col min="2565" max="2565" width="7.21875" style="8" bestFit="1" customWidth="1"/>
    <col min="2566" max="2567" width="5.88671875" style="8" customWidth="1"/>
    <col min="2568" max="2568" width="7" style="8" customWidth="1"/>
    <col min="2569" max="2809" width="7.88671875" style="8"/>
    <col min="2810" max="2810" width="16.33203125" style="8" bestFit="1" customWidth="1"/>
    <col min="2811" max="2820" width="6.6640625" style="8" bestFit="1" customWidth="1"/>
    <col min="2821" max="2821" width="7.21875" style="8" bestFit="1" customWidth="1"/>
    <col min="2822" max="2823" width="5.88671875" style="8" customWidth="1"/>
    <col min="2824" max="2824" width="7" style="8" customWidth="1"/>
    <col min="2825" max="3065" width="7.88671875" style="8"/>
    <col min="3066" max="3066" width="16.33203125" style="8" bestFit="1" customWidth="1"/>
    <col min="3067" max="3076" width="6.6640625" style="8" bestFit="1" customWidth="1"/>
    <col min="3077" max="3077" width="7.21875" style="8" bestFit="1" customWidth="1"/>
    <col min="3078" max="3079" width="5.88671875" style="8" customWidth="1"/>
    <col min="3080" max="3080" width="7" style="8" customWidth="1"/>
    <col min="3081" max="3321" width="7.88671875" style="8"/>
    <col min="3322" max="3322" width="16.33203125" style="8" bestFit="1" customWidth="1"/>
    <col min="3323" max="3332" width="6.6640625" style="8" bestFit="1" customWidth="1"/>
    <col min="3333" max="3333" width="7.21875" style="8" bestFit="1" customWidth="1"/>
    <col min="3334" max="3335" width="5.88671875" style="8" customWidth="1"/>
    <col min="3336" max="3336" width="7" style="8" customWidth="1"/>
    <col min="3337" max="3577" width="7.88671875" style="8"/>
    <col min="3578" max="3578" width="16.33203125" style="8" bestFit="1" customWidth="1"/>
    <col min="3579" max="3588" width="6.6640625" style="8" bestFit="1" customWidth="1"/>
    <col min="3589" max="3589" width="7.21875" style="8" bestFit="1" customWidth="1"/>
    <col min="3590" max="3591" width="5.88671875" style="8" customWidth="1"/>
    <col min="3592" max="3592" width="7" style="8" customWidth="1"/>
    <col min="3593" max="3833" width="7.88671875" style="8"/>
    <col min="3834" max="3834" width="16.33203125" style="8" bestFit="1" customWidth="1"/>
    <col min="3835" max="3844" width="6.6640625" style="8" bestFit="1" customWidth="1"/>
    <col min="3845" max="3845" width="7.21875" style="8" bestFit="1" customWidth="1"/>
    <col min="3846" max="3847" width="5.88671875" style="8" customWidth="1"/>
    <col min="3848" max="3848" width="7" style="8" customWidth="1"/>
    <col min="3849" max="4089" width="7.88671875" style="8"/>
    <col min="4090" max="4090" width="16.33203125" style="8" bestFit="1" customWidth="1"/>
    <col min="4091" max="4100" width="6.6640625" style="8" bestFit="1" customWidth="1"/>
    <col min="4101" max="4101" width="7.21875" style="8" bestFit="1" customWidth="1"/>
    <col min="4102" max="4103" width="5.88671875" style="8" customWidth="1"/>
    <col min="4104" max="4104" width="7" style="8" customWidth="1"/>
    <col min="4105" max="4345" width="7.88671875" style="8"/>
    <col min="4346" max="4346" width="16.33203125" style="8" bestFit="1" customWidth="1"/>
    <col min="4347" max="4356" width="6.6640625" style="8" bestFit="1" customWidth="1"/>
    <col min="4357" max="4357" width="7.21875" style="8" bestFit="1" customWidth="1"/>
    <col min="4358" max="4359" width="5.88671875" style="8" customWidth="1"/>
    <col min="4360" max="4360" width="7" style="8" customWidth="1"/>
    <col min="4361" max="4601" width="7.88671875" style="8"/>
    <col min="4602" max="4602" width="16.33203125" style="8" bestFit="1" customWidth="1"/>
    <col min="4603" max="4612" width="6.6640625" style="8" bestFit="1" customWidth="1"/>
    <col min="4613" max="4613" width="7.21875" style="8" bestFit="1" customWidth="1"/>
    <col min="4614" max="4615" width="5.88671875" style="8" customWidth="1"/>
    <col min="4616" max="4616" width="7" style="8" customWidth="1"/>
    <col min="4617" max="4857" width="7.88671875" style="8"/>
    <col min="4858" max="4858" width="16.33203125" style="8" bestFit="1" customWidth="1"/>
    <col min="4859" max="4868" width="6.6640625" style="8" bestFit="1" customWidth="1"/>
    <col min="4869" max="4869" width="7.21875" style="8" bestFit="1" customWidth="1"/>
    <col min="4870" max="4871" width="5.88671875" style="8" customWidth="1"/>
    <col min="4872" max="4872" width="7" style="8" customWidth="1"/>
    <col min="4873" max="5113" width="7.88671875" style="8"/>
    <col min="5114" max="5114" width="16.33203125" style="8" bestFit="1" customWidth="1"/>
    <col min="5115" max="5124" width="6.6640625" style="8" bestFit="1" customWidth="1"/>
    <col min="5125" max="5125" width="7.21875" style="8" bestFit="1" customWidth="1"/>
    <col min="5126" max="5127" width="5.88671875" style="8" customWidth="1"/>
    <col min="5128" max="5128" width="7" style="8" customWidth="1"/>
    <col min="5129" max="5369" width="7.88671875" style="8"/>
    <col min="5370" max="5370" width="16.33203125" style="8" bestFit="1" customWidth="1"/>
    <col min="5371" max="5380" width="6.6640625" style="8" bestFit="1" customWidth="1"/>
    <col min="5381" max="5381" width="7.21875" style="8" bestFit="1" customWidth="1"/>
    <col min="5382" max="5383" width="5.88671875" style="8" customWidth="1"/>
    <col min="5384" max="5384" width="7" style="8" customWidth="1"/>
    <col min="5385" max="5625" width="7.88671875" style="8"/>
    <col min="5626" max="5626" width="16.33203125" style="8" bestFit="1" customWidth="1"/>
    <col min="5627" max="5636" width="6.6640625" style="8" bestFit="1" customWidth="1"/>
    <col min="5637" max="5637" width="7.21875" style="8" bestFit="1" customWidth="1"/>
    <col min="5638" max="5639" width="5.88671875" style="8" customWidth="1"/>
    <col min="5640" max="5640" width="7" style="8" customWidth="1"/>
    <col min="5641" max="5881" width="7.88671875" style="8"/>
    <col min="5882" max="5882" width="16.33203125" style="8" bestFit="1" customWidth="1"/>
    <col min="5883" max="5892" width="6.6640625" style="8" bestFit="1" customWidth="1"/>
    <col min="5893" max="5893" width="7.21875" style="8" bestFit="1" customWidth="1"/>
    <col min="5894" max="5895" width="5.88671875" style="8" customWidth="1"/>
    <col min="5896" max="5896" width="7" style="8" customWidth="1"/>
    <col min="5897" max="6137" width="7.88671875" style="8"/>
    <col min="6138" max="6138" width="16.33203125" style="8" bestFit="1" customWidth="1"/>
    <col min="6139" max="6148" width="6.6640625" style="8" bestFit="1" customWidth="1"/>
    <col min="6149" max="6149" width="7.21875" style="8" bestFit="1" customWidth="1"/>
    <col min="6150" max="6151" width="5.88671875" style="8" customWidth="1"/>
    <col min="6152" max="6152" width="7" style="8" customWidth="1"/>
    <col min="6153" max="6393" width="7.88671875" style="8"/>
    <col min="6394" max="6394" width="16.33203125" style="8" bestFit="1" customWidth="1"/>
    <col min="6395" max="6404" width="6.6640625" style="8" bestFit="1" customWidth="1"/>
    <col min="6405" max="6405" width="7.21875" style="8" bestFit="1" customWidth="1"/>
    <col min="6406" max="6407" width="5.88671875" style="8" customWidth="1"/>
    <col min="6408" max="6408" width="7" style="8" customWidth="1"/>
    <col min="6409" max="6649" width="7.88671875" style="8"/>
    <col min="6650" max="6650" width="16.33203125" style="8" bestFit="1" customWidth="1"/>
    <col min="6651" max="6660" width="6.6640625" style="8" bestFit="1" customWidth="1"/>
    <col min="6661" max="6661" width="7.21875" style="8" bestFit="1" customWidth="1"/>
    <col min="6662" max="6663" width="5.88671875" style="8" customWidth="1"/>
    <col min="6664" max="6664" width="7" style="8" customWidth="1"/>
    <col min="6665" max="6905" width="7.88671875" style="8"/>
    <col min="6906" max="6906" width="16.33203125" style="8" bestFit="1" customWidth="1"/>
    <col min="6907" max="6916" width="6.6640625" style="8" bestFit="1" customWidth="1"/>
    <col min="6917" max="6917" width="7.21875" style="8" bestFit="1" customWidth="1"/>
    <col min="6918" max="6919" width="5.88671875" style="8" customWidth="1"/>
    <col min="6920" max="6920" width="7" style="8" customWidth="1"/>
    <col min="6921" max="7161" width="7.88671875" style="8"/>
    <col min="7162" max="7162" width="16.33203125" style="8" bestFit="1" customWidth="1"/>
    <col min="7163" max="7172" width="6.6640625" style="8" bestFit="1" customWidth="1"/>
    <col min="7173" max="7173" width="7.21875" style="8" bestFit="1" customWidth="1"/>
    <col min="7174" max="7175" width="5.88671875" style="8" customWidth="1"/>
    <col min="7176" max="7176" width="7" style="8" customWidth="1"/>
    <col min="7177" max="7417" width="7.88671875" style="8"/>
    <col min="7418" max="7418" width="16.33203125" style="8" bestFit="1" customWidth="1"/>
    <col min="7419" max="7428" width="6.6640625" style="8" bestFit="1" customWidth="1"/>
    <col min="7429" max="7429" width="7.21875" style="8" bestFit="1" customWidth="1"/>
    <col min="7430" max="7431" width="5.88671875" style="8" customWidth="1"/>
    <col min="7432" max="7432" width="7" style="8" customWidth="1"/>
    <col min="7433" max="7673" width="7.88671875" style="8"/>
    <col min="7674" max="7674" width="16.33203125" style="8" bestFit="1" customWidth="1"/>
    <col min="7675" max="7684" width="6.6640625" style="8" bestFit="1" customWidth="1"/>
    <col min="7685" max="7685" width="7.21875" style="8" bestFit="1" customWidth="1"/>
    <col min="7686" max="7687" width="5.88671875" style="8" customWidth="1"/>
    <col min="7688" max="7688" width="7" style="8" customWidth="1"/>
    <col min="7689" max="7929" width="7.88671875" style="8"/>
    <col min="7930" max="7930" width="16.33203125" style="8" bestFit="1" customWidth="1"/>
    <col min="7931" max="7940" width="6.6640625" style="8" bestFit="1" customWidth="1"/>
    <col min="7941" max="7941" width="7.21875" style="8" bestFit="1" customWidth="1"/>
    <col min="7942" max="7943" width="5.88671875" style="8" customWidth="1"/>
    <col min="7944" max="7944" width="7" style="8" customWidth="1"/>
    <col min="7945" max="8185" width="7.88671875" style="8"/>
    <col min="8186" max="8186" width="16.33203125" style="8" bestFit="1" customWidth="1"/>
    <col min="8187" max="8196" width="6.6640625" style="8" bestFit="1" customWidth="1"/>
    <col min="8197" max="8197" width="7.21875" style="8" bestFit="1" customWidth="1"/>
    <col min="8198" max="8199" width="5.88671875" style="8" customWidth="1"/>
    <col min="8200" max="8200" width="7" style="8" customWidth="1"/>
    <col min="8201" max="8441" width="7.88671875" style="8"/>
    <col min="8442" max="8442" width="16.33203125" style="8" bestFit="1" customWidth="1"/>
    <col min="8443" max="8452" width="6.6640625" style="8" bestFit="1" customWidth="1"/>
    <col min="8453" max="8453" width="7.21875" style="8" bestFit="1" customWidth="1"/>
    <col min="8454" max="8455" width="5.88671875" style="8" customWidth="1"/>
    <col min="8456" max="8456" width="7" style="8" customWidth="1"/>
    <col min="8457" max="8697" width="7.88671875" style="8"/>
    <col min="8698" max="8698" width="16.33203125" style="8" bestFit="1" customWidth="1"/>
    <col min="8699" max="8708" width="6.6640625" style="8" bestFit="1" customWidth="1"/>
    <col min="8709" max="8709" width="7.21875" style="8" bestFit="1" customWidth="1"/>
    <col min="8710" max="8711" width="5.88671875" style="8" customWidth="1"/>
    <col min="8712" max="8712" width="7" style="8" customWidth="1"/>
    <col min="8713" max="8953" width="7.88671875" style="8"/>
    <col min="8954" max="8954" width="16.33203125" style="8" bestFit="1" customWidth="1"/>
    <col min="8955" max="8964" width="6.6640625" style="8" bestFit="1" customWidth="1"/>
    <col min="8965" max="8965" width="7.21875" style="8" bestFit="1" customWidth="1"/>
    <col min="8966" max="8967" width="5.88671875" style="8" customWidth="1"/>
    <col min="8968" max="8968" width="7" style="8" customWidth="1"/>
    <col min="8969" max="9209" width="7.88671875" style="8"/>
    <col min="9210" max="9210" width="16.33203125" style="8" bestFit="1" customWidth="1"/>
    <col min="9211" max="9220" width="6.6640625" style="8" bestFit="1" customWidth="1"/>
    <col min="9221" max="9221" width="7.21875" style="8" bestFit="1" customWidth="1"/>
    <col min="9222" max="9223" width="5.88671875" style="8" customWidth="1"/>
    <col min="9224" max="9224" width="7" style="8" customWidth="1"/>
    <col min="9225" max="9465" width="7.88671875" style="8"/>
    <col min="9466" max="9466" width="16.33203125" style="8" bestFit="1" customWidth="1"/>
    <col min="9467" max="9476" width="6.6640625" style="8" bestFit="1" customWidth="1"/>
    <col min="9477" max="9477" width="7.21875" style="8" bestFit="1" customWidth="1"/>
    <col min="9478" max="9479" width="5.88671875" style="8" customWidth="1"/>
    <col min="9480" max="9480" width="7" style="8" customWidth="1"/>
    <col min="9481" max="9721" width="7.88671875" style="8"/>
    <col min="9722" max="9722" width="16.33203125" style="8" bestFit="1" customWidth="1"/>
    <col min="9723" max="9732" width="6.6640625" style="8" bestFit="1" customWidth="1"/>
    <col min="9733" max="9733" width="7.21875" style="8" bestFit="1" customWidth="1"/>
    <col min="9734" max="9735" width="5.88671875" style="8" customWidth="1"/>
    <col min="9736" max="9736" width="7" style="8" customWidth="1"/>
    <col min="9737" max="9977" width="7.88671875" style="8"/>
    <col min="9978" max="9978" width="16.33203125" style="8" bestFit="1" customWidth="1"/>
    <col min="9979" max="9988" width="6.6640625" style="8" bestFit="1" customWidth="1"/>
    <col min="9989" max="9989" width="7.21875" style="8" bestFit="1" customWidth="1"/>
    <col min="9990" max="9991" width="5.88671875" style="8" customWidth="1"/>
    <col min="9992" max="9992" width="7" style="8" customWidth="1"/>
    <col min="9993" max="10233" width="7.88671875" style="8"/>
    <col min="10234" max="10234" width="16.33203125" style="8" bestFit="1" customWidth="1"/>
    <col min="10235" max="10244" width="6.6640625" style="8" bestFit="1" customWidth="1"/>
    <col min="10245" max="10245" width="7.21875" style="8" bestFit="1" customWidth="1"/>
    <col min="10246" max="10247" width="5.88671875" style="8" customWidth="1"/>
    <col min="10248" max="10248" width="7" style="8" customWidth="1"/>
    <col min="10249" max="10489" width="7.88671875" style="8"/>
    <col min="10490" max="10490" width="16.33203125" style="8" bestFit="1" customWidth="1"/>
    <col min="10491" max="10500" width="6.6640625" style="8" bestFit="1" customWidth="1"/>
    <col min="10501" max="10501" width="7.21875" style="8" bestFit="1" customWidth="1"/>
    <col min="10502" max="10503" width="5.88671875" style="8" customWidth="1"/>
    <col min="10504" max="10504" width="7" style="8" customWidth="1"/>
    <col min="10505" max="10745" width="7.88671875" style="8"/>
    <col min="10746" max="10746" width="16.33203125" style="8" bestFit="1" customWidth="1"/>
    <col min="10747" max="10756" width="6.6640625" style="8" bestFit="1" customWidth="1"/>
    <col min="10757" max="10757" width="7.21875" style="8" bestFit="1" customWidth="1"/>
    <col min="10758" max="10759" width="5.88671875" style="8" customWidth="1"/>
    <col min="10760" max="10760" width="7" style="8" customWidth="1"/>
    <col min="10761" max="11001" width="7.88671875" style="8"/>
    <col min="11002" max="11002" width="16.33203125" style="8" bestFit="1" customWidth="1"/>
    <col min="11003" max="11012" width="6.6640625" style="8" bestFit="1" customWidth="1"/>
    <col min="11013" max="11013" width="7.21875" style="8" bestFit="1" customWidth="1"/>
    <col min="11014" max="11015" width="5.88671875" style="8" customWidth="1"/>
    <col min="11016" max="11016" width="7" style="8" customWidth="1"/>
    <col min="11017" max="11257" width="7.88671875" style="8"/>
    <col min="11258" max="11258" width="16.33203125" style="8" bestFit="1" customWidth="1"/>
    <col min="11259" max="11268" width="6.6640625" style="8" bestFit="1" customWidth="1"/>
    <col min="11269" max="11269" width="7.21875" style="8" bestFit="1" customWidth="1"/>
    <col min="11270" max="11271" width="5.88671875" style="8" customWidth="1"/>
    <col min="11272" max="11272" width="7" style="8" customWidth="1"/>
    <col min="11273" max="11513" width="7.88671875" style="8"/>
    <col min="11514" max="11514" width="16.33203125" style="8" bestFit="1" customWidth="1"/>
    <col min="11515" max="11524" width="6.6640625" style="8" bestFit="1" customWidth="1"/>
    <col min="11525" max="11525" width="7.21875" style="8" bestFit="1" customWidth="1"/>
    <col min="11526" max="11527" width="5.88671875" style="8" customWidth="1"/>
    <col min="11528" max="11528" width="7" style="8" customWidth="1"/>
    <col min="11529" max="11769" width="7.88671875" style="8"/>
    <col min="11770" max="11770" width="16.33203125" style="8" bestFit="1" customWidth="1"/>
    <col min="11771" max="11780" width="6.6640625" style="8" bestFit="1" customWidth="1"/>
    <col min="11781" max="11781" width="7.21875" style="8" bestFit="1" customWidth="1"/>
    <col min="11782" max="11783" width="5.88671875" style="8" customWidth="1"/>
    <col min="11784" max="11784" width="7" style="8" customWidth="1"/>
    <col min="11785" max="12025" width="7.88671875" style="8"/>
    <col min="12026" max="12026" width="16.33203125" style="8" bestFit="1" customWidth="1"/>
    <col min="12027" max="12036" width="6.6640625" style="8" bestFit="1" customWidth="1"/>
    <col min="12037" max="12037" width="7.21875" style="8" bestFit="1" customWidth="1"/>
    <col min="12038" max="12039" width="5.88671875" style="8" customWidth="1"/>
    <col min="12040" max="12040" width="7" style="8" customWidth="1"/>
    <col min="12041" max="12281" width="7.88671875" style="8"/>
    <col min="12282" max="12282" width="16.33203125" style="8" bestFit="1" customWidth="1"/>
    <col min="12283" max="12292" width="6.6640625" style="8" bestFit="1" customWidth="1"/>
    <col min="12293" max="12293" width="7.21875" style="8" bestFit="1" customWidth="1"/>
    <col min="12294" max="12295" width="5.88671875" style="8" customWidth="1"/>
    <col min="12296" max="12296" width="7" style="8" customWidth="1"/>
    <col min="12297" max="12537" width="7.88671875" style="8"/>
    <col min="12538" max="12538" width="16.33203125" style="8" bestFit="1" customWidth="1"/>
    <col min="12539" max="12548" width="6.6640625" style="8" bestFit="1" customWidth="1"/>
    <col min="12549" max="12549" width="7.21875" style="8" bestFit="1" customWidth="1"/>
    <col min="12550" max="12551" width="5.88671875" style="8" customWidth="1"/>
    <col min="12552" max="12552" width="7" style="8" customWidth="1"/>
    <col min="12553" max="12793" width="7.88671875" style="8"/>
    <col min="12794" max="12794" width="16.33203125" style="8" bestFit="1" customWidth="1"/>
    <col min="12795" max="12804" width="6.6640625" style="8" bestFit="1" customWidth="1"/>
    <col min="12805" max="12805" width="7.21875" style="8" bestFit="1" customWidth="1"/>
    <col min="12806" max="12807" width="5.88671875" style="8" customWidth="1"/>
    <col min="12808" max="12808" width="7" style="8" customWidth="1"/>
    <col min="12809" max="13049" width="7.88671875" style="8"/>
    <col min="13050" max="13050" width="16.33203125" style="8" bestFit="1" customWidth="1"/>
    <col min="13051" max="13060" width="6.6640625" style="8" bestFit="1" customWidth="1"/>
    <col min="13061" max="13061" width="7.21875" style="8" bestFit="1" customWidth="1"/>
    <col min="13062" max="13063" width="5.88671875" style="8" customWidth="1"/>
    <col min="13064" max="13064" width="7" style="8" customWidth="1"/>
    <col min="13065" max="13305" width="7.88671875" style="8"/>
    <col min="13306" max="13306" width="16.33203125" style="8" bestFit="1" customWidth="1"/>
    <col min="13307" max="13316" width="6.6640625" style="8" bestFit="1" customWidth="1"/>
    <col min="13317" max="13317" width="7.21875" style="8" bestFit="1" customWidth="1"/>
    <col min="13318" max="13319" width="5.88671875" style="8" customWidth="1"/>
    <col min="13320" max="13320" width="7" style="8" customWidth="1"/>
    <col min="13321" max="13561" width="7.88671875" style="8"/>
    <col min="13562" max="13562" width="16.33203125" style="8" bestFit="1" customWidth="1"/>
    <col min="13563" max="13572" width="6.6640625" style="8" bestFit="1" customWidth="1"/>
    <col min="13573" max="13573" width="7.21875" style="8" bestFit="1" customWidth="1"/>
    <col min="13574" max="13575" width="5.88671875" style="8" customWidth="1"/>
    <col min="13576" max="13576" width="7" style="8" customWidth="1"/>
    <col min="13577" max="13817" width="7.88671875" style="8"/>
    <col min="13818" max="13818" width="16.33203125" style="8" bestFit="1" customWidth="1"/>
    <col min="13819" max="13828" width="6.6640625" style="8" bestFit="1" customWidth="1"/>
    <col min="13829" max="13829" width="7.21875" style="8" bestFit="1" customWidth="1"/>
    <col min="13830" max="13831" width="5.88671875" style="8" customWidth="1"/>
    <col min="13832" max="13832" width="7" style="8" customWidth="1"/>
    <col min="13833" max="14073" width="7.88671875" style="8"/>
    <col min="14074" max="14074" width="16.33203125" style="8" bestFit="1" customWidth="1"/>
    <col min="14075" max="14084" width="6.6640625" style="8" bestFit="1" customWidth="1"/>
    <col min="14085" max="14085" width="7.21875" style="8" bestFit="1" customWidth="1"/>
    <col min="14086" max="14087" width="5.88671875" style="8" customWidth="1"/>
    <col min="14088" max="14088" width="7" style="8" customWidth="1"/>
    <col min="14089" max="14329" width="7.88671875" style="8"/>
    <col min="14330" max="14330" width="16.33203125" style="8" bestFit="1" customWidth="1"/>
    <col min="14331" max="14340" width="6.6640625" style="8" bestFit="1" customWidth="1"/>
    <col min="14341" max="14341" width="7.21875" style="8" bestFit="1" customWidth="1"/>
    <col min="14342" max="14343" width="5.88671875" style="8" customWidth="1"/>
    <col min="14344" max="14344" width="7" style="8" customWidth="1"/>
    <col min="14345" max="14585" width="7.88671875" style="8"/>
    <col min="14586" max="14586" width="16.33203125" style="8" bestFit="1" customWidth="1"/>
    <col min="14587" max="14596" width="6.6640625" style="8" bestFit="1" customWidth="1"/>
    <col min="14597" max="14597" width="7.21875" style="8" bestFit="1" customWidth="1"/>
    <col min="14598" max="14599" width="5.88671875" style="8" customWidth="1"/>
    <col min="14600" max="14600" width="7" style="8" customWidth="1"/>
    <col min="14601" max="14841" width="7.88671875" style="8"/>
    <col min="14842" max="14842" width="16.33203125" style="8" bestFit="1" customWidth="1"/>
    <col min="14843" max="14852" width="6.6640625" style="8" bestFit="1" customWidth="1"/>
    <col min="14853" max="14853" width="7.21875" style="8" bestFit="1" customWidth="1"/>
    <col min="14854" max="14855" width="5.88671875" style="8" customWidth="1"/>
    <col min="14856" max="14856" width="7" style="8" customWidth="1"/>
    <col min="14857" max="15097" width="7.88671875" style="8"/>
    <col min="15098" max="15098" width="16.33203125" style="8" bestFit="1" customWidth="1"/>
    <col min="15099" max="15108" width="6.6640625" style="8" bestFit="1" customWidth="1"/>
    <col min="15109" max="15109" width="7.21875" style="8" bestFit="1" customWidth="1"/>
    <col min="15110" max="15111" width="5.88671875" style="8" customWidth="1"/>
    <col min="15112" max="15112" width="7" style="8" customWidth="1"/>
    <col min="15113" max="15353" width="7.88671875" style="8"/>
    <col min="15354" max="15354" width="16.33203125" style="8" bestFit="1" customWidth="1"/>
    <col min="15355" max="15364" width="6.6640625" style="8" bestFit="1" customWidth="1"/>
    <col min="15365" max="15365" width="7.21875" style="8" bestFit="1" customWidth="1"/>
    <col min="15366" max="15367" width="5.88671875" style="8" customWidth="1"/>
    <col min="15368" max="15368" width="7" style="8" customWidth="1"/>
    <col min="15369" max="15609" width="7.88671875" style="8"/>
    <col min="15610" max="15610" width="16.33203125" style="8" bestFit="1" customWidth="1"/>
    <col min="15611" max="15620" width="6.6640625" style="8" bestFit="1" customWidth="1"/>
    <col min="15621" max="15621" width="7.21875" style="8" bestFit="1" customWidth="1"/>
    <col min="15622" max="15623" width="5.88671875" style="8" customWidth="1"/>
    <col min="15624" max="15624" width="7" style="8" customWidth="1"/>
    <col min="15625" max="15865" width="7.88671875" style="8"/>
    <col min="15866" max="15866" width="16.33203125" style="8" bestFit="1" customWidth="1"/>
    <col min="15867" max="15876" width="6.6640625" style="8" bestFit="1" customWidth="1"/>
    <col min="15877" max="15877" width="7.21875" style="8" bestFit="1" customWidth="1"/>
    <col min="15878" max="15879" width="5.88671875" style="8" customWidth="1"/>
    <col min="15880" max="15880" width="7" style="8" customWidth="1"/>
    <col min="15881" max="16121" width="7.88671875" style="8"/>
    <col min="16122" max="16122" width="16.33203125" style="8" bestFit="1" customWidth="1"/>
    <col min="16123" max="16132" width="6.6640625" style="8" bestFit="1" customWidth="1"/>
    <col min="16133" max="16133" width="7.21875" style="8" bestFit="1" customWidth="1"/>
    <col min="16134" max="16135" width="5.88671875" style="8" customWidth="1"/>
    <col min="16136" max="16136" width="7" style="8" customWidth="1"/>
    <col min="16137" max="16384" width="7.88671875" style="8"/>
  </cols>
  <sheetData>
    <row r="1" spans="1:16" ht="13.2" x14ac:dyDescent="0.2">
      <c r="A1" s="26" t="s">
        <v>30</v>
      </c>
    </row>
    <row r="2" spans="1:16" ht="27" customHeight="1" x14ac:dyDescent="0.2">
      <c r="A2" s="106" t="s">
        <v>32</v>
      </c>
      <c r="B2" s="106"/>
    </row>
    <row r="4" spans="1:16" s="12" customFormat="1" ht="21.9" customHeight="1" x14ac:dyDescent="0.2">
      <c r="A4" s="110"/>
      <c r="B4" s="111"/>
      <c r="C4" s="10" t="s">
        <v>17</v>
      </c>
      <c r="D4" s="11" t="s">
        <v>18</v>
      </c>
      <c r="E4" s="11" t="s">
        <v>19</v>
      </c>
      <c r="F4" s="11" t="s">
        <v>20</v>
      </c>
      <c r="G4" s="37" t="s">
        <v>21</v>
      </c>
      <c r="H4" s="37" t="s">
        <v>96</v>
      </c>
      <c r="I4" s="44" t="s">
        <v>97</v>
      </c>
      <c r="J4" s="45" t="s">
        <v>101</v>
      </c>
      <c r="K4" s="45" t="s">
        <v>106</v>
      </c>
      <c r="L4" s="44" t="s">
        <v>110</v>
      </c>
      <c r="M4" s="44" t="s">
        <v>114</v>
      </c>
      <c r="N4" s="48" t="s">
        <v>118</v>
      </c>
      <c r="O4" s="48" t="s">
        <v>122</v>
      </c>
      <c r="P4" s="48" t="s">
        <v>133</v>
      </c>
    </row>
    <row r="5" spans="1:16" ht="21.9" customHeight="1" x14ac:dyDescent="0.2">
      <c r="A5" s="107" t="s">
        <v>22</v>
      </c>
      <c r="B5" s="13" t="s">
        <v>23</v>
      </c>
      <c r="C5" s="14">
        <v>4</v>
      </c>
      <c r="D5" s="15">
        <v>4</v>
      </c>
      <c r="E5" s="15">
        <v>4</v>
      </c>
      <c r="F5" s="15">
        <v>4</v>
      </c>
      <c r="G5" s="38">
        <v>4</v>
      </c>
      <c r="H5" s="38">
        <v>4</v>
      </c>
      <c r="I5" s="38">
        <v>4</v>
      </c>
      <c r="J5" s="15">
        <v>4</v>
      </c>
      <c r="K5" s="15">
        <v>4</v>
      </c>
      <c r="L5" s="15">
        <v>4</v>
      </c>
      <c r="M5" s="56">
        <v>4</v>
      </c>
      <c r="N5" s="65">
        <v>4</v>
      </c>
      <c r="O5" s="86">
        <v>4</v>
      </c>
      <c r="P5" s="94">
        <v>4</v>
      </c>
    </row>
    <row r="6" spans="1:16" ht="21.9" customHeight="1" x14ac:dyDescent="0.2">
      <c r="A6" s="108"/>
      <c r="B6" s="16" t="s">
        <v>24</v>
      </c>
      <c r="C6" s="17">
        <v>370</v>
      </c>
      <c r="D6" s="18">
        <v>370</v>
      </c>
      <c r="E6" s="18">
        <v>370</v>
      </c>
      <c r="F6" s="18">
        <v>370</v>
      </c>
      <c r="G6" s="39">
        <v>370</v>
      </c>
      <c r="H6" s="39">
        <v>370</v>
      </c>
      <c r="I6" s="39">
        <v>370</v>
      </c>
      <c r="J6" s="18">
        <v>370</v>
      </c>
      <c r="K6" s="18">
        <v>370</v>
      </c>
      <c r="L6" s="39">
        <v>370</v>
      </c>
      <c r="M6" s="39">
        <v>370</v>
      </c>
      <c r="N6" s="55">
        <v>370</v>
      </c>
      <c r="O6" s="55">
        <v>370</v>
      </c>
      <c r="P6" s="95">
        <v>370</v>
      </c>
    </row>
    <row r="7" spans="1:16" ht="21.9" customHeight="1" x14ac:dyDescent="0.2">
      <c r="A7" s="108"/>
      <c r="B7" s="16" t="s">
        <v>25</v>
      </c>
      <c r="C7" s="17">
        <v>375</v>
      </c>
      <c r="D7" s="18">
        <v>379</v>
      </c>
      <c r="E7" s="18">
        <v>372</v>
      </c>
      <c r="F7" s="18">
        <v>374</v>
      </c>
      <c r="G7" s="39">
        <v>365</v>
      </c>
      <c r="H7" s="39">
        <v>372</v>
      </c>
      <c r="I7" s="39">
        <v>359</v>
      </c>
      <c r="J7" s="18">
        <v>363</v>
      </c>
      <c r="K7" s="18">
        <v>365</v>
      </c>
      <c r="L7" s="39">
        <v>365</v>
      </c>
      <c r="M7" s="39">
        <v>356</v>
      </c>
      <c r="N7" s="55">
        <v>333</v>
      </c>
      <c r="O7" s="55">
        <v>323</v>
      </c>
      <c r="P7" s="95">
        <v>335</v>
      </c>
    </row>
    <row r="8" spans="1:16" ht="21.9" customHeight="1" x14ac:dyDescent="0.2">
      <c r="A8" s="109"/>
      <c r="B8" s="19" t="s">
        <v>26</v>
      </c>
      <c r="C8" s="33">
        <f t="shared" ref="C8:F8" si="0">C7/C6</f>
        <v>1.0135135135135136</v>
      </c>
      <c r="D8" s="34">
        <f t="shared" si="0"/>
        <v>1.0243243243243243</v>
      </c>
      <c r="E8" s="34">
        <f t="shared" si="0"/>
        <v>1.0054054054054054</v>
      </c>
      <c r="F8" s="34">
        <f t="shared" si="0"/>
        <v>1.0108108108108107</v>
      </c>
      <c r="G8" s="40">
        <f t="shared" ref="G8:L8" si="1">G7/G6</f>
        <v>0.98648648648648651</v>
      </c>
      <c r="H8" s="40">
        <f t="shared" si="1"/>
        <v>1.0054054054054054</v>
      </c>
      <c r="I8" s="40">
        <f t="shared" si="1"/>
        <v>0.97027027027027024</v>
      </c>
      <c r="J8" s="34">
        <f t="shared" si="1"/>
        <v>0.98108108108108105</v>
      </c>
      <c r="K8" s="34">
        <f t="shared" si="1"/>
        <v>0.98648648648648651</v>
      </c>
      <c r="L8" s="40">
        <f t="shared" si="1"/>
        <v>0.98648648648648651</v>
      </c>
      <c r="M8" s="40">
        <f t="shared" ref="M8:N8" si="2">M7/M6</f>
        <v>0.96216216216216222</v>
      </c>
      <c r="N8" s="52">
        <f t="shared" si="2"/>
        <v>0.9</v>
      </c>
      <c r="O8" s="52">
        <f t="shared" ref="O8:P8" si="3">O7/O6</f>
        <v>0.87297297297297294</v>
      </c>
      <c r="P8" s="96">
        <f t="shared" si="3"/>
        <v>0.90540540540540537</v>
      </c>
    </row>
    <row r="9" spans="1:16" ht="21.9" customHeight="1" x14ac:dyDescent="0.2">
      <c r="A9" s="107" t="s">
        <v>27</v>
      </c>
      <c r="B9" s="13" t="s">
        <v>23</v>
      </c>
      <c r="C9" s="14">
        <v>8</v>
      </c>
      <c r="D9" s="15">
        <v>9</v>
      </c>
      <c r="E9" s="15">
        <v>9</v>
      </c>
      <c r="F9" s="15">
        <v>9</v>
      </c>
      <c r="G9" s="38">
        <v>9</v>
      </c>
      <c r="H9" s="38">
        <v>9</v>
      </c>
      <c r="I9" s="38">
        <v>9</v>
      </c>
      <c r="J9" s="15">
        <v>11</v>
      </c>
      <c r="K9" s="15">
        <v>11</v>
      </c>
      <c r="L9" s="15">
        <v>12</v>
      </c>
      <c r="M9" s="57">
        <v>13</v>
      </c>
      <c r="N9" s="66">
        <v>13</v>
      </c>
      <c r="O9" s="87">
        <v>13</v>
      </c>
      <c r="P9" s="97">
        <v>13</v>
      </c>
    </row>
    <row r="10" spans="1:16" ht="21.9" customHeight="1" x14ac:dyDescent="0.2">
      <c r="A10" s="108"/>
      <c r="B10" s="16" t="s">
        <v>24</v>
      </c>
      <c r="C10" s="17">
        <v>575</v>
      </c>
      <c r="D10" s="18">
        <v>675</v>
      </c>
      <c r="E10" s="18">
        <v>675</v>
      </c>
      <c r="F10" s="18">
        <v>705</v>
      </c>
      <c r="G10" s="39">
        <v>705</v>
      </c>
      <c r="H10" s="39">
        <v>705</v>
      </c>
      <c r="I10" s="39">
        <v>745</v>
      </c>
      <c r="J10" s="18">
        <v>925</v>
      </c>
      <c r="K10" s="18">
        <v>877</v>
      </c>
      <c r="L10" s="18">
        <v>937</v>
      </c>
      <c r="M10" s="58">
        <v>1055</v>
      </c>
      <c r="N10" s="55">
        <v>1055</v>
      </c>
      <c r="O10" s="51">
        <v>1055</v>
      </c>
      <c r="P10" s="98">
        <v>1055</v>
      </c>
    </row>
    <row r="11" spans="1:16" ht="21.9" customHeight="1" x14ac:dyDescent="0.2">
      <c r="A11" s="108"/>
      <c r="B11" s="16" t="s">
        <v>25</v>
      </c>
      <c r="C11" s="17">
        <v>605</v>
      </c>
      <c r="D11" s="18">
        <v>673</v>
      </c>
      <c r="E11" s="18">
        <v>702</v>
      </c>
      <c r="F11" s="18">
        <v>733</v>
      </c>
      <c r="G11" s="39">
        <v>731</v>
      </c>
      <c r="H11" s="39">
        <v>728</v>
      </c>
      <c r="I11" s="39">
        <v>740</v>
      </c>
      <c r="J11" s="18">
        <v>822</v>
      </c>
      <c r="K11" s="18">
        <v>825</v>
      </c>
      <c r="L11" s="18">
        <v>908</v>
      </c>
      <c r="M11" s="58">
        <v>979</v>
      </c>
      <c r="N11" s="55">
        <v>1031</v>
      </c>
      <c r="O11" s="51">
        <v>1028</v>
      </c>
      <c r="P11" s="98">
        <v>1041</v>
      </c>
    </row>
    <row r="12" spans="1:16" ht="21.9" customHeight="1" x14ac:dyDescent="0.2">
      <c r="A12" s="109"/>
      <c r="B12" s="19" t="s">
        <v>26</v>
      </c>
      <c r="C12" s="33">
        <f t="shared" ref="C12:F12" si="4">C11/C10</f>
        <v>1.0521739130434782</v>
      </c>
      <c r="D12" s="34">
        <f t="shared" si="4"/>
        <v>0.99703703703703705</v>
      </c>
      <c r="E12" s="34">
        <f t="shared" si="4"/>
        <v>1.04</v>
      </c>
      <c r="F12" s="34">
        <f t="shared" si="4"/>
        <v>1.0397163120567376</v>
      </c>
      <c r="G12" s="40">
        <f t="shared" ref="G12:L12" si="5">G11/G10</f>
        <v>1.0368794326241135</v>
      </c>
      <c r="H12" s="40">
        <f t="shared" si="5"/>
        <v>1.0326241134751772</v>
      </c>
      <c r="I12" s="40">
        <f t="shared" si="5"/>
        <v>0.99328859060402686</v>
      </c>
      <c r="J12" s="34">
        <f t="shared" si="5"/>
        <v>0.88864864864864868</v>
      </c>
      <c r="K12" s="34">
        <f t="shared" si="5"/>
        <v>0.94070695553021666</v>
      </c>
      <c r="L12" s="40">
        <f t="shared" si="5"/>
        <v>0.96905016008537892</v>
      </c>
      <c r="M12" s="40">
        <f t="shared" ref="M12:N12" si="6">M11/M10</f>
        <v>0.92796208530805691</v>
      </c>
      <c r="N12" s="52">
        <f t="shared" si="6"/>
        <v>0.97725118483412321</v>
      </c>
      <c r="O12" s="52">
        <f t="shared" ref="O12:P12" si="7">O11/O10</f>
        <v>0.97440758293838858</v>
      </c>
      <c r="P12" s="96">
        <f t="shared" si="7"/>
        <v>0.98672985781990519</v>
      </c>
    </row>
    <row r="13" spans="1:16" ht="21.9" customHeight="1" x14ac:dyDescent="0.2">
      <c r="A13" s="107" t="s">
        <v>28</v>
      </c>
      <c r="B13" s="13" t="s">
        <v>23</v>
      </c>
      <c r="C13" s="14">
        <f t="shared" ref="C13:F15" si="8">SUM(C5,C9)</f>
        <v>12</v>
      </c>
      <c r="D13" s="15">
        <f t="shared" si="8"/>
        <v>13</v>
      </c>
      <c r="E13" s="15">
        <f t="shared" si="8"/>
        <v>13</v>
      </c>
      <c r="F13" s="15">
        <f t="shared" si="8"/>
        <v>13</v>
      </c>
      <c r="G13" s="38">
        <f t="shared" ref="G13:G15" si="9">SUM(G5,G9)</f>
        <v>13</v>
      </c>
      <c r="H13" s="38">
        <f t="shared" ref="H13" si="10">SUM(H5,H9)</f>
        <v>13</v>
      </c>
      <c r="I13" s="38">
        <v>13</v>
      </c>
      <c r="J13" s="15">
        <v>15</v>
      </c>
      <c r="K13" s="15">
        <v>15</v>
      </c>
      <c r="L13" s="15">
        <v>16</v>
      </c>
      <c r="M13" s="57">
        <v>17</v>
      </c>
      <c r="N13" s="66">
        <v>17</v>
      </c>
      <c r="O13" s="87">
        <v>17</v>
      </c>
      <c r="P13" s="97">
        <f>P5+P9</f>
        <v>17</v>
      </c>
    </row>
    <row r="14" spans="1:16" ht="21.9" customHeight="1" x14ac:dyDescent="0.2">
      <c r="A14" s="108"/>
      <c r="B14" s="16" t="s">
        <v>24</v>
      </c>
      <c r="C14" s="17">
        <f t="shared" si="8"/>
        <v>945</v>
      </c>
      <c r="D14" s="18">
        <f t="shared" si="8"/>
        <v>1045</v>
      </c>
      <c r="E14" s="18">
        <f t="shared" si="8"/>
        <v>1045</v>
      </c>
      <c r="F14" s="18">
        <f t="shared" si="8"/>
        <v>1075</v>
      </c>
      <c r="G14" s="39">
        <f t="shared" si="9"/>
        <v>1075</v>
      </c>
      <c r="H14" s="39">
        <f t="shared" ref="H14" si="11">SUM(H6,H10)</f>
        <v>1075</v>
      </c>
      <c r="I14" s="39">
        <v>1115</v>
      </c>
      <c r="J14" s="18">
        <v>1295</v>
      </c>
      <c r="K14" s="18">
        <v>1247</v>
      </c>
      <c r="L14" s="18">
        <f t="shared" ref="L14:M15" si="12">SUM(L6,L10)</f>
        <v>1307</v>
      </c>
      <c r="M14" s="59">
        <f>SUM(M6,M10)</f>
        <v>1425</v>
      </c>
      <c r="N14" s="67">
        <f>SUM(N6,N10)</f>
        <v>1425</v>
      </c>
      <c r="O14" s="53">
        <f>SUM(O6,O10)</f>
        <v>1425</v>
      </c>
      <c r="P14" s="99">
        <f>SUM(P6,P10)</f>
        <v>1425</v>
      </c>
    </row>
    <row r="15" spans="1:16" ht="21.9" customHeight="1" x14ac:dyDescent="0.2">
      <c r="A15" s="108"/>
      <c r="B15" s="16" t="s">
        <v>25</v>
      </c>
      <c r="C15" s="17">
        <f t="shared" si="8"/>
        <v>980</v>
      </c>
      <c r="D15" s="18">
        <f t="shared" si="8"/>
        <v>1052</v>
      </c>
      <c r="E15" s="18">
        <f t="shared" si="8"/>
        <v>1074</v>
      </c>
      <c r="F15" s="18">
        <f t="shared" si="8"/>
        <v>1107</v>
      </c>
      <c r="G15" s="39">
        <f t="shared" si="9"/>
        <v>1096</v>
      </c>
      <c r="H15" s="39">
        <f t="shared" ref="H15" si="13">SUM(H7,H11)</f>
        <v>1100</v>
      </c>
      <c r="I15" s="39">
        <v>1099</v>
      </c>
      <c r="J15" s="18">
        <v>1185</v>
      </c>
      <c r="K15" s="18">
        <v>1190</v>
      </c>
      <c r="L15" s="18">
        <f t="shared" si="12"/>
        <v>1273</v>
      </c>
      <c r="M15" s="59">
        <f t="shared" si="12"/>
        <v>1335</v>
      </c>
      <c r="N15" s="67">
        <f t="shared" ref="N15:O15" si="14">SUM(N7,N11)</f>
        <v>1364</v>
      </c>
      <c r="O15" s="53">
        <f t="shared" si="14"/>
        <v>1351</v>
      </c>
      <c r="P15" s="99">
        <f t="shared" ref="P15" si="15">SUM(P7,P11)</f>
        <v>1376</v>
      </c>
    </row>
    <row r="16" spans="1:16" ht="21.9" customHeight="1" x14ac:dyDescent="0.2">
      <c r="A16" s="109"/>
      <c r="B16" s="19" t="s">
        <v>26</v>
      </c>
      <c r="C16" s="35">
        <f t="shared" ref="C16:F16" si="16">C15/C14</f>
        <v>1.037037037037037</v>
      </c>
      <c r="D16" s="36">
        <f t="shared" si="16"/>
        <v>1.0066985645933015</v>
      </c>
      <c r="E16" s="36">
        <f t="shared" si="16"/>
        <v>1.0277511961722487</v>
      </c>
      <c r="F16" s="36">
        <f t="shared" si="16"/>
        <v>1.0297674418604652</v>
      </c>
      <c r="G16" s="41">
        <f t="shared" ref="G16:L16" si="17">G15/G14</f>
        <v>1.0195348837209302</v>
      </c>
      <c r="H16" s="41">
        <f t="shared" si="17"/>
        <v>1.0232558139534884</v>
      </c>
      <c r="I16" s="41">
        <f t="shared" si="17"/>
        <v>0.98565022421524662</v>
      </c>
      <c r="J16" s="36">
        <f t="shared" si="17"/>
        <v>0.91505791505791501</v>
      </c>
      <c r="K16" s="36">
        <f t="shared" si="17"/>
        <v>0.95429029671210908</v>
      </c>
      <c r="L16" s="36">
        <f t="shared" si="17"/>
        <v>0.97398622800306045</v>
      </c>
      <c r="M16" s="60">
        <f t="shared" ref="M16:N16" si="18">M15/M14</f>
        <v>0.93684210526315792</v>
      </c>
      <c r="N16" s="68">
        <f t="shared" si="18"/>
        <v>0.95719298245614037</v>
      </c>
      <c r="O16" s="47">
        <f t="shared" ref="O16:P16" si="19">O15/O14</f>
        <v>0.94807017543859651</v>
      </c>
      <c r="P16" s="100">
        <f t="shared" si="19"/>
        <v>0.96561403508771926</v>
      </c>
    </row>
    <row r="17" spans="1:18" ht="21.9" customHeight="1" x14ac:dyDescent="0.2">
      <c r="A17" s="107" t="s">
        <v>29</v>
      </c>
      <c r="B17" s="13" t="s">
        <v>23</v>
      </c>
      <c r="C17" s="14">
        <v>0</v>
      </c>
      <c r="D17" s="15">
        <v>0</v>
      </c>
      <c r="E17" s="15">
        <v>0</v>
      </c>
      <c r="F17" s="15">
        <v>0</v>
      </c>
      <c r="G17" s="38">
        <v>1</v>
      </c>
      <c r="H17" s="38">
        <v>1</v>
      </c>
      <c r="I17" s="38">
        <v>1</v>
      </c>
      <c r="J17" s="15">
        <v>3</v>
      </c>
      <c r="K17" s="15">
        <v>3</v>
      </c>
      <c r="L17" s="15">
        <v>3</v>
      </c>
      <c r="M17" s="57">
        <v>4</v>
      </c>
      <c r="N17" s="66">
        <v>4</v>
      </c>
      <c r="O17" s="87">
        <v>4</v>
      </c>
      <c r="P17" s="97">
        <v>4</v>
      </c>
    </row>
    <row r="18" spans="1:18" ht="21.9" customHeight="1" x14ac:dyDescent="0.2">
      <c r="A18" s="108"/>
      <c r="B18" s="16" t="s">
        <v>24</v>
      </c>
      <c r="C18" s="17">
        <v>0</v>
      </c>
      <c r="D18" s="18">
        <v>0</v>
      </c>
      <c r="E18" s="18">
        <v>0</v>
      </c>
      <c r="F18" s="18">
        <v>0</v>
      </c>
      <c r="G18" s="39">
        <v>47</v>
      </c>
      <c r="H18" s="39">
        <v>67</v>
      </c>
      <c r="I18" s="39">
        <v>73</v>
      </c>
      <c r="J18" s="18">
        <v>170</v>
      </c>
      <c r="K18" s="18">
        <v>158</v>
      </c>
      <c r="L18" s="18">
        <v>158</v>
      </c>
      <c r="M18" s="59">
        <v>174</v>
      </c>
      <c r="N18" s="67">
        <v>177</v>
      </c>
      <c r="O18" s="53">
        <v>177</v>
      </c>
      <c r="P18" s="99">
        <v>177</v>
      </c>
    </row>
    <row r="19" spans="1:18" ht="21.9" customHeight="1" x14ac:dyDescent="0.2">
      <c r="A19" s="108"/>
      <c r="B19" s="16" t="s">
        <v>25</v>
      </c>
      <c r="C19" s="17">
        <v>0</v>
      </c>
      <c r="D19" s="18">
        <v>0</v>
      </c>
      <c r="E19" s="18">
        <v>0</v>
      </c>
      <c r="F19" s="18">
        <v>0</v>
      </c>
      <c r="G19" s="39">
        <v>45</v>
      </c>
      <c r="H19" s="39">
        <v>66</v>
      </c>
      <c r="I19" s="39">
        <v>69</v>
      </c>
      <c r="J19" s="18">
        <v>119</v>
      </c>
      <c r="K19" s="18">
        <v>131</v>
      </c>
      <c r="L19" s="18">
        <v>152</v>
      </c>
      <c r="M19" s="58">
        <v>139</v>
      </c>
      <c r="N19" s="55">
        <v>163</v>
      </c>
      <c r="O19" s="51">
        <v>174</v>
      </c>
      <c r="P19" s="98">
        <v>163</v>
      </c>
    </row>
    <row r="20" spans="1:18" ht="21.9" customHeight="1" x14ac:dyDescent="0.2">
      <c r="A20" s="109"/>
      <c r="B20" s="19" t="s">
        <v>26</v>
      </c>
      <c r="C20" s="33">
        <v>0</v>
      </c>
      <c r="D20" s="34">
        <v>0</v>
      </c>
      <c r="E20" s="34">
        <v>0</v>
      </c>
      <c r="F20" s="34">
        <v>0</v>
      </c>
      <c r="G20" s="40">
        <f t="shared" ref="G20:L20" si="20">G19/G18</f>
        <v>0.95744680851063835</v>
      </c>
      <c r="H20" s="40">
        <f t="shared" ref="H20" si="21">H19/H18</f>
        <v>0.9850746268656716</v>
      </c>
      <c r="I20" s="40">
        <f t="shared" si="20"/>
        <v>0.9452054794520548</v>
      </c>
      <c r="J20" s="34">
        <f t="shared" si="20"/>
        <v>0.7</v>
      </c>
      <c r="K20" s="34">
        <f t="shared" si="20"/>
        <v>0.82911392405063289</v>
      </c>
      <c r="L20" s="34">
        <f t="shared" si="20"/>
        <v>0.96202531645569622</v>
      </c>
      <c r="M20" s="61">
        <f t="shared" ref="M20:N20" si="22">M19/M18</f>
        <v>0.79885057471264365</v>
      </c>
      <c r="N20" s="69">
        <f t="shared" si="22"/>
        <v>0.92090395480225984</v>
      </c>
      <c r="O20" s="49">
        <f t="shared" ref="O20:P20" si="23">O19/O18</f>
        <v>0.98305084745762716</v>
      </c>
      <c r="P20" s="101">
        <f t="shared" si="23"/>
        <v>0.92090395480225984</v>
      </c>
    </row>
    <row r="21" spans="1:18" ht="21.9" customHeight="1" x14ac:dyDescent="0.2">
      <c r="A21" s="107" t="s">
        <v>128</v>
      </c>
      <c r="B21" s="13" t="s">
        <v>23</v>
      </c>
      <c r="C21" s="14">
        <v>0</v>
      </c>
      <c r="D21" s="15">
        <v>0</v>
      </c>
      <c r="E21" s="15">
        <v>0</v>
      </c>
      <c r="F21" s="15">
        <v>0</v>
      </c>
      <c r="G21" s="38">
        <v>1</v>
      </c>
      <c r="H21" s="38">
        <v>1</v>
      </c>
      <c r="I21" s="38">
        <v>2</v>
      </c>
      <c r="J21" s="15">
        <v>2</v>
      </c>
      <c r="K21" s="15">
        <v>2</v>
      </c>
      <c r="L21" s="15">
        <v>2</v>
      </c>
      <c r="M21" s="57">
        <v>2</v>
      </c>
      <c r="N21" s="66">
        <v>2</v>
      </c>
      <c r="O21" s="87">
        <v>3</v>
      </c>
      <c r="P21" s="97">
        <v>3</v>
      </c>
    </row>
    <row r="22" spans="1:18" ht="21.9" customHeight="1" x14ac:dyDescent="0.2">
      <c r="A22" s="108"/>
      <c r="B22" s="16" t="s">
        <v>24</v>
      </c>
      <c r="C22" s="17">
        <v>0</v>
      </c>
      <c r="D22" s="18">
        <v>0</v>
      </c>
      <c r="E22" s="18">
        <v>0</v>
      </c>
      <c r="F22" s="18">
        <v>0</v>
      </c>
      <c r="G22" s="39">
        <v>9</v>
      </c>
      <c r="H22" s="39">
        <v>9</v>
      </c>
      <c r="I22" s="39">
        <v>25</v>
      </c>
      <c r="J22" s="18">
        <v>35</v>
      </c>
      <c r="K22" s="18">
        <v>35</v>
      </c>
      <c r="L22" s="18">
        <v>35</v>
      </c>
      <c r="M22" s="58">
        <v>35</v>
      </c>
      <c r="N22" s="55">
        <v>35</v>
      </c>
      <c r="O22" s="51">
        <v>54</v>
      </c>
      <c r="P22" s="98">
        <v>54</v>
      </c>
    </row>
    <row r="23" spans="1:18" ht="21.9" customHeight="1" x14ac:dyDescent="0.2">
      <c r="A23" s="108"/>
      <c r="B23" s="16" t="s">
        <v>25</v>
      </c>
      <c r="C23" s="17">
        <v>0</v>
      </c>
      <c r="D23" s="18">
        <v>0</v>
      </c>
      <c r="E23" s="18">
        <v>0</v>
      </c>
      <c r="F23" s="18">
        <v>0</v>
      </c>
      <c r="G23" s="39">
        <v>6</v>
      </c>
      <c r="H23" s="39">
        <v>5</v>
      </c>
      <c r="I23" s="39">
        <v>21</v>
      </c>
      <c r="J23" s="18">
        <v>27</v>
      </c>
      <c r="K23" s="18">
        <v>30</v>
      </c>
      <c r="L23" s="18">
        <v>30</v>
      </c>
      <c r="M23" s="62">
        <v>30</v>
      </c>
      <c r="N23" s="70">
        <v>31</v>
      </c>
      <c r="O23" s="88">
        <v>46</v>
      </c>
      <c r="P23" s="102">
        <v>49</v>
      </c>
    </row>
    <row r="24" spans="1:18" ht="21.9" customHeight="1" x14ac:dyDescent="0.2">
      <c r="A24" s="109"/>
      <c r="B24" s="19" t="s">
        <v>26</v>
      </c>
      <c r="C24" s="33">
        <v>0</v>
      </c>
      <c r="D24" s="34">
        <v>0</v>
      </c>
      <c r="E24" s="34">
        <v>0</v>
      </c>
      <c r="F24" s="34">
        <v>0</v>
      </c>
      <c r="G24" s="40">
        <f t="shared" ref="G24" si="24">G23/G22</f>
        <v>0.66666666666666663</v>
      </c>
      <c r="H24" s="40">
        <f t="shared" ref="H24:M24" si="25">H23/H22</f>
        <v>0.55555555555555558</v>
      </c>
      <c r="I24" s="40">
        <f t="shared" si="25"/>
        <v>0.84</v>
      </c>
      <c r="J24" s="34">
        <f t="shared" si="25"/>
        <v>0.77142857142857146</v>
      </c>
      <c r="K24" s="34">
        <f t="shared" si="25"/>
        <v>0.8571428571428571</v>
      </c>
      <c r="L24" s="34">
        <f t="shared" si="25"/>
        <v>0.8571428571428571</v>
      </c>
      <c r="M24" s="63">
        <f t="shared" si="25"/>
        <v>0.8571428571428571</v>
      </c>
      <c r="N24" s="52">
        <f t="shared" ref="N24:O24" si="26">N23/N22</f>
        <v>0.88571428571428568</v>
      </c>
      <c r="O24" s="46">
        <f t="shared" si="26"/>
        <v>0.85185185185185186</v>
      </c>
      <c r="P24" s="103">
        <f t="shared" ref="P24" si="27">P23/P22</f>
        <v>0.90740740740740744</v>
      </c>
    </row>
    <row r="25" spans="1:18" ht="21.9" customHeight="1" x14ac:dyDescent="0.2">
      <c r="A25" s="112" t="s">
        <v>126</v>
      </c>
      <c r="B25" s="89" t="s">
        <v>23</v>
      </c>
      <c r="C25" s="72"/>
      <c r="D25" s="73"/>
      <c r="E25" s="73"/>
      <c r="F25" s="73"/>
      <c r="G25" s="74"/>
      <c r="H25" s="74"/>
      <c r="I25" s="74"/>
      <c r="J25" s="73"/>
      <c r="K25" s="73"/>
      <c r="L25" s="73"/>
      <c r="M25" s="75"/>
      <c r="N25" s="76"/>
      <c r="O25" s="87">
        <v>1</v>
      </c>
      <c r="P25" s="97">
        <v>1</v>
      </c>
      <c r="R25" s="8" t="s">
        <v>129</v>
      </c>
    </row>
    <row r="26" spans="1:18" ht="21.9" customHeight="1" x14ac:dyDescent="0.2">
      <c r="A26" s="113"/>
      <c r="B26" s="16" t="s">
        <v>24</v>
      </c>
      <c r="C26" s="77"/>
      <c r="D26" s="78"/>
      <c r="E26" s="78"/>
      <c r="F26" s="78"/>
      <c r="G26" s="79"/>
      <c r="H26" s="79"/>
      <c r="I26" s="79"/>
      <c r="J26" s="78"/>
      <c r="K26" s="78"/>
      <c r="L26" s="78"/>
      <c r="M26" s="80"/>
      <c r="N26" s="81"/>
      <c r="O26" s="51">
        <v>6</v>
      </c>
      <c r="P26" s="98">
        <v>6</v>
      </c>
    </row>
    <row r="27" spans="1:18" ht="21.9" customHeight="1" x14ac:dyDescent="0.2">
      <c r="A27" s="113"/>
      <c r="B27" s="16" t="s">
        <v>25</v>
      </c>
      <c r="C27" s="77"/>
      <c r="D27" s="78"/>
      <c r="E27" s="78"/>
      <c r="F27" s="78"/>
      <c r="G27" s="79"/>
      <c r="H27" s="79"/>
      <c r="I27" s="79"/>
      <c r="J27" s="78"/>
      <c r="K27" s="78"/>
      <c r="L27" s="78"/>
      <c r="M27" s="80"/>
      <c r="N27" s="81"/>
      <c r="O27" s="88">
        <v>5</v>
      </c>
      <c r="P27" s="102">
        <v>11</v>
      </c>
    </row>
    <row r="28" spans="1:18" ht="21.9" customHeight="1" x14ac:dyDescent="0.2">
      <c r="A28" s="114"/>
      <c r="B28" s="90" t="s">
        <v>26</v>
      </c>
      <c r="C28" s="82"/>
      <c r="D28" s="83"/>
      <c r="E28" s="83"/>
      <c r="F28" s="83"/>
      <c r="G28" s="84"/>
      <c r="H28" s="84"/>
      <c r="I28" s="84"/>
      <c r="J28" s="83"/>
      <c r="K28" s="83"/>
      <c r="L28" s="83"/>
      <c r="M28" s="84"/>
      <c r="N28" s="85"/>
      <c r="O28" s="46">
        <f t="shared" ref="O28:P28" si="28">O27/O26</f>
        <v>0.83333333333333337</v>
      </c>
      <c r="P28" s="103">
        <f t="shared" si="28"/>
        <v>1.8333333333333333</v>
      </c>
    </row>
    <row r="29" spans="1:18" ht="21.9" customHeight="1" x14ac:dyDescent="0.2">
      <c r="A29" s="107" t="s">
        <v>127</v>
      </c>
      <c r="B29" s="13" t="s">
        <v>23</v>
      </c>
      <c r="C29" s="14">
        <f t="shared" ref="C29:F31" si="29">SUM(C13,C17)</f>
        <v>12</v>
      </c>
      <c r="D29" s="15">
        <f t="shared" si="29"/>
        <v>13</v>
      </c>
      <c r="E29" s="15">
        <f t="shared" si="29"/>
        <v>13</v>
      </c>
      <c r="F29" s="15">
        <f t="shared" si="29"/>
        <v>13</v>
      </c>
      <c r="G29" s="38">
        <f>SUM(G13,G17,G21)</f>
        <v>15</v>
      </c>
      <c r="H29" s="38">
        <f t="shared" ref="H29" si="30">SUM(H13,H17,H21)</f>
        <v>15</v>
      </c>
      <c r="I29" s="38">
        <v>16</v>
      </c>
      <c r="J29" s="15">
        <v>20</v>
      </c>
      <c r="K29" s="15">
        <v>20</v>
      </c>
      <c r="L29" s="15">
        <v>21</v>
      </c>
      <c r="M29" s="62">
        <v>23</v>
      </c>
      <c r="N29" s="70">
        <v>23</v>
      </c>
      <c r="O29" s="88">
        <v>25</v>
      </c>
      <c r="P29" s="102">
        <f>P13+P17+P21+P25</f>
        <v>25</v>
      </c>
    </row>
    <row r="30" spans="1:18" ht="21.9" customHeight="1" x14ac:dyDescent="0.2">
      <c r="A30" s="108"/>
      <c r="B30" s="16" t="s">
        <v>24</v>
      </c>
      <c r="C30" s="17">
        <f t="shared" si="29"/>
        <v>945</v>
      </c>
      <c r="D30" s="18">
        <f t="shared" si="29"/>
        <v>1045</v>
      </c>
      <c r="E30" s="18">
        <f t="shared" si="29"/>
        <v>1045</v>
      </c>
      <c r="F30" s="18">
        <f t="shared" si="29"/>
        <v>1075</v>
      </c>
      <c r="G30" s="39">
        <f>SUM(G14,G18,G22)</f>
        <v>1131</v>
      </c>
      <c r="H30" s="39">
        <f t="shared" ref="H30" si="31">SUM(H14,H18,H22)</f>
        <v>1151</v>
      </c>
      <c r="I30" s="39">
        <v>1213</v>
      </c>
      <c r="J30" s="18">
        <v>1500</v>
      </c>
      <c r="K30" s="18">
        <v>1440</v>
      </c>
      <c r="L30" s="18">
        <f>SUM(L14,L18,L22)</f>
        <v>1500</v>
      </c>
      <c r="M30" s="59">
        <f>SUM(M14,M18,M22)</f>
        <v>1634</v>
      </c>
      <c r="N30" s="67">
        <f>SUM(N14,N18,N22)</f>
        <v>1637</v>
      </c>
      <c r="O30" s="53">
        <f>SUM(O14,O18,O22,O26)</f>
        <v>1662</v>
      </c>
      <c r="P30" s="99">
        <f>SUM(P14,P18,P22,P26)</f>
        <v>1662</v>
      </c>
    </row>
    <row r="31" spans="1:18" ht="21.9" customHeight="1" x14ac:dyDescent="0.2">
      <c r="A31" s="108"/>
      <c r="B31" s="16" t="s">
        <v>25</v>
      </c>
      <c r="C31" s="17">
        <f t="shared" si="29"/>
        <v>980</v>
      </c>
      <c r="D31" s="18">
        <f t="shared" si="29"/>
        <v>1052</v>
      </c>
      <c r="E31" s="18">
        <f t="shared" si="29"/>
        <v>1074</v>
      </c>
      <c r="F31" s="18">
        <f t="shared" si="29"/>
        <v>1107</v>
      </c>
      <c r="G31" s="39">
        <f>SUM(G15,G19,G23)</f>
        <v>1147</v>
      </c>
      <c r="H31" s="39">
        <f t="shared" ref="H31" si="32">SUM(H15,H19,H23)</f>
        <v>1171</v>
      </c>
      <c r="I31" s="39">
        <v>1189</v>
      </c>
      <c r="J31" s="18">
        <v>1331</v>
      </c>
      <c r="K31" s="18">
        <v>1351</v>
      </c>
      <c r="L31" s="18">
        <f>SUM(L15,L19,L23)</f>
        <v>1455</v>
      </c>
      <c r="M31" s="58">
        <f>SUM(M15,M19,M23)</f>
        <v>1504</v>
      </c>
      <c r="N31" s="55">
        <f t="shared" ref="N31" si="33">SUM(N15,N19,N23)</f>
        <v>1558</v>
      </c>
      <c r="O31" s="51">
        <f>SUM(O15,O19,O23,O27)</f>
        <v>1576</v>
      </c>
      <c r="P31" s="98">
        <f>SUM(P15,P19,P23,P27)</f>
        <v>1599</v>
      </c>
    </row>
    <row r="32" spans="1:18" ht="21.9" customHeight="1" x14ac:dyDescent="0.2">
      <c r="A32" s="109"/>
      <c r="B32" s="19" t="s">
        <v>26</v>
      </c>
      <c r="C32" s="35">
        <f t="shared" ref="C32:F32" si="34">C31/C30</f>
        <v>1.037037037037037</v>
      </c>
      <c r="D32" s="36">
        <f t="shared" si="34"/>
        <v>1.0066985645933015</v>
      </c>
      <c r="E32" s="36">
        <f t="shared" si="34"/>
        <v>1.0277511961722487</v>
      </c>
      <c r="F32" s="36">
        <f t="shared" si="34"/>
        <v>1.0297674418604652</v>
      </c>
      <c r="G32" s="41">
        <f t="shared" ref="G32:L32" si="35">G31/G30</f>
        <v>1.0141467727674625</v>
      </c>
      <c r="H32" s="41">
        <f t="shared" si="35"/>
        <v>1.0173761946133797</v>
      </c>
      <c r="I32" s="41">
        <f t="shared" si="35"/>
        <v>0.98021434460016488</v>
      </c>
      <c r="J32" s="36">
        <f t="shared" si="35"/>
        <v>0.88733333333333331</v>
      </c>
      <c r="K32" s="36">
        <f t="shared" si="35"/>
        <v>0.93819444444444444</v>
      </c>
      <c r="L32" s="36">
        <f t="shared" si="35"/>
        <v>0.97</v>
      </c>
      <c r="M32" s="64">
        <f t="shared" ref="M32:N32" si="36">M31/M30</f>
        <v>0.92044063647490815</v>
      </c>
      <c r="N32" s="71">
        <f t="shared" si="36"/>
        <v>0.95174098961514964</v>
      </c>
      <c r="O32" s="54">
        <f>O31/O30</f>
        <v>0.94825511432009624</v>
      </c>
      <c r="P32" s="54">
        <f>P31/P30</f>
        <v>0.96209386281588449</v>
      </c>
    </row>
    <row r="33" spans="1:8" x14ac:dyDescent="0.2">
      <c r="A33" s="92" t="s">
        <v>134</v>
      </c>
      <c r="G33" s="20"/>
      <c r="H33" s="20"/>
    </row>
  </sheetData>
  <mergeCells count="9">
    <mergeCell ref="A2:B2"/>
    <mergeCell ref="A29:A32"/>
    <mergeCell ref="A4:B4"/>
    <mergeCell ref="A5:A8"/>
    <mergeCell ref="A9:A12"/>
    <mergeCell ref="A13:A16"/>
    <mergeCell ref="A17:A20"/>
    <mergeCell ref="A21:A24"/>
    <mergeCell ref="A25:A28"/>
  </mergeCells>
  <phoneticPr fontId="1"/>
  <printOptions horizontalCentered="1"/>
  <pageMargins left="0.39370078740157483" right="0.39370078740157483" top="0.74803149606299213" bottom="0.35433070866141736" header="0.39370078740157483" footer="0.23622047244094491"/>
  <pageSetup paperSize="9" orientation="portrait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B18" sqref="B18:E18"/>
    </sheetView>
  </sheetViews>
  <sheetFormatPr defaultRowHeight="13.2" x14ac:dyDescent="0.2"/>
  <cols>
    <col min="1" max="1" width="14.44140625" customWidth="1"/>
    <col min="2" max="2" width="15.109375" bestFit="1" customWidth="1"/>
    <col min="5" max="5" width="18.44140625" bestFit="1" customWidth="1"/>
  </cols>
  <sheetData>
    <row r="1" spans="1:7" x14ac:dyDescent="0.2">
      <c r="A1" t="s">
        <v>30</v>
      </c>
    </row>
    <row r="2" spans="1:7" x14ac:dyDescent="0.2">
      <c r="A2" t="s">
        <v>37</v>
      </c>
    </row>
    <row r="3" spans="1:7" x14ac:dyDescent="0.2">
      <c r="E3" t="s">
        <v>81</v>
      </c>
    </row>
    <row r="4" spans="1:7" x14ac:dyDescent="0.2">
      <c r="A4" s="21"/>
      <c r="B4" s="21" t="s">
        <v>33</v>
      </c>
      <c r="C4" s="21" t="s">
        <v>34</v>
      </c>
      <c r="D4" s="21" t="s">
        <v>35</v>
      </c>
      <c r="E4" s="21" t="s">
        <v>75</v>
      </c>
    </row>
    <row r="5" spans="1:7" x14ac:dyDescent="0.2">
      <c r="A5" s="4" t="s">
        <v>88</v>
      </c>
      <c r="B5" s="5">
        <v>260</v>
      </c>
      <c r="C5" s="5">
        <v>183</v>
      </c>
      <c r="D5" s="5">
        <v>77</v>
      </c>
      <c r="E5" s="28" t="s">
        <v>76</v>
      </c>
    </row>
    <row r="6" spans="1:7" x14ac:dyDescent="0.2">
      <c r="A6" s="4" t="s">
        <v>89</v>
      </c>
      <c r="B6" s="5">
        <v>298</v>
      </c>
      <c r="C6" s="5">
        <v>243</v>
      </c>
      <c r="D6" s="5">
        <v>55</v>
      </c>
      <c r="E6" s="28" t="s">
        <v>77</v>
      </c>
    </row>
    <row r="7" spans="1:7" x14ac:dyDescent="0.2">
      <c r="A7" s="4" t="s">
        <v>90</v>
      </c>
      <c r="B7" s="5">
        <v>242</v>
      </c>
      <c r="C7" s="5">
        <v>204</v>
      </c>
      <c r="D7" s="5">
        <v>38</v>
      </c>
      <c r="E7" s="28" t="s">
        <v>78</v>
      </c>
    </row>
    <row r="8" spans="1:7" x14ac:dyDescent="0.2">
      <c r="A8" s="4" t="s">
        <v>91</v>
      </c>
      <c r="B8" s="5">
        <v>308</v>
      </c>
      <c r="C8" s="5">
        <v>237</v>
      </c>
      <c r="D8" s="5">
        <v>71</v>
      </c>
      <c r="E8" s="28" t="s">
        <v>79</v>
      </c>
    </row>
    <row r="9" spans="1:7" x14ac:dyDescent="0.2">
      <c r="A9" s="4" t="s">
        <v>92</v>
      </c>
      <c r="B9" s="5">
        <v>312</v>
      </c>
      <c r="C9" s="5">
        <v>210</v>
      </c>
      <c r="D9" s="5">
        <v>102</v>
      </c>
      <c r="E9" s="28" t="s">
        <v>80</v>
      </c>
    </row>
    <row r="10" spans="1:7" x14ac:dyDescent="0.2">
      <c r="A10" s="28" t="s">
        <v>93</v>
      </c>
      <c r="B10" s="42">
        <v>356</v>
      </c>
      <c r="C10" s="42">
        <v>249</v>
      </c>
      <c r="D10" s="42">
        <v>107</v>
      </c>
      <c r="E10" s="28" t="s">
        <v>94</v>
      </c>
    </row>
    <row r="11" spans="1:7" x14ac:dyDescent="0.2">
      <c r="A11" s="28" t="s">
        <v>98</v>
      </c>
      <c r="B11" s="42">
        <v>397</v>
      </c>
      <c r="C11" s="42">
        <v>294</v>
      </c>
      <c r="D11" s="42">
        <v>103</v>
      </c>
      <c r="E11" s="28" t="s">
        <v>99</v>
      </c>
    </row>
    <row r="12" spans="1:7" x14ac:dyDescent="0.2">
      <c r="A12" s="28" t="s">
        <v>102</v>
      </c>
      <c r="B12" s="42">
        <v>424</v>
      </c>
      <c r="C12" s="42">
        <v>327</v>
      </c>
      <c r="D12" s="42">
        <v>97</v>
      </c>
      <c r="E12" s="28" t="s">
        <v>103</v>
      </c>
    </row>
    <row r="13" spans="1:7" x14ac:dyDescent="0.2">
      <c r="A13" s="28" t="s">
        <v>107</v>
      </c>
      <c r="B13" s="42">
        <v>468</v>
      </c>
      <c r="C13" s="42">
        <v>305</v>
      </c>
      <c r="D13" s="42">
        <v>163</v>
      </c>
      <c r="E13" s="28" t="s">
        <v>108</v>
      </c>
    </row>
    <row r="14" spans="1:7" x14ac:dyDescent="0.2">
      <c r="A14" s="28" t="s">
        <v>113</v>
      </c>
      <c r="B14" s="42">
        <v>507</v>
      </c>
      <c r="C14" s="42">
        <v>369</v>
      </c>
      <c r="D14" s="42">
        <v>138</v>
      </c>
      <c r="E14" s="28" t="s">
        <v>111</v>
      </c>
    </row>
    <row r="15" spans="1:7" x14ac:dyDescent="0.2">
      <c r="A15" s="28" t="s">
        <v>115</v>
      </c>
      <c r="B15" s="42">
        <v>463</v>
      </c>
      <c r="C15" s="42">
        <v>339</v>
      </c>
      <c r="D15" s="42">
        <v>124</v>
      </c>
      <c r="E15" s="28" t="s">
        <v>116</v>
      </c>
    </row>
    <row r="16" spans="1:7" x14ac:dyDescent="0.2">
      <c r="A16" s="28" t="s">
        <v>119</v>
      </c>
      <c r="B16" s="50">
        <v>452</v>
      </c>
      <c r="C16" s="42">
        <v>339</v>
      </c>
      <c r="D16" s="42">
        <v>113</v>
      </c>
      <c r="E16" s="28" t="s">
        <v>120</v>
      </c>
      <c r="G16" t="s">
        <v>130</v>
      </c>
    </row>
    <row r="17" spans="1:5" x14ac:dyDescent="0.2">
      <c r="A17" s="28" t="s">
        <v>123</v>
      </c>
      <c r="B17" s="91">
        <v>463</v>
      </c>
      <c r="C17" s="91">
        <v>326</v>
      </c>
      <c r="D17" s="91">
        <v>137</v>
      </c>
      <c r="E17" s="28" t="s">
        <v>124</v>
      </c>
    </row>
    <row r="18" spans="1:5" x14ac:dyDescent="0.2">
      <c r="A18" s="28" t="s">
        <v>131</v>
      </c>
      <c r="B18" s="104">
        <v>468</v>
      </c>
      <c r="C18" s="104">
        <v>343</v>
      </c>
      <c r="D18" s="104">
        <v>125</v>
      </c>
      <c r="E18" s="4" t="s">
        <v>135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6" zoomScale="85" zoomScaleNormal="85" workbookViewId="0">
      <selection activeCell="K27" sqref="K27"/>
    </sheetView>
  </sheetViews>
  <sheetFormatPr defaultColWidth="9" defaultRowHeight="13.2" x14ac:dyDescent="0.2"/>
  <cols>
    <col min="1" max="1" width="18.109375" style="23" customWidth="1"/>
    <col min="2" max="8" width="15.6640625" style="23" customWidth="1"/>
    <col min="9" max="16384" width="9" style="23"/>
  </cols>
  <sheetData>
    <row r="1" spans="1:8" x14ac:dyDescent="0.2">
      <c r="A1" s="27" t="s">
        <v>38</v>
      </c>
    </row>
    <row r="2" spans="1:8" x14ac:dyDescent="0.2">
      <c r="A2" s="27" t="s">
        <v>74</v>
      </c>
    </row>
    <row r="4" spans="1:8" ht="32.25" customHeight="1" x14ac:dyDescent="0.2">
      <c r="A4" s="22"/>
      <c r="B4" s="29" t="s">
        <v>39</v>
      </c>
      <c r="C4" s="29" t="s">
        <v>40</v>
      </c>
      <c r="D4" s="29" t="s">
        <v>41</v>
      </c>
      <c r="E4" s="29" t="s">
        <v>42</v>
      </c>
      <c r="F4" s="29" t="s">
        <v>43</v>
      </c>
      <c r="G4" s="29" t="s">
        <v>44</v>
      </c>
      <c r="H4" s="29" t="s">
        <v>45</v>
      </c>
    </row>
    <row r="5" spans="1:8" ht="39.9" customHeight="1" x14ac:dyDescent="0.2">
      <c r="A5" s="24" t="s">
        <v>46</v>
      </c>
      <c r="B5" s="30" t="s">
        <v>47</v>
      </c>
      <c r="C5" s="30" t="s">
        <v>48</v>
      </c>
      <c r="D5" s="30" t="s">
        <v>49</v>
      </c>
      <c r="E5" s="30" t="s">
        <v>50</v>
      </c>
      <c r="F5" s="30" t="s">
        <v>51</v>
      </c>
      <c r="G5" s="30" t="s">
        <v>52</v>
      </c>
      <c r="H5" s="30" t="s">
        <v>53</v>
      </c>
    </row>
    <row r="6" spans="1:8" ht="39.9" customHeight="1" x14ac:dyDescent="0.2">
      <c r="A6" s="24" t="s">
        <v>54</v>
      </c>
      <c r="B6" s="30" t="s">
        <v>47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0" t="s">
        <v>53</v>
      </c>
    </row>
    <row r="7" spans="1:8" ht="39.9" customHeight="1" x14ac:dyDescent="0.2">
      <c r="A7" s="24" t="s">
        <v>60</v>
      </c>
      <c r="B7" s="30" t="s">
        <v>47</v>
      </c>
      <c r="C7" s="30" t="s">
        <v>61</v>
      </c>
      <c r="D7" s="30" t="s">
        <v>62</v>
      </c>
      <c r="E7" s="30" t="s">
        <v>63</v>
      </c>
      <c r="F7" s="30" t="s">
        <v>64</v>
      </c>
      <c r="G7" s="30" t="s">
        <v>65</v>
      </c>
      <c r="H7" s="30" t="s">
        <v>66</v>
      </c>
    </row>
    <row r="8" spans="1:8" ht="39.9" customHeight="1" x14ac:dyDescent="0.2">
      <c r="A8" s="24" t="s">
        <v>67</v>
      </c>
      <c r="B8" s="30" t="s">
        <v>47</v>
      </c>
      <c r="C8" s="30" t="s">
        <v>68</v>
      </c>
      <c r="D8" s="30" t="s">
        <v>69</v>
      </c>
      <c r="E8" s="30" t="s">
        <v>70</v>
      </c>
      <c r="F8" s="30" t="s">
        <v>71</v>
      </c>
      <c r="G8" s="30" t="s">
        <v>72</v>
      </c>
      <c r="H8" s="30" t="s">
        <v>47</v>
      </c>
    </row>
    <row r="9" spans="1:8" ht="39.75" customHeight="1" x14ac:dyDescent="0.2">
      <c r="A9" s="24" t="s">
        <v>95</v>
      </c>
      <c r="B9" s="43">
        <v>505</v>
      </c>
      <c r="C9" s="43">
        <v>613</v>
      </c>
      <c r="D9" s="43">
        <v>493</v>
      </c>
      <c r="E9" s="43">
        <v>32</v>
      </c>
      <c r="F9" s="43">
        <v>10</v>
      </c>
      <c r="G9" s="43">
        <f t="shared" ref="G9:G14" si="0">C9+E9</f>
        <v>645</v>
      </c>
      <c r="H9" s="43">
        <v>503</v>
      </c>
    </row>
    <row r="10" spans="1:8" ht="39.75" customHeight="1" x14ac:dyDescent="0.2">
      <c r="A10" s="24" t="s">
        <v>100</v>
      </c>
      <c r="B10" s="43">
        <v>505</v>
      </c>
      <c r="C10" s="43">
        <v>615</v>
      </c>
      <c r="D10" s="43">
        <v>500</v>
      </c>
      <c r="E10" s="43">
        <v>29</v>
      </c>
      <c r="F10" s="43">
        <v>12</v>
      </c>
      <c r="G10" s="43">
        <f t="shared" si="0"/>
        <v>644</v>
      </c>
      <c r="H10" s="43">
        <v>512</v>
      </c>
    </row>
    <row r="11" spans="1:8" ht="39.75" customHeight="1" x14ac:dyDescent="0.2">
      <c r="A11" s="24" t="s">
        <v>104</v>
      </c>
      <c r="B11" s="43">
        <v>505</v>
      </c>
      <c r="C11" s="43">
        <v>588</v>
      </c>
      <c r="D11" s="43">
        <v>479</v>
      </c>
      <c r="E11" s="43">
        <v>31</v>
      </c>
      <c r="F11" s="43">
        <v>21</v>
      </c>
      <c r="G11" s="43">
        <f t="shared" si="0"/>
        <v>619</v>
      </c>
      <c r="H11" s="43">
        <v>500</v>
      </c>
    </row>
    <row r="12" spans="1:8" ht="39.75" customHeight="1" x14ac:dyDescent="0.2">
      <c r="A12" s="24" t="s">
        <v>105</v>
      </c>
      <c r="B12" s="43">
        <v>505</v>
      </c>
      <c r="C12" s="43">
        <v>641</v>
      </c>
      <c r="D12" s="43">
        <v>493</v>
      </c>
      <c r="E12" s="43">
        <v>17</v>
      </c>
      <c r="F12" s="43">
        <v>13</v>
      </c>
      <c r="G12" s="43">
        <f t="shared" si="0"/>
        <v>658</v>
      </c>
      <c r="H12" s="43">
        <v>506</v>
      </c>
    </row>
    <row r="13" spans="1:8" ht="39.75" customHeight="1" x14ac:dyDescent="0.2">
      <c r="A13" s="24" t="s">
        <v>112</v>
      </c>
      <c r="B13" s="43">
        <v>510</v>
      </c>
      <c r="C13" s="43">
        <v>598</v>
      </c>
      <c r="D13" s="43">
        <v>494</v>
      </c>
      <c r="E13" s="43">
        <v>29</v>
      </c>
      <c r="F13" s="43">
        <v>12</v>
      </c>
      <c r="G13" s="43">
        <f t="shared" si="0"/>
        <v>627</v>
      </c>
      <c r="H13" s="43">
        <f>D13+F13</f>
        <v>506</v>
      </c>
    </row>
    <row r="14" spans="1:8" ht="37.5" customHeight="1" x14ac:dyDescent="0.2">
      <c r="A14" s="24" t="s">
        <v>117</v>
      </c>
      <c r="B14" s="43">
        <v>510</v>
      </c>
      <c r="C14" s="43">
        <v>603</v>
      </c>
      <c r="D14" s="43">
        <v>493</v>
      </c>
      <c r="E14" s="43">
        <v>12</v>
      </c>
      <c r="F14" s="43">
        <v>7</v>
      </c>
      <c r="G14" s="43">
        <f t="shared" si="0"/>
        <v>615</v>
      </c>
      <c r="H14" s="43">
        <f>D14+F14</f>
        <v>500</v>
      </c>
    </row>
    <row r="15" spans="1:8" ht="37.5" customHeight="1" x14ac:dyDescent="0.2">
      <c r="A15" s="24" t="s">
        <v>121</v>
      </c>
      <c r="B15" s="43">
        <v>510</v>
      </c>
      <c r="C15" s="43">
        <v>595</v>
      </c>
      <c r="D15" s="43">
        <v>486</v>
      </c>
      <c r="E15" s="43">
        <v>29</v>
      </c>
      <c r="F15" s="43">
        <v>13</v>
      </c>
      <c r="G15" s="43">
        <f t="shared" ref="G15" si="1">C15+E15</f>
        <v>624</v>
      </c>
      <c r="H15" s="43">
        <f>D15+F15</f>
        <v>499</v>
      </c>
    </row>
    <row r="16" spans="1:8" ht="37.5" customHeight="1" x14ac:dyDescent="0.2">
      <c r="A16" s="24" t="s">
        <v>125</v>
      </c>
      <c r="B16" s="43">
        <v>510</v>
      </c>
      <c r="C16" s="43">
        <v>627</v>
      </c>
      <c r="D16" s="43">
        <v>506</v>
      </c>
      <c r="E16" s="43">
        <v>31</v>
      </c>
      <c r="F16" s="43">
        <v>10</v>
      </c>
      <c r="G16" s="43">
        <f t="shared" ref="G16" si="2">C16+E16</f>
        <v>658</v>
      </c>
      <c r="H16" s="43">
        <f>D16+F16</f>
        <v>516</v>
      </c>
    </row>
    <row r="17" spans="1:8" ht="37.5" customHeight="1" x14ac:dyDescent="0.2">
      <c r="A17" s="24" t="s">
        <v>132</v>
      </c>
      <c r="B17" s="105">
        <v>480</v>
      </c>
      <c r="C17" s="105">
        <v>653</v>
      </c>
      <c r="D17" s="105">
        <v>477</v>
      </c>
      <c r="E17" s="105">
        <v>28</v>
      </c>
      <c r="F17" s="105">
        <v>13</v>
      </c>
      <c r="G17" s="43">
        <f t="shared" ref="G17" si="3">C17+E17</f>
        <v>681</v>
      </c>
      <c r="H17" s="43">
        <f>D17+F17</f>
        <v>490</v>
      </c>
    </row>
    <row r="18" spans="1:8" x14ac:dyDescent="0.2">
      <c r="A18" s="93" t="s">
        <v>136</v>
      </c>
    </row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いわつきスタット目録（岩槻区支援課）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2018-03-07T01:47:54Z</cp:lastPrinted>
  <dcterms:created xsi:type="dcterms:W3CDTF">2016-01-15T06:50:42Z</dcterms:created>
  <dcterms:modified xsi:type="dcterms:W3CDTF">2025-02-14T01:50:38Z</dcterms:modified>
</cp:coreProperties>
</file>