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safi001\0012500保健衛生局\0014000保健所\0014000保健所内共通\21_保健所管理課\02_企画係\00_共通全般\01 保健所・保健センター事業概要\♪R6保健事業統計原稿\05 起案\最終原稿\"/>
    </mc:Choice>
  </mc:AlternateContent>
  <bookViews>
    <workbookView xWindow="0" yWindow="0" windowWidth="23040" windowHeight="9732" tabRatio="816"/>
  </bookViews>
  <sheets>
    <sheet name="目次" sheetId="1" r:id="rId1"/>
    <sheet name="3-1" sheetId="2" r:id="rId2"/>
    <sheet name="3-2" sheetId="3" r:id="rId3"/>
    <sheet name="3-3" sheetId="4" r:id="rId4"/>
    <sheet name="3-4" sheetId="5" r:id="rId5"/>
    <sheet name="3-5" sheetId="6" r:id="rId6"/>
    <sheet name="3-6" sheetId="7" r:id="rId7"/>
    <sheet name="3-7" sheetId="8" r:id="rId8"/>
    <sheet name="3-8" sheetId="9" r:id="rId9"/>
    <sheet name="3-9" sheetId="10" r:id="rId10"/>
    <sheet name="3-10" sheetId="11" r:id="rId11"/>
    <sheet name="3-11" sheetId="27" r:id="rId12"/>
    <sheet name="3-12" sheetId="12" r:id="rId13"/>
    <sheet name="3-13" sheetId="13" r:id="rId14"/>
    <sheet name="3-14" sheetId="14" r:id="rId15"/>
    <sheet name="3-15" sheetId="15" r:id="rId16"/>
    <sheet name="3-16" sheetId="16" r:id="rId17"/>
    <sheet name="3-17" sheetId="17" r:id="rId18"/>
    <sheet name="3-18" sheetId="18" r:id="rId19"/>
    <sheet name="3-19" sheetId="19" r:id="rId20"/>
    <sheet name="3-20" sheetId="20" r:id="rId21"/>
    <sheet name="3-21" sheetId="21" r:id="rId22"/>
    <sheet name="3-22" sheetId="22" r:id="rId23"/>
    <sheet name="3-23" sheetId="23" r:id="rId24"/>
    <sheet name="3-24" sheetId="24" r:id="rId25"/>
    <sheet name="3-25" sheetId="25" r:id="rId26"/>
  </sheets>
  <definedNames>
    <definedName name="_xlnm.Print_Area" localSheetId="1">'3-1'!$A$1:$N$25</definedName>
    <definedName name="_xlnm.Print_Area" localSheetId="13">'3-13'!$A$1:$G$18</definedName>
    <definedName name="_xlnm.Print_Area" localSheetId="14">'3-14'!$A$1:$H$20</definedName>
    <definedName name="_xlnm.Print_Area" localSheetId="15">'3-15'!$A$1:$F$7</definedName>
    <definedName name="_xlnm.Print_Area" localSheetId="17">'3-17'!$A$1:$R$32</definedName>
    <definedName name="_xlnm.Print_Area" localSheetId="18">'3-18'!$A$1:$T$31</definedName>
    <definedName name="_xlnm.Print_Area" localSheetId="19">'3-19'!$A$1:$Q$29</definedName>
    <definedName name="_xlnm.Print_Area" localSheetId="2">'3-2'!$A$1:$H$24</definedName>
    <definedName name="_xlnm.Print_Area" localSheetId="20">'3-20'!$A$1:$M$14</definedName>
    <definedName name="_xlnm.Print_Area" localSheetId="21">'3-21'!$A$1:$E$13</definedName>
    <definedName name="_xlnm.Print_Area" localSheetId="24">'3-24'!$A$1:$F$20</definedName>
    <definedName name="_xlnm.Print_Area" localSheetId="3">'3-3'!$A$1:$AC$85</definedName>
    <definedName name="_xlnm.Print_Area" localSheetId="4">'3-4'!$A$1:$P$78</definedName>
    <definedName name="_xlnm.Print_Area" localSheetId="5">'3-5'!$A$1:$J$12</definedName>
    <definedName name="_xlnm.Print_Area" localSheetId="8">'3-8'!$A$1:$M$27</definedName>
    <definedName name="Z_42D5D24F_01BF_4AD2_9BBB_16568695E690_.wvu.PrintArea" localSheetId="10" hidden="1">'3-10'!$A$2:$H$15</definedName>
    <definedName name="Z_42D5D24F_01BF_4AD2_9BBB_16568695E690_.wvu.PrintArea" localSheetId="11" hidden="1">'3-11'!$A$2:$B$15</definedName>
    <definedName name="Z_42D5D24F_01BF_4AD2_9BBB_16568695E690_.wvu.PrintArea" localSheetId="6" hidden="1">'3-6'!$A$2:$M$24</definedName>
    <definedName name="Z_42D5D24F_01BF_4AD2_9BBB_16568695E690_.wvu.PrintArea" localSheetId="8" hidden="1">'3-8'!$A$2:$G$18</definedName>
    <definedName name="Z_42D5D24F_01BF_4AD2_9BBB_16568695E690_.wvu.PrintArea" localSheetId="9" hidden="1">'3-9'!$A$2:$O$9</definedName>
  </definedNames>
  <calcPr calcId="162913"/>
  <customWorkbookViews>
    <customWorkbookView name="さいたま市 - 個人用ビュー" guid="{FA2E2ECF-19D5-4416-B864-ACA636B8BADE}" mergeInterval="0" personalView="1" maximized="1" xWindow="-9" yWindow="-9" windowWidth="1938" windowHeight="1048" tabRatio="816" activeSheetId="25"/>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0" i="2" l="1"/>
  <c r="E15" i="11" l="1"/>
  <c r="E14" i="11"/>
  <c r="D15" i="11"/>
  <c r="D14" i="11"/>
  <c r="AA56" i="4"/>
  <c r="I44" i="4"/>
  <c r="I43" i="4"/>
  <c r="I42" i="4"/>
  <c r="I41" i="4"/>
  <c r="I40" i="4"/>
  <c r="I39" i="4"/>
  <c r="I38" i="4"/>
  <c r="I37" i="4"/>
  <c r="I36" i="4"/>
  <c r="I35" i="4"/>
  <c r="AB22" i="4"/>
  <c r="AB21" i="4"/>
  <c r="AB20" i="4"/>
  <c r="AB19" i="4"/>
  <c r="AB18" i="4"/>
  <c r="AB17" i="4"/>
  <c r="AB16" i="4"/>
  <c r="AB15" i="4"/>
  <c r="AB14" i="4"/>
  <c r="AB13" i="4"/>
  <c r="AB12" i="4"/>
  <c r="L13" i="2"/>
  <c r="M13" i="2"/>
  <c r="E59" i="5" l="1"/>
  <c r="F59" i="5"/>
  <c r="G59" i="5"/>
  <c r="H59" i="5"/>
  <c r="I59" i="5"/>
  <c r="J59" i="5"/>
  <c r="K59" i="5"/>
  <c r="L59" i="5"/>
  <c r="D59" i="5"/>
  <c r="E56" i="5"/>
  <c r="F56" i="5"/>
  <c r="G56" i="5"/>
  <c r="H56" i="5"/>
  <c r="I56" i="5"/>
  <c r="J56" i="5"/>
  <c r="K56" i="5"/>
  <c r="L56" i="5"/>
  <c r="D56" i="5"/>
  <c r="E53" i="5"/>
  <c r="F53" i="5"/>
  <c r="G53" i="5"/>
  <c r="H53" i="5"/>
  <c r="I53" i="5"/>
  <c r="J53" i="5"/>
  <c r="K53" i="5"/>
  <c r="L53" i="5"/>
  <c r="D53" i="5"/>
  <c r="O6" i="17"/>
  <c r="P6" i="17"/>
  <c r="Q6" i="17"/>
  <c r="N6" i="17"/>
  <c r="O9" i="17"/>
  <c r="P9" i="17"/>
  <c r="Q9" i="17"/>
  <c r="N9" i="17"/>
  <c r="O12" i="17"/>
  <c r="P12" i="17"/>
  <c r="Q12" i="17"/>
  <c r="N12" i="17"/>
  <c r="S20" i="11" l="1"/>
  <c r="S19" i="11"/>
  <c r="R18" i="11"/>
  <c r="Q18" i="11"/>
  <c r="P18" i="11"/>
  <c r="O18" i="11"/>
  <c r="N18" i="11"/>
  <c r="M18" i="11"/>
  <c r="L18" i="11"/>
  <c r="S6" i="11" l="1"/>
  <c r="S8" i="11" s="1"/>
  <c r="L11" i="11"/>
  <c r="M11" i="11"/>
  <c r="N11" i="11"/>
  <c r="O11" i="11"/>
  <c r="P11" i="11"/>
  <c r="Q11" i="11"/>
  <c r="R11" i="11"/>
  <c r="S9" i="11"/>
  <c r="S11" i="11" s="1"/>
  <c r="L8" i="11"/>
  <c r="M8" i="11"/>
  <c r="N8" i="11"/>
  <c r="O8" i="11"/>
  <c r="P8" i="11"/>
  <c r="Q8" i="11"/>
  <c r="R8" i="11"/>
  <c r="U13" i="12" l="1"/>
  <c r="T13" i="12"/>
  <c r="S13" i="12"/>
  <c r="R13" i="12"/>
  <c r="Q13" i="12"/>
  <c r="D17" i="18" l="1"/>
  <c r="R14" i="17"/>
  <c r="R11" i="17"/>
  <c r="R8" i="17"/>
  <c r="M8" i="17"/>
  <c r="H8" i="17"/>
  <c r="R15" i="17"/>
  <c r="R17" i="17" s="1"/>
  <c r="M15" i="17"/>
  <c r="M17" i="17" s="1"/>
  <c r="H15" i="17"/>
  <c r="H17" i="17" s="1"/>
  <c r="M10" i="17"/>
  <c r="M11" i="17" s="1"/>
  <c r="M13" i="17"/>
  <c r="M14" i="17" s="1"/>
  <c r="H10" i="17"/>
  <c r="H11" i="17" s="1"/>
  <c r="H13" i="17"/>
  <c r="H14" i="17" s="1"/>
  <c r="E18" i="17"/>
  <c r="F18" i="17"/>
  <c r="G18" i="17"/>
  <c r="I18" i="17"/>
  <c r="J18" i="17"/>
  <c r="K18" i="17"/>
  <c r="L18" i="17"/>
  <c r="N18" i="17"/>
  <c r="O18" i="17"/>
  <c r="P18" i="17"/>
  <c r="Q18" i="17"/>
  <c r="D18" i="17"/>
  <c r="S27" i="18"/>
  <c r="R27" i="18"/>
  <c r="S26" i="18"/>
  <c r="R26" i="18"/>
  <c r="S25" i="18"/>
  <c r="R25" i="18"/>
  <c r="S24" i="18"/>
  <c r="R24" i="18"/>
  <c r="S23" i="18"/>
  <c r="R23" i="18"/>
  <c r="S22" i="18"/>
  <c r="R22" i="18"/>
  <c r="S21" i="18"/>
  <c r="R21" i="18"/>
  <c r="S20" i="18"/>
  <c r="R20" i="18"/>
  <c r="S19" i="18"/>
  <c r="R19" i="18"/>
  <c r="S18" i="18"/>
  <c r="R18" i="18"/>
  <c r="Q17" i="18"/>
  <c r="P17" i="18"/>
  <c r="O17" i="18"/>
  <c r="N17" i="18"/>
  <c r="M17" i="18"/>
  <c r="L17" i="18"/>
  <c r="K17" i="18"/>
  <c r="J17" i="18"/>
  <c r="I17" i="18"/>
  <c r="H17" i="18"/>
  <c r="G17" i="18"/>
  <c r="F17" i="18"/>
  <c r="E17" i="18"/>
  <c r="R29" i="17"/>
  <c r="M29" i="17"/>
  <c r="H29" i="17"/>
  <c r="R28" i="17"/>
  <c r="M28" i="17"/>
  <c r="H28" i="17"/>
  <c r="R27" i="17"/>
  <c r="M27" i="17"/>
  <c r="H27" i="17"/>
  <c r="R26" i="17"/>
  <c r="M26" i="17"/>
  <c r="H26" i="17"/>
  <c r="R25" i="17"/>
  <c r="M25" i="17"/>
  <c r="H25" i="17"/>
  <c r="R24" i="17"/>
  <c r="M24" i="17"/>
  <c r="H24" i="17"/>
  <c r="R23" i="17"/>
  <c r="M23" i="17"/>
  <c r="H23" i="17"/>
  <c r="R22" i="17"/>
  <c r="M22" i="17"/>
  <c r="H22" i="17"/>
  <c r="R21" i="17"/>
  <c r="M21" i="17"/>
  <c r="H21" i="17"/>
  <c r="R20" i="17"/>
  <c r="M20" i="17"/>
  <c r="H20" i="17"/>
  <c r="R19" i="17"/>
  <c r="M19" i="17"/>
  <c r="H19" i="17"/>
  <c r="R17" i="18" l="1"/>
  <c r="M18" i="17"/>
  <c r="R18" i="17"/>
  <c r="H18" i="17"/>
  <c r="S17" i="18"/>
  <c r="L11" i="12" l="1"/>
  <c r="L10" i="12"/>
  <c r="L9" i="12"/>
  <c r="L8" i="12"/>
  <c r="L7" i="12"/>
  <c r="F21" i="12"/>
  <c r="F10" i="12"/>
  <c r="F9" i="12"/>
  <c r="F8" i="12"/>
  <c r="F7" i="12"/>
  <c r="F11" i="12"/>
  <c r="S29" i="11" l="1"/>
  <c r="S28" i="11"/>
  <c r="S27" i="11"/>
  <c r="S26" i="11"/>
  <c r="S25" i="11"/>
  <c r="S24" i="11"/>
  <c r="S23" i="11"/>
  <c r="S22" i="11"/>
  <c r="S21" i="11"/>
  <c r="G15" i="11"/>
  <c r="F15" i="11"/>
  <c r="C15" i="11"/>
  <c r="G14" i="11"/>
  <c r="F14" i="11"/>
  <c r="C14" i="11"/>
  <c r="S18" i="11" l="1"/>
  <c r="H15" i="11"/>
  <c r="H14" i="11"/>
  <c r="D10" i="10" l="1"/>
  <c r="C10" i="10"/>
  <c r="G10" i="10"/>
  <c r="F10" i="10"/>
  <c r="E10" i="10"/>
  <c r="I10" i="10" s="1"/>
  <c r="H11" i="10"/>
  <c r="I20" i="10"/>
  <c r="H20" i="10"/>
  <c r="I19" i="10"/>
  <c r="H19" i="10"/>
  <c r="I18" i="10"/>
  <c r="H18" i="10"/>
  <c r="I17" i="10"/>
  <c r="H17" i="10"/>
  <c r="I16" i="10"/>
  <c r="H16" i="10"/>
  <c r="I15" i="10"/>
  <c r="H15" i="10"/>
  <c r="I14" i="10"/>
  <c r="H14" i="10"/>
  <c r="I13" i="10"/>
  <c r="H13" i="10"/>
  <c r="I12" i="10"/>
  <c r="H12" i="10"/>
  <c r="I11" i="10"/>
  <c r="H10" i="10" l="1"/>
  <c r="L23" i="9"/>
  <c r="L22" i="9"/>
  <c r="L24" i="9"/>
  <c r="L25" i="9"/>
  <c r="C21" i="9"/>
  <c r="D21" i="9"/>
  <c r="E21" i="9"/>
  <c r="F21" i="9"/>
  <c r="G21" i="9"/>
  <c r="H21" i="9"/>
  <c r="I21" i="9"/>
  <c r="J21" i="9"/>
  <c r="K21" i="9"/>
  <c r="M11" i="9"/>
  <c r="J11" i="9"/>
  <c r="G11" i="9"/>
  <c r="D11" i="9"/>
  <c r="M10" i="9"/>
  <c r="J10" i="9"/>
  <c r="G10" i="9"/>
  <c r="D10" i="9"/>
  <c r="M9" i="9"/>
  <c r="J9" i="9"/>
  <c r="G9" i="9"/>
  <c r="D9" i="9"/>
  <c r="M8" i="9"/>
  <c r="J8" i="9"/>
  <c r="G8" i="9"/>
  <c r="D8" i="9"/>
  <c r="M7" i="9"/>
  <c r="J7" i="9"/>
  <c r="G7" i="9"/>
  <c r="D7" i="9"/>
  <c r="L21" i="9" l="1"/>
  <c r="O6" i="8"/>
  <c r="O15" i="8" s="1"/>
  <c r="E6" i="8"/>
  <c r="E9" i="8" s="1"/>
  <c r="O9" i="8" l="1"/>
  <c r="E15" i="8"/>
  <c r="F65" i="5" l="1"/>
  <c r="F63" i="5" s="1"/>
  <c r="E65" i="5"/>
  <c r="D65" i="5"/>
  <c r="E63" i="5"/>
  <c r="D63" i="5"/>
  <c r="L60" i="5"/>
  <c r="K60" i="5"/>
  <c r="J60" i="5"/>
  <c r="I60" i="5"/>
  <c r="H60" i="5"/>
  <c r="G60" i="5"/>
  <c r="F60" i="5"/>
  <c r="E60" i="5"/>
  <c r="D60" i="5"/>
  <c r="M64" i="5"/>
  <c r="L63" i="5"/>
  <c r="N32" i="5"/>
  <c r="M66" i="5"/>
  <c r="L65" i="5"/>
  <c r="K65" i="5"/>
  <c r="K63" i="5" s="1"/>
  <c r="M67" i="5"/>
  <c r="M68" i="5"/>
  <c r="M69" i="5"/>
  <c r="M70" i="5"/>
  <c r="M71" i="5"/>
  <c r="M72" i="5"/>
  <c r="M73" i="5"/>
  <c r="M74" i="5"/>
  <c r="M75" i="5"/>
  <c r="J65" i="5"/>
  <c r="J63" i="5" s="1"/>
  <c r="I65" i="5"/>
  <c r="H65" i="5"/>
  <c r="H63" i="5" s="1"/>
  <c r="G65" i="5"/>
  <c r="G63" i="5" s="1"/>
  <c r="D33" i="5"/>
  <c r="N34" i="5"/>
  <c r="E33" i="5"/>
  <c r="F33" i="5"/>
  <c r="G33" i="5"/>
  <c r="H33" i="5"/>
  <c r="I33" i="5"/>
  <c r="J33" i="5"/>
  <c r="K33" i="5"/>
  <c r="L33" i="5"/>
  <c r="M33" i="5"/>
  <c r="O43" i="5"/>
  <c r="N43" i="5"/>
  <c r="O42" i="5"/>
  <c r="N42" i="5"/>
  <c r="O41" i="5"/>
  <c r="N41" i="5"/>
  <c r="O40" i="5"/>
  <c r="N40" i="5"/>
  <c r="O39" i="5"/>
  <c r="N39" i="5"/>
  <c r="O38" i="5"/>
  <c r="N38" i="5"/>
  <c r="O37" i="5"/>
  <c r="N37" i="5"/>
  <c r="O36" i="5"/>
  <c r="N36" i="5"/>
  <c r="O35" i="5"/>
  <c r="N35" i="5"/>
  <c r="O34" i="5"/>
  <c r="D11" i="5"/>
  <c r="P21" i="5"/>
  <c r="O21" i="5"/>
  <c r="P20" i="5"/>
  <c r="O20" i="5"/>
  <c r="P19" i="5"/>
  <c r="O19" i="5"/>
  <c r="P18" i="5"/>
  <c r="O18" i="5"/>
  <c r="P17" i="5"/>
  <c r="O17" i="5"/>
  <c r="P16" i="5"/>
  <c r="O16" i="5"/>
  <c r="P15" i="5"/>
  <c r="O15" i="5"/>
  <c r="P14" i="5"/>
  <c r="O14" i="5"/>
  <c r="P13" i="5"/>
  <c r="O13" i="5"/>
  <c r="P12" i="5"/>
  <c r="O12" i="5"/>
  <c r="N11" i="5"/>
  <c r="M11" i="5"/>
  <c r="L11" i="5"/>
  <c r="K11" i="5"/>
  <c r="J11" i="5"/>
  <c r="I11" i="5"/>
  <c r="H11" i="5"/>
  <c r="G11" i="5"/>
  <c r="F11" i="5"/>
  <c r="E11" i="5"/>
  <c r="M65" i="5" l="1"/>
  <c r="I63" i="5"/>
  <c r="M63" i="5" s="1"/>
  <c r="O33" i="5"/>
  <c r="N33" i="5"/>
  <c r="P11" i="5"/>
  <c r="O11" i="5"/>
  <c r="H12" i="3" l="1"/>
  <c r="G12" i="3"/>
  <c r="F12" i="3"/>
  <c r="E12" i="3"/>
  <c r="D12" i="3"/>
  <c r="F13" i="2" l="1"/>
  <c r="G13" i="2"/>
  <c r="H13" i="2"/>
  <c r="I13" i="2"/>
  <c r="J13" i="2"/>
  <c r="E13" i="2"/>
  <c r="D13" i="2"/>
  <c r="N23" i="2" l="1"/>
  <c r="K23" i="2"/>
  <c r="N22" i="2"/>
  <c r="K22" i="2"/>
  <c r="N21" i="2"/>
  <c r="K21" i="2"/>
  <c r="N20" i="2"/>
  <c r="N19" i="2"/>
  <c r="K19" i="2"/>
  <c r="N18" i="2"/>
  <c r="K18" i="2"/>
  <c r="N17" i="2"/>
  <c r="K17" i="2"/>
  <c r="N16" i="2"/>
  <c r="K16" i="2"/>
  <c r="N15" i="2"/>
  <c r="K15" i="2"/>
  <c r="N14" i="2"/>
  <c r="K14" i="2"/>
  <c r="N13" i="2" l="1"/>
  <c r="K13" i="2"/>
</calcChain>
</file>

<file path=xl/sharedStrings.xml><?xml version="1.0" encoding="utf-8"?>
<sst xmlns="http://schemas.openxmlformats.org/spreadsheetml/2006/main" count="1310" uniqueCount="602">
  <si>
    <t>目次</t>
    <rPh sb="0" eb="2">
      <t>モクジ</t>
    </rPh>
    <phoneticPr fontId="5"/>
  </si>
  <si>
    <t>統計表</t>
    <rPh sb="0" eb="3">
      <t>トウケイヒョウ</t>
    </rPh>
    <phoneticPr fontId="5"/>
  </si>
  <si>
    <t>大宮区</t>
    <rPh sb="0" eb="2">
      <t>オオミヤ</t>
    </rPh>
    <rPh sb="2" eb="3">
      <t>ク</t>
    </rPh>
    <phoneticPr fontId="5"/>
  </si>
  <si>
    <t>見沼区</t>
    <rPh sb="0" eb="2">
      <t>ミヌマ</t>
    </rPh>
    <rPh sb="2" eb="3">
      <t>ク</t>
    </rPh>
    <phoneticPr fontId="5"/>
  </si>
  <si>
    <t>中央区</t>
    <rPh sb="0" eb="3">
      <t>チュウオウク</t>
    </rPh>
    <phoneticPr fontId="5"/>
  </si>
  <si>
    <t>浦和区</t>
    <rPh sb="0" eb="2">
      <t>ウラワ</t>
    </rPh>
    <rPh sb="2" eb="3">
      <t>ク</t>
    </rPh>
    <phoneticPr fontId="5"/>
  </si>
  <si>
    <t>岩槻区</t>
    <rPh sb="0" eb="2">
      <t>イワツキ</t>
    </rPh>
    <rPh sb="2" eb="3">
      <t>ク</t>
    </rPh>
    <phoneticPr fontId="5"/>
  </si>
  <si>
    <t>総数</t>
    <rPh sb="0" eb="2">
      <t>ソウスウ</t>
    </rPh>
    <phoneticPr fontId="5"/>
  </si>
  <si>
    <t>計</t>
    <rPh sb="0" eb="1">
      <t>ケイ</t>
    </rPh>
    <phoneticPr fontId="5"/>
  </si>
  <si>
    <t>総　数</t>
    <rPh sb="0" eb="1">
      <t>フサ</t>
    </rPh>
    <rPh sb="2" eb="3">
      <t>カズ</t>
    </rPh>
    <phoneticPr fontId="5"/>
  </si>
  <si>
    <t>その他</t>
    <rPh sb="2" eb="3">
      <t>タ</t>
    </rPh>
    <phoneticPr fontId="5"/>
  </si>
  <si>
    <t>3-1</t>
    <phoneticPr fontId="5"/>
  </si>
  <si>
    <t>3-2</t>
  </si>
  <si>
    <t>3-3</t>
  </si>
  <si>
    <t>3-4</t>
  </si>
  <si>
    <t>3-5</t>
  </si>
  <si>
    <t>3-6</t>
  </si>
  <si>
    <t>3-7</t>
  </si>
  <si>
    <t>3-8</t>
  </si>
  <si>
    <t>3-9</t>
  </si>
  <si>
    <t>3-10</t>
  </si>
  <si>
    <t>3-11</t>
  </si>
  <si>
    <t>3-12</t>
  </si>
  <si>
    <t>3-13</t>
  </si>
  <si>
    <t>3-14</t>
  </si>
  <si>
    <t>3-15</t>
  </si>
  <si>
    <t>3-16</t>
  </si>
  <si>
    <t>3-17</t>
  </si>
  <si>
    <t>3-18</t>
  </si>
  <si>
    <t>3-19</t>
  </si>
  <si>
    <t>3-20</t>
  </si>
  <si>
    <t>3-21</t>
  </si>
  <si>
    <t>3-22</t>
  </si>
  <si>
    <t>3-23</t>
  </si>
  <si>
    <t>母子健康手帳の交付及び出生連絡票の受理</t>
    <rPh sb="0" eb="2">
      <t>ボシ</t>
    </rPh>
    <rPh sb="2" eb="4">
      <t>ケンコウ</t>
    </rPh>
    <rPh sb="4" eb="6">
      <t>テチョウ</t>
    </rPh>
    <rPh sb="7" eb="9">
      <t>コウフ</t>
    </rPh>
    <rPh sb="9" eb="10">
      <t>オヨ</t>
    </rPh>
    <rPh sb="11" eb="13">
      <t>シュッセイ</t>
    </rPh>
    <rPh sb="13" eb="15">
      <t>レンラク</t>
    </rPh>
    <rPh sb="15" eb="16">
      <t>ヒョウ</t>
    </rPh>
    <rPh sb="17" eb="19">
      <t>ジュリ</t>
    </rPh>
    <phoneticPr fontId="1"/>
  </si>
  <si>
    <t>健康教育</t>
    <rPh sb="0" eb="2">
      <t>ケンコウ</t>
    </rPh>
    <rPh sb="2" eb="4">
      <t>キョウイク</t>
    </rPh>
    <phoneticPr fontId="1"/>
  </si>
  <si>
    <t>健康相談</t>
    <rPh sb="0" eb="2">
      <t>ケンコウ</t>
    </rPh>
    <rPh sb="2" eb="4">
      <t>ソウダン</t>
    </rPh>
    <phoneticPr fontId="1"/>
  </si>
  <si>
    <t>妊産婦健康診査・妊婦歯科健康診査</t>
    <rPh sb="0" eb="3">
      <t>ニンサンプ</t>
    </rPh>
    <rPh sb="3" eb="5">
      <t>ケンコウ</t>
    </rPh>
    <rPh sb="5" eb="7">
      <t>シンサ</t>
    </rPh>
    <rPh sb="8" eb="10">
      <t>ニンプ</t>
    </rPh>
    <rPh sb="10" eb="12">
      <t>シカ</t>
    </rPh>
    <rPh sb="12" eb="14">
      <t>ケンコウ</t>
    </rPh>
    <rPh sb="14" eb="16">
      <t>シンサ</t>
    </rPh>
    <phoneticPr fontId="1"/>
  </si>
  <si>
    <t>精密健康診査</t>
    <rPh sb="0" eb="2">
      <t>セイミツ</t>
    </rPh>
    <rPh sb="2" eb="4">
      <t>ケンコウ</t>
    </rPh>
    <rPh sb="4" eb="6">
      <t>シンサ</t>
    </rPh>
    <phoneticPr fontId="1"/>
  </si>
  <si>
    <t>訪問指導</t>
    <rPh sb="0" eb="2">
      <t>ホウモン</t>
    </rPh>
    <rPh sb="2" eb="4">
      <t>シドウ</t>
    </rPh>
    <phoneticPr fontId="1"/>
  </si>
  <si>
    <t>専門相談</t>
    <rPh sb="0" eb="2">
      <t>センモン</t>
    </rPh>
    <rPh sb="2" eb="4">
      <t>ソウダン</t>
    </rPh>
    <phoneticPr fontId="1"/>
  </si>
  <si>
    <t>未熟児養育医療給付</t>
    <rPh sb="0" eb="3">
      <t>ミジュクジ</t>
    </rPh>
    <rPh sb="3" eb="5">
      <t>ヨウイク</t>
    </rPh>
    <rPh sb="5" eb="7">
      <t>イリョウ</t>
    </rPh>
    <rPh sb="7" eb="9">
      <t>キュウフ</t>
    </rPh>
    <phoneticPr fontId="1"/>
  </si>
  <si>
    <t>自立支援医療（育成医療）給付</t>
    <rPh sb="0" eb="2">
      <t>ジリツ</t>
    </rPh>
    <rPh sb="2" eb="4">
      <t>シエン</t>
    </rPh>
    <rPh sb="4" eb="6">
      <t>イリョウ</t>
    </rPh>
    <rPh sb="7" eb="9">
      <t>イクセイ</t>
    </rPh>
    <rPh sb="9" eb="11">
      <t>イリョウ</t>
    </rPh>
    <rPh sb="12" eb="14">
      <t>キュウフ</t>
    </rPh>
    <phoneticPr fontId="1"/>
  </si>
  <si>
    <t>乳幼児発達健康診査</t>
    <rPh sb="0" eb="3">
      <t>ニュウヨウジ</t>
    </rPh>
    <rPh sb="3" eb="5">
      <t>ハッタツ</t>
    </rPh>
    <rPh sb="5" eb="7">
      <t>ケンコウ</t>
    </rPh>
    <rPh sb="7" eb="9">
      <t>シンサ</t>
    </rPh>
    <phoneticPr fontId="1"/>
  </si>
  <si>
    <t>結核児童療育医療給付</t>
    <rPh sb="0" eb="2">
      <t>ケッカク</t>
    </rPh>
    <rPh sb="2" eb="4">
      <t>ジドウ</t>
    </rPh>
    <rPh sb="4" eb="6">
      <t>リョウイク</t>
    </rPh>
    <rPh sb="6" eb="8">
      <t>イリョウ</t>
    </rPh>
    <rPh sb="8" eb="10">
      <t>キュウフ</t>
    </rPh>
    <phoneticPr fontId="1"/>
  </si>
  <si>
    <t>子ども虐待予防家庭訪問事業</t>
    <rPh sb="0" eb="1">
      <t>コ</t>
    </rPh>
    <rPh sb="3" eb="5">
      <t>ギャクタイ</t>
    </rPh>
    <rPh sb="5" eb="7">
      <t>ヨボウ</t>
    </rPh>
    <rPh sb="7" eb="9">
      <t>カテイ</t>
    </rPh>
    <rPh sb="9" eb="11">
      <t>ホウモン</t>
    </rPh>
    <rPh sb="11" eb="13">
      <t>ジギョウ</t>
    </rPh>
    <phoneticPr fontId="1"/>
  </si>
  <si>
    <t>子ども虐待予防のための相談</t>
    <rPh sb="0" eb="1">
      <t>コ</t>
    </rPh>
    <rPh sb="3" eb="5">
      <t>ギャクタイ</t>
    </rPh>
    <rPh sb="5" eb="7">
      <t>ヨボウ</t>
    </rPh>
    <rPh sb="11" eb="13">
      <t>ソウダン</t>
    </rPh>
    <phoneticPr fontId="1"/>
  </si>
  <si>
    <t>育児不安電話相談(子育て不安電話相談)</t>
    <rPh sb="0" eb="2">
      <t>イクジ</t>
    </rPh>
    <rPh sb="2" eb="4">
      <t>フアン</t>
    </rPh>
    <rPh sb="4" eb="6">
      <t>デンワ</t>
    </rPh>
    <rPh sb="6" eb="8">
      <t>ソウダン</t>
    </rPh>
    <rPh sb="9" eb="11">
      <t>コソダ</t>
    </rPh>
    <rPh sb="12" eb="14">
      <t>フアン</t>
    </rPh>
    <rPh sb="14" eb="16">
      <t>デンワ</t>
    </rPh>
    <rPh sb="16" eb="18">
      <t>ソウダン</t>
    </rPh>
    <phoneticPr fontId="1"/>
  </si>
  <si>
    <t>ふれあい親子支援(MCGさいたま)</t>
    <rPh sb="4" eb="6">
      <t>オヤコ</t>
    </rPh>
    <rPh sb="6" eb="8">
      <t>シエン</t>
    </rPh>
    <phoneticPr fontId="1"/>
  </si>
  <si>
    <t>子ども虐待予防対応研修会</t>
    <rPh sb="0" eb="1">
      <t>コ</t>
    </rPh>
    <rPh sb="3" eb="5">
      <t>ギャクタイ</t>
    </rPh>
    <rPh sb="5" eb="7">
      <t>ヨボウ</t>
    </rPh>
    <rPh sb="7" eb="9">
      <t>タイオウ</t>
    </rPh>
    <rPh sb="9" eb="12">
      <t>ケンシュウカイ</t>
    </rPh>
    <phoneticPr fontId="1"/>
  </si>
  <si>
    <t>受胎調節実地指導員の指定申請(埼玉県への経由事務)</t>
    <rPh sb="0" eb="2">
      <t>ジュタイ</t>
    </rPh>
    <rPh sb="2" eb="4">
      <t>チョウセツ</t>
    </rPh>
    <rPh sb="4" eb="6">
      <t>ジッチ</t>
    </rPh>
    <rPh sb="6" eb="9">
      <t>シドウイン</t>
    </rPh>
    <rPh sb="10" eb="12">
      <t>シテイ</t>
    </rPh>
    <rPh sb="12" eb="14">
      <t>シンセイ</t>
    </rPh>
    <rPh sb="15" eb="18">
      <t>サイタマケン</t>
    </rPh>
    <rPh sb="20" eb="22">
      <t>ケイユ</t>
    </rPh>
    <rPh sb="22" eb="24">
      <t>ジム</t>
    </rPh>
    <phoneticPr fontId="1"/>
  </si>
  <si>
    <t>目次へ戻る</t>
    <rPh sb="0" eb="2">
      <t>モクジ</t>
    </rPh>
    <rPh sb="3" eb="4">
      <t>モド</t>
    </rPh>
    <phoneticPr fontId="1"/>
  </si>
  <si>
    <t>3-1　母子健康手帳の交付及び出生連絡票の受理</t>
    <rPh sb="4" eb="10">
      <t>ボシケンコウテチョウ</t>
    </rPh>
    <rPh sb="11" eb="14">
      <t>コウフオヨ</t>
    </rPh>
    <rPh sb="15" eb="20">
      <t>シュッセイレンラクヒョウ</t>
    </rPh>
    <rPh sb="21" eb="23">
      <t>ジュリ</t>
    </rPh>
    <phoneticPr fontId="9"/>
  </si>
  <si>
    <t>母子健康手帳交付数（部）</t>
    <rPh sb="0" eb="2">
      <t>ボシ</t>
    </rPh>
    <rPh sb="2" eb="4">
      <t>ケンコウ</t>
    </rPh>
    <rPh sb="4" eb="6">
      <t>テチョウ</t>
    </rPh>
    <rPh sb="6" eb="8">
      <t>コウフ</t>
    </rPh>
    <rPh sb="8" eb="9">
      <t>スウ</t>
    </rPh>
    <rPh sb="10" eb="11">
      <t>ブ</t>
    </rPh>
    <phoneticPr fontId="5"/>
  </si>
  <si>
    <t>訪問希望の有無</t>
  </si>
  <si>
    <t>有</t>
  </si>
  <si>
    <t>無</t>
  </si>
  <si>
    <t>計</t>
  </si>
  <si>
    <t>1,000g</t>
  </si>
  <si>
    <t>1,500g</t>
  </si>
  <si>
    <t>2,000g</t>
  </si>
  <si>
    <t>2,500g</t>
  </si>
  <si>
    <t>4,000g</t>
  </si>
  <si>
    <t>～</t>
  </si>
  <si>
    <t>999g</t>
  </si>
  <si>
    <t>1,499g</t>
  </si>
  <si>
    <t>1,999g</t>
  </si>
  <si>
    <t>2,499g</t>
  </si>
  <si>
    <t>3,999g</t>
  </si>
  <si>
    <t>内　　訳</t>
  </si>
  <si>
    <t>西　区</t>
  </si>
  <si>
    <t>北　区</t>
  </si>
  <si>
    <t>大宮区</t>
  </si>
  <si>
    <t>見沼区</t>
  </si>
  <si>
    <t>中央区</t>
  </si>
  <si>
    <t>桜　区</t>
  </si>
  <si>
    <t>浦和区</t>
  </si>
  <si>
    <t>南　区</t>
  </si>
  <si>
    <t>緑　区</t>
  </si>
  <si>
    <t>総数</t>
    <rPh sb="0" eb="2">
      <t>ソウスウ</t>
    </rPh>
    <phoneticPr fontId="1"/>
  </si>
  <si>
    <t>令和2年度</t>
    <rPh sb="0" eb="2">
      <t>レイワ</t>
    </rPh>
    <rPh sb="3" eb="5">
      <t>ネンド</t>
    </rPh>
    <phoneticPr fontId="1"/>
  </si>
  <si>
    <t>令和3年度</t>
    <rPh sb="0" eb="2">
      <t>レイワ</t>
    </rPh>
    <rPh sb="3" eb="5">
      <t>ネンド</t>
    </rPh>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</si>
  <si>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</si>
  <si>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</si>
  <si>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</si>
  <si>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住民登録地別
アンケート受理数</t>
    <rPh sb="0" eb="2">
      <t>ジュウミン</t>
    </rPh>
    <rPh sb="2" eb="4">
      <t>トウロク</t>
    </rPh>
    <rPh sb="4" eb="5">
      <t>チ</t>
    </rPh>
    <rPh sb="5" eb="6">
      <t>ベツ</t>
    </rPh>
    <rPh sb="12" eb="14">
      <t>ジュリ</t>
    </rPh>
    <rPh sb="14" eb="15">
      <t>スウ</t>
    </rPh>
    <phoneticPr fontId="5"/>
  </si>
  <si>
    <t>再掲</t>
    <rPh sb="0" eb="2">
      <t>サイケイ</t>
    </rPh>
    <phoneticPr fontId="5"/>
  </si>
  <si>
    <t>※2次設問実施者数</t>
    <rPh sb="2" eb="3">
      <t>ジ</t>
    </rPh>
    <rPh sb="3" eb="5">
      <t>セツモン</t>
    </rPh>
    <rPh sb="5" eb="8">
      <t>ジッシシャ</t>
    </rPh>
    <rPh sb="8" eb="9">
      <t>スウ</t>
    </rPh>
    <phoneticPr fontId="5"/>
  </si>
  <si>
    <t>2次設問の方法</t>
    <rPh sb="1" eb="2">
      <t>ジ</t>
    </rPh>
    <rPh sb="2" eb="4">
      <t>セツモン</t>
    </rPh>
    <rPh sb="5" eb="7">
      <t>ホウホウ</t>
    </rPh>
    <phoneticPr fontId="5"/>
  </si>
  <si>
    <t>面接</t>
    <rPh sb="0" eb="2">
      <t>メンセツ</t>
    </rPh>
    <phoneticPr fontId="5"/>
  </si>
  <si>
    <t>電話</t>
    <rPh sb="0" eb="2">
      <t>デンワ</t>
    </rPh>
    <phoneticPr fontId="5"/>
  </si>
  <si>
    <t>訪問</t>
    <rPh sb="0" eb="2">
      <t>ホウモン</t>
    </rPh>
    <phoneticPr fontId="5"/>
  </si>
  <si>
    <t>総　数</t>
    <rPh sb="0" eb="1">
      <t>ソウ</t>
    </rPh>
    <rPh sb="2" eb="3">
      <t>カズ</t>
    </rPh>
    <phoneticPr fontId="5"/>
  </si>
  <si>
    <t>内　　訳</t>
    <rPh sb="0" eb="1">
      <t>ウチ</t>
    </rPh>
    <rPh sb="3" eb="4">
      <t>ヤク</t>
    </rPh>
    <phoneticPr fontId="5"/>
  </si>
  <si>
    <t>西　区</t>
    <rPh sb="0" eb="1">
      <t>ニシ</t>
    </rPh>
    <rPh sb="2" eb="3">
      <t>ク</t>
    </rPh>
    <phoneticPr fontId="5"/>
  </si>
  <si>
    <t>北　区</t>
    <rPh sb="0" eb="1">
      <t>キタ</t>
    </rPh>
    <rPh sb="2" eb="3">
      <t>ク</t>
    </rPh>
    <phoneticPr fontId="5"/>
  </si>
  <si>
    <t>桜　区</t>
    <rPh sb="0" eb="1">
      <t>サクラ</t>
    </rPh>
    <rPh sb="2" eb="3">
      <t>ク</t>
    </rPh>
    <phoneticPr fontId="5"/>
  </si>
  <si>
    <t>南　区</t>
    <rPh sb="0" eb="1">
      <t>ミナミ</t>
    </rPh>
    <rPh sb="2" eb="3">
      <t>ク</t>
    </rPh>
    <phoneticPr fontId="5"/>
  </si>
  <si>
    <t>緑　区</t>
    <rPh sb="0" eb="1">
      <t>ミドリ</t>
    </rPh>
    <rPh sb="2" eb="3">
      <t>ク</t>
    </rPh>
    <phoneticPr fontId="5"/>
  </si>
  <si>
    <t>妊娠届出アンケート実績</t>
    <rPh sb="0" eb="2">
      <t>ニンシン</t>
    </rPh>
    <rPh sb="2" eb="4">
      <t>トドケデ</t>
    </rPh>
    <rPh sb="9" eb="11">
      <t>ジッセキ</t>
    </rPh>
    <phoneticPr fontId="1"/>
  </si>
  <si>
    <t>母子健康手帳の交付及び出生連絡票の受理件数（低出生体重児の届出の受理を含む）</t>
    <rPh sb="0" eb="2">
      <t>ボシ</t>
    </rPh>
    <rPh sb="2" eb="4">
      <t>ケンコウ</t>
    </rPh>
    <rPh sb="4" eb="6">
      <t>テチョウ</t>
    </rPh>
    <rPh sb="7" eb="9">
      <t>コウフ</t>
    </rPh>
    <rPh sb="9" eb="10">
      <t>オヨ</t>
    </rPh>
    <rPh sb="11" eb="13">
      <t>シュッセイ</t>
    </rPh>
    <rPh sb="13" eb="15">
      <t>レンラク</t>
    </rPh>
    <rPh sb="15" eb="16">
      <t>ヒョウ</t>
    </rPh>
    <rPh sb="17" eb="19">
      <t>ジュリ</t>
    </rPh>
    <rPh sb="19" eb="21">
      <t>ケンスウ</t>
    </rPh>
    <rPh sb="22" eb="23">
      <t>テイ</t>
    </rPh>
    <rPh sb="23" eb="25">
      <t>シュッセイ</t>
    </rPh>
    <rPh sb="25" eb="27">
      <t>タイジュウ</t>
    </rPh>
    <rPh sb="27" eb="28">
      <t>ジ</t>
    </rPh>
    <rPh sb="29" eb="31">
      <t>トドケデ</t>
    </rPh>
    <rPh sb="32" eb="34">
      <t>ジュリ</t>
    </rPh>
    <rPh sb="35" eb="36">
      <t>フク</t>
    </rPh>
    <phoneticPr fontId="1"/>
  </si>
  <si>
    <t>3-3　健康教育</t>
    <rPh sb="4" eb="6">
      <t>ケンコウ</t>
    </rPh>
    <rPh sb="6" eb="8">
      <t>キョウイク</t>
    </rPh>
    <phoneticPr fontId="1"/>
  </si>
  <si>
    <t>実施
回数</t>
    <rPh sb="3" eb="5">
      <t>カイスウ</t>
    </rPh>
    <phoneticPr fontId="5"/>
  </si>
  <si>
    <t>参　　加　　人　　員</t>
    <phoneticPr fontId="5"/>
  </si>
  <si>
    <t>母　親</t>
  </si>
  <si>
    <t>父　親</t>
  </si>
  <si>
    <t>その他</t>
  </si>
  <si>
    <t>実人員</t>
  </si>
  <si>
    <t>延人員</t>
  </si>
  <si>
    <t>母親学級</t>
    <rPh sb="0" eb="2">
      <t>ハハオヤ</t>
    </rPh>
    <rPh sb="2" eb="4">
      <t>ガッキュウ</t>
    </rPh>
    <phoneticPr fontId="1"/>
  </si>
  <si>
    <t>参　加　人　員</t>
    <phoneticPr fontId="5"/>
  </si>
  <si>
    <t>実人員</t>
    <rPh sb="0" eb="1">
      <t>ジツ</t>
    </rPh>
    <rPh sb="1" eb="3">
      <t>ジンイン</t>
    </rPh>
    <phoneticPr fontId="5"/>
  </si>
  <si>
    <t>延人員</t>
    <rPh sb="0" eb="3">
      <t>ノベジンイン</t>
    </rPh>
    <phoneticPr fontId="5"/>
  </si>
  <si>
    <t>両親学級</t>
    <rPh sb="0" eb="2">
      <t>リョウシン</t>
    </rPh>
    <rPh sb="2" eb="4">
      <t>ガッキュウ</t>
    </rPh>
    <phoneticPr fontId="1"/>
  </si>
  <si>
    <t>妊婦</t>
    <rPh sb="0" eb="2">
      <t>ニンプ</t>
    </rPh>
    <phoneticPr fontId="5"/>
  </si>
  <si>
    <t>児</t>
    <rPh sb="0" eb="1">
      <t>コ</t>
    </rPh>
    <phoneticPr fontId="5"/>
  </si>
  <si>
    <t>ふたごの集い</t>
    <rPh sb="4" eb="5">
      <t>ツド</t>
    </rPh>
    <phoneticPr fontId="1"/>
  </si>
  <si>
    <t>多胎自主グループ支援</t>
    <rPh sb="0" eb="2">
      <t>タタイ</t>
    </rPh>
    <rPh sb="2" eb="4">
      <t>ジシュ</t>
    </rPh>
    <rPh sb="8" eb="10">
      <t>シエン</t>
    </rPh>
    <phoneticPr fontId="1"/>
  </si>
  <si>
    <t>育児学級</t>
    <rPh sb="0" eb="2">
      <t>イクジ</t>
    </rPh>
    <rPh sb="2" eb="4">
      <t>ガッキュウ</t>
    </rPh>
    <phoneticPr fontId="1"/>
  </si>
  <si>
    <t>離乳食教室</t>
    <rPh sb="0" eb="3">
      <t>リニュウショク</t>
    </rPh>
    <rPh sb="3" eb="5">
      <t>キョウシツ</t>
    </rPh>
    <phoneticPr fontId="1"/>
  </si>
  <si>
    <t>親子教室</t>
    <rPh sb="0" eb="2">
      <t>オヤコ</t>
    </rPh>
    <rPh sb="2" eb="4">
      <t>キョウシツ</t>
    </rPh>
    <phoneticPr fontId="1"/>
  </si>
  <si>
    <t>児</t>
    <rPh sb="0" eb="1">
      <t>ジ</t>
    </rPh>
    <phoneticPr fontId="1"/>
  </si>
  <si>
    <t>地区健康教育</t>
    <rPh sb="0" eb="2">
      <t>チク</t>
    </rPh>
    <rPh sb="2" eb="4">
      <t>ケンコウ</t>
    </rPh>
    <rPh sb="4" eb="6">
      <t>キョウイク</t>
    </rPh>
    <phoneticPr fontId="1"/>
  </si>
  <si>
    <t>小学生</t>
    <rPh sb="0" eb="3">
      <t>ショウガクセイ</t>
    </rPh>
    <phoneticPr fontId="5"/>
  </si>
  <si>
    <t>中学生</t>
    <rPh sb="0" eb="3">
      <t>チュウガクセイ</t>
    </rPh>
    <phoneticPr fontId="5"/>
  </si>
  <si>
    <t>高校生</t>
    <rPh sb="0" eb="3">
      <t>コウコウセイ</t>
    </rPh>
    <phoneticPr fontId="5"/>
  </si>
  <si>
    <t>教職員</t>
    <rPh sb="0" eb="3">
      <t>キョウショクイン</t>
    </rPh>
    <phoneticPr fontId="5"/>
  </si>
  <si>
    <t>保護者</t>
    <rPh sb="0" eb="3">
      <t>ホゴシャ</t>
    </rPh>
    <phoneticPr fontId="5"/>
  </si>
  <si>
    <t>参加者数</t>
    <rPh sb="0" eb="3">
      <t>サンカシャ</t>
    </rPh>
    <rPh sb="3" eb="4">
      <t>スウ</t>
    </rPh>
    <phoneticPr fontId="1"/>
  </si>
  <si>
    <t>思春期保健教室</t>
    <rPh sb="0" eb="3">
      <t>シシュンキ</t>
    </rPh>
    <rPh sb="3" eb="5">
      <t>ホケン</t>
    </rPh>
    <rPh sb="5" eb="7">
      <t>キョウシツ</t>
    </rPh>
    <phoneticPr fontId="1"/>
  </si>
  <si>
    <t>根拠法令等：母子保健法第16条、第18条、第22条</t>
    <rPh sb="0" eb="2">
      <t>コンキョ</t>
    </rPh>
    <rPh sb="2" eb="4">
      <t>ホウレイ</t>
    </rPh>
    <rPh sb="4" eb="5">
      <t>トウ</t>
    </rPh>
    <rPh sb="6" eb="8">
      <t>ボシ</t>
    </rPh>
    <rPh sb="8" eb="10">
      <t>ホケン</t>
    </rPh>
    <rPh sb="10" eb="11">
      <t>ホウ</t>
    </rPh>
    <rPh sb="11" eb="12">
      <t>ダイ</t>
    </rPh>
    <rPh sb="14" eb="15">
      <t>ジョウ</t>
    </rPh>
    <rPh sb="16" eb="17">
      <t>ダイ</t>
    </rPh>
    <rPh sb="19" eb="20">
      <t>ジョウ</t>
    </rPh>
    <rPh sb="21" eb="22">
      <t>ダイ</t>
    </rPh>
    <rPh sb="24" eb="25">
      <t>ジョウ</t>
    </rPh>
    <phoneticPr fontId="9"/>
  </si>
  <si>
    <t>3-4　健康相談</t>
    <rPh sb="4" eb="6">
      <t>ケンコウ</t>
    </rPh>
    <rPh sb="6" eb="8">
      <t>ソウダン</t>
    </rPh>
    <phoneticPr fontId="1"/>
  </si>
  <si>
    <t>育児相談実施状況</t>
    <rPh sb="0" eb="2">
      <t>イクジ</t>
    </rPh>
    <rPh sb="2" eb="4">
      <t>ソウダン</t>
    </rPh>
    <rPh sb="4" eb="6">
      <t>ジッシ</t>
    </rPh>
    <rPh sb="6" eb="8">
      <t>ジョウキョウ</t>
    </rPh>
    <phoneticPr fontId="1"/>
  </si>
  <si>
    <t>※　地区依頼の相談も含む</t>
  </si>
  <si>
    <t>実施
回数</t>
  </si>
  <si>
    <t>乳　児</t>
  </si>
  <si>
    <t>幼　児</t>
  </si>
  <si>
    <t>妊　婦</t>
  </si>
  <si>
    <t>産　婦</t>
  </si>
  <si>
    <t>総　数</t>
    <rPh sb="0" eb="1">
      <t>ソウ</t>
    </rPh>
    <rPh sb="2" eb="3">
      <t>スウ</t>
    </rPh>
    <phoneticPr fontId="1"/>
  </si>
  <si>
    <t>保健所</t>
    <rPh sb="0" eb="3">
      <t>ホケンジョ</t>
    </rPh>
    <phoneticPr fontId="1"/>
  </si>
  <si>
    <t>保健センター</t>
    <rPh sb="0" eb="2">
      <t>ホケン</t>
    </rPh>
    <phoneticPr fontId="1"/>
  </si>
  <si>
    <t>新生児</t>
    <rPh sb="0" eb="3">
      <t>シンセイジ</t>
    </rPh>
    <phoneticPr fontId="1"/>
  </si>
  <si>
    <t>乳児</t>
    <rPh sb="0" eb="2">
      <t>ニュウジ</t>
    </rPh>
    <phoneticPr fontId="1"/>
  </si>
  <si>
    <t>小学生</t>
    <rPh sb="0" eb="3">
      <t>ショウガクセイ</t>
    </rPh>
    <phoneticPr fontId="1"/>
  </si>
  <si>
    <t>中学生</t>
    <rPh sb="0" eb="3">
      <t>チュウガクセイ</t>
    </rPh>
    <phoneticPr fontId="1"/>
  </si>
  <si>
    <t>学　童</t>
    <rPh sb="0" eb="1">
      <t>ガク</t>
    </rPh>
    <rPh sb="2" eb="3">
      <t>ワラベ</t>
    </rPh>
    <phoneticPr fontId="1"/>
  </si>
  <si>
    <t>その他</t>
    <rPh sb="2" eb="3">
      <t>タ</t>
    </rPh>
    <phoneticPr fontId="1"/>
  </si>
  <si>
    <t>保護者</t>
    <rPh sb="0" eb="3">
      <t>ホゴシャ</t>
    </rPh>
    <phoneticPr fontId="1"/>
  </si>
  <si>
    <t>延　人　員</t>
    <rPh sb="0" eb="1">
      <t>ノ</t>
    </rPh>
    <rPh sb="2" eb="3">
      <t>ヒト</t>
    </rPh>
    <rPh sb="4" eb="5">
      <t>イン</t>
    </rPh>
    <phoneticPr fontId="1"/>
  </si>
  <si>
    <t>来所健康相談状況</t>
    <rPh sb="0" eb="1">
      <t>ライ</t>
    </rPh>
    <rPh sb="1" eb="2">
      <t>ショ</t>
    </rPh>
    <rPh sb="2" eb="4">
      <t>ケンコウ</t>
    </rPh>
    <rPh sb="4" eb="6">
      <t>ソウダン</t>
    </rPh>
    <rPh sb="6" eb="8">
      <t>ジョウキョウ</t>
    </rPh>
    <phoneticPr fontId="1"/>
  </si>
  <si>
    <t>電話相談件数</t>
    <rPh sb="0" eb="2">
      <t>デンワ</t>
    </rPh>
    <rPh sb="2" eb="4">
      <t>ソウダン</t>
    </rPh>
    <rPh sb="4" eb="6">
      <t>ケンスウ</t>
    </rPh>
    <phoneticPr fontId="1"/>
  </si>
  <si>
    <t>妊婦健康診査</t>
    <rPh sb="0" eb="2">
      <t>ニンプ</t>
    </rPh>
    <rPh sb="2" eb="4">
      <t>ケンコウ</t>
    </rPh>
    <rPh sb="4" eb="6">
      <t>シンサ</t>
    </rPh>
    <phoneticPr fontId="5"/>
  </si>
  <si>
    <t>ＨＩＶ抗体検査</t>
    <rPh sb="3" eb="4">
      <t>コウ</t>
    </rPh>
    <rPh sb="4" eb="5">
      <t>タイ</t>
    </rPh>
    <rPh sb="5" eb="7">
      <t>ケンサ</t>
    </rPh>
    <phoneticPr fontId="5"/>
  </si>
  <si>
    <t>ＨＢｓ抗原検査</t>
    <rPh sb="3" eb="5">
      <t>コウゲン</t>
    </rPh>
    <rPh sb="5" eb="7">
      <t>ケンサ</t>
    </rPh>
    <phoneticPr fontId="5"/>
  </si>
  <si>
    <t>ＨＣＶ抗体検査</t>
    <rPh sb="3" eb="4">
      <t>コウ</t>
    </rPh>
    <rPh sb="4" eb="5">
      <t>タイ</t>
    </rPh>
    <rPh sb="5" eb="7">
      <t>ケンサ</t>
    </rPh>
    <phoneticPr fontId="5"/>
  </si>
  <si>
    <t>子宮頸がん</t>
    <rPh sb="0" eb="2">
      <t>シキュウ</t>
    </rPh>
    <rPh sb="2" eb="3">
      <t>ケイ</t>
    </rPh>
    <phoneticPr fontId="5"/>
  </si>
  <si>
    <t>ＨＴＬＶ-1抗体検査</t>
    <rPh sb="6" eb="7">
      <t>コウ</t>
    </rPh>
    <rPh sb="7" eb="8">
      <t>タイ</t>
    </rPh>
    <rPh sb="8" eb="10">
      <t>ケンサ</t>
    </rPh>
    <phoneticPr fontId="5"/>
  </si>
  <si>
    <t>性器クラミジア検査</t>
    <rPh sb="0" eb="2">
      <t>セイキ</t>
    </rPh>
    <rPh sb="7" eb="9">
      <t>ケンサ</t>
    </rPh>
    <phoneticPr fontId="5"/>
  </si>
  <si>
    <t>令和6年度</t>
    <rPh sb="0" eb="2">
      <t>レイワ</t>
    </rPh>
    <rPh sb="3" eb="5">
      <t>ネンド</t>
    </rPh>
    <phoneticPr fontId="1"/>
  </si>
  <si>
    <t>妊婦歯科健康診査</t>
    <rPh sb="0" eb="2">
      <t>ニンプ</t>
    </rPh>
    <rPh sb="2" eb="4">
      <t>シカ</t>
    </rPh>
    <rPh sb="4" eb="6">
      <t>ケンコウ</t>
    </rPh>
    <rPh sb="6" eb="8">
      <t>シンサ</t>
    </rPh>
    <phoneticPr fontId="1"/>
  </si>
  <si>
    <t>産婦健康診査費用助成件数</t>
    <rPh sb="0" eb="2">
      <t>サンプ</t>
    </rPh>
    <rPh sb="2" eb="4">
      <t>ケンコウ</t>
    </rPh>
    <rPh sb="4" eb="6">
      <t>シンサ</t>
    </rPh>
    <rPh sb="6" eb="8">
      <t>ヒヨウ</t>
    </rPh>
    <rPh sb="8" eb="10">
      <t>ジョセイ</t>
    </rPh>
    <rPh sb="10" eb="12">
      <t>ケンスウ</t>
    </rPh>
    <phoneticPr fontId="1"/>
  </si>
  <si>
    <t>3-6　乳幼児健康診査、幼児歯科健康診査</t>
    <rPh sb="4" eb="7">
      <t>ニュウヨウジ</t>
    </rPh>
    <rPh sb="7" eb="9">
      <t>ケンコウ</t>
    </rPh>
    <rPh sb="9" eb="11">
      <t>シンサ</t>
    </rPh>
    <rPh sb="12" eb="14">
      <t>ヨウジ</t>
    </rPh>
    <rPh sb="14" eb="16">
      <t>シカ</t>
    </rPh>
    <rPh sb="16" eb="18">
      <t>ケンコウ</t>
    </rPh>
    <rPh sb="18" eb="20">
      <t>シンサ</t>
    </rPh>
    <phoneticPr fontId="1"/>
  </si>
  <si>
    <t>年度</t>
    <rPh sb="0" eb="2">
      <t>ネンド</t>
    </rPh>
    <phoneticPr fontId="5"/>
  </si>
  <si>
    <t>一般健康診査</t>
    <rPh sb="0" eb="2">
      <t>イッパン</t>
    </rPh>
    <rPh sb="2" eb="4">
      <t>ケンコウ</t>
    </rPh>
    <rPh sb="4" eb="6">
      <t>シンサ</t>
    </rPh>
    <phoneticPr fontId="5"/>
  </si>
  <si>
    <t>対象児数</t>
    <rPh sb="0" eb="2">
      <t>タイショウ</t>
    </rPh>
    <rPh sb="2" eb="3">
      <t>ジ</t>
    </rPh>
    <rPh sb="3" eb="4">
      <t>スウ</t>
    </rPh>
    <phoneticPr fontId="5"/>
  </si>
  <si>
    <t>受診児数</t>
    <rPh sb="0" eb="2">
      <t>ジュシン</t>
    </rPh>
    <rPh sb="2" eb="3">
      <t>ジ</t>
    </rPh>
    <rPh sb="3" eb="4">
      <t>スウ</t>
    </rPh>
    <phoneticPr fontId="5"/>
  </si>
  <si>
    <t>受診率</t>
    <rPh sb="0" eb="2">
      <t>ジュシン</t>
    </rPh>
    <rPh sb="2" eb="3">
      <t>リツ</t>
    </rPh>
    <phoneticPr fontId="5"/>
  </si>
  <si>
    <t>医師の判定事項</t>
    <rPh sb="0" eb="2">
      <t>イシ</t>
    </rPh>
    <rPh sb="3" eb="5">
      <t>ハンテイ</t>
    </rPh>
    <rPh sb="5" eb="7">
      <t>ジコウ</t>
    </rPh>
    <phoneticPr fontId="5"/>
  </si>
  <si>
    <t>特になし</t>
    <rPh sb="0" eb="1">
      <t>トク</t>
    </rPh>
    <phoneticPr fontId="5"/>
  </si>
  <si>
    <t>指導</t>
    <rPh sb="0" eb="2">
      <t>シドウ</t>
    </rPh>
    <phoneticPr fontId="5"/>
  </si>
  <si>
    <t>経過観察</t>
    <rPh sb="0" eb="2">
      <t>ケイカ</t>
    </rPh>
    <rPh sb="2" eb="4">
      <t>カンサツ</t>
    </rPh>
    <phoneticPr fontId="5"/>
  </si>
  <si>
    <t>再検査（尿・目・耳）</t>
    <rPh sb="0" eb="3">
      <t>サイケンサ</t>
    </rPh>
    <rPh sb="4" eb="5">
      <t>ニョウ</t>
    </rPh>
    <rPh sb="6" eb="7">
      <t>メ</t>
    </rPh>
    <rPh sb="8" eb="9">
      <t>ミミ</t>
    </rPh>
    <phoneticPr fontId="5"/>
  </si>
  <si>
    <t>-</t>
  </si>
  <si>
    <t>-</t>
    <phoneticPr fontId="5"/>
  </si>
  <si>
    <t>精密健康診査紹介</t>
    <rPh sb="0" eb="2">
      <t>セイミツ</t>
    </rPh>
    <rPh sb="2" eb="4">
      <t>ケンコウ</t>
    </rPh>
    <rPh sb="4" eb="6">
      <t>シンサ</t>
    </rPh>
    <rPh sb="6" eb="8">
      <t>ショウカイ</t>
    </rPh>
    <phoneticPr fontId="5"/>
  </si>
  <si>
    <t>乳幼児発達健康診査</t>
    <rPh sb="0" eb="3">
      <t>ニュウヨウジ</t>
    </rPh>
    <rPh sb="3" eb="5">
      <t>ハッタツ</t>
    </rPh>
    <rPh sb="5" eb="7">
      <t>ケンコウ</t>
    </rPh>
    <rPh sb="7" eb="9">
      <t>シンサ</t>
    </rPh>
    <phoneticPr fontId="5"/>
  </si>
  <si>
    <t>要治療</t>
    <rPh sb="0" eb="1">
      <t>ヨウ</t>
    </rPh>
    <rPh sb="1" eb="3">
      <t>チリョウ</t>
    </rPh>
    <phoneticPr fontId="5"/>
  </si>
  <si>
    <t>加療中</t>
    <rPh sb="0" eb="2">
      <t>カリョウ</t>
    </rPh>
    <rPh sb="2" eb="3">
      <t>チュウ</t>
    </rPh>
    <phoneticPr fontId="5"/>
  </si>
  <si>
    <t>医師から市への指示事項あり（再掲）</t>
    <rPh sb="0" eb="2">
      <t>イシ</t>
    </rPh>
    <rPh sb="4" eb="5">
      <t>シ</t>
    </rPh>
    <rPh sb="7" eb="9">
      <t>シジ</t>
    </rPh>
    <rPh sb="9" eb="11">
      <t>ジコウ</t>
    </rPh>
    <rPh sb="14" eb="16">
      <t>サイケイ</t>
    </rPh>
    <phoneticPr fontId="5"/>
  </si>
  <si>
    <t>内　　　容</t>
    <rPh sb="0" eb="1">
      <t>ウチ</t>
    </rPh>
    <rPh sb="4" eb="5">
      <t>カタチ</t>
    </rPh>
    <phoneticPr fontId="5"/>
  </si>
  <si>
    <t>①問診
②身体測定
③診察
④必要とする乳児に対し保健指導、栄養指導等</t>
    <rPh sb="11" eb="13">
      <t>シンサツ</t>
    </rPh>
    <rPh sb="15" eb="17">
      <t>ヒツヨウ</t>
    </rPh>
    <rPh sb="20" eb="22">
      <t>ニュウジ</t>
    </rPh>
    <rPh sb="23" eb="24">
      <t>タイ</t>
    </rPh>
    <rPh sb="25" eb="27">
      <t>ホケン</t>
    </rPh>
    <rPh sb="27" eb="29">
      <t>シドウ</t>
    </rPh>
    <rPh sb="30" eb="32">
      <t>エイヨウ</t>
    </rPh>
    <rPh sb="32" eb="34">
      <t>シドウ</t>
    </rPh>
    <rPh sb="34" eb="35">
      <t>トウ</t>
    </rPh>
    <phoneticPr fontId="5"/>
  </si>
  <si>
    <t>実施場所</t>
    <rPh sb="0" eb="2">
      <t>ジッシ</t>
    </rPh>
    <rPh sb="2" eb="4">
      <t>バショ</t>
    </rPh>
    <phoneticPr fontId="5"/>
  </si>
  <si>
    <t>①問診  
②身体測定
③診察
④必要とする乳児に対し保健指導、栄養指導等</t>
    <rPh sb="13" eb="15">
      <t>シンサツ</t>
    </rPh>
    <rPh sb="17" eb="19">
      <t>ヒツヨウ</t>
    </rPh>
    <rPh sb="22" eb="24">
      <t>ニュウジ</t>
    </rPh>
    <rPh sb="25" eb="26">
      <t>タイ</t>
    </rPh>
    <rPh sb="27" eb="29">
      <t>ホケン</t>
    </rPh>
    <rPh sb="29" eb="31">
      <t>シドウ</t>
    </rPh>
    <rPh sb="32" eb="34">
      <t>エイヨウ</t>
    </rPh>
    <rPh sb="34" eb="36">
      <t>シドウ</t>
    </rPh>
    <rPh sb="36" eb="37">
      <t>トウ</t>
    </rPh>
    <phoneticPr fontId="5"/>
  </si>
  <si>
    <t>歯科健康診査</t>
    <rPh sb="0" eb="2">
      <t>シカ</t>
    </rPh>
    <rPh sb="2" eb="4">
      <t>ケンコウ</t>
    </rPh>
    <rPh sb="4" eb="6">
      <t>シンサ</t>
    </rPh>
    <phoneticPr fontId="5"/>
  </si>
  <si>
    <t>フッ化物塗布実施数（延）※</t>
    <rPh sb="2" eb="3">
      <t>カ</t>
    </rPh>
    <rPh sb="3" eb="4">
      <t>ブツ</t>
    </rPh>
    <rPh sb="4" eb="6">
      <t>トフ</t>
    </rPh>
    <rPh sb="6" eb="8">
      <t>ジッシ</t>
    </rPh>
    <rPh sb="8" eb="9">
      <t>スウ</t>
    </rPh>
    <rPh sb="10" eb="11">
      <t>ノベ</t>
    </rPh>
    <phoneticPr fontId="5"/>
  </si>
  <si>
    <t>むし歯なし</t>
    <rPh sb="2" eb="3">
      <t>バ</t>
    </rPh>
    <phoneticPr fontId="5"/>
  </si>
  <si>
    <t>むし歯あり</t>
    <rPh sb="2" eb="3">
      <t>バ</t>
    </rPh>
    <phoneticPr fontId="5"/>
  </si>
  <si>
    <t>むし歯の総本数</t>
    <rPh sb="2" eb="3">
      <t>バ</t>
    </rPh>
    <rPh sb="4" eb="5">
      <t>ソウ</t>
    </rPh>
    <rPh sb="5" eb="7">
      <t>ホンスウ</t>
    </rPh>
    <phoneticPr fontId="5"/>
  </si>
  <si>
    <t>一人平均むし歯本数</t>
    <rPh sb="0" eb="2">
      <t>ヒトリ</t>
    </rPh>
    <rPh sb="2" eb="4">
      <t>ヘイキン</t>
    </rPh>
    <rPh sb="6" eb="7">
      <t>バ</t>
    </rPh>
    <rPh sb="7" eb="9">
      <t>ホンスウ</t>
    </rPh>
    <phoneticPr fontId="5"/>
  </si>
  <si>
    <t>不正咬合あり（人）</t>
    <rPh sb="0" eb="2">
      <t>フセイ</t>
    </rPh>
    <rPh sb="2" eb="3">
      <t>カ</t>
    </rPh>
    <rPh sb="3" eb="4">
      <t>ア</t>
    </rPh>
    <rPh sb="7" eb="8">
      <t>ニン</t>
    </rPh>
    <phoneticPr fontId="5"/>
  </si>
  <si>
    <t>軟組織異常あり（人）</t>
    <rPh sb="0" eb="1">
      <t>ナン</t>
    </rPh>
    <rPh sb="1" eb="3">
      <t>ソシキ</t>
    </rPh>
    <rPh sb="3" eb="5">
      <t>イジョウ</t>
    </rPh>
    <rPh sb="8" eb="9">
      <t>ヒト</t>
    </rPh>
    <phoneticPr fontId="5"/>
  </si>
  <si>
    <t>その他所見あり（人）</t>
    <rPh sb="2" eb="3">
      <t>タ</t>
    </rPh>
    <rPh sb="3" eb="5">
      <t>ショケン</t>
    </rPh>
    <rPh sb="8" eb="9">
      <t>ヒト</t>
    </rPh>
    <phoneticPr fontId="5"/>
  </si>
  <si>
    <t>市内個別医療機関</t>
    <rPh sb="0" eb="1">
      <t>シ</t>
    </rPh>
    <rPh sb="1" eb="2">
      <t>ナイ</t>
    </rPh>
    <rPh sb="2" eb="4">
      <t>コベツ</t>
    </rPh>
    <rPh sb="4" eb="6">
      <t>イリョウ</t>
    </rPh>
    <rPh sb="6" eb="8">
      <t>キカン</t>
    </rPh>
    <phoneticPr fontId="5"/>
  </si>
  <si>
    <t>4か月児健康診査　対象：4か月～6か月未満児</t>
    <phoneticPr fontId="1"/>
  </si>
  <si>
    <t>10か月児健康診査　対象：10か月～12か月未満児</t>
    <phoneticPr fontId="1"/>
  </si>
  <si>
    <t>市内個別医療機関</t>
    <rPh sb="0" eb="2">
      <t>シナイ</t>
    </rPh>
    <rPh sb="2" eb="4">
      <t>コベツ</t>
    </rPh>
    <rPh sb="4" eb="6">
      <t>イリョウ</t>
    </rPh>
    <rPh sb="6" eb="8">
      <t>キカン</t>
    </rPh>
    <phoneticPr fontId="1"/>
  </si>
  <si>
    <t>1歳6か月児健康診査　対象：1歳6か月～2歳未満児</t>
    <phoneticPr fontId="1"/>
  </si>
  <si>
    <t>３歳児健康診査　対象：３歳６か月～４歳未満児
（歯科健診は３歳～４歳未満児）</t>
    <phoneticPr fontId="1"/>
  </si>
  <si>
    <t>①問診　②身体測定　③診察
④視聴覚検査　⑤歯科健康診査
⑥フッ化物塗布（1歳6か月児歯科健診時希望者へ実施）
⑦必要とする幼児に対し保健指導、栄養指導等</t>
    <phoneticPr fontId="5"/>
  </si>
  <si>
    <t>※1歳6か月児健康診査でのフッ化物塗布2回目は令和4年度から廃止。(令和3年度は経過措置として令和元年9月30日以前生まれの1歳6か月～2歳6か月未満児を対象として実施)</t>
    <rPh sb="2" eb="3">
      <t>サイ</t>
    </rPh>
    <rPh sb="5" eb="6">
      <t>ゲツ</t>
    </rPh>
    <rPh sb="6" eb="7">
      <t>ジ</t>
    </rPh>
    <rPh sb="7" eb="9">
      <t>ケンコウ</t>
    </rPh>
    <rPh sb="9" eb="11">
      <t>シンサ</t>
    </rPh>
    <rPh sb="15" eb="16">
      <t>カ</t>
    </rPh>
    <phoneticPr fontId="1"/>
  </si>
  <si>
    <t>令和2年度</t>
    <rPh sb="0" eb="2">
      <t>レイワ</t>
    </rPh>
    <rPh sb="3" eb="5">
      <t>ネンド</t>
    </rPh>
    <phoneticPr fontId="1"/>
  </si>
  <si>
    <t>令和3年度</t>
    <rPh sb="0" eb="2">
      <t>レイワ</t>
    </rPh>
    <rPh sb="3" eb="5">
      <t>ネンド</t>
    </rPh>
    <phoneticPr fontId="1"/>
  </si>
  <si>
    <t>令和4年度</t>
    <rPh sb="0" eb="2">
      <t>レイワ</t>
    </rPh>
    <rPh sb="3" eb="5">
      <t>ネンド</t>
    </rPh>
    <phoneticPr fontId="1"/>
  </si>
  <si>
    <t>令和5年度</t>
    <rPh sb="0" eb="2">
      <t>レイワ</t>
    </rPh>
    <rPh sb="3" eb="4">
      <t>ネン</t>
    </rPh>
    <rPh sb="4" eb="5">
      <t>ド</t>
    </rPh>
    <phoneticPr fontId="1"/>
  </si>
  <si>
    <t>フォロー対象者</t>
    <rPh sb="4" eb="7">
      <t>タイショウシャ</t>
    </rPh>
    <phoneticPr fontId="5"/>
  </si>
  <si>
    <t>アンケート返信数</t>
    <rPh sb="5" eb="7">
      <t>ヘンシン</t>
    </rPh>
    <rPh sb="7" eb="8">
      <t>スウ</t>
    </rPh>
    <phoneticPr fontId="5"/>
  </si>
  <si>
    <t>アンケート未返信数　※</t>
    <rPh sb="5" eb="6">
      <t>ミ</t>
    </rPh>
    <rPh sb="6" eb="8">
      <t>ヘンシン</t>
    </rPh>
    <rPh sb="8" eb="9">
      <t>スウ</t>
    </rPh>
    <phoneticPr fontId="5"/>
  </si>
  <si>
    <t>アンケート返信率</t>
    <rPh sb="5" eb="7">
      <t>ヘンシン</t>
    </rPh>
    <rPh sb="7" eb="8">
      <t>リツ</t>
    </rPh>
    <phoneticPr fontId="5"/>
  </si>
  <si>
    <t>未受診理由</t>
    <rPh sb="0" eb="1">
      <t>ミ</t>
    </rPh>
    <rPh sb="1" eb="3">
      <t>ジュシン</t>
    </rPh>
    <rPh sb="3" eb="5">
      <t>リユウ</t>
    </rPh>
    <phoneticPr fontId="5"/>
  </si>
  <si>
    <t>医療機関で受診</t>
    <rPh sb="0" eb="2">
      <t>イリョウ</t>
    </rPh>
    <rPh sb="2" eb="4">
      <t>キカン</t>
    </rPh>
    <rPh sb="5" eb="7">
      <t>ジュシン</t>
    </rPh>
    <phoneticPr fontId="5"/>
  </si>
  <si>
    <t>特に心配なし</t>
    <rPh sb="0" eb="1">
      <t>トク</t>
    </rPh>
    <rPh sb="2" eb="4">
      <t>シンパイ</t>
    </rPh>
    <phoneticPr fontId="5"/>
  </si>
  <si>
    <t>保育園等</t>
    <rPh sb="0" eb="3">
      <t>ホイクエン</t>
    </rPh>
    <rPh sb="3" eb="4">
      <t>トウ</t>
    </rPh>
    <phoneticPr fontId="5"/>
  </si>
  <si>
    <t>忘れていた
忙しかった</t>
    <rPh sb="0" eb="1">
      <t>ワス</t>
    </rPh>
    <rPh sb="6" eb="7">
      <t>イソガ</t>
    </rPh>
    <phoneticPr fontId="5"/>
  </si>
  <si>
    <t>フォロー結果</t>
    <rPh sb="4" eb="6">
      <t>ケッカ</t>
    </rPh>
    <phoneticPr fontId="5"/>
  </si>
  <si>
    <t>終了</t>
    <rPh sb="0" eb="2">
      <t>シュウリョウ</t>
    </rPh>
    <phoneticPr fontId="5"/>
  </si>
  <si>
    <t>継続フォロー</t>
    <rPh sb="0" eb="2">
      <t>ケイゾク</t>
    </rPh>
    <phoneticPr fontId="5"/>
  </si>
  <si>
    <t>市外転出（国外も含む）</t>
    <rPh sb="0" eb="2">
      <t>シガイ</t>
    </rPh>
    <rPh sb="2" eb="4">
      <t>テンシュツ</t>
    </rPh>
    <rPh sb="5" eb="7">
      <t>コクガイ</t>
    </rPh>
    <rPh sb="8" eb="9">
      <t>フク</t>
    </rPh>
    <phoneticPr fontId="5"/>
  </si>
  <si>
    <t>確認中</t>
    <rPh sb="0" eb="3">
      <t>カクニンチュウ</t>
    </rPh>
    <phoneticPr fontId="5"/>
  </si>
  <si>
    <t>※アンケートの発送ができず、未受診フォロー対象になる方は「アンケー ト未返信数」へ計上
※令和2年度の未受診理由は複数回答</t>
    <phoneticPr fontId="1"/>
  </si>
  <si>
    <t>3-8　精密健康診査</t>
    <rPh sb="4" eb="6">
      <t>セイミツ</t>
    </rPh>
    <rPh sb="6" eb="8">
      <t>ケンコウ</t>
    </rPh>
    <rPh sb="8" eb="10">
      <t>シンサ</t>
    </rPh>
    <phoneticPr fontId="1"/>
  </si>
  <si>
    <t>4か月児
健康診査</t>
    <phoneticPr fontId="5"/>
  </si>
  <si>
    <t>精健票延交付枚数</t>
  </si>
  <si>
    <t>延受診児数</t>
  </si>
  <si>
    <t>受診率</t>
  </si>
  <si>
    <t>10か月児
健康診査</t>
    <phoneticPr fontId="5"/>
  </si>
  <si>
    <t>1歳6か月児
健康診査</t>
    <phoneticPr fontId="5"/>
  </si>
  <si>
    <t>3歳児
健康診査</t>
    <phoneticPr fontId="5"/>
  </si>
  <si>
    <t>※交付枚数は、複数の精密健康診査受診票を発行していることがあるため、医師の判定事項（精密診査紹介）の数とは一致しない。</t>
    <phoneticPr fontId="5"/>
  </si>
  <si>
    <t>精密健康診査受診状況</t>
    <rPh sb="0" eb="2">
      <t>セイミツ</t>
    </rPh>
    <rPh sb="2" eb="4">
      <t>ケンコウ</t>
    </rPh>
    <rPh sb="4" eb="6">
      <t>シンサ</t>
    </rPh>
    <rPh sb="6" eb="8">
      <t>ジュシン</t>
    </rPh>
    <rPh sb="8" eb="10">
      <t>ジョウキョウ</t>
    </rPh>
    <phoneticPr fontId="1"/>
  </si>
  <si>
    <t>心臓及び循環</t>
    <phoneticPr fontId="5"/>
  </si>
  <si>
    <t>消化器</t>
  </si>
  <si>
    <t>皮　膚</t>
  </si>
  <si>
    <t>四肢･脊柱</t>
  </si>
  <si>
    <t>眼</t>
  </si>
  <si>
    <t>耳・鼻</t>
  </si>
  <si>
    <t>咽　頭</t>
  </si>
  <si>
    <t>呼吸器</t>
  </si>
  <si>
    <t>内容別精健票交付状況</t>
    <rPh sb="0" eb="2">
      <t>ナイヨウ</t>
    </rPh>
    <rPh sb="2" eb="3">
      <t>ベツ</t>
    </rPh>
    <rPh sb="3" eb="4">
      <t>セイ</t>
    </rPh>
    <rPh sb="4" eb="5">
      <t>ケン</t>
    </rPh>
    <rPh sb="5" eb="6">
      <t>ヒョウ</t>
    </rPh>
    <rPh sb="6" eb="8">
      <t>コウフ</t>
    </rPh>
    <rPh sb="8" eb="10">
      <t>ジョウキョウ</t>
    </rPh>
    <phoneticPr fontId="5"/>
  </si>
  <si>
    <t>4か月児</t>
  </si>
  <si>
    <t>10か月児</t>
  </si>
  <si>
    <t>1歳6か月児</t>
  </si>
  <si>
    <t>3歳児</t>
  </si>
  <si>
    <t>3-9　乳幼児発達健康診査</t>
    <rPh sb="4" eb="7">
      <t>ニュウヨウジ</t>
    </rPh>
    <rPh sb="7" eb="9">
      <t>ハッタツ</t>
    </rPh>
    <rPh sb="9" eb="11">
      <t>ケンコウ</t>
    </rPh>
    <rPh sb="11" eb="13">
      <t>シンサ</t>
    </rPh>
    <phoneticPr fontId="1"/>
  </si>
  <si>
    <t>中央区</t>
    <rPh sb="0" eb="2">
      <t>チュウオウ</t>
    </rPh>
    <rPh sb="2" eb="3">
      <t>ク</t>
    </rPh>
    <phoneticPr fontId="5"/>
  </si>
  <si>
    <t>緑　区</t>
    <phoneticPr fontId="5"/>
  </si>
  <si>
    <t>実施回数</t>
    <rPh sb="0" eb="2">
      <t>ジッシ</t>
    </rPh>
    <rPh sb="2" eb="4">
      <t>カイスウ</t>
    </rPh>
    <phoneticPr fontId="5"/>
  </si>
  <si>
    <t>合　　　計</t>
    <rPh sb="0" eb="1">
      <t>ゴウ</t>
    </rPh>
    <rPh sb="4" eb="5">
      <t>ケイ</t>
    </rPh>
    <phoneticPr fontId="5"/>
  </si>
  <si>
    <t>延人員</t>
    <rPh sb="0" eb="1">
      <t>ノ</t>
    </rPh>
    <rPh sb="1" eb="3">
      <t>ジンイン</t>
    </rPh>
    <phoneticPr fontId="5"/>
  </si>
  <si>
    <t>総数</t>
    <rPh sb="0" eb="2">
      <t>ソウスウ</t>
    </rPh>
    <phoneticPr fontId="1"/>
  </si>
  <si>
    <t>3-2　こども家庭センター　妊娠・出産包括支援事業</t>
    <rPh sb="7" eb="9">
      <t>カテイ</t>
    </rPh>
    <rPh sb="14" eb="16">
      <t>ニンシン</t>
    </rPh>
    <rPh sb="17" eb="19">
      <t>シュッサン</t>
    </rPh>
    <rPh sb="19" eb="21">
      <t>ホウカツ</t>
    </rPh>
    <rPh sb="21" eb="23">
      <t>シエン</t>
    </rPh>
    <rPh sb="23" eb="25">
      <t>ジギョウ</t>
    </rPh>
    <phoneticPr fontId="9"/>
  </si>
  <si>
    <t>参加延人員</t>
    <rPh sb="0" eb="2">
      <t>サンカ</t>
    </rPh>
    <rPh sb="2" eb="3">
      <t>ノ</t>
    </rPh>
    <rPh sb="3" eb="5">
      <t>ジンイン</t>
    </rPh>
    <phoneticPr fontId="5"/>
  </si>
  <si>
    <t>北区1回、見沼区1回、中央区1回</t>
    <rPh sb="0" eb="2">
      <t>キタク</t>
    </rPh>
    <rPh sb="3" eb="4">
      <t>カイ</t>
    </rPh>
    <rPh sb="5" eb="7">
      <t>ミヌマ</t>
    </rPh>
    <rPh sb="7" eb="8">
      <t>ク</t>
    </rPh>
    <rPh sb="9" eb="10">
      <t>カイ</t>
    </rPh>
    <rPh sb="11" eb="13">
      <t>チュウオウ</t>
    </rPh>
    <rPh sb="13" eb="14">
      <t>ク</t>
    </rPh>
    <rPh sb="15" eb="16">
      <t>カイ</t>
    </rPh>
    <phoneticPr fontId="1"/>
  </si>
  <si>
    <t>むし歯予防教室／概ね１歳～1歳5か月児</t>
    <rPh sb="2" eb="3">
      <t>バ</t>
    </rPh>
    <rPh sb="3" eb="5">
      <t>ヨボウ</t>
    </rPh>
    <rPh sb="5" eb="7">
      <t>キョウシツ</t>
    </rPh>
    <rPh sb="8" eb="9">
      <t>オオム</t>
    </rPh>
    <rPh sb="11" eb="12">
      <t>サイ</t>
    </rPh>
    <rPh sb="14" eb="15">
      <t>サイ</t>
    </rPh>
    <rPh sb="17" eb="18">
      <t>ゲツ</t>
    </rPh>
    <rPh sb="18" eb="19">
      <t>ジ</t>
    </rPh>
    <phoneticPr fontId="1"/>
  </si>
  <si>
    <t>参　加　延　人　員</t>
    <rPh sb="4" eb="5">
      <t>ノ</t>
    </rPh>
    <phoneticPr fontId="1"/>
  </si>
  <si>
    <t>むし歯予防教室／市立保育園(巡回して実施)</t>
    <rPh sb="2" eb="3">
      <t>バ</t>
    </rPh>
    <rPh sb="3" eb="5">
      <t>ヨボウ</t>
    </rPh>
    <rPh sb="5" eb="7">
      <t>キョウシツ</t>
    </rPh>
    <rPh sb="8" eb="10">
      <t>シリツ</t>
    </rPh>
    <rPh sb="10" eb="13">
      <t>ホイクエン</t>
    </rPh>
    <rPh sb="14" eb="16">
      <t>ジュンカイ</t>
    </rPh>
    <rPh sb="18" eb="20">
      <t>ジッシ</t>
    </rPh>
    <phoneticPr fontId="1"/>
  </si>
  <si>
    <t>(再掲)地区健康教育／むし歯予防教室</t>
    <rPh sb="1" eb="3">
      <t>サイケイ</t>
    </rPh>
    <rPh sb="4" eb="6">
      <t>チク</t>
    </rPh>
    <rPh sb="6" eb="8">
      <t>ケンコウ</t>
    </rPh>
    <rPh sb="8" eb="10">
      <t>キョウイク</t>
    </rPh>
    <rPh sb="13" eb="14">
      <t>バ</t>
    </rPh>
    <rPh sb="14" eb="16">
      <t>ヨボウ</t>
    </rPh>
    <rPh sb="16" eb="18">
      <t>キョウシツ</t>
    </rPh>
    <phoneticPr fontId="1"/>
  </si>
  <si>
    <t>思春期保健教室</t>
    <phoneticPr fontId="1"/>
  </si>
  <si>
    <t>思春期保健に関する連携会議</t>
    <rPh sb="0" eb="3">
      <t>シシュンキ</t>
    </rPh>
    <rPh sb="3" eb="5">
      <t>ホケン</t>
    </rPh>
    <rPh sb="6" eb="7">
      <t>カン</t>
    </rPh>
    <rPh sb="9" eb="11">
      <t>レンケイ</t>
    </rPh>
    <rPh sb="11" eb="13">
      <t>カイギ</t>
    </rPh>
    <phoneticPr fontId="1"/>
  </si>
  <si>
    <t>実施校数</t>
    <rPh sb="0" eb="2">
      <t>ジッシ</t>
    </rPh>
    <rPh sb="2" eb="4">
      <t>コウスウ</t>
    </rPh>
    <phoneticPr fontId="1"/>
  </si>
  <si>
    <t>参加者数</t>
    <rPh sb="0" eb="3">
      <t>サンカシャ</t>
    </rPh>
    <rPh sb="3" eb="4">
      <t>スウ</t>
    </rPh>
    <phoneticPr fontId="5"/>
  </si>
  <si>
    <t>日時</t>
    <rPh sb="0" eb="2">
      <t>ニチジ</t>
    </rPh>
    <phoneticPr fontId="1"/>
  </si>
  <si>
    <t>令和６年８月６日（火）
１３：３０～１６：００</t>
    <phoneticPr fontId="1"/>
  </si>
  <si>
    <t>会場</t>
    <rPh sb="0" eb="2">
      <t>カイジョウ</t>
    </rPh>
    <phoneticPr fontId="5"/>
  </si>
  <si>
    <t>大宮区役所</t>
    <rPh sb="0" eb="5">
      <t>オオミヤクヤクショ</t>
    </rPh>
    <phoneticPr fontId="1"/>
  </si>
  <si>
    <t>小学校</t>
    <rPh sb="0" eb="3">
      <t>ショウガッコウ</t>
    </rPh>
    <phoneticPr fontId="5"/>
  </si>
  <si>
    <t>内　　容</t>
    <rPh sb="0" eb="1">
      <t>ウチ</t>
    </rPh>
    <rPh sb="3" eb="4">
      <t>カタチ</t>
    </rPh>
    <phoneticPr fontId="5"/>
  </si>
  <si>
    <t>・思春期保健事業の説明
・性感染症の動向
・埼玉県助産師会さいたま市地区によるミニ講座
「今日からできる性教育」
・グループワーク</t>
    <rPh sb="1" eb="4">
      <t>シシュンキ</t>
    </rPh>
    <rPh sb="4" eb="6">
      <t>ホケン</t>
    </rPh>
    <rPh sb="6" eb="8">
      <t>ジギョウ</t>
    </rPh>
    <rPh sb="9" eb="11">
      <t>セツメイ</t>
    </rPh>
    <rPh sb="13" eb="17">
      <t>セイカンセンショウ</t>
    </rPh>
    <rPh sb="18" eb="20">
      <t>ドウコウ</t>
    </rPh>
    <rPh sb="22" eb="25">
      <t>サイタマケン</t>
    </rPh>
    <rPh sb="25" eb="28">
      <t>ジョサンシ</t>
    </rPh>
    <rPh sb="28" eb="29">
      <t>カイ</t>
    </rPh>
    <rPh sb="33" eb="34">
      <t>シ</t>
    </rPh>
    <rPh sb="34" eb="36">
      <t>チク</t>
    </rPh>
    <rPh sb="41" eb="43">
      <t>コウザ</t>
    </rPh>
    <rPh sb="45" eb="47">
      <t>キョウ</t>
    </rPh>
    <rPh sb="52" eb="53">
      <t>セイ</t>
    </rPh>
    <rPh sb="53" eb="55">
      <t>キョウイク</t>
    </rPh>
    <phoneticPr fontId="1"/>
  </si>
  <si>
    <t>中学校</t>
    <rPh sb="0" eb="3">
      <t>チュウガッコウ</t>
    </rPh>
    <phoneticPr fontId="5"/>
  </si>
  <si>
    <t>中高一貫校</t>
    <rPh sb="0" eb="2">
      <t>チュウコウ</t>
    </rPh>
    <rPh sb="2" eb="4">
      <t>イッカン</t>
    </rPh>
    <rPh sb="4" eb="5">
      <t>コウ</t>
    </rPh>
    <phoneticPr fontId="5"/>
  </si>
  <si>
    <t>高校</t>
    <rPh sb="0" eb="2">
      <t>コウコウ</t>
    </rPh>
    <phoneticPr fontId="5"/>
  </si>
  <si>
    <t>その他</t>
    <rPh sb="2" eb="3">
      <t>ホカ</t>
    </rPh>
    <phoneticPr fontId="5"/>
  </si>
  <si>
    <t>産後ケア事業実施状況</t>
    <rPh sb="0" eb="2">
      <t>サンゴ</t>
    </rPh>
    <rPh sb="4" eb="6">
      <t>ジギョウ</t>
    </rPh>
    <rPh sb="6" eb="8">
      <t>ジッシ</t>
    </rPh>
    <rPh sb="8" eb="10">
      <t>ジョウキョウ</t>
    </rPh>
    <phoneticPr fontId="1"/>
  </si>
  <si>
    <t>実施
件数</t>
    <rPh sb="3" eb="4">
      <t>ケン</t>
    </rPh>
    <phoneticPr fontId="22"/>
  </si>
  <si>
    <t>訪問型</t>
    <rPh sb="0" eb="2">
      <t>ホウモン</t>
    </rPh>
    <rPh sb="2" eb="3">
      <t>ガタ</t>
    </rPh>
    <phoneticPr fontId="22"/>
  </si>
  <si>
    <t>デイサービス型</t>
    <rPh sb="6" eb="7">
      <t>ガタ</t>
    </rPh>
    <phoneticPr fontId="22"/>
  </si>
  <si>
    <t>宿泊型</t>
    <rPh sb="0" eb="2">
      <t>シュクハク</t>
    </rPh>
    <rPh sb="2" eb="3">
      <t>ガタ</t>
    </rPh>
    <phoneticPr fontId="22"/>
  </si>
  <si>
    <t>早期</t>
    <rPh sb="0" eb="2">
      <t>ソウキ</t>
    </rPh>
    <phoneticPr fontId="22"/>
  </si>
  <si>
    <t>あんしん</t>
    <phoneticPr fontId="22"/>
  </si>
  <si>
    <t>合計</t>
    <rPh sb="0" eb="2">
      <t>ゴウケイ</t>
    </rPh>
    <phoneticPr fontId="22"/>
  </si>
  <si>
    <t>件数</t>
    <rPh sb="0" eb="2">
      <t>ケンスウ</t>
    </rPh>
    <phoneticPr fontId="22"/>
  </si>
  <si>
    <t>総　件　数</t>
    <rPh sb="0" eb="1">
      <t>ソウ</t>
    </rPh>
    <rPh sb="2" eb="3">
      <t>ケン</t>
    </rPh>
    <rPh sb="4" eb="5">
      <t>カズ</t>
    </rPh>
    <phoneticPr fontId="5"/>
  </si>
  <si>
    <t>根拠法令等：</t>
    <rPh sb="0" eb="2">
      <t>コンキョ</t>
    </rPh>
    <rPh sb="2" eb="4">
      <t>ホウレイ</t>
    </rPh>
    <rPh sb="4" eb="5">
      <t>トウ</t>
    </rPh>
    <phoneticPr fontId="9"/>
  </si>
  <si>
    <t>令和2年度</t>
    <rPh sb="0" eb="2">
      <t>レイワ</t>
    </rPh>
    <rPh sb="3" eb="5">
      <t>ネンド</t>
    </rPh>
    <phoneticPr fontId="5"/>
  </si>
  <si>
    <t>令和3年度</t>
    <rPh sb="0" eb="2">
      <t>レイワ</t>
    </rPh>
    <rPh sb="3" eb="5">
      <t>ネンド</t>
    </rPh>
    <phoneticPr fontId="1"/>
  </si>
  <si>
    <t>令和4年度</t>
    <rPh sb="0" eb="2">
      <t>レイワ</t>
    </rPh>
    <rPh sb="3" eb="5">
      <t>ネンド</t>
    </rPh>
    <phoneticPr fontId="1"/>
  </si>
  <si>
    <t>令和3年度</t>
    <rPh sb="0" eb="2">
      <t>レイワ</t>
    </rPh>
    <rPh sb="3" eb="5">
      <t>ネンド</t>
    </rPh>
    <phoneticPr fontId="5"/>
  </si>
  <si>
    <t>令和5年度</t>
    <rPh sb="0" eb="2">
      <t>レイワ</t>
    </rPh>
    <rPh sb="3" eb="5">
      <t>ネンド</t>
    </rPh>
    <phoneticPr fontId="1"/>
  </si>
  <si>
    <t>令和6年度</t>
    <rPh sb="0" eb="2">
      <t>レイワ</t>
    </rPh>
    <rPh sb="3" eb="5">
      <t>ネンド</t>
    </rPh>
    <phoneticPr fontId="1"/>
  </si>
  <si>
    <t>3-10　訪問指導</t>
    <rPh sb="5" eb="7">
      <t>ホウモン</t>
    </rPh>
    <rPh sb="7" eb="9">
      <t>シドウ</t>
    </rPh>
    <phoneticPr fontId="9"/>
  </si>
  <si>
    <t>下段：助産師委託分（再掲）  (人)</t>
    <rPh sb="0" eb="2">
      <t>ゲダン</t>
    </rPh>
    <rPh sb="3" eb="5">
      <t>ジョサン</t>
    </rPh>
    <rPh sb="5" eb="6">
      <t>シ</t>
    </rPh>
    <rPh sb="6" eb="8">
      <t>イタク</t>
    </rPh>
    <rPh sb="8" eb="9">
      <t>ブン</t>
    </rPh>
    <rPh sb="10" eb="12">
      <t>サイケイ</t>
    </rPh>
    <rPh sb="16" eb="17">
      <t>ヒト</t>
    </rPh>
    <phoneticPr fontId="5"/>
  </si>
  <si>
    <t>妊婦</t>
  </si>
  <si>
    <t>産婦</t>
  </si>
  <si>
    <t>新生児</t>
  </si>
  <si>
    <t>未熟児</t>
  </si>
  <si>
    <t>乳児</t>
  </si>
  <si>
    <t>妊産婦・新生児訪問指導実施状況</t>
    <rPh sb="0" eb="3">
      <t>ニンサンプ</t>
    </rPh>
    <rPh sb="4" eb="7">
      <t>シンセイジ</t>
    </rPh>
    <rPh sb="7" eb="9">
      <t>ホウモン</t>
    </rPh>
    <rPh sb="9" eb="11">
      <t>シドウ</t>
    </rPh>
    <rPh sb="11" eb="13">
      <t>ジッシ</t>
    </rPh>
    <rPh sb="13" eb="15">
      <t>ジョウキョウ</t>
    </rPh>
    <phoneticPr fontId="1"/>
  </si>
  <si>
    <t>母子訪問指導実施状況</t>
    <rPh sb="0" eb="2">
      <t>ボシ</t>
    </rPh>
    <rPh sb="2" eb="4">
      <t>ホウモン</t>
    </rPh>
    <rPh sb="4" eb="6">
      <t>シドウ</t>
    </rPh>
    <rPh sb="6" eb="8">
      <t>ジッシ</t>
    </rPh>
    <rPh sb="8" eb="10">
      <t>ジョウキョウ</t>
    </rPh>
    <phoneticPr fontId="1"/>
  </si>
  <si>
    <t>西　　区</t>
  </si>
  <si>
    <t>北　　区</t>
  </si>
  <si>
    <t>桜　　区</t>
  </si>
  <si>
    <t>南　　区</t>
  </si>
  <si>
    <t>緑　　区</t>
  </si>
  <si>
    <t>総数</t>
    <rPh sb="0" eb="2">
      <t>ソウスウ</t>
    </rPh>
    <phoneticPr fontId="1"/>
  </si>
  <si>
    <t>保健所</t>
    <rPh sb="0" eb="3">
      <t>ホケンジョ</t>
    </rPh>
    <phoneticPr fontId="1"/>
  </si>
  <si>
    <t>令和3年度</t>
    <rPh sb="0" eb="2">
      <t>レイワ</t>
    </rPh>
    <rPh sb="3" eb="4">
      <t>ネン</t>
    </rPh>
    <rPh sb="4" eb="5">
      <t>ド</t>
    </rPh>
    <phoneticPr fontId="5"/>
  </si>
  <si>
    <t>令和4年度</t>
    <rPh sb="0" eb="2">
      <t>レイワ</t>
    </rPh>
    <rPh sb="3" eb="5">
      <t>ネンド</t>
    </rPh>
    <phoneticPr fontId="5"/>
  </si>
  <si>
    <t>令和5年度</t>
    <rPh sb="0" eb="2">
      <t>レイワ</t>
    </rPh>
    <rPh sb="3" eb="5">
      <t>ネンド</t>
    </rPh>
    <phoneticPr fontId="5"/>
  </si>
  <si>
    <t>令和6年度</t>
    <rPh sb="0" eb="2">
      <t>レイワ</t>
    </rPh>
    <rPh sb="3" eb="5">
      <t>ネンド</t>
    </rPh>
    <phoneticPr fontId="5"/>
  </si>
  <si>
    <t>令和2年度</t>
    <rPh sb="0" eb="2">
      <t>レイワ</t>
    </rPh>
    <rPh sb="3" eb="5">
      <t>ネンド</t>
    </rPh>
    <phoneticPr fontId="1"/>
  </si>
  <si>
    <t>こども家庭センター　妊娠・出産包括支援事業</t>
  </si>
  <si>
    <t>電　話</t>
    <rPh sb="0" eb="1">
      <t>デン</t>
    </rPh>
    <rPh sb="2" eb="3">
      <t>ハナシ</t>
    </rPh>
    <phoneticPr fontId="5"/>
  </si>
  <si>
    <t>面　接</t>
    <rPh sb="0" eb="1">
      <t>メン</t>
    </rPh>
    <rPh sb="2" eb="3">
      <t>セツ</t>
    </rPh>
    <phoneticPr fontId="5"/>
  </si>
  <si>
    <t>令和2年度</t>
    <rPh sb="0" eb="2">
      <t>レイワ</t>
    </rPh>
    <rPh sb="3" eb="5">
      <t>ネンド</t>
    </rPh>
    <phoneticPr fontId="1"/>
  </si>
  <si>
    <t>令和3年度</t>
    <rPh sb="0" eb="2">
      <t>レイワ</t>
    </rPh>
    <rPh sb="3" eb="5">
      <t>ネンド</t>
    </rPh>
    <phoneticPr fontId="1"/>
  </si>
  <si>
    <t>令和4年度</t>
    <rPh sb="0" eb="2">
      <t>レイワ</t>
    </rPh>
    <rPh sb="3" eb="5">
      <t>ネンド</t>
    </rPh>
    <phoneticPr fontId="1"/>
  </si>
  <si>
    <t>令和5年度</t>
    <rPh sb="0" eb="2">
      <t>レイワ</t>
    </rPh>
    <rPh sb="3" eb="5">
      <t>ネンド</t>
    </rPh>
    <phoneticPr fontId="1"/>
  </si>
  <si>
    <t>不妊の原因について</t>
    <rPh sb="0" eb="2">
      <t>フニン</t>
    </rPh>
    <rPh sb="3" eb="5">
      <t>ゲンイン</t>
    </rPh>
    <phoneticPr fontId="1"/>
  </si>
  <si>
    <t>不妊症の検査・治療について</t>
    <rPh sb="0" eb="3">
      <t>フニンショウ</t>
    </rPh>
    <rPh sb="4" eb="6">
      <t>ケンサ</t>
    </rPh>
    <rPh sb="7" eb="9">
      <t>チリョウ</t>
    </rPh>
    <phoneticPr fontId="1"/>
  </si>
  <si>
    <t>不妊症を実施している医療機関の情報について</t>
    <rPh sb="0" eb="3">
      <t>フニンショウ</t>
    </rPh>
    <rPh sb="4" eb="6">
      <t>ジッシ</t>
    </rPh>
    <rPh sb="10" eb="12">
      <t>イリョウ</t>
    </rPh>
    <rPh sb="12" eb="14">
      <t>キカン</t>
    </rPh>
    <rPh sb="15" eb="17">
      <t>ジョウホウ</t>
    </rPh>
    <phoneticPr fontId="1"/>
  </si>
  <si>
    <t>主治医や医療機関に対する不満について</t>
    <rPh sb="0" eb="3">
      <t>シュジイ</t>
    </rPh>
    <rPh sb="4" eb="6">
      <t>イリョウ</t>
    </rPh>
    <rPh sb="6" eb="8">
      <t>キカン</t>
    </rPh>
    <rPh sb="9" eb="10">
      <t>タイ</t>
    </rPh>
    <rPh sb="12" eb="14">
      <t>フマン</t>
    </rPh>
    <phoneticPr fontId="1"/>
  </si>
  <si>
    <t>世間の偏見や無理解による不満について</t>
    <rPh sb="0" eb="2">
      <t>セケン</t>
    </rPh>
    <rPh sb="3" eb="5">
      <t>ヘンケン</t>
    </rPh>
    <rPh sb="6" eb="9">
      <t>ムリカイ</t>
    </rPh>
    <rPh sb="12" eb="14">
      <t>フマン</t>
    </rPh>
    <phoneticPr fontId="1"/>
  </si>
  <si>
    <t>家族に関すること</t>
    <rPh sb="0" eb="2">
      <t>カゾク</t>
    </rPh>
    <rPh sb="3" eb="4">
      <t>カン</t>
    </rPh>
    <phoneticPr fontId="1"/>
  </si>
  <si>
    <t>助成金について</t>
    <rPh sb="0" eb="2">
      <t>ジョセイ</t>
    </rPh>
    <rPh sb="2" eb="3">
      <t>キン</t>
    </rPh>
    <phoneticPr fontId="1"/>
  </si>
  <si>
    <t>不育症について</t>
    <rPh sb="0" eb="3">
      <t>フイクショウ</t>
    </rPh>
    <phoneticPr fontId="1"/>
  </si>
  <si>
    <t>その他</t>
    <rPh sb="2" eb="3">
      <t>タ</t>
    </rPh>
    <phoneticPr fontId="1"/>
  </si>
  <si>
    <t>相談方法別件数</t>
  </si>
  <si>
    <t>相談内容(重複あり)</t>
    <rPh sb="0" eb="2">
      <t>ソウダン</t>
    </rPh>
    <rPh sb="2" eb="4">
      <t>ナイヨウ</t>
    </rPh>
    <rPh sb="5" eb="7">
      <t>ジュウフク</t>
    </rPh>
    <phoneticPr fontId="1"/>
  </si>
  <si>
    <t>不妊相談(不育相談含む)</t>
    <rPh sb="0" eb="2">
      <t>フニン</t>
    </rPh>
    <rPh sb="2" eb="4">
      <t>ソウダン</t>
    </rPh>
    <rPh sb="5" eb="7">
      <t>フイク</t>
    </rPh>
    <rPh sb="7" eb="9">
      <t>ソウダン</t>
    </rPh>
    <rPh sb="9" eb="10">
      <t>フク</t>
    </rPh>
    <phoneticPr fontId="1"/>
  </si>
  <si>
    <t>一般相談</t>
    <rPh sb="0" eb="2">
      <t>イッパン</t>
    </rPh>
    <rPh sb="2" eb="4">
      <t>ソウダン</t>
    </rPh>
    <phoneticPr fontId="1"/>
  </si>
  <si>
    <t>合計</t>
    <rPh sb="0" eb="2">
      <t>ゴウケイ</t>
    </rPh>
    <phoneticPr fontId="1"/>
  </si>
  <si>
    <t>専門相談</t>
    <rPh sb="0" eb="2">
      <t>センモン</t>
    </rPh>
    <rPh sb="2" eb="4">
      <t>ソウダン</t>
    </rPh>
    <phoneticPr fontId="1"/>
  </si>
  <si>
    <t>令和6年度</t>
    <rPh sb="0" eb="2">
      <t>レイワ</t>
    </rPh>
    <rPh sb="3" eb="5">
      <t>ネンド</t>
    </rPh>
    <phoneticPr fontId="1"/>
  </si>
  <si>
    <t>令和6年度
相談内容
(重複あり)</t>
    <rPh sb="0" eb="2">
      <t>レイワ</t>
    </rPh>
    <rPh sb="3" eb="5">
      <t>ネンド</t>
    </rPh>
    <rPh sb="7" eb="9">
      <t>ソウダン</t>
    </rPh>
    <rPh sb="9" eb="11">
      <t>ナイヨウ</t>
    </rPh>
    <rPh sb="13" eb="15">
      <t>ジュウフク</t>
    </rPh>
    <phoneticPr fontId="1"/>
  </si>
  <si>
    <t>妊娠・出産の電話相談</t>
    <rPh sb="0" eb="2">
      <t>ニンシン</t>
    </rPh>
    <rPh sb="3" eb="5">
      <t>シュッサン</t>
    </rPh>
    <rPh sb="6" eb="8">
      <t>デンワ</t>
    </rPh>
    <rPh sb="8" eb="10">
      <t>ソウダン</t>
    </rPh>
    <phoneticPr fontId="1"/>
  </si>
  <si>
    <t>望まない妊娠</t>
    <rPh sb="0" eb="1">
      <t>ノゾ</t>
    </rPh>
    <rPh sb="4" eb="6">
      <t>ニンシン</t>
    </rPh>
    <phoneticPr fontId="1"/>
  </si>
  <si>
    <t>家族・育児面の不安</t>
    <rPh sb="0" eb="2">
      <t>カゾク</t>
    </rPh>
    <rPh sb="3" eb="5">
      <t>イクジ</t>
    </rPh>
    <rPh sb="5" eb="6">
      <t>メン</t>
    </rPh>
    <rPh sb="7" eb="9">
      <t>フアン</t>
    </rPh>
    <phoneticPr fontId="1"/>
  </si>
  <si>
    <t>出産病院がみつからない</t>
    <rPh sb="0" eb="2">
      <t>シュッサン</t>
    </rPh>
    <rPh sb="2" eb="4">
      <t>ビョウイン</t>
    </rPh>
    <phoneticPr fontId="1"/>
  </si>
  <si>
    <t>経済的問題</t>
    <rPh sb="0" eb="3">
      <t>ケイザイテキ</t>
    </rPh>
    <rPh sb="3" eb="5">
      <t>モンダイ</t>
    </rPh>
    <phoneticPr fontId="1"/>
  </si>
  <si>
    <t>相談内容
(重複あり)</t>
    <rPh sb="0" eb="2">
      <t>ソウダン</t>
    </rPh>
    <rPh sb="2" eb="4">
      <t>ナイヨウ</t>
    </rPh>
    <rPh sb="6" eb="8">
      <t>ジュウフク</t>
    </rPh>
    <phoneticPr fontId="1"/>
  </si>
  <si>
    <t>令和3年度</t>
    <rPh sb="0" eb="2">
      <t>レイワ</t>
    </rPh>
    <rPh sb="3" eb="4">
      <t>ネン</t>
    </rPh>
    <rPh sb="4" eb="5">
      <t>ド</t>
    </rPh>
    <phoneticPr fontId="1"/>
  </si>
  <si>
    <t>お母さんの心の健康相談</t>
    <rPh sb="1" eb="2">
      <t>カア</t>
    </rPh>
    <rPh sb="5" eb="6">
      <t>ココロ</t>
    </rPh>
    <rPh sb="7" eb="9">
      <t>ケンコウ</t>
    </rPh>
    <rPh sb="9" eb="11">
      <t>ソウダン</t>
    </rPh>
    <phoneticPr fontId="1"/>
  </si>
  <si>
    <t>実人員</t>
    <rPh sb="0" eb="1">
      <t>ジツ</t>
    </rPh>
    <rPh sb="1" eb="3">
      <t>ジンイン</t>
    </rPh>
    <phoneticPr fontId="1"/>
  </si>
  <si>
    <t>延べ人員</t>
    <rPh sb="0" eb="1">
      <t>ノ</t>
    </rPh>
    <rPh sb="2" eb="4">
      <t>ジンイン</t>
    </rPh>
    <phoneticPr fontId="1"/>
  </si>
  <si>
    <t>保健師からの相談</t>
    <rPh sb="0" eb="2">
      <t>ホケン</t>
    </rPh>
    <rPh sb="2" eb="3">
      <t>シ</t>
    </rPh>
    <rPh sb="6" eb="8">
      <t>ソウダン</t>
    </rPh>
    <phoneticPr fontId="1"/>
  </si>
  <si>
    <t>EPDS高得点・産後うつ傾向</t>
    <rPh sb="4" eb="7">
      <t>コウトクテン</t>
    </rPh>
    <rPh sb="8" eb="10">
      <t>サンゴ</t>
    </rPh>
    <rPh sb="12" eb="14">
      <t>ケイコウ</t>
    </rPh>
    <phoneticPr fontId="1"/>
  </si>
  <si>
    <t>イライラする</t>
    <phoneticPr fontId="1"/>
  </si>
  <si>
    <t>母子関係</t>
    <rPh sb="0" eb="2">
      <t>ボシ</t>
    </rPh>
    <rPh sb="2" eb="4">
      <t>カンケイ</t>
    </rPh>
    <phoneticPr fontId="1"/>
  </si>
  <si>
    <t>相談内容別
(重複あり)</t>
    <rPh sb="0" eb="2">
      <t>ソウダン</t>
    </rPh>
    <rPh sb="2" eb="4">
      <t>ナイヨウ</t>
    </rPh>
    <rPh sb="4" eb="5">
      <t>ベツ</t>
    </rPh>
    <rPh sb="7" eb="9">
      <t>ジュウフク</t>
    </rPh>
    <phoneticPr fontId="1"/>
  </si>
  <si>
    <t>診断内容別(重複あり)</t>
    <rPh sb="0" eb="2">
      <t>シンダン</t>
    </rPh>
    <rPh sb="2" eb="4">
      <t>ナイヨウ</t>
    </rPh>
    <rPh sb="4" eb="5">
      <t>ベツ</t>
    </rPh>
    <rPh sb="6" eb="8">
      <t>ジュウフク</t>
    </rPh>
    <phoneticPr fontId="1"/>
  </si>
  <si>
    <t>うつ状態</t>
    <rPh sb="2" eb="4">
      <t>ジョウタイ</t>
    </rPh>
    <phoneticPr fontId="1"/>
  </si>
  <si>
    <t>不安障害</t>
    <rPh sb="0" eb="2">
      <t>フアン</t>
    </rPh>
    <rPh sb="2" eb="4">
      <t>ショウガイ</t>
    </rPh>
    <phoneticPr fontId="1"/>
  </si>
  <si>
    <t>適応障害</t>
    <rPh sb="0" eb="2">
      <t>テキオウ</t>
    </rPh>
    <rPh sb="2" eb="4">
      <t>ショウガイ</t>
    </rPh>
    <phoneticPr fontId="1"/>
  </si>
  <si>
    <t>強迫性障害</t>
    <rPh sb="0" eb="3">
      <t>キョウハクセイ</t>
    </rPh>
    <rPh sb="3" eb="5">
      <t>ショウガイ</t>
    </rPh>
    <phoneticPr fontId="1"/>
  </si>
  <si>
    <t>申請件数</t>
    <rPh sb="0" eb="2">
      <t>シンセイ</t>
    </rPh>
    <rPh sb="2" eb="4">
      <t>ケンスウ</t>
    </rPh>
    <phoneticPr fontId="5"/>
  </si>
  <si>
    <t>決定件数</t>
    <rPh sb="0" eb="2">
      <t>ケッテイ</t>
    </rPh>
    <rPh sb="2" eb="4">
      <t>ケンスウ</t>
    </rPh>
    <phoneticPr fontId="5"/>
  </si>
  <si>
    <t>1,000ｇ以下</t>
  </si>
  <si>
    <t>1,001～1,500ｇ</t>
  </si>
  <si>
    <t>1,501～1,800ｇ</t>
  </si>
  <si>
    <t>1,801～2,000ｇ</t>
  </si>
  <si>
    <t>2,001～2,300ｇ</t>
  </si>
  <si>
    <t>2,301～2,500ｇ</t>
  </si>
  <si>
    <t>2,501ｇ以上</t>
    <rPh sb="7" eb="8">
      <t>ウエ</t>
    </rPh>
    <phoneticPr fontId="5"/>
  </si>
  <si>
    <t>支払決定実人員</t>
    <rPh sb="0" eb="2">
      <t>シハラ</t>
    </rPh>
    <rPh sb="2" eb="4">
      <t>ケッテイ</t>
    </rPh>
    <rPh sb="4" eb="5">
      <t>ジツ</t>
    </rPh>
    <rPh sb="5" eb="7">
      <t>ジンイン</t>
    </rPh>
    <phoneticPr fontId="5"/>
  </si>
  <si>
    <t>未熟児養育医療給付件数</t>
    <rPh sb="0" eb="3">
      <t>ミジュクジ</t>
    </rPh>
    <rPh sb="3" eb="5">
      <t>ヨウイク</t>
    </rPh>
    <rPh sb="5" eb="7">
      <t>イリョウ</t>
    </rPh>
    <rPh sb="7" eb="9">
      <t>キュウフ</t>
    </rPh>
    <rPh sb="9" eb="11">
      <t>ケンスウ</t>
    </rPh>
    <phoneticPr fontId="1"/>
  </si>
  <si>
    <t>決定件数の出生時体重別内訳</t>
    <rPh sb="0" eb="2">
      <t>ケッテイ</t>
    </rPh>
    <rPh sb="2" eb="4">
      <t>ケンスウ</t>
    </rPh>
    <rPh sb="5" eb="8">
      <t>シュッセイジ</t>
    </rPh>
    <rPh sb="8" eb="11">
      <t>タイジュウベツ</t>
    </rPh>
    <rPh sb="11" eb="13">
      <t>ウチワケ</t>
    </rPh>
    <phoneticPr fontId="1"/>
  </si>
  <si>
    <t>育成医療給付件数</t>
    <rPh sb="0" eb="2">
      <t>イクセイ</t>
    </rPh>
    <rPh sb="2" eb="4">
      <t>イリョウ</t>
    </rPh>
    <rPh sb="4" eb="6">
      <t>キュウフ</t>
    </rPh>
    <rPh sb="6" eb="8">
      <t>ケンスウ</t>
    </rPh>
    <phoneticPr fontId="1"/>
  </si>
  <si>
    <t>給付実人員</t>
    <rPh sb="0" eb="2">
      <t>キュウフ</t>
    </rPh>
    <rPh sb="2" eb="3">
      <t>ジツ</t>
    </rPh>
    <rPh sb="3" eb="5">
      <t>ジンイン</t>
    </rPh>
    <phoneticPr fontId="5"/>
  </si>
  <si>
    <t>肢体不自由</t>
  </si>
  <si>
    <t>視覚障害</t>
  </si>
  <si>
    <t>聴覚・平衡機能障害</t>
    <rPh sb="0" eb="2">
      <t>チョウカク</t>
    </rPh>
    <rPh sb="7" eb="9">
      <t>ショウガイ</t>
    </rPh>
    <phoneticPr fontId="5"/>
  </si>
  <si>
    <t>音声･言語･そしゃく機能障害</t>
    <rPh sb="0" eb="2">
      <t>オンセイ</t>
    </rPh>
    <rPh sb="3" eb="5">
      <t>ゲンゴ</t>
    </rPh>
    <rPh sb="10" eb="12">
      <t>キノウ</t>
    </rPh>
    <rPh sb="12" eb="14">
      <t>ショウガイ</t>
    </rPh>
    <phoneticPr fontId="5"/>
  </si>
  <si>
    <t>心臓機能障害</t>
    <rPh sb="0" eb="2">
      <t>シンゾウ</t>
    </rPh>
    <rPh sb="2" eb="4">
      <t>キノウ</t>
    </rPh>
    <rPh sb="4" eb="6">
      <t>ショウガイ</t>
    </rPh>
    <phoneticPr fontId="5"/>
  </si>
  <si>
    <t>腎臓機能障害</t>
    <rPh sb="0" eb="2">
      <t>ジンゾウ</t>
    </rPh>
    <rPh sb="2" eb="4">
      <t>キノウ</t>
    </rPh>
    <rPh sb="4" eb="6">
      <t>ショウガイ</t>
    </rPh>
    <phoneticPr fontId="5"/>
  </si>
  <si>
    <t>小腸機能障害</t>
    <rPh sb="0" eb="2">
      <t>ショウチョウ</t>
    </rPh>
    <rPh sb="2" eb="4">
      <t>キノウ</t>
    </rPh>
    <rPh sb="4" eb="6">
      <t>ショウガイ</t>
    </rPh>
    <phoneticPr fontId="5"/>
  </si>
  <si>
    <t>その他（内臓疾患）</t>
  </si>
  <si>
    <t>免疫機能障害</t>
    <rPh sb="0" eb="2">
      <t>メンエキ</t>
    </rPh>
    <rPh sb="2" eb="4">
      <t>キノウ</t>
    </rPh>
    <rPh sb="4" eb="6">
      <t>ショウガイ</t>
    </rPh>
    <phoneticPr fontId="5"/>
  </si>
  <si>
    <t>肝臓機能障害</t>
    <rPh sb="0" eb="2">
      <t>カンゾウ</t>
    </rPh>
    <rPh sb="2" eb="4">
      <t>キノウ</t>
    </rPh>
    <rPh sb="4" eb="6">
      <t>ショウガイ</t>
    </rPh>
    <phoneticPr fontId="5"/>
  </si>
  <si>
    <t>決定件数の種類別内訳</t>
    <rPh sb="0" eb="2">
      <t>ケッテイ</t>
    </rPh>
    <rPh sb="2" eb="4">
      <t>ケンスウ</t>
    </rPh>
    <phoneticPr fontId="5"/>
  </si>
  <si>
    <t>医療機関からの連絡件数</t>
    <rPh sb="0" eb="2">
      <t>イリョウ</t>
    </rPh>
    <rPh sb="2" eb="4">
      <t>キカン</t>
    </rPh>
    <rPh sb="7" eb="9">
      <t>レンラク</t>
    </rPh>
    <rPh sb="9" eb="11">
      <t>ケンスウ</t>
    </rPh>
    <phoneticPr fontId="1"/>
  </si>
  <si>
    <t>協力医療機関数</t>
    <rPh sb="0" eb="2">
      <t>キョウリョク</t>
    </rPh>
    <rPh sb="2" eb="4">
      <t>イリョウ</t>
    </rPh>
    <rPh sb="4" eb="6">
      <t>キカン</t>
    </rPh>
    <rPh sb="6" eb="7">
      <t>スウ</t>
    </rPh>
    <phoneticPr fontId="1"/>
  </si>
  <si>
    <t>根拠法令等：妊娠期からの虐待予防強化事業実施要綱</t>
    <rPh sb="0" eb="2">
      <t>コンキョ</t>
    </rPh>
    <rPh sb="2" eb="4">
      <t>ホウレイ</t>
    </rPh>
    <rPh sb="4" eb="5">
      <t>トウ</t>
    </rPh>
    <rPh sb="6" eb="8">
      <t>ニンシン</t>
    </rPh>
    <rPh sb="8" eb="9">
      <t>キ</t>
    </rPh>
    <rPh sb="12" eb="14">
      <t>ギャクタイ</t>
    </rPh>
    <rPh sb="14" eb="16">
      <t>ヨボウ</t>
    </rPh>
    <rPh sb="16" eb="18">
      <t>キョウカ</t>
    </rPh>
    <rPh sb="18" eb="20">
      <t>ジギョウ</t>
    </rPh>
    <rPh sb="20" eb="22">
      <t>ジッシ</t>
    </rPh>
    <rPh sb="22" eb="24">
      <t>ヨウコウ</t>
    </rPh>
    <phoneticPr fontId="9"/>
  </si>
  <si>
    <t>乳児</t>
    <rPh sb="0" eb="2">
      <t>ニュウジ</t>
    </rPh>
    <phoneticPr fontId="5"/>
  </si>
  <si>
    <t>幼児</t>
    <rPh sb="0" eb="2">
      <t>ヨウジ</t>
    </rPh>
    <phoneticPr fontId="5"/>
  </si>
  <si>
    <t>親等</t>
    <rPh sb="0" eb="1">
      <t>オヤ</t>
    </rPh>
    <rPh sb="1" eb="2">
      <t>ナド</t>
    </rPh>
    <phoneticPr fontId="5"/>
  </si>
  <si>
    <t>総　数</t>
    <rPh sb="0" eb="1">
      <t>ソウ</t>
    </rPh>
    <rPh sb="2" eb="3">
      <t>スウ</t>
    </rPh>
    <phoneticPr fontId="5"/>
  </si>
  <si>
    <t>保健所</t>
    <rPh sb="0" eb="3">
      <t>ホケンジョ</t>
    </rPh>
    <phoneticPr fontId="5"/>
  </si>
  <si>
    <t>保
健
セ
ン
タ
｜</t>
    <rPh sb="0" eb="1">
      <t>タモツ</t>
    </rPh>
    <rPh sb="2" eb="3">
      <t>ケン</t>
    </rPh>
    <phoneticPr fontId="5"/>
  </si>
  <si>
    <t>実　数</t>
    <rPh sb="0" eb="1">
      <t>ミ</t>
    </rPh>
    <rPh sb="2" eb="3">
      <t>カズ</t>
    </rPh>
    <phoneticPr fontId="5"/>
  </si>
  <si>
    <t>延　数</t>
    <rPh sb="0" eb="1">
      <t>ノ</t>
    </rPh>
    <rPh sb="2" eb="3">
      <t>スウ</t>
    </rPh>
    <phoneticPr fontId="5"/>
  </si>
  <si>
    <t>訪問世帯数</t>
    <rPh sb="0" eb="2">
      <t>ホウモン</t>
    </rPh>
    <rPh sb="2" eb="5">
      <t>セタイスウ</t>
    </rPh>
    <phoneticPr fontId="1"/>
  </si>
  <si>
    <t>産婦</t>
    <rPh sb="0" eb="2">
      <t>サンプ</t>
    </rPh>
    <phoneticPr fontId="5"/>
  </si>
  <si>
    <t>新生児</t>
    <rPh sb="0" eb="3">
      <t>シンセイジ</t>
    </rPh>
    <phoneticPr fontId="5"/>
  </si>
  <si>
    <t>未熟児</t>
    <rPh sb="0" eb="3">
      <t>ミジュクジ</t>
    </rPh>
    <phoneticPr fontId="5"/>
  </si>
  <si>
    <t>保健センター</t>
    <rPh sb="0" eb="2">
      <t>ホケン</t>
    </rPh>
    <phoneticPr fontId="5"/>
  </si>
  <si>
    <t>訪問指導人員</t>
    <rPh sb="0" eb="2">
      <t>ホウモン</t>
    </rPh>
    <rPh sb="2" eb="4">
      <t>シドウ</t>
    </rPh>
    <rPh sb="4" eb="6">
      <t>ジンイン</t>
    </rPh>
    <phoneticPr fontId="1"/>
  </si>
  <si>
    <t>10分未満</t>
    <rPh sb="2" eb="3">
      <t>フン</t>
    </rPh>
    <rPh sb="3" eb="5">
      <t>ミマン</t>
    </rPh>
    <phoneticPr fontId="5"/>
  </si>
  <si>
    <t>60分以上</t>
    <rPh sb="2" eb="3">
      <t>フン</t>
    </rPh>
    <rPh sb="3" eb="5">
      <t>イジョウ</t>
    </rPh>
    <phoneticPr fontId="5"/>
  </si>
  <si>
    <t>育児一般</t>
    <rPh sb="0" eb="2">
      <t>イクジ</t>
    </rPh>
    <rPh sb="2" eb="4">
      <t>イッパン</t>
    </rPh>
    <phoneticPr fontId="5"/>
  </si>
  <si>
    <t>育児不安</t>
    <rPh sb="0" eb="2">
      <t>イクジ</t>
    </rPh>
    <rPh sb="2" eb="4">
      <t>フアン</t>
    </rPh>
    <phoneticPr fontId="5"/>
  </si>
  <si>
    <t>虐待</t>
    <rPh sb="0" eb="2">
      <t>ギャクタイ</t>
    </rPh>
    <phoneticPr fontId="5"/>
  </si>
  <si>
    <t>ドメスティック
バイオレンス</t>
    <phoneticPr fontId="5"/>
  </si>
  <si>
    <t>相談者の人間関係</t>
    <rPh sb="0" eb="3">
      <t>ソウダンシャ</t>
    </rPh>
    <rPh sb="4" eb="6">
      <t>ニンゲン</t>
    </rPh>
    <rPh sb="6" eb="8">
      <t>カンケイ</t>
    </rPh>
    <phoneticPr fontId="5"/>
  </si>
  <si>
    <t>相談者の病気</t>
    <rPh sb="0" eb="3">
      <t>ソウダンシャ</t>
    </rPh>
    <rPh sb="4" eb="6">
      <t>ビョウキ</t>
    </rPh>
    <phoneticPr fontId="5"/>
  </si>
  <si>
    <t>12～17</t>
    <phoneticPr fontId="5"/>
  </si>
  <si>
    <t>18～</t>
    <phoneticPr fontId="5"/>
  </si>
  <si>
    <t>不明</t>
    <rPh sb="0" eb="2">
      <t>フメイ</t>
    </rPh>
    <phoneticPr fontId="5"/>
  </si>
  <si>
    <t>相談時間別件数</t>
    <rPh sb="0" eb="2">
      <t>ソウダン</t>
    </rPh>
    <rPh sb="2" eb="4">
      <t>ジカン</t>
    </rPh>
    <rPh sb="4" eb="5">
      <t>ベツ</t>
    </rPh>
    <rPh sb="5" eb="7">
      <t>ケンスウ</t>
    </rPh>
    <phoneticPr fontId="5"/>
  </si>
  <si>
    <t>相談内容別件数　（重複あり）</t>
    <rPh sb="0" eb="2">
      <t>ソウダン</t>
    </rPh>
    <rPh sb="2" eb="4">
      <t>ナイヨウ</t>
    </rPh>
    <rPh sb="4" eb="5">
      <t>ベツ</t>
    </rPh>
    <rPh sb="5" eb="7">
      <t>ケンスウ</t>
    </rPh>
    <rPh sb="9" eb="11">
      <t>ジュウフク</t>
    </rPh>
    <phoneticPr fontId="5"/>
  </si>
  <si>
    <t>相談対象時年齢区分別人員　（重複あり）</t>
    <rPh sb="0" eb="2">
      <t>ソウダン</t>
    </rPh>
    <rPh sb="2" eb="4">
      <t>タイショウ</t>
    </rPh>
    <rPh sb="4" eb="5">
      <t>ジ</t>
    </rPh>
    <rPh sb="5" eb="7">
      <t>ネンレイ</t>
    </rPh>
    <rPh sb="7" eb="9">
      <t>クブン</t>
    </rPh>
    <rPh sb="9" eb="10">
      <t>ベツ</t>
    </rPh>
    <rPh sb="10" eb="12">
      <t>ジンイン</t>
    </rPh>
    <rPh sb="14" eb="16">
      <t>ジュウフク</t>
    </rPh>
    <phoneticPr fontId="5"/>
  </si>
  <si>
    <t>10～19分</t>
    <rPh sb="5" eb="6">
      <t>フン</t>
    </rPh>
    <phoneticPr fontId="5"/>
  </si>
  <si>
    <t>20～29分</t>
    <rPh sb="5" eb="6">
      <t>フン</t>
    </rPh>
    <phoneticPr fontId="5"/>
  </si>
  <si>
    <t>30～39分</t>
    <rPh sb="5" eb="6">
      <t>フン</t>
    </rPh>
    <phoneticPr fontId="5"/>
  </si>
  <si>
    <t>40～49分</t>
    <rPh sb="5" eb="6">
      <t>フン</t>
    </rPh>
    <phoneticPr fontId="5"/>
  </si>
  <si>
    <t>50～59分</t>
    <rPh sb="5" eb="6">
      <t>フン</t>
    </rPh>
    <phoneticPr fontId="5"/>
  </si>
  <si>
    <t>年　　　　　　　　　　　齢</t>
    <rPh sb="0" eb="1">
      <t>トシ</t>
    </rPh>
    <rPh sb="12" eb="13">
      <t>ヨワイ</t>
    </rPh>
    <phoneticPr fontId="5"/>
  </si>
  <si>
    <t>開催回数</t>
    <rPh sb="0" eb="2">
      <t>カイサイ</t>
    </rPh>
    <rPh sb="2" eb="4">
      <t>カイスウ</t>
    </rPh>
    <phoneticPr fontId="5"/>
  </si>
  <si>
    <t>参加者内訳</t>
    <rPh sb="0" eb="3">
      <t>サンカシャ</t>
    </rPh>
    <rPh sb="3" eb="5">
      <t>ウチワケ</t>
    </rPh>
    <phoneticPr fontId="5"/>
  </si>
  <si>
    <t>母（延人員）</t>
    <rPh sb="0" eb="1">
      <t>ハハ</t>
    </rPh>
    <rPh sb="2" eb="5">
      <t>ノベジンイン</t>
    </rPh>
    <phoneticPr fontId="5"/>
  </si>
  <si>
    <t>児（延人員）</t>
    <rPh sb="0" eb="1">
      <t>ジ</t>
    </rPh>
    <rPh sb="2" eb="5">
      <t>ノベジンイン</t>
    </rPh>
    <phoneticPr fontId="5"/>
  </si>
  <si>
    <t>内　　　　訳</t>
    <rPh sb="0" eb="1">
      <t>ウチ</t>
    </rPh>
    <rPh sb="5" eb="6">
      <t>ヤク</t>
    </rPh>
    <phoneticPr fontId="5"/>
  </si>
  <si>
    <t>参加前</t>
    <rPh sb="0" eb="2">
      <t>サンカ</t>
    </rPh>
    <rPh sb="2" eb="3">
      <t>マエ</t>
    </rPh>
    <phoneticPr fontId="5"/>
  </si>
  <si>
    <t>参加期間中</t>
    <rPh sb="0" eb="2">
      <t>サンカ</t>
    </rPh>
    <rPh sb="2" eb="4">
      <t>キカン</t>
    </rPh>
    <rPh sb="4" eb="5">
      <t>チュウ</t>
    </rPh>
    <phoneticPr fontId="5"/>
  </si>
  <si>
    <t>終了時</t>
    <rPh sb="0" eb="3">
      <t>シュウリョウジ</t>
    </rPh>
    <phoneticPr fontId="5"/>
  </si>
  <si>
    <t>ふれあい親子支援事業実施状況</t>
    <rPh sb="4" eb="6">
      <t>オヤコ</t>
    </rPh>
    <rPh sb="6" eb="8">
      <t>シエン</t>
    </rPh>
    <rPh sb="8" eb="10">
      <t>ジギョウ</t>
    </rPh>
    <rPh sb="10" eb="12">
      <t>ジッシ</t>
    </rPh>
    <rPh sb="12" eb="14">
      <t>ジョウキョウ</t>
    </rPh>
    <phoneticPr fontId="1"/>
  </si>
  <si>
    <t>ふれあい親子支援事業実施状況</t>
    <phoneticPr fontId="1"/>
  </si>
  <si>
    <t>事例検討件数</t>
    <rPh sb="0" eb="2">
      <t>ジレイ</t>
    </rPh>
    <rPh sb="2" eb="4">
      <t>ケントウ</t>
    </rPh>
    <rPh sb="4" eb="6">
      <t>ケンスウ</t>
    </rPh>
    <phoneticPr fontId="1"/>
  </si>
  <si>
    <t>面接実施人数</t>
    <rPh sb="0" eb="2">
      <t>メンセツ</t>
    </rPh>
    <rPh sb="2" eb="4">
      <t>ジッシ</t>
    </rPh>
    <rPh sb="4" eb="6">
      <t>ニンズウ</t>
    </rPh>
    <phoneticPr fontId="1"/>
  </si>
  <si>
    <t>日時・会場・回数</t>
    <rPh sb="0" eb="2">
      <t>ニチジ</t>
    </rPh>
    <rPh sb="3" eb="5">
      <t>カイジョウ</t>
    </rPh>
    <rPh sb="6" eb="8">
      <t>カイスウ</t>
    </rPh>
    <phoneticPr fontId="1"/>
  </si>
  <si>
    <t>テーマ</t>
    <phoneticPr fontId="1"/>
  </si>
  <si>
    <t>講師</t>
    <rPh sb="0" eb="2">
      <t>コウシ</t>
    </rPh>
    <phoneticPr fontId="1"/>
  </si>
  <si>
    <t>対象者</t>
    <rPh sb="0" eb="3">
      <t>タイショウシャ</t>
    </rPh>
    <phoneticPr fontId="1"/>
  </si>
  <si>
    <t>参加者</t>
    <rPh sb="0" eb="3">
      <t>サンカシャ</t>
    </rPh>
    <phoneticPr fontId="1"/>
  </si>
  <si>
    <t xml:space="preserve">アタッチメント理論の視点から見た親と子どもへの支援
　「関わりの難しい親の、アタッチメント理論の視点に基づくアセスメント実践～講義と事例検討～」
</t>
    <phoneticPr fontId="1"/>
  </si>
  <si>
    <t>嵐山学園
学園長 早川 洋 氏</t>
    <phoneticPr fontId="1"/>
  </si>
  <si>
    <t>保健センターおよび保健所に従事する保健師、こども家庭センターの職員、子ども家庭支援員等の虐待予防の対応に従事する職員</t>
    <phoneticPr fontId="1"/>
  </si>
  <si>
    <t>1 4 名</t>
    <phoneticPr fontId="1"/>
  </si>
  <si>
    <t>１１月８日（金）
保健所</t>
    <rPh sb="6" eb="7">
      <t>キン</t>
    </rPh>
    <rPh sb="9" eb="12">
      <t>ホケンショ</t>
    </rPh>
    <phoneticPr fontId="1"/>
  </si>
  <si>
    <t>２０ 名</t>
    <phoneticPr fontId="1"/>
  </si>
  <si>
    <t>１２月１６日（月）
大宮区役所</t>
    <rPh sb="7" eb="8">
      <t>ゲツ</t>
    </rPh>
    <rPh sb="10" eb="12">
      <t>オオミヤ</t>
    </rPh>
    <phoneticPr fontId="1"/>
  </si>
  <si>
    <t>虐待対応における母子保健の役割について</t>
    <phoneticPr fontId="1"/>
  </si>
  <si>
    <t>四天王寺大学　
教授　上野　昌江 氏</t>
    <phoneticPr fontId="1"/>
  </si>
  <si>
    <t>通年
各区保健センター
西区：４回
北区：４回
大宮区：3回
見沼区：4回
中央区：４回
桜区：３回
浦和区：3回
南区：4回
緑区：４回
岩槻区：４回</t>
    <rPh sb="0" eb="2">
      <t>ツウネン</t>
    </rPh>
    <rPh sb="3" eb="5">
      <t>カクク</t>
    </rPh>
    <rPh sb="5" eb="7">
      <t>ホケン</t>
    </rPh>
    <rPh sb="12" eb="14">
      <t>ニシク</t>
    </rPh>
    <rPh sb="16" eb="17">
      <t>カイ</t>
    </rPh>
    <rPh sb="18" eb="20">
      <t>キタク</t>
    </rPh>
    <rPh sb="22" eb="23">
      <t>カイ</t>
    </rPh>
    <rPh sb="24" eb="27">
      <t>オオミヤク</t>
    </rPh>
    <rPh sb="29" eb="30">
      <t>カイ</t>
    </rPh>
    <rPh sb="31" eb="33">
      <t>ミヌマ</t>
    </rPh>
    <rPh sb="33" eb="34">
      <t>ク</t>
    </rPh>
    <rPh sb="36" eb="37">
      <t>カイ</t>
    </rPh>
    <rPh sb="38" eb="41">
      <t>チュウオウク</t>
    </rPh>
    <rPh sb="43" eb="44">
      <t>カイ</t>
    </rPh>
    <rPh sb="45" eb="47">
      <t>サクラク</t>
    </rPh>
    <rPh sb="49" eb="50">
      <t>カイ</t>
    </rPh>
    <rPh sb="51" eb="53">
      <t>ウラワ</t>
    </rPh>
    <rPh sb="53" eb="54">
      <t>ク</t>
    </rPh>
    <rPh sb="56" eb="57">
      <t>カイ</t>
    </rPh>
    <rPh sb="58" eb="60">
      <t>ミナミク</t>
    </rPh>
    <rPh sb="62" eb="63">
      <t>カイ</t>
    </rPh>
    <rPh sb="64" eb="66">
      <t>ミドリク</t>
    </rPh>
    <rPh sb="68" eb="69">
      <t>カイ</t>
    </rPh>
    <rPh sb="70" eb="73">
      <t>イワツキク</t>
    </rPh>
    <rPh sb="75" eb="76">
      <t>カイ</t>
    </rPh>
    <phoneticPr fontId="1"/>
  </si>
  <si>
    <t>スーパーバイザー派遣研修
・保健センターへの技術的支援</t>
    <phoneticPr fontId="1"/>
  </si>
  <si>
    <t>保健センターおよびこども家庭センターの職員</t>
    <phoneticPr fontId="1"/>
  </si>
  <si>
    <t>資料：母子保健課</t>
    <rPh sb="0" eb="2">
      <t>シリョウ</t>
    </rPh>
    <rPh sb="3" eb="5">
      <t>ボシ</t>
    </rPh>
    <rPh sb="5" eb="7">
      <t>ホケン</t>
    </rPh>
    <rPh sb="7" eb="8">
      <t>カ</t>
    </rPh>
    <phoneticPr fontId="1"/>
  </si>
  <si>
    <t>根拠法令等：子ども虐待予防対応研修実施要領</t>
    <rPh sb="0" eb="2">
      <t>コンキョ</t>
    </rPh>
    <rPh sb="2" eb="4">
      <t>ホウレイ</t>
    </rPh>
    <rPh sb="4" eb="5">
      <t>トウ</t>
    </rPh>
    <rPh sb="6" eb="7">
      <t>コ</t>
    </rPh>
    <rPh sb="9" eb="11">
      <t>ギャクタイ</t>
    </rPh>
    <rPh sb="11" eb="13">
      <t>ヨボウ</t>
    </rPh>
    <rPh sb="13" eb="15">
      <t>タイオウ</t>
    </rPh>
    <rPh sb="15" eb="17">
      <t>ケンシュウ</t>
    </rPh>
    <rPh sb="17" eb="19">
      <t>ジッシ</t>
    </rPh>
    <rPh sb="19" eb="21">
      <t>ヨウリョウ</t>
    </rPh>
    <phoneticPr fontId="1"/>
  </si>
  <si>
    <t>妊娠高血圧症候群等療養援助費支給</t>
    <rPh sb="0" eb="2">
      <t>ニンシン</t>
    </rPh>
    <rPh sb="2" eb="5">
      <t>コウケツアツ</t>
    </rPh>
    <rPh sb="5" eb="8">
      <t>ショウコウグン</t>
    </rPh>
    <rPh sb="8" eb="9">
      <t>トウ</t>
    </rPh>
    <rPh sb="9" eb="11">
      <t>リョウヨウ</t>
    </rPh>
    <rPh sb="11" eb="13">
      <t>エンジョ</t>
    </rPh>
    <rPh sb="13" eb="14">
      <t>ヒ</t>
    </rPh>
    <rPh sb="14" eb="16">
      <t>シキュウ</t>
    </rPh>
    <phoneticPr fontId="1"/>
  </si>
  <si>
    <t>支給件数</t>
  </si>
  <si>
    <t>新生児聴覚検査フォロー事業</t>
    <rPh sb="0" eb="3">
      <t>シンセイジ</t>
    </rPh>
    <rPh sb="3" eb="5">
      <t>チョウカク</t>
    </rPh>
    <rPh sb="5" eb="7">
      <t>ケンサ</t>
    </rPh>
    <rPh sb="11" eb="13">
      <t>ジギョウ</t>
    </rPh>
    <phoneticPr fontId="1"/>
  </si>
  <si>
    <t>フォロー
件数</t>
    <rPh sb="5" eb="7">
      <t>ケンスウ</t>
    </rPh>
    <phoneticPr fontId="5"/>
  </si>
  <si>
    <t>精密検査結果</t>
    <rPh sb="0" eb="2">
      <t>セイミツ</t>
    </rPh>
    <rPh sb="2" eb="4">
      <t>ケンサ</t>
    </rPh>
    <rPh sb="4" eb="6">
      <t>ケッカ</t>
    </rPh>
    <phoneticPr fontId="5"/>
  </si>
  <si>
    <t>療育につながった件数</t>
    <rPh sb="0" eb="2">
      <t>リョウイク</t>
    </rPh>
    <rPh sb="8" eb="10">
      <t>ケンスウ</t>
    </rPh>
    <phoneticPr fontId="5"/>
  </si>
  <si>
    <t>異常なし</t>
    <rPh sb="0" eb="2">
      <t>イジョウ</t>
    </rPh>
    <phoneticPr fontId="5"/>
  </si>
  <si>
    <t>医療機関で
継続フォロー</t>
    <rPh sb="0" eb="1">
      <t>イ</t>
    </rPh>
    <rPh sb="1" eb="2">
      <t>リョウ</t>
    </rPh>
    <rPh sb="2" eb="4">
      <t>キカン</t>
    </rPh>
    <rPh sb="6" eb="8">
      <t>ケイゾク</t>
    </rPh>
    <phoneticPr fontId="5"/>
  </si>
  <si>
    <t>検査人数</t>
    <rPh sb="0" eb="2">
      <t>ケンサ</t>
    </rPh>
    <rPh sb="2" eb="4">
      <t>ニンズウ</t>
    </rPh>
    <phoneticPr fontId="5"/>
  </si>
  <si>
    <t>※令和2年度の検査人数は、６月までは協力医療機関、７月以降は助成事業契約医療機関からの報告数</t>
    <rPh sb="1" eb="3">
      <t>レイワ</t>
    </rPh>
    <rPh sb="4" eb="6">
      <t>ネンド</t>
    </rPh>
    <rPh sb="7" eb="9">
      <t>ケンサ</t>
    </rPh>
    <rPh sb="9" eb="11">
      <t>ニンズウ</t>
    </rPh>
    <rPh sb="14" eb="15">
      <t>ガツ</t>
    </rPh>
    <rPh sb="18" eb="20">
      <t>キョウリョク</t>
    </rPh>
    <rPh sb="20" eb="22">
      <t>イリョウ</t>
    </rPh>
    <rPh sb="22" eb="24">
      <t>キカン</t>
    </rPh>
    <rPh sb="26" eb="27">
      <t>ガツ</t>
    </rPh>
    <rPh sb="27" eb="29">
      <t>イコウ</t>
    </rPh>
    <rPh sb="30" eb="31">
      <t>タスケ</t>
    </rPh>
    <rPh sb="31" eb="32">
      <t>シゲル</t>
    </rPh>
    <rPh sb="32" eb="34">
      <t>ジギョウ</t>
    </rPh>
    <rPh sb="34" eb="36">
      <t>ケイヤク</t>
    </rPh>
    <rPh sb="36" eb="38">
      <t>イリョウ</t>
    </rPh>
    <rPh sb="38" eb="40">
      <t>キカン</t>
    </rPh>
    <rPh sb="43" eb="45">
      <t>ホウコク</t>
    </rPh>
    <rPh sb="45" eb="46">
      <t>スウ</t>
    </rPh>
    <phoneticPr fontId="5"/>
  </si>
  <si>
    <t>先天性代謝異常等検査事業</t>
    <rPh sb="0" eb="3">
      <t>センテンセイ</t>
    </rPh>
    <rPh sb="3" eb="5">
      <t>タイシャ</t>
    </rPh>
    <rPh sb="5" eb="7">
      <t>イジョウ</t>
    </rPh>
    <rPh sb="7" eb="8">
      <t>トウ</t>
    </rPh>
    <rPh sb="8" eb="10">
      <t>ケンサ</t>
    </rPh>
    <rPh sb="10" eb="12">
      <t>ジギョウ</t>
    </rPh>
    <phoneticPr fontId="1"/>
  </si>
  <si>
    <t>検査件数</t>
  </si>
  <si>
    <t>再検査件数</t>
  </si>
  <si>
    <t>通訳ボランティアの派遣</t>
    <rPh sb="0" eb="2">
      <t>ツウヤク</t>
    </rPh>
    <rPh sb="9" eb="11">
      <t>ハケン</t>
    </rPh>
    <phoneticPr fontId="1"/>
  </si>
  <si>
    <t>派遣件数</t>
    <rPh sb="0" eb="2">
      <t>ハケン</t>
    </rPh>
    <rPh sb="2" eb="4">
      <t>ケンスウ</t>
    </rPh>
    <phoneticPr fontId="5"/>
  </si>
  <si>
    <t>申請件数</t>
    <rPh sb="0" eb="2">
      <t>シンセイ</t>
    </rPh>
    <rPh sb="2" eb="4">
      <t>ケンスウ</t>
    </rPh>
    <phoneticPr fontId="1"/>
  </si>
  <si>
    <t>早期不妊検査費助成承認実績</t>
    <rPh sb="0" eb="2">
      <t>ソウキ</t>
    </rPh>
    <rPh sb="2" eb="4">
      <t>フニン</t>
    </rPh>
    <rPh sb="4" eb="6">
      <t>ケンサ</t>
    </rPh>
    <rPh sb="6" eb="7">
      <t>ヒ</t>
    </rPh>
    <rPh sb="7" eb="9">
      <t>ジョセイ</t>
    </rPh>
    <rPh sb="9" eb="11">
      <t>ショウニン</t>
    </rPh>
    <rPh sb="11" eb="13">
      <t>ジッセキ</t>
    </rPh>
    <phoneticPr fontId="5"/>
  </si>
  <si>
    <t>助成件数</t>
    <rPh sb="0" eb="2">
      <t>ジョセイ</t>
    </rPh>
    <rPh sb="2" eb="4">
      <t>ケンスウ</t>
    </rPh>
    <phoneticPr fontId="5"/>
  </si>
  <si>
    <t>不育症検査費助成承認実績</t>
    <rPh sb="0" eb="3">
      <t>フイクショウ</t>
    </rPh>
    <rPh sb="3" eb="5">
      <t>ケンサ</t>
    </rPh>
    <rPh sb="5" eb="6">
      <t>ヒ</t>
    </rPh>
    <rPh sb="6" eb="8">
      <t>ジョセイ</t>
    </rPh>
    <rPh sb="8" eb="10">
      <t>ショウニン</t>
    </rPh>
    <rPh sb="10" eb="12">
      <t>ジッセキ</t>
    </rPh>
    <phoneticPr fontId="5"/>
  </si>
  <si>
    <t>さいたま市保健愛育会</t>
    <rPh sb="4" eb="5">
      <t>シ</t>
    </rPh>
    <rPh sb="5" eb="7">
      <t>ホケン</t>
    </rPh>
    <rPh sb="7" eb="9">
      <t>アイイク</t>
    </rPh>
    <rPh sb="9" eb="10">
      <t>カイ</t>
    </rPh>
    <phoneticPr fontId="1"/>
  </si>
  <si>
    <t>地区数</t>
    <rPh sb="0" eb="2">
      <t>チク</t>
    </rPh>
    <rPh sb="2" eb="3">
      <t>スウ</t>
    </rPh>
    <phoneticPr fontId="1"/>
  </si>
  <si>
    <t>地区名</t>
    <rPh sb="0" eb="3">
      <t>チクメイ</t>
    </rPh>
    <phoneticPr fontId="1"/>
  </si>
  <si>
    <t>会員数</t>
    <rPh sb="0" eb="3">
      <t>カイインスウスウ</t>
    </rPh>
    <phoneticPr fontId="1"/>
  </si>
  <si>
    <t>浦和区、緑区、南区、中央区、岩槻区</t>
    <phoneticPr fontId="1"/>
  </si>
  <si>
    <t>浦和区、緑区、中央区、岩槻区</t>
    <phoneticPr fontId="1"/>
  </si>
  <si>
    <t>３．母子保健</t>
    <rPh sb="2" eb="4">
      <t>ボシ</t>
    </rPh>
    <rPh sb="4" eb="6">
      <t>ホケン</t>
    </rPh>
    <phoneticPr fontId="1"/>
  </si>
  <si>
    <t>全検査数</t>
    <rPh sb="0" eb="1">
      <t>ゼン</t>
    </rPh>
    <rPh sb="1" eb="3">
      <t>ケンサ</t>
    </rPh>
    <rPh sb="3" eb="4">
      <t>スウ</t>
    </rPh>
    <phoneticPr fontId="1"/>
  </si>
  <si>
    <t>障害者の日常生活及び社会生活を総合的に支援するための法律等の一部を改正する法律</t>
    <phoneticPr fontId="1"/>
  </si>
  <si>
    <t>資料：健康支援課</t>
    <rPh sb="0" eb="2">
      <t>シリョウ</t>
    </rPh>
    <rPh sb="3" eb="5">
      <t>ケンコウ</t>
    </rPh>
    <rPh sb="5" eb="7">
      <t>シエン</t>
    </rPh>
    <rPh sb="7" eb="8">
      <t>カ</t>
    </rPh>
    <phoneticPr fontId="9"/>
  </si>
  <si>
    <t>母子保健法第９条</t>
    <rPh sb="0" eb="2">
      <t>ボシ</t>
    </rPh>
    <rPh sb="2" eb="4">
      <t>ホケン</t>
    </rPh>
    <rPh sb="4" eb="5">
      <t>ホウ</t>
    </rPh>
    <rPh sb="5" eb="6">
      <t>ダイ</t>
    </rPh>
    <rPh sb="7" eb="8">
      <t>ジョウ</t>
    </rPh>
    <phoneticPr fontId="1"/>
  </si>
  <si>
    <t>西区1回、見沼区2回、緑区1回</t>
    <rPh sb="0" eb="2">
      <t>ニシク</t>
    </rPh>
    <rPh sb="3" eb="4">
      <t>カイ</t>
    </rPh>
    <rPh sb="5" eb="7">
      <t>ミヌマ</t>
    </rPh>
    <rPh sb="7" eb="8">
      <t>ク</t>
    </rPh>
    <rPh sb="9" eb="10">
      <t>カイ</t>
    </rPh>
    <rPh sb="11" eb="13">
      <t>ミドリク</t>
    </rPh>
    <rPh sb="14" eb="15">
      <t>カイ</t>
    </rPh>
    <phoneticPr fontId="1"/>
  </si>
  <si>
    <t>大宮区１回、見沼区3回</t>
    <rPh sb="0" eb="2">
      <t>オオミヤ</t>
    </rPh>
    <rPh sb="2" eb="3">
      <t>ク</t>
    </rPh>
    <rPh sb="4" eb="5">
      <t>カイ</t>
    </rPh>
    <rPh sb="6" eb="8">
      <t>ミヌマ</t>
    </rPh>
    <rPh sb="8" eb="9">
      <t>ク</t>
    </rPh>
    <rPh sb="10" eb="11">
      <t>カイ</t>
    </rPh>
    <phoneticPr fontId="1"/>
  </si>
  <si>
    <t>見沼区13回</t>
    <rPh sb="0" eb="2">
      <t>ミヌマ</t>
    </rPh>
    <rPh sb="2" eb="3">
      <t>ク</t>
    </rPh>
    <rPh sb="5" eb="6">
      <t>カイ</t>
    </rPh>
    <phoneticPr fontId="1"/>
  </si>
  <si>
    <t>根拠法令等：母子保健法第10条</t>
    <rPh sb="0" eb="2">
      <t>コンキョ</t>
    </rPh>
    <rPh sb="2" eb="4">
      <t>ホウレイ</t>
    </rPh>
    <rPh sb="4" eb="5">
      <t>トウ</t>
    </rPh>
    <rPh sb="6" eb="8">
      <t>ボシ</t>
    </rPh>
    <rPh sb="8" eb="10">
      <t>ホケン</t>
    </rPh>
    <rPh sb="10" eb="11">
      <t>ホウ</t>
    </rPh>
    <rPh sb="11" eb="12">
      <t>ダイ</t>
    </rPh>
    <rPh sb="14" eb="15">
      <t>ジョウ</t>
    </rPh>
    <phoneticPr fontId="9"/>
  </si>
  <si>
    <t>乳幼児健康診査未受診フォロー</t>
    <rPh sb="8" eb="10">
      <t>ジュシン</t>
    </rPh>
    <phoneticPr fontId="0"/>
  </si>
  <si>
    <t>根拠法令等：母子保健法第９条</t>
    <rPh sb="0" eb="2">
      <t>コンキョ</t>
    </rPh>
    <rPh sb="2" eb="4">
      <t>ホウレイ</t>
    </rPh>
    <rPh sb="4" eb="5">
      <t>トウ</t>
    </rPh>
    <phoneticPr fontId="9"/>
  </si>
  <si>
    <t>①問診    ②身体測定   ③診察
④尿検査(3歳児健診のみ実施）
⑤視聴覚検査    ⑥歯科健康診査
⑦必要とする幼児に対し保健指導、栄養指導等</t>
    <phoneticPr fontId="5"/>
  </si>
  <si>
    <t>母子保健法第10条・第11条・第17条</t>
    <rPh sb="0" eb="2">
      <t>ボシ</t>
    </rPh>
    <rPh sb="2" eb="4">
      <t>ホケン</t>
    </rPh>
    <rPh sb="4" eb="5">
      <t>ホウ</t>
    </rPh>
    <rPh sb="5" eb="6">
      <t>ダイ</t>
    </rPh>
    <rPh sb="8" eb="9">
      <t>ジョウ</t>
    </rPh>
    <rPh sb="10" eb="11">
      <t>ダイ</t>
    </rPh>
    <rPh sb="13" eb="14">
      <t>ジョウ</t>
    </rPh>
    <rPh sb="15" eb="16">
      <t>ダイ</t>
    </rPh>
    <rPh sb="18" eb="19">
      <t>ジョウ</t>
    </rPh>
    <phoneticPr fontId="0"/>
  </si>
  <si>
    <t>母子保健法第13条</t>
    <rPh sb="0" eb="2">
      <t>ボシ</t>
    </rPh>
    <rPh sb="2" eb="4">
      <t>ホケン</t>
    </rPh>
    <rPh sb="4" eb="5">
      <t>ホウ</t>
    </rPh>
    <rPh sb="5" eb="6">
      <t>ダイ</t>
    </rPh>
    <rPh sb="8" eb="9">
      <t>ジョウ</t>
    </rPh>
    <phoneticPr fontId="1"/>
  </si>
  <si>
    <t>さいたま市新生児聴覚スクリーニング検査事業実施要綱</t>
    <phoneticPr fontId="1"/>
  </si>
  <si>
    <t>L</t>
    <phoneticPr fontId="1"/>
  </si>
  <si>
    <t>母子保健課</t>
    <rPh sb="0" eb="2">
      <t>ボシ</t>
    </rPh>
    <rPh sb="2" eb="4">
      <t>ホケン</t>
    </rPh>
    <rPh sb="4" eb="5">
      <t>カ</t>
    </rPh>
    <phoneticPr fontId="1"/>
  </si>
  <si>
    <t>母子保健課</t>
    <rPh sb="0" eb="5">
      <t>ボシホケンカ</t>
    </rPh>
    <phoneticPr fontId="5"/>
  </si>
  <si>
    <t>※組織改正に伴い、令和６年度より保健所から母子保健課に変更</t>
    <phoneticPr fontId="1"/>
  </si>
  <si>
    <t>母　親</t>
    <phoneticPr fontId="1"/>
  </si>
  <si>
    <t>父　親</t>
    <phoneticPr fontId="1"/>
  </si>
  <si>
    <t>参　加　延　人　員</t>
    <phoneticPr fontId="1"/>
  </si>
  <si>
    <t>子ども家庭支援員訪問実施状況</t>
    <phoneticPr fontId="1"/>
  </si>
  <si>
    <t>資料：区保健センター</t>
    <rPh sb="0" eb="2">
      <t>シリョウ</t>
    </rPh>
    <rPh sb="3" eb="4">
      <t>ク</t>
    </rPh>
    <rPh sb="4" eb="6">
      <t>ホケン</t>
    </rPh>
    <phoneticPr fontId="0"/>
  </si>
  <si>
    <t>資料：母子保健課・区保健センター</t>
    <rPh sb="0" eb="2">
      <t>シリョウ</t>
    </rPh>
    <rPh sb="3" eb="5">
      <t>ボシ</t>
    </rPh>
    <rPh sb="5" eb="7">
      <t>ホケン</t>
    </rPh>
    <rPh sb="7" eb="8">
      <t>カ</t>
    </rPh>
    <rPh sb="9" eb="10">
      <t>ク</t>
    </rPh>
    <rPh sb="10" eb="12">
      <t>ホケン</t>
    </rPh>
    <phoneticPr fontId="9"/>
  </si>
  <si>
    <t>令和3年度</t>
  </si>
  <si>
    <t>令和2年度</t>
    <phoneticPr fontId="1"/>
  </si>
  <si>
    <t>令和4年度</t>
  </si>
  <si>
    <t>令和5年度</t>
    <phoneticPr fontId="1"/>
  </si>
  <si>
    <t>令和6年度</t>
    <phoneticPr fontId="1"/>
  </si>
  <si>
    <t>資料：区保健センター</t>
    <rPh sb="0" eb="2">
      <t>シリョウ</t>
    </rPh>
    <rPh sb="3" eb="4">
      <t>ク</t>
    </rPh>
    <rPh sb="4" eb="6">
      <t>ホケン</t>
    </rPh>
    <phoneticPr fontId="9"/>
  </si>
  <si>
    <t>※組織改正に伴い、令和６年度より保健所から母子保健課に変更</t>
  </si>
  <si>
    <t>令和２年度</t>
    <phoneticPr fontId="1"/>
  </si>
  <si>
    <t>令和３年度</t>
  </si>
  <si>
    <t>令和４年度</t>
  </si>
  <si>
    <t>根拠法令等：さいたま市早期不妊検査費助成事業・不育症検査費助成事業実施要綱</t>
    <rPh sb="0" eb="2">
      <t>コンキョ</t>
    </rPh>
    <rPh sb="2" eb="4">
      <t>ホウレイ</t>
    </rPh>
    <rPh sb="4" eb="5">
      <t>トウ</t>
    </rPh>
    <phoneticPr fontId="9"/>
  </si>
  <si>
    <t>７月24日（水）
中央区役所</t>
    <rPh sb="6" eb="7">
      <t>スイ</t>
    </rPh>
    <phoneticPr fontId="1"/>
  </si>
  <si>
    <t>不妊・不育症検査費助成事業</t>
    <rPh sb="0" eb="2">
      <t>フニン</t>
    </rPh>
    <rPh sb="3" eb="5">
      <t>フイク</t>
    </rPh>
    <rPh sb="5" eb="6">
      <t>ショウ</t>
    </rPh>
    <rPh sb="6" eb="8">
      <t>ケンサ</t>
    </rPh>
    <rPh sb="8" eb="9">
      <t>ヒ</t>
    </rPh>
    <rPh sb="9" eb="11">
      <t>ジョセイ</t>
    </rPh>
    <rPh sb="11" eb="13">
      <t>ジギョウ</t>
    </rPh>
    <phoneticPr fontId="1"/>
  </si>
  <si>
    <t>母　親</t>
    <rPh sb="0" eb="1">
      <t>ハハ</t>
    </rPh>
    <rPh sb="2" eb="3">
      <t>オヤ</t>
    </rPh>
    <phoneticPr fontId="5"/>
  </si>
  <si>
    <t>父　親</t>
    <rPh sb="0" eb="1">
      <t>チチ</t>
    </rPh>
    <rPh sb="2" eb="3">
      <t>オヤ</t>
    </rPh>
    <phoneticPr fontId="5"/>
  </si>
  <si>
    <t>母　親</t>
    <phoneticPr fontId="5"/>
  </si>
  <si>
    <t>資料：区保健センター</t>
    <rPh sb="0" eb="2">
      <t>シリョウ</t>
    </rPh>
    <rPh sb="3" eb="4">
      <t>ク</t>
    </rPh>
    <phoneticPr fontId="27"/>
  </si>
  <si>
    <t>根拠法令等：母子保健法第９条</t>
    <rPh sb="0" eb="2">
      <t>コンキョ</t>
    </rPh>
    <rPh sb="2" eb="4">
      <t>ホウレイ</t>
    </rPh>
    <rPh sb="4" eb="5">
      <t>トウ</t>
    </rPh>
    <phoneticPr fontId="27"/>
  </si>
  <si>
    <t>資料：母子保健課</t>
    <rPh sb="0" eb="2">
      <t>シリョウ</t>
    </rPh>
    <rPh sb="3" eb="5">
      <t>ボシ</t>
    </rPh>
    <rPh sb="5" eb="7">
      <t>ホケン</t>
    </rPh>
    <rPh sb="7" eb="8">
      <t>カ</t>
    </rPh>
    <phoneticPr fontId="9"/>
  </si>
  <si>
    <t>１８歳未満</t>
    <rPh sb="2" eb="5">
      <t>サイミマン</t>
    </rPh>
    <phoneticPr fontId="1"/>
  </si>
  <si>
    <t>3-5　妊産婦健康診査、妊婦歯科健康診査</t>
    <rPh sb="4" eb="7">
      <t>ニンサンプ</t>
    </rPh>
    <rPh sb="7" eb="9">
      <t>ケンコウ</t>
    </rPh>
    <rPh sb="9" eb="11">
      <t>シンサ</t>
    </rPh>
    <rPh sb="12" eb="14">
      <t>ニンプ</t>
    </rPh>
    <rPh sb="14" eb="16">
      <t>シカ</t>
    </rPh>
    <rPh sb="16" eb="18">
      <t>ケンコウ</t>
    </rPh>
    <rPh sb="18" eb="20">
      <t>シンサ</t>
    </rPh>
    <phoneticPr fontId="1"/>
  </si>
  <si>
    <t>資料：母子保健課</t>
    <rPh sb="0" eb="2">
      <t>シリョウ</t>
    </rPh>
    <rPh sb="3" eb="8">
      <t>ボシホケンカ</t>
    </rPh>
    <phoneticPr fontId="9"/>
  </si>
  <si>
    <t>根拠法令等：母子保健法第１２条、第１３条</t>
    <rPh sb="0" eb="2">
      <t>コンキョ</t>
    </rPh>
    <rPh sb="2" eb="4">
      <t>ホウレイ</t>
    </rPh>
    <rPh sb="4" eb="5">
      <t>トウ</t>
    </rPh>
    <rPh sb="6" eb="8">
      <t>ボシ</t>
    </rPh>
    <rPh sb="8" eb="10">
      <t>ホケン</t>
    </rPh>
    <rPh sb="10" eb="11">
      <t>ホウ</t>
    </rPh>
    <rPh sb="11" eb="12">
      <t>ダイ</t>
    </rPh>
    <rPh sb="14" eb="15">
      <t>ジョウ</t>
    </rPh>
    <rPh sb="16" eb="17">
      <t>ダイ</t>
    </rPh>
    <rPh sb="19" eb="20">
      <t>ジョウ</t>
    </rPh>
    <phoneticPr fontId="9"/>
  </si>
  <si>
    <t>3-7　乳幼児健康診査未受診フォロー</t>
    <rPh sb="4" eb="7">
      <t>ニュウヨウジ</t>
    </rPh>
    <rPh sb="7" eb="9">
      <t>ケンコウ</t>
    </rPh>
    <rPh sb="9" eb="11">
      <t>シンサ</t>
    </rPh>
    <rPh sb="11" eb="12">
      <t>ミ</t>
    </rPh>
    <rPh sb="12" eb="14">
      <t>ジュシン</t>
    </rPh>
    <phoneticPr fontId="29"/>
  </si>
  <si>
    <t>4か月児健康診査未受診フォロー</t>
    <rPh sb="8" eb="9">
      <t>ミ</t>
    </rPh>
    <rPh sb="9" eb="11">
      <t>ジュシン</t>
    </rPh>
    <phoneticPr fontId="1"/>
  </si>
  <si>
    <t>1歳6か月児健康診査未受診フォロー</t>
    <rPh sb="10" eb="11">
      <t>ミ</t>
    </rPh>
    <rPh sb="11" eb="13">
      <t>ジュシン</t>
    </rPh>
    <phoneticPr fontId="1"/>
  </si>
  <si>
    <t>３歳児健康診査未受診フォロー</t>
    <rPh sb="7" eb="8">
      <t>ミ</t>
    </rPh>
    <rPh sb="8" eb="10">
      <t>ジュシン</t>
    </rPh>
    <phoneticPr fontId="1"/>
  </si>
  <si>
    <t>資料：母子保健課・区保健センター</t>
    <rPh sb="0" eb="2">
      <t>シリョウ</t>
    </rPh>
    <phoneticPr fontId="9"/>
  </si>
  <si>
    <t>根拠法令等：母子保健法第10条、第12条、第13条</t>
    <rPh sb="0" eb="2">
      <t>コンキョ</t>
    </rPh>
    <rPh sb="2" eb="4">
      <t>ホウレイ</t>
    </rPh>
    <rPh sb="4" eb="5">
      <t>トウ</t>
    </rPh>
    <rPh sb="6" eb="8">
      <t>ボシ</t>
    </rPh>
    <rPh sb="8" eb="10">
      <t>ホケン</t>
    </rPh>
    <rPh sb="10" eb="11">
      <t>ホウ</t>
    </rPh>
    <rPh sb="11" eb="12">
      <t>ダイ</t>
    </rPh>
    <rPh sb="14" eb="15">
      <t>ジョウ</t>
    </rPh>
    <rPh sb="16" eb="17">
      <t>ダイ</t>
    </rPh>
    <rPh sb="19" eb="20">
      <t>ジョウ</t>
    </rPh>
    <rPh sb="21" eb="22">
      <t>ダイ</t>
    </rPh>
    <rPh sb="24" eb="25">
      <t>ジョウ</t>
    </rPh>
    <phoneticPr fontId="9"/>
  </si>
  <si>
    <t>根拠法令等：母子保健法第１２条、第１３条</t>
    <rPh sb="0" eb="2">
      <t>コンキョ</t>
    </rPh>
    <rPh sb="2" eb="4">
      <t>ホウレイ</t>
    </rPh>
    <rPh sb="4" eb="5">
      <t>トウ</t>
    </rPh>
    <phoneticPr fontId="9"/>
  </si>
  <si>
    <t>資料：母子保健課・区保健センター</t>
    <rPh sb="0" eb="2">
      <t>シリョウ</t>
    </rPh>
    <phoneticPr fontId="27"/>
  </si>
  <si>
    <t>根拠法令等：母子保健法第12条、第１３条</t>
    <rPh sb="0" eb="2">
      <t>コンキョ</t>
    </rPh>
    <rPh sb="2" eb="4">
      <t>ホウレイ</t>
    </rPh>
    <rPh sb="4" eb="5">
      <t>トウ</t>
    </rPh>
    <rPh sb="14" eb="15">
      <t>ジョウ</t>
    </rPh>
    <phoneticPr fontId="27"/>
  </si>
  <si>
    <t>資料：区保健センター</t>
    <rPh sb="0" eb="2">
      <t>シリョウ</t>
    </rPh>
    <rPh sb="3" eb="4">
      <t>ク</t>
    </rPh>
    <rPh sb="4" eb="6">
      <t>ホケン</t>
    </rPh>
    <phoneticPr fontId="27"/>
  </si>
  <si>
    <t>根拠法令等：母子保健法第１３条</t>
    <rPh sb="0" eb="2">
      <t>コンキョ</t>
    </rPh>
    <rPh sb="2" eb="4">
      <t>ホウレイ</t>
    </rPh>
    <rPh sb="4" eb="5">
      <t>トウ</t>
    </rPh>
    <phoneticPr fontId="27"/>
  </si>
  <si>
    <t>資料：母子保健課・区保健センター</t>
    <rPh sb="0" eb="2">
      <t>シリョウ</t>
    </rPh>
    <rPh sb="3" eb="5">
      <t>ボシ</t>
    </rPh>
    <rPh sb="5" eb="7">
      <t>ホケン</t>
    </rPh>
    <rPh sb="7" eb="8">
      <t>カ</t>
    </rPh>
    <rPh sb="9" eb="10">
      <t>ク</t>
    </rPh>
    <rPh sb="10" eb="12">
      <t>ホケン</t>
    </rPh>
    <phoneticPr fontId="27"/>
  </si>
  <si>
    <t>資料：母子保健課・区保健センター</t>
    <rPh sb="0" eb="2">
      <t>シリョウ</t>
    </rPh>
    <rPh sb="3" eb="5">
      <t>ボシ</t>
    </rPh>
    <rPh sb="9" eb="10">
      <t>ク</t>
    </rPh>
    <phoneticPr fontId="27"/>
  </si>
  <si>
    <t>根拠法令等：母子保健法第10条・第19条</t>
    <rPh sb="0" eb="2">
      <t>コンキョ</t>
    </rPh>
    <rPh sb="2" eb="4">
      <t>ホウレイ</t>
    </rPh>
    <rPh sb="4" eb="5">
      <t>トウ</t>
    </rPh>
    <phoneticPr fontId="9"/>
  </si>
  <si>
    <t>根拠法令等：妊娠・出産の電話相談実施要領</t>
    <rPh sb="0" eb="2">
      <t>コンキョ</t>
    </rPh>
    <rPh sb="2" eb="4">
      <t>ホウレイ</t>
    </rPh>
    <rPh sb="4" eb="5">
      <t>トウ</t>
    </rPh>
    <phoneticPr fontId="9"/>
  </si>
  <si>
    <t>根拠法令等：お母さんの心の健康相談事業実施要領</t>
    <rPh sb="0" eb="2">
      <t>コンキョ</t>
    </rPh>
    <rPh sb="2" eb="4">
      <t>ホウレイ</t>
    </rPh>
    <rPh sb="4" eb="5">
      <t>トウ</t>
    </rPh>
    <rPh sb="7" eb="8">
      <t>カア</t>
    </rPh>
    <rPh sb="11" eb="12">
      <t>ココロ</t>
    </rPh>
    <rPh sb="13" eb="15">
      <t>ケンコウ</t>
    </rPh>
    <rPh sb="15" eb="17">
      <t>ソウダン</t>
    </rPh>
    <rPh sb="17" eb="19">
      <t>ジギョウ</t>
    </rPh>
    <rPh sb="19" eb="21">
      <t>ジッシ</t>
    </rPh>
    <rPh sb="21" eb="23">
      <t>ヨウリョウ</t>
    </rPh>
    <phoneticPr fontId="9"/>
  </si>
  <si>
    <t>その他
未成年の子ども</t>
    <rPh sb="2" eb="3">
      <t>タ</t>
    </rPh>
    <rPh sb="4" eb="7">
      <t>ミセイネン</t>
    </rPh>
    <rPh sb="8" eb="9">
      <t>コ</t>
    </rPh>
    <phoneticPr fontId="30"/>
  </si>
  <si>
    <t>根拠法令等：母子保健法第１０条</t>
    <rPh sb="0" eb="2">
      <t>コンキョ</t>
    </rPh>
    <rPh sb="2" eb="4">
      <t>ホウレイ</t>
    </rPh>
    <rPh sb="4" eb="5">
      <t>トウ</t>
    </rPh>
    <phoneticPr fontId="9"/>
  </si>
  <si>
    <t>根拠法令等：児童福祉法第６条の３第５項</t>
    <rPh sb="0" eb="2">
      <t>コンキョ</t>
    </rPh>
    <rPh sb="2" eb="4">
      <t>ホウレイ</t>
    </rPh>
    <rPh sb="4" eb="5">
      <t>トウ</t>
    </rPh>
    <rPh sb="6" eb="8">
      <t>ジドウ</t>
    </rPh>
    <rPh sb="8" eb="10">
      <t>フクシ</t>
    </rPh>
    <rPh sb="10" eb="11">
      <t>ホウ</t>
    </rPh>
    <rPh sb="11" eb="12">
      <t>ダイ</t>
    </rPh>
    <rPh sb="13" eb="14">
      <t>ジョウ</t>
    </rPh>
    <rPh sb="16" eb="17">
      <t>ダイ</t>
    </rPh>
    <rPh sb="18" eb="19">
      <t>コウ</t>
    </rPh>
    <phoneticPr fontId="9"/>
  </si>
  <si>
    <t>資料：母子保健課</t>
    <rPh sb="0" eb="2">
      <t>シリョウ</t>
    </rPh>
    <rPh sb="3" eb="5">
      <t>ボシ</t>
    </rPh>
    <rPh sb="5" eb="7">
      <t>ホケン</t>
    </rPh>
    <rPh sb="7" eb="8">
      <t>カ</t>
    </rPh>
    <phoneticPr fontId="27"/>
  </si>
  <si>
    <t>根拠法令等：さいたま市「子育て不安電話相談」事業実施要領</t>
    <rPh sb="0" eb="2">
      <t>コンキョ</t>
    </rPh>
    <rPh sb="2" eb="4">
      <t>ホウレイ</t>
    </rPh>
    <rPh sb="4" eb="5">
      <t>トウ</t>
    </rPh>
    <rPh sb="10" eb="11">
      <t>シ</t>
    </rPh>
    <rPh sb="12" eb="14">
      <t>コソダ</t>
    </rPh>
    <rPh sb="15" eb="17">
      <t>フアン</t>
    </rPh>
    <rPh sb="17" eb="19">
      <t>デンワ</t>
    </rPh>
    <rPh sb="19" eb="21">
      <t>ソウダン</t>
    </rPh>
    <rPh sb="22" eb="24">
      <t>ジギョウ</t>
    </rPh>
    <rPh sb="24" eb="26">
      <t>ジッシ</t>
    </rPh>
    <rPh sb="26" eb="28">
      <t>ヨウリョウ</t>
    </rPh>
    <phoneticPr fontId="9"/>
  </si>
  <si>
    <t>根拠法令等：さいたま市ふれあい親子支援事業実施要領</t>
    <rPh sb="0" eb="2">
      <t>コンキョ</t>
    </rPh>
    <rPh sb="2" eb="4">
      <t>ホウレイ</t>
    </rPh>
    <rPh sb="4" eb="5">
      <t>トウ</t>
    </rPh>
    <rPh sb="10" eb="11">
      <t>シ</t>
    </rPh>
    <rPh sb="15" eb="17">
      <t>オヤコ</t>
    </rPh>
    <rPh sb="17" eb="19">
      <t>シエン</t>
    </rPh>
    <rPh sb="19" eb="21">
      <t>ジギョウ</t>
    </rPh>
    <rPh sb="21" eb="23">
      <t>ジッシ</t>
    </rPh>
    <rPh sb="23" eb="25">
      <t>ヨウリョウ</t>
    </rPh>
    <phoneticPr fontId="9"/>
  </si>
  <si>
    <t xml:space="preserve">資料：母子保健課  </t>
    <rPh sb="0" eb="2">
      <t>シリョウ</t>
    </rPh>
    <rPh sb="3" eb="5">
      <t>ボシ</t>
    </rPh>
    <rPh sb="5" eb="7">
      <t>ホケン</t>
    </rPh>
    <rPh sb="7" eb="8">
      <t>カ</t>
    </rPh>
    <phoneticPr fontId="9"/>
  </si>
  <si>
    <t>根拠法令等：さいたま市先天性代謝異常等検査事業実施要綱</t>
    <rPh sb="0" eb="2">
      <t>コンキョ</t>
    </rPh>
    <rPh sb="2" eb="4">
      <t>ホウレイ</t>
    </rPh>
    <rPh sb="4" eb="5">
      <t>トウ</t>
    </rPh>
    <rPh sb="10" eb="11">
      <t>シ</t>
    </rPh>
    <rPh sb="11" eb="21">
      <t>センテンセイタイシャイジョウトウケンサ</t>
    </rPh>
    <rPh sb="21" eb="23">
      <t>ジギョウ</t>
    </rPh>
    <rPh sb="23" eb="25">
      <t>ジッシ</t>
    </rPh>
    <rPh sb="25" eb="27">
      <t>ヨウコウ</t>
    </rPh>
    <phoneticPr fontId="9"/>
  </si>
  <si>
    <t>資料：母子保健課・区保健センター</t>
    <rPh sb="0" eb="2">
      <t>シリョウ</t>
    </rPh>
    <rPh sb="3" eb="8">
      <t>ボシホケンカ</t>
    </rPh>
    <rPh sb="9" eb="10">
      <t>ク</t>
    </rPh>
    <rPh sb="10" eb="12">
      <t>ホケン</t>
    </rPh>
    <phoneticPr fontId="9"/>
  </si>
  <si>
    <t>根拠法令等：母子保健法第10 条</t>
    <rPh sb="0" eb="2">
      <t>コンキョ</t>
    </rPh>
    <rPh sb="2" eb="4">
      <t>ホウレイ</t>
    </rPh>
    <rPh sb="4" eb="5">
      <t>トウ</t>
    </rPh>
    <phoneticPr fontId="9"/>
  </si>
  <si>
    <t>資料：母子保健課・区保健センター</t>
    <rPh sb="0" eb="2">
      <t>シリョウ</t>
    </rPh>
    <rPh sb="3" eb="8">
      <t>ボシホケンカ</t>
    </rPh>
    <rPh sb="9" eb="10">
      <t>ク</t>
    </rPh>
    <rPh sb="10" eb="12">
      <t>ホケン</t>
    </rPh>
    <phoneticPr fontId="27"/>
  </si>
  <si>
    <t>根拠法令等：さいたま市保健愛育会規約</t>
    <rPh sb="0" eb="2">
      <t>コンキョ</t>
    </rPh>
    <rPh sb="2" eb="4">
      <t>ホウレイ</t>
    </rPh>
    <rPh sb="4" eb="5">
      <t>トウ</t>
    </rPh>
    <rPh sb="15" eb="16">
      <t>カイ</t>
    </rPh>
    <rPh sb="16" eb="18">
      <t>キヤク</t>
    </rPh>
    <phoneticPr fontId="27"/>
  </si>
  <si>
    <t>資料：健康支援課</t>
    <rPh sb="0" eb="2">
      <t>シリョウ</t>
    </rPh>
    <rPh sb="3" eb="8">
      <t>ケンコウシエンカ</t>
    </rPh>
    <phoneticPr fontId="9"/>
  </si>
  <si>
    <t>根拠法令等：母子保健法第20条</t>
    <rPh sb="0" eb="2">
      <t>コンキョ</t>
    </rPh>
    <rPh sb="2" eb="4">
      <t>ホウレイ</t>
    </rPh>
    <rPh sb="4" eb="5">
      <t>トウ</t>
    </rPh>
    <rPh sb="6" eb="8">
      <t>ボシ</t>
    </rPh>
    <rPh sb="8" eb="10">
      <t>ホケン</t>
    </rPh>
    <rPh sb="10" eb="11">
      <t>ホウ</t>
    </rPh>
    <rPh sb="11" eb="12">
      <t>ダイ</t>
    </rPh>
    <rPh sb="14" eb="15">
      <t>ジョウ</t>
    </rPh>
    <phoneticPr fontId="9"/>
  </si>
  <si>
    <t>根拠法令等：児童福祉法第20条</t>
    <rPh sb="0" eb="2">
      <t>コンキョ</t>
    </rPh>
    <rPh sb="2" eb="4">
      <t>ホウレイ</t>
    </rPh>
    <rPh sb="4" eb="5">
      <t>トウ</t>
    </rPh>
    <rPh sb="6" eb="8">
      <t>ジドウ</t>
    </rPh>
    <rPh sb="8" eb="10">
      <t>フクシ</t>
    </rPh>
    <rPh sb="10" eb="11">
      <t>ホウ</t>
    </rPh>
    <rPh sb="11" eb="12">
      <t>ダイ</t>
    </rPh>
    <rPh sb="14" eb="15">
      <t>ジョウ</t>
    </rPh>
    <phoneticPr fontId="9"/>
  </si>
  <si>
    <t>根拠法令等：さいたま市妊娠高血圧症候群等療養援助費支給要綱</t>
    <rPh sb="0" eb="2">
      <t>コンキョ</t>
    </rPh>
    <rPh sb="2" eb="4">
      <t>ホウレイ</t>
    </rPh>
    <rPh sb="4" eb="5">
      <t>トウ</t>
    </rPh>
    <rPh sb="10" eb="11">
      <t>シ</t>
    </rPh>
    <rPh sb="11" eb="13">
      <t>ニンシン</t>
    </rPh>
    <rPh sb="13" eb="16">
      <t>コウケツアツ</t>
    </rPh>
    <rPh sb="16" eb="19">
      <t>ショウコウグン</t>
    </rPh>
    <rPh sb="19" eb="20">
      <t>ナド</t>
    </rPh>
    <rPh sb="20" eb="22">
      <t>リョウヨウ</t>
    </rPh>
    <rPh sb="22" eb="24">
      <t>エンジョ</t>
    </rPh>
    <rPh sb="24" eb="25">
      <t>ヒ</t>
    </rPh>
    <rPh sb="25" eb="27">
      <t>シキュウ</t>
    </rPh>
    <rPh sb="27" eb="29">
      <t>ヨウコウ</t>
    </rPh>
    <phoneticPr fontId="9"/>
  </si>
  <si>
    <t>乳幼児健康診査、幼児歯科健康診査</t>
    <rPh sb="0" eb="3">
      <t>ニュウヨウジ</t>
    </rPh>
    <rPh sb="3" eb="5">
      <t>ケンコウ</t>
    </rPh>
    <rPh sb="5" eb="7">
      <t>シンサ</t>
    </rPh>
    <rPh sb="8" eb="10">
      <t>ヨウジ</t>
    </rPh>
    <rPh sb="10" eb="12">
      <t>シカ</t>
    </rPh>
    <rPh sb="12" eb="14">
      <t>ケンコウ</t>
    </rPh>
    <rPh sb="14" eb="16">
      <t>シンサ</t>
    </rPh>
    <phoneticPr fontId="28"/>
  </si>
  <si>
    <t>妊娠期からの虐待予防強化事業</t>
  </si>
  <si>
    <t>妊娠高血圧症候群等療養援助費支給・新生児聴覚検査フォロー事業・先天性代謝異常等検査事業・通訳ボランティアの派遣</t>
  </si>
  <si>
    <t>※令和2年度の出生時体重別内訳は支払決定実人員で計上</t>
    <rPh sb="1" eb="3">
      <t>レイワ</t>
    </rPh>
    <rPh sb="4" eb="6">
      <t>ネンド</t>
    </rPh>
    <rPh sb="16" eb="18">
      <t>シハラ</t>
    </rPh>
    <rPh sb="18" eb="20">
      <t>ケッテイ</t>
    </rPh>
    <rPh sb="20" eb="21">
      <t>ジツ</t>
    </rPh>
    <rPh sb="21" eb="23">
      <t>ジンイン</t>
    </rPh>
    <rPh sb="24" eb="26">
      <t>ケイジョウ</t>
    </rPh>
    <phoneticPr fontId="9"/>
  </si>
  <si>
    <t>資料：保健所管理課</t>
    <rPh sb="0" eb="2">
      <t>シリョウ</t>
    </rPh>
    <rPh sb="3" eb="6">
      <t>ホケンジョ</t>
    </rPh>
    <rPh sb="6" eb="9">
      <t>カンリカ</t>
    </rPh>
    <phoneticPr fontId="9"/>
  </si>
  <si>
    <t>根拠法令等：母体保護法施行規則第9条</t>
    <rPh sb="0" eb="2">
      <t>コンキョ</t>
    </rPh>
    <rPh sb="2" eb="4">
      <t>ホウレイ</t>
    </rPh>
    <rPh sb="4" eb="5">
      <t>トウ</t>
    </rPh>
    <rPh sb="6" eb="8">
      <t>ボタイ</t>
    </rPh>
    <rPh sb="8" eb="11">
      <t>ホゴホウ</t>
    </rPh>
    <rPh sb="11" eb="13">
      <t>セコウ</t>
    </rPh>
    <rPh sb="13" eb="15">
      <t>キソク</t>
    </rPh>
    <rPh sb="15" eb="16">
      <t>ダイ</t>
    </rPh>
    <rPh sb="17" eb="18">
      <t>ジョウ</t>
    </rPh>
    <phoneticPr fontId="9"/>
  </si>
  <si>
    <t>見沼区1回、桜区1回、浦和区1回</t>
    <rPh sb="0" eb="2">
      <t>ミヌマ</t>
    </rPh>
    <rPh sb="2" eb="3">
      <t>ク</t>
    </rPh>
    <rPh sb="4" eb="5">
      <t>カイ</t>
    </rPh>
    <rPh sb="6" eb="7">
      <t>サクラ</t>
    </rPh>
    <rPh sb="7" eb="8">
      <t>ク</t>
    </rPh>
    <rPh sb="9" eb="10">
      <t>カイ</t>
    </rPh>
    <rPh sb="11" eb="13">
      <t>ウラワ</t>
    </rPh>
    <rPh sb="13" eb="14">
      <t>ク</t>
    </rPh>
    <rPh sb="15" eb="16">
      <t>カイ</t>
    </rPh>
    <phoneticPr fontId="1"/>
  </si>
  <si>
    <t>３２名</t>
    <rPh sb="2" eb="3">
      <t>メイ</t>
    </rPh>
    <phoneticPr fontId="1"/>
  </si>
  <si>
    <t>３７０名</t>
    <rPh sb="3" eb="4">
      <t>メイ</t>
    </rPh>
    <phoneticPr fontId="1"/>
  </si>
  <si>
    <t>浦和区、緑区、南区、中央区、岩槻区</t>
  </si>
  <si>
    <t>3-25</t>
  </si>
  <si>
    <t>3-24</t>
  </si>
  <si>
    <t>3-20　ふれあい親子支援(MCGさいたま)</t>
    <phoneticPr fontId="9"/>
  </si>
  <si>
    <t>3-11　産後ケア事業</t>
    <rPh sb="5" eb="7">
      <t>サンゴ</t>
    </rPh>
    <rPh sb="9" eb="11">
      <t>ジギョウ</t>
    </rPh>
    <phoneticPr fontId="9"/>
  </si>
  <si>
    <t>産後ケア事業</t>
    <rPh sb="0" eb="2">
      <t>サンゴ</t>
    </rPh>
    <rPh sb="4" eb="6">
      <t>ジギョウ</t>
    </rPh>
    <phoneticPr fontId="1"/>
  </si>
  <si>
    <t>さいたま市不妊等相談事業実施要領</t>
    <phoneticPr fontId="1"/>
  </si>
  <si>
    <t>先進医療の不育症検査費助成承認実績</t>
    <rPh sb="0" eb="2">
      <t>センシン</t>
    </rPh>
    <rPh sb="2" eb="4">
      <t>イリョウ</t>
    </rPh>
    <rPh sb="5" eb="8">
      <t>フイクショウ</t>
    </rPh>
    <rPh sb="8" eb="10">
      <t>ケンサ</t>
    </rPh>
    <rPh sb="10" eb="11">
      <t>ヒ</t>
    </rPh>
    <rPh sb="11" eb="13">
      <t>ジョセイ</t>
    </rPh>
    <rPh sb="13" eb="15">
      <t>ショウニン</t>
    </rPh>
    <rPh sb="15" eb="17">
      <t>ジッセキ</t>
    </rPh>
    <phoneticPr fontId="5"/>
  </si>
  <si>
    <t>根拠法令等：さいたま市不育症検査（先進医療の検査）費用助成事業実施要綱</t>
    <rPh sb="0" eb="2">
      <t>コンキョ</t>
    </rPh>
    <rPh sb="2" eb="4">
      <t>ホウレイ</t>
    </rPh>
    <rPh sb="4" eb="5">
      <t>トウ</t>
    </rPh>
    <phoneticPr fontId="9"/>
  </si>
  <si>
    <t>出生連絡票の体重別受理数</t>
    <phoneticPr fontId="5"/>
  </si>
  <si>
    <t>不妊の原因について</t>
    <phoneticPr fontId="1"/>
  </si>
  <si>
    <t>不妊症の検査・治療について</t>
    <phoneticPr fontId="1"/>
  </si>
  <si>
    <t>不妊症を実施している医療機関の情報について</t>
    <phoneticPr fontId="1"/>
  </si>
  <si>
    <t>主治医や医療機関に対する不満について</t>
    <rPh sb="0" eb="3">
      <t>シュジイ</t>
    </rPh>
    <phoneticPr fontId="1"/>
  </si>
  <si>
    <t>世間の偏見や無理解による不満について</t>
    <phoneticPr fontId="1"/>
  </si>
  <si>
    <t>家族に関すること</t>
    <phoneticPr fontId="1"/>
  </si>
  <si>
    <t>助成金について</t>
    <phoneticPr fontId="1"/>
  </si>
  <si>
    <t>不育症について</t>
    <phoneticPr fontId="1"/>
  </si>
  <si>
    <t>その他</t>
    <phoneticPr fontId="1"/>
  </si>
  <si>
    <t>資料：母子保健課・区保健センター・こども家庭センター妊娠・出産包括支援担当</t>
    <rPh sb="0" eb="2">
      <t>シリョウ</t>
    </rPh>
    <rPh sb="3" eb="5">
      <t>ボシ</t>
    </rPh>
    <rPh sb="5" eb="7">
      <t>ホケン</t>
    </rPh>
    <rPh sb="7" eb="8">
      <t>カ</t>
    </rPh>
    <rPh sb="9" eb="10">
      <t>ク</t>
    </rPh>
    <rPh sb="10" eb="12">
      <t>ホケン</t>
    </rPh>
    <rPh sb="20" eb="22">
      <t>カテイ</t>
    </rPh>
    <rPh sb="26" eb="28">
      <t>ニンシン</t>
    </rPh>
    <rPh sb="29" eb="31">
      <t>シュッサン</t>
    </rPh>
    <rPh sb="31" eb="33">
      <t>ホウカツ</t>
    </rPh>
    <rPh sb="33" eb="35">
      <t>シエン</t>
    </rPh>
    <rPh sb="35" eb="37">
      <t>タントウ</t>
    </rPh>
    <phoneticPr fontId="27"/>
  </si>
  <si>
    <t>不妊・不育の電話相談実施要領</t>
    <phoneticPr fontId="1"/>
  </si>
  <si>
    <t>資料：区保健センター・こども家庭センター妊娠・出産包括支援担当</t>
    <rPh sb="0" eb="2">
      <t>シリョウ</t>
    </rPh>
    <rPh sb="3" eb="4">
      <t>ク</t>
    </rPh>
    <rPh sb="14" eb="16">
      <t>カテイ</t>
    </rPh>
    <rPh sb="20" eb="22">
      <t>ニンシン</t>
    </rPh>
    <rPh sb="23" eb="25">
      <t>シュッサン</t>
    </rPh>
    <rPh sb="25" eb="27">
      <t>ホウカツ</t>
    </rPh>
    <rPh sb="27" eb="29">
      <t>シエン</t>
    </rPh>
    <rPh sb="29" eb="31">
      <t>タントウ</t>
    </rPh>
    <phoneticPr fontId="0"/>
  </si>
  <si>
    <t>3-12　専門相談</t>
    <rPh sb="5" eb="7">
      <t>センモン</t>
    </rPh>
    <rPh sb="7" eb="9">
      <t>ソウダン</t>
    </rPh>
    <phoneticPr fontId="9"/>
  </si>
  <si>
    <t>相談件数</t>
    <rPh sb="0" eb="2">
      <t>ソウダン</t>
    </rPh>
    <rPh sb="2" eb="4">
      <t>ケンスウ</t>
    </rPh>
    <phoneticPr fontId="1"/>
  </si>
  <si>
    <t>3-13　未熟児療育医療給付</t>
    <rPh sb="5" eb="8">
      <t>ミジュクジ</t>
    </rPh>
    <rPh sb="8" eb="10">
      <t>リョウイク</t>
    </rPh>
    <rPh sb="10" eb="12">
      <t>イリョウ</t>
    </rPh>
    <rPh sb="12" eb="14">
      <t>キュウフ</t>
    </rPh>
    <phoneticPr fontId="9"/>
  </si>
  <si>
    <t>3-14　自立支援医療(育成医療)給付</t>
    <rPh sb="5" eb="7">
      <t>ジリツ</t>
    </rPh>
    <rPh sb="7" eb="9">
      <t>シエン</t>
    </rPh>
    <rPh sb="9" eb="11">
      <t>イリョウ</t>
    </rPh>
    <rPh sb="12" eb="14">
      <t>イクセイ</t>
    </rPh>
    <rPh sb="14" eb="16">
      <t>イリョウ</t>
    </rPh>
    <rPh sb="17" eb="19">
      <t>キュウフ</t>
    </rPh>
    <phoneticPr fontId="9"/>
  </si>
  <si>
    <t>3-15　結核児童療養医療給付</t>
    <rPh sb="5" eb="7">
      <t>ケッカク</t>
    </rPh>
    <rPh sb="7" eb="9">
      <t>ジドウ</t>
    </rPh>
    <rPh sb="9" eb="11">
      <t>リョウヨウ</t>
    </rPh>
    <rPh sb="11" eb="13">
      <t>イリョウ</t>
    </rPh>
    <rPh sb="13" eb="15">
      <t>キュウフ</t>
    </rPh>
    <phoneticPr fontId="9"/>
  </si>
  <si>
    <t>3-16　妊娠期からの虐待予防強化事業</t>
    <rPh sb="5" eb="7">
      <t>ニンシン</t>
    </rPh>
    <rPh sb="7" eb="8">
      <t>キ</t>
    </rPh>
    <rPh sb="11" eb="13">
      <t>ギャクタイ</t>
    </rPh>
    <rPh sb="13" eb="15">
      <t>ヨボウ</t>
    </rPh>
    <rPh sb="15" eb="17">
      <t>キョウカ</t>
    </rPh>
    <rPh sb="17" eb="19">
      <t>ジギョウ</t>
    </rPh>
    <phoneticPr fontId="9"/>
  </si>
  <si>
    <t>3-17　子ども虐待予防のための相談</t>
    <rPh sb="5" eb="6">
      <t>コ</t>
    </rPh>
    <rPh sb="8" eb="10">
      <t>ギャクタイ</t>
    </rPh>
    <rPh sb="10" eb="12">
      <t>ヨボウ</t>
    </rPh>
    <rPh sb="16" eb="18">
      <t>ソウダン</t>
    </rPh>
    <phoneticPr fontId="9"/>
  </si>
  <si>
    <t>3-18　子ども虐待予防家庭訪問事業</t>
    <rPh sb="5" eb="6">
      <t>コ</t>
    </rPh>
    <rPh sb="8" eb="10">
      <t>ギャクタイ</t>
    </rPh>
    <rPh sb="10" eb="12">
      <t>ヨボウ</t>
    </rPh>
    <rPh sb="12" eb="14">
      <t>カテイ</t>
    </rPh>
    <rPh sb="14" eb="16">
      <t>ホウモン</t>
    </rPh>
    <rPh sb="16" eb="18">
      <t>ジギョウ</t>
    </rPh>
    <phoneticPr fontId="9"/>
  </si>
  <si>
    <t>3-19　育児不安電話相談(子育て不安電話相談)</t>
    <rPh sb="5" eb="7">
      <t>イクジ</t>
    </rPh>
    <rPh sb="7" eb="9">
      <t>フアン</t>
    </rPh>
    <rPh sb="9" eb="11">
      <t>デンワ</t>
    </rPh>
    <rPh sb="11" eb="13">
      <t>ソウダン</t>
    </rPh>
    <rPh sb="14" eb="16">
      <t>コソダ</t>
    </rPh>
    <rPh sb="17" eb="19">
      <t>フアン</t>
    </rPh>
    <rPh sb="19" eb="21">
      <t>デンワ</t>
    </rPh>
    <rPh sb="21" eb="23">
      <t>ソウダン</t>
    </rPh>
    <phoneticPr fontId="9"/>
  </si>
  <si>
    <t>3-21　子ども虐待予防対応研修会</t>
    <rPh sb="5" eb="6">
      <t>コ</t>
    </rPh>
    <rPh sb="8" eb="10">
      <t>ギャクタイ</t>
    </rPh>
    <rPh sb="10" eb="12">
      <t>ヨボウ</t>
    </rPh>
    <rPh sb="12" eb="14">
      <t>タイオウ</t>
    </rPh>
    <rPh sb="14" eb="17">
      <t>ケンシュウカイ</t>
    </rPh>
    <phoneticPr fontId="9"/>
  </si>
  <si>
    <t>3-22　妊娠高血圧症候群等療養援助費支給・新生児聴覚検査フォロー事業・先天性代謝異常等検査事業・通訳ボランティアの派遣</t>
    <rPh sb="5" eb="7">
      <t>ニンシン</t>
    </rPh>
    <rPh sb="7" eb="10">
      <t>コウケツアツ</t>
    </rPh>
    <rPh sb="10" eb="13">
      <t>ショウコウグン</t>
    </rPh>
    <rPh sb="13" eb="14">
      <t>トウ</t>
    </rPh>
    <rPh sb="14" eb="16">
      <t>リョウヨウ</t>
    </rPh>
    <rPh sb="16" eb="18">
      <t>エンジョ</t>
    </rPh>
    <rPh sb="18" eb="19">
      <t>ヒ</t>
    </rPh>
    <rPh sb="19" eb="21">
      <t>シキュウ</t>
    </rPh>
    <rPh sb="22" eb="25">
      <t>シンセイジ</t>
    </rPh>
    <rPh sb="25" eb="27">
      <t>チョウカク</t>
    </rPh>
    <rPh sb="27" eb="29">
      <t>ケンサ</t>
    </rPh>
    <rPh sb="33" eb="35">
      <t>ジギョウ</t>
    </rPh>
    <rPh sb="36" eb="39">
      <t>センテンセイ</t>
    </rPh>
    <rPh sb="39" eb="41">
      <t>タイシャ</t>
    </rPh>
    <rPh sb="41" eb="43">
      <t>イジョウ</t>
    </rPh>
    <rPh sb="43" eb="44">
      <t>トウ</t>
    </rPh>
    <rPh sb="44" eb="46">
      <t>ケンサ</t>
    </rPh>
    <rPh sb="46" eb="48">
      <t>ジギョウ</t>
    </rPh>
    <rPh sb="49" eb="51">
      <t>ツウヤク</t>
    </rPh>
    <rPh sb="58" eb="60">
      <t>ハケン</t>
    </rPh>
    <phoneticPr fontId="9"/>
  </si>
  <si>
    <t>3-2３　受胎調節実地指導員の指定申請(埼玉県への経由事務)</t>
    <rPh sb="5" eb="7">
      <t>ジュタイ</t>
    </rPh>
    <rPh sb="7" eb="9">
      <t>チョウセツ</t>
    </rPh>
    <rPh sb="9" eb="11">
      <t>ジッチ</t>
    </rPh>
    <rPh sb="11" eb="14">
      <t>シドウイン</t>
    </rPh>
    <rPh sb="15" eb="17">
      <t>シテイ</t>
    </rPh>
    <rPh sb="17" eb="19">
      <t>シンセイ</t>
    </rPh>
    <rPh sb="20" eb="23">
      <t>サイタマケン</t>
    </rPh>
    <rPh sb="25" eb="27">
      <t>ケイユ</t>
    </rPh>
    <rPh sb="27" eb="29">
      <t>ジム</t>
    </rPh>
    <phoneticPr fontId="9"/>
  </si>
  <si>
    <t>3-24　不妊・不育症検査費助成事業</t>
    <rPh sb="5" eb="7">
      <t>フニン</t>
    </rPh>
    <rPh sb="8" eb="11">
      <t>フイクショウ</t>
    </rPh>
    <rPh sb="11" eb="13">
      <t>ケンサ</t>
    </rPh>
    <rPh sb="13" eb="14">
      <t>ヒ</t>
    </rPh>
    <rPh sb="14" eb="16">
      <t>ジョセイ</t>
    </rPh>
    <rPh sb="16" eb="18">
      <t>ジギョウ</t>
    </rPh>
    <phoneticPr fontId="9"/>
  </si>
  <si>
    <t>3-25　保健関係団体育成</t>
    <rPh sb="5" eb="7">
      <t>ホケン</t>
    </rPh>
    <rPh sb="7" eb="9">
      <t>カンケイ</t>
    </rPh>
    <rPh sb="9" eb="11">
      <t>ダンタイ</t>
    </rPh>
    <rPh sb="11" eb="13">
      <t>イクセイ</t>
    </rPh>
    <phoneticPr fontId="9"/>
  </si>
  <si>
    <t>保健関係団体育成</t>
    <rPh sb="0" eb="2">
      <t>ホケン</t>
    </rPh>
    <rPh sb="2" eb="4">
      <t>カンケイ</t>
    </rPh>
    <rPh sb="4" eb="6">
      <t>ダンタイ</t>
    </rPh>
    <rPh sb="6" eb="8">
      <t>イクセイ</t>
    </rPh>
    <phoneticPr fontId="1"/>
  </si>
  <si>
    <t>カウンセリングルームベア
田熊 喜代巳 氏
（臨床心理士）
なごみ相談室
塚原 洋子 氏
（保健師）
嵐山学園（心理士）
① 坂口 学 氏
② 松澤 千尋 氏</t>
    <rPh sb="23" eb="25">
      <t>リンショウ</t>
    </rPh>
    <rPh sb="25" eb="28">
      <t>シンリシ</t>
    </rPh>
    <phoneticPr fontId="1"/>
  </si>
  <si>
    <t>母子保健法第２２条・児童福祉法第10条の２</t>
    <rPh sb="18" eb="19">
      <t>ジョウ</t>
    </rPh>
    <phoneticPr fontId="1"/>
  </si>
  <si>
    <t>根拠法令等：母子保健法第17条の２</t>
    <rPh sb="0" eb="2">
      <t>コンキョ</t>
    </rPh>
    <rPh sb="2" eb="4">
      <t>ホウレイ</t>
    </rPh>
    <rPh sb="4" eb="5">
      <t>トウ</t>
    </rPh>
    <rPh sb="6" eb="8">
      <t>ボシ</t>
    </rPh>
    <rPh sb="8" eb="10">
      <t>ホケン</t>
    </rPh>
    <rPh sb="10" eb="11">
      <t>ホウ</t>
    </rPh>
    <rPh sb="11" eb="12">
      <t>ダイ</t>
    </rPh>
    <rPh sb="14" eb="15">
      <t>ジョウ</t>
    </rPh>
    <phoneticPr fontId="9"/>
  </si>
  <si>
    <t>※子ども虐待予防家庭訪問事業は、3-10訪問指導の母子訪問指導の再掲である。</t>
    <rPh sb="1" eb="2">
      <t>コ</t>
    </rPh>
    <rPh sb="4" eb="6">
      <t>ギャクタイ</t>
    </rPh>
    <rPh sb="6" eb="8">
      <t>ヨボウ</t>
    </rPh>
    <rPh sb="8" eb="10">
      <t>カテイ</t>
    </rPh>
    <rPh sb="10" eb="12">
      <t>ホウモン</t>
    </rPh>
    <rPh sb="12" eb="14">
      <t>ジギョウ</t>
    </rPh>
    <rPh sb="20" eb="22">
      <t>ホウモン</t>
    </rPh>
    <rPh sb="22" eb="24">
      <t>シドウ</t>
    </rPh>
    <rPh sb="25" eb="27">
      <t>ボシ</t>
    </rPh>
    <rPh sb="27" eb="29">
      <t>ホウモン</t>
    </rPh>
    <rPh sb="29" eb="31">
      <t>シドウ</t>
    </rPh>
    <rPh sb="32" eb="34">
      <t>サイケイ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</si>
</sst>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0%"/>
    <numFmt numFmtId="179" formatCode="#,##0.00_);[Red]\(#,##0.00\)"/>
    <numFmt numFmtId="180" formatCode="0_);[Red]\(0\)"/>
    <numFmt numFmtId="181" formatCode="0_ "/>
  </numFmts>
  <fonts count="43">
    <font>
      <sz val="11"/>
      <color theme="1"/>
      <name val="游ゴシック"/>
      <family val="2"/>
      <scheme val="minor"/>
    </font>
    <font>
      <sz val="6"/>
      <name val="游ゴシック"/>
      <family val="3"/>
      <charset val="128"/>
      <scheme val="minor"/>
    </font>
    <font>
      <sz val="11"/>
      <color theme="1"/>
      <name val="ＭＳ Ｐゴシック"/>
      <family val="2"/>
      <charset val="128"/>
    </font>
    <font>
      <sz val="11"/>
      <name val="ＭＳ Ｐゴシック"/>
      <family val="3"/>
      <charset val="128"/>
    </font>
    <font>
      <sz val="16"/>
      <name val="ＭＳ Ｐゴシック"/>
      <family val="3"/>
      <charset val="128"/>
    </font>
    <font>
      <sz val="6"/>
      <name val="ＭＳ Ｐゴシック"/>
      <family val="3"/>
      <charset val="128"/>
    </font>
    <font>
      <u/>
      <sz val="11"/>
      <color theme="10"/>
      <name val="明朝"/>
      <family val="1"/>
      <charset val="128"/>
    </font>
    <font>
      <sz val="11"/>
      <name val="明朝"/>
      <family val="3"/>
      <charset val="128"/>
    </font>
    <font>
      <sz val="11"/>
      <name val="明朝"/>
      <family val="1"/>
      <charset val="128"/>
    </font>
    <font>
      <sz val="6"/>
      <name val="明朝"/>
      <family val="1"/>
      <charset val="128"/>
    </font>
    <font>
      <sz val="9"/>
      <name val="ＭＳ 明朝"/>
      <family val="1"/>
      <charset val="128"/>
    </font>
    <font>
      <sz val="10"/>
      <name val="ＭＳ Ｐ明朝"/>
      <family val="1"/>
      <charset val="128"/>
    </font>
    <font>
      <u/>
      <sz val="12"/>
      <color indexed="12"/>
      <name val="ＭＳ 明朝"/>
      <family val="1"/>
      <charset val="128"/>
    </font>
    <font>
      <sz val="11"/>
      <color theme="1"/>
      <name val="游ゴシック"/>
      <family val="2"/>
      <scheme val="minor"/>
    </font>
    <font>
      <u/>
      <sz val="11"/>
      <color theme="10"/>
      <name val="BIZ UDPゴシック"/>
      <family val="3"/>
      <charset val="128"/>
    </font>
    <font>
      <sz val="10"/>
      <name val="BIZ UDPゴシック"/>
      <family val="3"/>
      <charset val="128"/>
    </font>
    <font>
      <b/>
      <sz val="13"/>
      <name val="BIZ UDPゴシック"/>
      <family val="3"/>
      <charset val="128"/>
    </font>
    <font>
      <sz val="11"/>
      <name val="BIZ UDPゴシック"/>
      <family val="3"/>
      <charset val="128"/>
    </font>
    <font>
      <sz val="9"/>
      <name val="BIZ UDPゴシック"/>
      <family val="3"/>
      <charset val="128"/>
    </font>
    <font>
      <sz val="9"/>
      <color theme="1"/>
      <name val="BIZ UDPゴシック"/>
      <family val="3"/>
      <charset val="128"/>
    </font>
    <font>
      <u/>
      <sz val="9"/>
      <color theme="10"/>
      <name val="BIZ UDPゴシック"/>
      <family val="3"/>
      <charset val="128"/>
    </font>
    <font>
      <b/>
      <sz val="9"/>
      <name val="BIZ UDPゴシック"/>
      <family val="3"/>
      <charset val="128"/>
    </font>
    <font>
      <sz val="6"/>
      <name val="游ゴシック"/>
      <family val="2"/>
      <charset val="128"/>
      <scheme val="minor"/>
    </font>
    <font>
      <sz val="11"/>
      <color theme="1"/>
      <name val="BIZ UDPゴシック"/>
      <family val="3"/>
      <charset val="128"/>
    </font>
    <font>
      <sz val="8"/>
      <name val="BIZ UDPゴシック"/>
      <family val="3"/>
      <charset val="128"/>
    </font>
    <font>
      <b/>
      <sz val="9"/>
      <color theme="1"/>
      <name val="BIZ UDPゴシック"/>
      <family val="3"/>
      <charset val="128"/>
    </font>
    <font>
      <sz val="6"/>
      <name val="BIZ UDPゴシック"/>
      <family val="3"/>
      <charset val="128"/>
    </font>
    <font>
      <sz val="9"/>
      <color rgb="FFFF0000"/>
      <name val="BIZ UDPゴシック"/>
      <family val="3"/>
      <charset val="128"/>
    </font>
    <font>
      <u/>
      <sz val="11"/>
      <color rgb="FFFF0000"/>
      <name val="明朝"/>
      <family val="1"/>
      <charset val="128"/>
    </font>
    <font>
      <b/>
      <sz val="14"/>
      <color rgb="FFFF0000"/>
      <name val="BIZ UDPゴシック"/>
      <family val="3"/>
      <charset val="128"/>
    </font>
    <font>
      <strike/>
      <sz val="9"/>
      <color rgb="FFFF0000"/>
      <name val="BIZ UDPゴシック"/>
      <family val="3"/>
      <charset val="128"/>
    </font>
    <font>
      <u/>
      <sz val="11"/>
      <name val="BIZ UDPゴシック"/>
      <family val="3"/>
      <charset val="128"/>
    </font>
    <font>
      <u/>
      <sz val="11"/>
      <color theme="8"/>
      <name val="BIZ UDPゴシック"/>
      <family val="3"/>
      <charset val="128"/>
    </font>
    <font>
      <b/>
      <sz val="13"/>
      <color theme="1"/>
      <name val="BIZ UDPゴシック"/>
      <family val="3"/>
      <charset val="128"/>
    </font>
    <font>
      <b/>
      <sz val="14"/>
      <color theme="1"/>
      <name val="BIZ UDPゴシック"/>
      <family val="3"/>
      <charset val="128"/>
    </font>
    <font>
      <sz val="9"/>
      <color theme="1"/>
      <name val="ＭＳ Ｐゴシック"/>
      <family val="3"/>
      <charset val="128"/>
    </font>
    <font>
      <strike/>
      <sz val="9"/>
      <color theme="1"/>
      <name val="BIZ UDPゴシック"/>
      <family val="3"/>
      <charset val="128"/>
    </font>
    <font>
      <sz val="8"/>
      <color theme="1"/>
      <name val="ＭＳ Ｐゴシック"/>
      <family val="3"/>
      <charset val="128"/>
    </font>
    <font>
      <sz val="8"/>
      <color theme="1"/>
      <name val="BIZ UDPゴシック"/>
      <family val="3"/>
      <charset val="128"/>
    </font>
    <font>
      <b/>
      <strike/>
      <sz val="9"/>
      <color theme="1"/>
      <name val="BIZ UDPゴシック"/>
      <family val="3"/>
      <charset val="128"/>
    </font>
    <font>
      <u/>
      <sz val="11"/>
      <color rgb="FF0070C0"/>
      <name val="明朝"/>
      <family val="1"/>
      <charset val="128"/>
    </font>
    <font>
      <sz val="11"/>
      <color rgb="FF0070C0"/>
      <name val="ＭＳ Ｐゴシック"/>
      <family val="3"/>
      <charset val="128"/>
    </font>
    <font>
      <sz val="11"/>
      <color rgb="FFFF0000"/>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diagonalDown="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style="hair">
        <color theme="1"/>
      </left>
      <right style="hair">
        <color theme="1"/>
      </right>
      <top style="hair">
        <color theme="1"/>
      </top>
      <bottom style="hair">
        <color theme="1"/>
      </bottom>
      <diagonal/>
    </border>
    <border>
      <left style="hair">
        <color theme="1"/>
      </left>
      <right/>
      <top style="hair">
        <color theme="1"/>
      </top>
      <bottom style="hair">
        <color theme="1"/>
      </bottom>
      <diagonal/>
    </border>
    <border>
      <left/>
      <right/>
      <top style="hair">
        <color theme="1"/>
      </top>
      <bottom style="hair">
        <color theme="1"/>
      </bottom>
      <diagonal/>
    </border>
    <border>
      <left/>
      <right style="hair">
        <color theme="1"/>
      </right>
      <top style="hair">
        <color theme="1"/>
      </top>
      <bottom style="hair">
        <color theme="1"/>
      </bottom>
      <diagonal/>
    </border>
    <border>
      <left style="hair">
        <color theme="1"/>
      </left>
      <right style="hair">
        <color indexed="64"/>
      </right>
      <top style="hair">
        <color theme="1"/>
      </top>
      <bottom style="hair">
        <color theme="1"/>
      </bottom>
      <diagonal/>
    </border>
    <border diagonalDown="1">
      <left style="hair">
        <color auto="1"/>
      </left>
      <right style="hair">
        <color auto="1"/>
      </right>
      <top style="hair">
        <color auto="1"/>
      </top>
      <bottom style="hair">
        <color auto="1"/>
      </bottom>
      <diagonal style="hair">
        <color theme="1"/>
      </diagonal>
    </border>
    <border>
      <left/>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diagonalDown="1">
      <left/>
      <right/>
      <top/>
      <bottom style="hair">
        <color indexed="64"/>
      </bottom>
      <diagonal style="hair">
        <color indexed="64"/>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style="hair">
        <color indexed="64"/>
      </left>
      <right/>
      <top/>
      <bottom style="hair">
        <color indexed="64"/>
      </bottom>
      <diagonal style="hair">
        <color indexed="64"/>
      </diagonal>
    </border>
    <border diagonalDown="1">
      <left style="hair">
        <color indexed="64"/>
      </left>
      <right style="hair">
        <color indexed="64"/>
      </right>
      <top style="hair">
        <color indexed="64"/>
      </top>
      <bottom style="hair">
        <color indexed="64"/>
      </bottom>
      <diagonal style="dotted">
        <color indexed="64"/>
      </diagonal>
    </border>
    <border diagonalDown="1">
      <left style="hair">
        <color indexed="64"/>
      </left>
      <right/>
      <top style="hair">
        <color indexed="64"/>
      </top>
      <bottom/>
      <diagonal style="dotted">
        <color indexed="64"/>
      </diagonal>
    </border>
    <border diagonalDown="1">
      <left/>
      <right/>
      <top style="hair">
        <color indexed="64"/>
      </top>
      <bottom/>
      <diagonal style="dotted">
        <color indexed="64"/>
      </diagonal>
    </border>
    <border diagonalDown="1">
      <left/>
      <right style="hair">
        <color indexed="64"/>
      </right>
      <top style="hair">
        <color indexed="64"/>
      </top>
      <bottom/>
      <diagonal style="dotted">
        <color indexed="64"/>
      </diagonal>
    </border>
    <border diagonalDown="1">
      <left style="hair">
        <color indexed="64"/>
      </left>
      <right/>
      <top/>
      <bottom/>
      <diagonal style="dotted">
        <color indexed="64"/>
      </diagonal>
    </border>
    <border diagonalDown="1">
      <left/>
      <right/>
      <top/>
      <bottom/>
      <diagonal style="dotted">
        <color indexed="64"/>
      </diagonal>
    </border>
    <border diagonalDown="1">
      <left/>
      <right style="hair">
        <color indexed="64"/>
      </right>
      <top/>
      <bottom/>
      <diagonal style="dotted">
        <color indexed="64"/>
      </diagonal>
    </border>
    <border diagonalDown="1">
      <left style="hair">
        <color indexed="64"/>
      </left>
      <right/>
      <top/>
      <bottom style="hair">
        <color indexed="64"/>
      </bottom>
      <diagonal style="dotted">
        <color indexed="64"/>
      </diagonal>
    </border>
    <border diagonalDown="1">
      <left/>
      <right/>
      <top/>
      <bottom style="hair">
        <color indexed="64"/>
      </bottom>
      <diagonal style="dotted">
        <color indexed="64"/>
      </diagonal>
    </border>
    <border diagonalDown="1">
      <left/>
      <right style="hair">
        <color indexed="64"/>
      </right>
      <top/>
      <bottom style="hair">
        <color indexed="64"/>
      </bottom>
      <diagonal style="dotted">
        <color indexed="64"/>
      </diagonal>
    </border>
    <border diagonalDown="1">
      <left style="hair">
        <color indexed="64"/>
      </left>
      <right/>
      <top style="hair">
        <color indexed="64"/>
      </top>
      <bottom style="hair">
        <color indexed="64"/>
      </bottom>
      <diagonal style="dotted">
        <color indexed="64"/>
      </diagonal>
    </border>
    <border diagonalDown="1">
      <left/>
      <right style="hair">
        <color indexed="64"/>
      </right>
      <top style="hair">
        <color indexed="64"/>
      </top>
      <bottom style="hair">
        <color indexed="64"/>
      </bottom>
      <diagonal style="dotted">
        <color indexed="64"/>
      </diagonal>
    </border>
    <border diagonalDown="1">
      <left style="hair">
        <color theme="1"/>
      </left>
      <right/>
      <top style="hair">
        <color theme="1"/>
      </top>
      <bottom style="hair">
        <color theme="1"/>
      </bottom>
      <diagonal style="hair">
        <color theme="1"/>
      </diagonal>
    </border>
    <border diagonalDown="1">
      <left/>
      <right/>
      <top style="hair">
        <color theme="1"/>
      </top>
      <bottom style="hair">
        <color theme="1"/>
      </bottom>
      <diagonal style="hair">
        <color theme="1"/>
      </diagonal>
    </border>
    <border diagonalDown="1">
      <left/>
      <right style="hair">
        <color theme="1"/>
      </right>
      <top style="hair">
        <color theme="1"/>
      </top>
      <bottom style="hair">
        <color theme="1"/>
      </bottom>
      <diagonal style="hair">
        <color theme="1"/>
      </diagonal>
    </border>
    <border diagonalDown="1">
      <left style="hair">
        <color indexed="64"/>
      </left>
      <right style="hair">
        <color indexed="64"/>
      </right>
      <top style="hair">
        <color indexed="64"/>
      </top>
      <bottom/>
      <diagonal style="hair">
        <color indexed="64"/>
      </diagonal>
    </border>
    <border diagonalDown="1">
      <left style="hair">
        <color indexed="64"/>
      </left>
      <right style="hair">
        <color indexed="64"/>
      </right>
      <top/>
      <bottom style="hair">
        <color indexed="64"/>
      </bottom>
      <diagonal style="hair">
        <color indexed="64"/>
      </diagonal>
    </border>
    <border diagonalDown="1">
      <left style="hair">
        <color indexed="64"/>
      </left>
      <right/>
      <top style="hair">
        <color indexed="64"/>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 diagonalDown="1">
      <left/>
      <right style="hair">
        <color indexed="64"/>
      </right>
      <top style="hair">
        <color indexed="64"/>
      </top>
      <bottom/>
      <diagonal style="hair">
        <color indexed="64"/>
      </diagonal>
    </border>
    <border diagonalDown="1">
      <left/>
      <right style="hair">
        <color indexed="64"/>
      </right>
      <top/>
      <bottom style="hair">
        <color indexed="64"/>
      </bottom>
      <diagonal style="hair">
        <color indexed="64"/>
      </diagonal>
    </border>
    <border diagonalDown="1">
      <left style="hair">
        <color indexed="64"/>
      </left>
      <right style="hair">
        <color indexed="64"/>
      </right>
      <top/>
      <bottom/>
      <diagonal style="hair">
        <color indexed="64"/>
      </diagonal>
    </border>
  </borders>
  <cellStyleXfs count="16">
    <xf numFmtId="0" fontId="0" fillId="0" borderId="0"/>
    <xf numFmtId="0" fontId="2" fillId="0" borderId="0">
      <alignment vertical="center"/>
    </xf>
    <xf numFmtId="0" fontId="3" fillId="0" borderId="0">
      <alignment vertical="center"/>
    </xf>
    <xf numFmtId="0" fontId="3" fillId="0" borderId="0"/>
    <xf numFmtId="0" fontId="6" fillId="0" borderId="0" applyNumberFormat="0" applyFill="0" applyBorder="0" applyAlignment="0" applyProtection="0"/>
    <xf numFmtId="0" fontId="7" fillId="0" borderId="0"/>
    <xf numFmtId="0" fontId="8" fillId="0" borderId="0"/>
    <xf numFmtId="38" fontId="8" fillId="0" borderId="0" applyFont="0" applyFill="0" applyBorder="0" applyAlignment="0" applyProtection="0"/>
    <xf numFmtId="38" fontId="3"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xf numFmtId="38" fontId="3" fillId="0" borderId="0" applyFont="0" applyFill="0" applyBorder="0" applyAlignment="0" applyProtection="0"/>
    <xf numFmtId="0" fontId="11" fillId="0" borderId="0">
      <alignment vertical="center" wrapText="1"/>
    </xf>
    <xf numFmtId="0" fontId="12" fillId="0" borderId="0" applyNumberFormat="0" applyFill="0" applyBorder="0" applyAlignment="0" applyProtection="0">
      <alignment vertical="top"/>
      <protection locked="0"/>
    </xf>
    <xf numFmtId="9" fontId="13" fillId="0" borderId="0" applyFont="0" applyFill="0" applyBorder="0" applyAlignment="0" applyProtection="0">
      <alignment vertical="center"/>
    </xf>
    <xf numFmtId="38" fontId="13" fillId="0" borderId="0" applyFont="0" applyFill="0" applyBorder="0" applyAlignment="0" applyProtection="0">
      <alignment vertical="center"/>
    </xf>
  </cellStyleXfs>
  <cellXfs count="377">
    <xf numFmtId="0" fontId="0" fillId="0" borderId="0" xfId="0"/>
    <xf numFmtId="0" fontId="3" fillId="2" borderId="0" xfId="3" applyFill="1"/>
    <xf numFmtId="0" fontId="4" fillId="2" borderId="0" xfId="3" applyFont="1" applyFill="1"/>
    <xf numFmtId="0" fontId="3" fillId="3" borderId="1" xfId="3" applyFill="1" applyBorder="1" applyAlignment="1">
      <alignment horizontal="center" vertical="center"/>
    </xf>
    <xf numFmtId="0" fontId="3" fillId="2" borderId="0" xfId="3" applyFill="1" applyAlignment="1">
      <alignment horizontal="center"/>
    </xf>
    <xf numFmtId="49" fontId="3" fillId="2" borderId="1" xfId="3" applyNumberFormat="1" applyFill="1" applyBorder="1" applyAlignment="1">
      <alignment horizontal="center" vertical="center"/>
    </xf>
    <xf numFmtId="177" fontId="18" fillId="0" borderId="3" xfId="11" applyNumberFormat="1" applyFont="1" applyBorder="1" applyAlignment="1" applyProtection="1">
      <alignment horizontal="right" vertical="center"/>
      <protection locked="0"/>
    </xf>
    <xf numFmtId="177" fontId="18" fillId="0" borderId="3" xfId="0" applyNumberFormat="1" applyFont="1" applyBorder="1" applyAlignment="1" applyProtection="1">
      <alignment horizontal="right" vertical="center"/>
      <protection locked="0"/>
    </xf>
    <xf numFmtId="177" fontId="18" fillId="0" borderId="3" xfId="0" applyNumberFormat="1" applyFont="1" applyFill="1" applyBorder="1" applyAlignment="1" applyProtection="1">
      <alignment horizontal="center" vertical="center"/>
      <protection locked="0"/>
    </xf>
    <xf numFmtId="177" fontId="14" fillId="2" borderId="0" xfId="4" applyNumberFormat="1" applyFont="1" applyFill="1" applyAlignment="1" applyProtection="1">
      <alignment vertical="center"/>
      <protection locked="0"/>
    </xf>
    <xf numFmtId="177" fontId="15" fillId="2" borderId="0" xfId="5" applyNumberFormat="1" applyFont="1" applyFill="1" applyAlignment="1" applyProtection="1">
      <alignment horizontal="center" vertical="center"/>
      <protection locked="0"/>
    </xf>
    <xf numFmtId="177" fontId="15" fillId="2" borderId="0" xfId="5" applyNumberFormat="1" applyFont="1" applyFill="1" applyAlignment="1" applyProtection="1">
      <alignment vertical="center"/>
      <protection locked="0"/>
    </xf>
    <xf numFmtId="177" fontId="15" fillId="2" borderId="0" xfId="6" applyNumberFormat="1" applyFont="1" applyFill="1" applyAlignment="1" applyProtection="1">
      <alignment vertical="center"/>
      <protection locked="0"/>
    </xf>
    <xf numFmtId="177" fontId="17" fillId="2" borderId="0" xfId="6" applyNumberFormat="1" applyFont="1" applyFill="1" applyAlignment="1" applyProtection="1">
      <alignment vertical="center"/>
      <protection locked="0"/>
    </xf>
    <xf numFmtId="177" fontId="18" fillId="2" borderId="0" xfId="6" applyNumberFormat="1" applyFont="1" applyFill="1" applyBorder="1" applyAlignment="1" applyProtection="1">
      <alignment horizontal="right" vertical="center"/>
      <protection locked="0"/>
    </xf>
    <xf numFmtId="177" fontId="18" fillId="2" borderId="0" xfId="6" applyNumberFormat="1" applyFont="1" applyFill="1" applyAlignment="1" applyProtection="1">
      <alignment vertical="center"/>
      <protection locked="0"/>
    </xf>
    <xf numFmtId="177" fontId="18" fillId="2" borderId="0" xfId="6" applyNumberFormat="1" applyFont="1" applyFill="1" applyAlignment="1" applyProtection="1">
      <alignment horizontal="right" vertical="center"/>
      <protection locked="0"/>
    </xf>
    <xf numFmtId="177" fontId="18" fillId="0" borderId="6" xfId="0" applyNumberFormat="1" applyFont="1" applyBorder="1" applyAlignment="1" applyProtection="1">
      <alignment horizontal="center" vertical="center" wrapText="1"/>
      <protection locked="0"/>
    </xf>
    <xf numFmtId="177" fontId="18" fillId="0" borderId="8" xfId="0" applyNumberFormat="1" applyFont="1" applyBorder="1" applyAlignment="1" applyProtection="1">
      <alignment horizontal="center" vertical="center" textRotation="255" wrapText="1"/>
      <protection locked="0"/>
    </xf>
    <xf numFmtId="177" fontId="18" fillId="0" borderId="9" xfId="0" applyNumberFormat="1" applyFont="1" applyBorder="1" applyAlignment="1" applyProtection="1">
      <alignment horizontal="center" vertical="center" wrapText="1"/>
      <protection locked="0"/>
    </xf>
    <xf numFmtId="177" fontId="17" fillId="2" borderId="0" xfId="6" applyNumberFormat="1" applyFont="1" applyFill="1" applyBorder="1" applyAlignment="1" applyProtection="1">
      <alignment vertical="center"/>
      <protection locked="0"/>
    </xf>
    <xf numFmtId="177" fontId="18" fillId="2" borderId="0" xfId="6" applyNumberFormat="1" applyFont="1" applyFill="1" applyBorder="1" applyAlignment="1" applyProtection="1">
      <alignment vertical="center"/>
      <protection locked="0"/>
    </xf>
    <xf numFmtId="177" fontId="18" fillId="0" borderId="15" xfId="0" applyNumberFormat="1" applyFont="1" applyBorder="1" applyAlignment="1" applyProtection="1">
      <alignment horizontal="center" vertical="center" wrapText="1"/>
      <protection locked="0"/>
    </xf>
    <xf numFmtId="177" fontId="18" fillId="0" borderId="11" xfId="0" applyNumberFormat="1" applyFont="1" applyBorder="1" applyAlignment="1" applyProtection="1">
      <alignment horizontal="center" vertical="center"/>
      <protection locked="0"/>
    </xf>
    <xf numFmtId="177" fontId="18" fillId="0" borderId="11" xfId="11" applyNumberFormat="1" applyFont="1" applyBorder="1" applyAlignment="1" applyProtection="1">
      <alignment horizontal="right" vertical="center"/>
      <protection locked="0"/>
    </xf>
    <xf numFmtId="177" fontId="18" fillId="0" borderId="11" xfId="0" applyNumberFormat="1" applyFont="1" applyBorder="1" applyAlignment="1" applyProtection="1">
      <alignment horizontal="right" vertical="center"/>
      <protection locked="0"/>
    </xf>
    <xf numFmtId="177" fontId="18" fillId="0" borderId="11" xfId="11" applyNumberFormat="1" applyFont="1" applyBorder="1" applyAlignment="1" applyProtection="1">
      <alignment horizontal="right" vertical="center"/>
    </xf>
    <xf numFmtId="177" fontId="18" fillId="0" borderId="11" xfId="0" applyNumberFormat="1" applyFont="1" applyBorder="1" applyAlignment="1" applyProtection="1">
      <alignment horizontal="right" vertical="center"/>
    </xf>
    <xf numFmtId="177" fontId="16" fillId="2" borderId="0" xfId="6" applyNumberFormat="1" applyFont="1" applyFill="1" applyBorder="1" applyAlignment="1" applyProtection="1">
      <alignment horizontal="left" vertical="center"/>
      <protection locked="0"/>
    </xf>
    <xf numFmtId="177" fontId="20" fillId="2" borderId="0" xfId="4" applyNumberFormat="1" applyFont="1" applyFill="1" applyAlignment="1" applyProtection="1">
      <alignment vertical="center"/>
      <protection locked="0"/>
    </xf>
    <xf numFmtId="177" fontId="18" fillId="2" borderId="0" xfId="5" applyNumberFormat="1" applyFont="1" applyFill="1" applyAlignment="1" applyProtection="1">
      <alignment horizontal="center" vertical="center"/>
      <protection locked="0"/>
    </xf>
    <xf numFmtId="177" fontId="18" fillId="2" borderId="0" xfId="5" applyNumberFormat="1" applyFont="1" applyFill="1" applyAlignment="1" applyProtection="1">
      <alignment vertical="center"/>
      <protection locked="0"/>
    </xf>
    <xf numFmtId="177" fontId="21" fillId="2" borderId="0" xfId="6" applyNumberFormat="1" applyFont="1" applyFill="1" applyBorder="1" applyAlignment="1" applyProtection="1">
      <alignment horizontal="left" vertical="center"/>
      <protection locked="0"/>
    </xf>
    <xf numFmtId="177" fontId="18" fillId="2" borderId="3" xfId="6" applyNumberFormat="1" applyFont="1" applyFill="1" applyBorder="1" applyAlignment="1" applyProtection="1">
      <alignment vertical="center"/>
      <protection locked="0"/>
    </xf>
    <xf numFmtId="177" fontId="18" fillId="2" borderId="5" xfId="6" applyNumberFormat="1" applyFont="1" applyFill="1" applyBorder="1" applyAlignment="1" applyProtection="1">
      <alignment vertical="center"/>
      <protection locked="0"/>
    </xf>
    <xf numFmtId="177" fontId="18" fillId="0" borderId="3" xfId="0" applyNumberFormat="1" applyFont="1" applyBorder="1" applyAlignment="1">
      <alignment horizontal="right" vertical="center"/>
    </xf>
    <xf numFmtId="177" fontId="21" fillId="2" borderId="0" xfId="6" applyNumberFormat="1" applyFont="1" applyFill="1" applyBorder="1" applyAlignment="1" applyProtection="1">
      <alignment vertical="center"/>
      <protection locked="0"/>
    </xf>
    <xf numFmtId="177" fontId="18" fillId="0" borderId="3" xfId="11" applyNumberFormat="1" applyFont="1" applyBorder="1" applyAlignment="1">
      <alignment horizontal="right" vertical="center"/>
    </xf>
    <xf numFmtId="176" fontId="18" fillId="0" borderId="3" xfId="0" applyNumberFormat="1" applyFont="1" applyBorder="1" applyAlignment="1">
      <alignment vertical="center"/>
    </xf>
    <xf numFmtId="177" fontId="18" fillId="0" borderId="3" xfId="0" applyNumberFormat="1" applyFont="1" applyBorder="1" applyAlignment="1">
      <alignment vertical="center"/>
    </xf>
    <xf numFmtId="0" fontId="18" fillId="0" borderId="0" xfId="0" applyFont="1" applyBorder="1" applyAlignment="1">
      <alignment horizontal="center" vertical="center"/>
    </xf>
    <xf numFmtId="177" fontId="21" fillId="2" borderId="0" xfId="6" applyNumberFormat="1" applyFont="1" applyFill="1" applyAlignment="1" applyProtection="1">
      <alignment vertical="center"/>
      <protection locked="0"/>
    </xf>
    <xf numFmtId="0" fontId="18" fillId="0" borderId="0" xfId="0" applyFont="1" applyBorder="1" applyAlignment="1">
      <alignment horizontal="left" vertical="top"/>
    </xf>
    <xf numFmtId="177" fontId="16" fillId="2" borderId="0" xfId="6" applyNumberFormat="1" applyFont="1" applyFill="1" applyBorder="1" applyAlignment="1" applyProtection="1">
      <alignment horizontal="left" vertical="center"/>
      <protection locked="0"/>
    </xf>
    <xf numFmtId="177" fontId="16" fillId="2" borderId="0" xfId="6" applyNumberFormat="1" applyFont="1" applyFill="1" applyBorder="1" applyAlignment="1" applyProtection="1">
      <alignment horizontal="left" vertical="center"/>
      <protection locked="0"/>
    </xf>
    <xf numFmtId="177" fontId="18" fillId="0" borderId="3" xfId="0" applyNumberFormat="1" applyFont="1" applyBorder="1" applyAlignment="1" applyProtection="1">
      <alignment horizontal="center" vertical="center" wrapText="1"/>
      <protection locked="0"/>
    </xf>
    <xf numFmtId="177" fontId="18" fillId="0" borderId="5" xfId="0" applyNumberFormat="1" applyFont="1" applyBorder="1" applyAlignment="1" applyProtection="1">
      <alignment horizontal="center" vertical="center" wrapText="1"/>
      <protection locked="0"/>
    </xf>
    <xf numFmtId="177" fontId="18" fillId="2" borderId="3" xfId="6" applyNumberFormat="1" applyFont="1" applyFill="1" applyBorder="1" applyAlignment="1" applyProtection="1">
      <alignment horizontal="center" vertical="center"/>
      <protection locked="0"/>
    </xf>
    <xf numFmtId="177" fontId="18" fillId="0" borderId="3" xfId="0" applyNumberFormat="1" applyFont="1" applyBorder="1" applyAlignment="1">
      <alignment horizontal="center" vertical="center"/>
    </xf>
    <xf numFmtId="0" fontId="18" fillId="0" borderId="3" xfId="0" applyFont="1" applyBorder="1" applyAlignment="1">
      <alignment horizontal="center" vertical="center"/>
    </xf>
    <xf numFmtId="0" fontId="23" fillId="0" borderId="0" xfId="0" applyFont="1" applyAlignment="1">
      <alignment vertical="center"/>
    </xf>
    <xf numFmtId="177" fontId="14" fillId="2" borderId="0" xfId="4" applyNumberFormat="1" applyFont="1" applyFill="1" applyAlignment="1" applyProtection="1">
      <alignment horizontal="center" vertical="center"/>
      <protection locked="0"/>
    </xf>
    <xf numFmtId="177" fontId="16" fillId="2" borderId="0" xfId="6" applyNumberFormat="1" applyFont="1" applyFill="1" applyBorder="1" applyAlignment="1" applyProtection="1">
      <alignment horizontal="center" vertical="center"/>
      <protection locked="0"/>
    </xf>
    <xf numFmtId="0" fontId="23" fillId="0" borderId="0" xfId="0" applyFont="1" applyAlignment="1">
      <alignment horizontal="center" vertical="center"/>
    </xf>
    <xf numFmtId="177" fontId="17" fillId="2" borderId="0" xfId="6" applyNumberFormat="1" applyFont="1" applyFill="1" applyBorder="1" applyAlignment="1" applyProtection="1">
      <alignment horizontal="center" vertical="center"/>
      <protection locked="0"/>
    </xf>
    <xf numFmtId="177" fontId="18" fillId="2" borderId="0" xfId="6" applyNumberFormat="1" applyFont="1" applyFill="1" applyAlignment="1" applyProtection="1">
      <alignment horizontal="center" vertical="center"/>
      <protection locked="0"/>
    </xf>
    <xf numFmtId="177" fontId="17" fillId="2" borderId="0" xfId="6" applyNumberFormat="1" applyFont="1" applyFill="1" applyAlignment="1" applyProtection="1">
      <alignment horizontal="center" vertical="center"/>
      <protection locked="0"/>
    </xf>
    <xf numFmtId="0" fontId="25" fillId="0" borderId="0" xfId="0" applyFont="1" applyAlignment="1">
      <alignment vertical="center"/>
    </xf>
    <xf numFmtId="177" fontId="18" fillId="2" borderId="0" xfId="6" applyNumberFormat="1" applyFont="1" applyFill="1" applyBorder="1" applyAlignment="1" applyProtection="1">
      <alignment vertical="center" wrapText="1"/>
      <protection locked="0"/>
    </xf>
    <xf numFmtId="0" fontId="18" fillId="0" borderId="3" xfId="0" applyFont="1" applyBorder="1" applyAlignment="1">
      <alignment horizontal="justify" vertical="center" wrapText="1"/>
    </xf>
    <xf numFmtId="0" fontId="18" fillId="0" borderId="2" xfId="0" applyFont="1" applyBorder="1" applyAlignment="1">
      <alignment horizontal="center"/>
    </xf>
    <xf numFmtId="177" fontId="19" fillId="0" borderId="3" xfId="3" applyNumberFormat="1" applyFont="1" applyFill="1" applyBorder="1" applyAlignment="1">
      <alignment vertical="center"/>
    </xf>
    <xf numFmtId="176" fontId="19" fillId="0" borderId="3" xfId="0" applyNumberFormat="1" applyFont="1" applyFill="1" applyBorder="1" applyAlignment="1">
      <alignment vertical="center" shrinkToFit="1"/>
    </xf>
    <xf numFmtId="176" fontId="19" fillId="0" borderId="3" xfId="0" applyNumberFormat="1" applyFont="1" applyBorder="1" applyAlignment="1">
      <alignment vertical="center" shrinkToFit="1"/>
    </xf>
    <xf numFmtId="176" fontId="19" fillId="0" borderId="3" xfId="3" applyNumberFormat="1" applyFont="1" applyFill="1" applyBorder="1" applyAlignment="1">
      <alignment vertical="center" shrinkToFit="1"/>
    </xf>
    <xf numFmtId="49" fontId="19" fillId="0" borderId="3" xfId="0" applyNumberFormat="1" applyFont="1" applyFill="1" applyBorder="1" applyAlignment="1">
      <alignment horizontal="center" vertical="center" shrinkToFit="1"/>
    </xf>
    <xf numFmtId="49" fontId="19" fillId="0" borderId="3" xfId="0" applyNumberFormat="1" applyFont="1" applyBorder="1" applyAlignment="1">
      <alignment horizontal="center" vertical="center" shrinkToFit="1"/>
    </xf>
    <xf numFmtId="0" fontId="18" fillId="0" borderId="0" xfId="0" applyFont="1" applyAlignment="1">
      <alignment vertical="center"/>
    </xf>
    <xf numFmtId="177" fontId="18" fillId="0" borderId="0" xfId="0" applyNumberFormat="1" applyFont="1" applyBorder="1" applyAlignment="1">
      <alignment horizontal="right" vertical="center"/>
    </xf>
    <xf numFmtId="177" fontId="18" fillId="0" borderId="0" xfId="0" applyNumberFormat="1" applyFont="1" applyAlignment="1">
      <alignment horizontal="right" vertical="center"/>
    </xf>
    <xf numFmtId="0" fontId="21" fillId="0" borderId="0" xfId="0" applyFont="1" applyAlignment="1">
      <alignment vertical="center"/>
    </xf>
    <xf numFmtId="0" fontId="18" fillId="0" borderId="3" xfId="0" applyFont="1" applyBorder="1" applyAlignment="1">
      <alignment horizontal="center" vertical="center" shrinkToFit="1"/>
    </xf>
    <xf numFmtId="0" fontId="18" fillId="2" borderId="3" xfId="3" applyFont="1" applyFill="1" applyBorder="1" applyAlignment="1">
      <alignment horizontal="center" vertical="center"/>
    </xf>
    <xf numFmtId="0" fontId="18" fillId="2" borderId="3" xfId="3" applyFont="1" applyFill="1" applyBorder="1" applyAlignment="1">
      <alignment horizontal="center" vertical="center" wrapText="1"/>
    </xf>
    <xf numFmtId="0" fontId="24" fillId="2" borderId="0" xfId="3" applyFont="1" applyFill="1" applyAlignment="1">
      <alignment vertical="center"/>
    </xf>
    <xf numFmtId="0" fontId="18" fillId="0" borderId="2" xfId="0" applyNumberFormat="1" applyFont="1" applyBorder="1" applyAlignment="1">
      <alignment horizontal="center" vertical="center"/>
    </xf>
    <xf numFmtId="0" fontId="18" fillId="0" borderId="3" xfId="0" applyNumberFormat="1" applyFont="1" applyBorder="1" applyAlignment="1">
      <alignment horizontal="center" vertical="center"/>
    </xf>
    <xf numFmtId="0" fontId="18" fillId="2" borderId="0" xfId="3" applyFont="1" applyFill="1" applyAlignment="1">
      <alignment vertical="center"/>
    </xf>
    <xf numFmtId="0" fontId="19" fillId="0" borderId="0" xfId="0" applyFont="1" applyAlignment="1">
      <alignment vertical="center"/>
    </xf>
    <xf numFmtId="177" fontId="19" fillId="0" borderId="0" xfId="0" applyNumberFormat="1" applyFont="1" applyAlignment="1">
      <alignment vertical="center"/>
    </xf>
    <xf numFmtId="177" fontId="18" fillId="0" borderId="5" xfId="0" applyNumberFormat="1" applyFont="1" applyBorder="1" applyAlignment="1" applyProtection="1">
      <alignment horizontal="center" vertical="center"/>
      <protection locked="0"/>
    </xf>
    <xf numFmtId="177" fontId="19" fillId="2" borderId="0" xfId="6" applyNumberFormat="1" applyFont="1" applyFill="1" applyBorder="1" applyAlignment="1" applyProtection="1">
      <alignment vertical="center"/>
      <protection locked="0"/>
    </xf>
    <xf numFmtId="177" fontId="19" fillId="0" borderId="3" xfId="0" applyNumberFormat="1" applyFont="1" applyFill="1" applyBorder="1" applyAlignment="1">
      <alignment horizontal="right" vertical="center"/>
    </xf>
    <xf numFmtId="177" fontId="16" fillId="2" borderId="0" xfId="6" applyNumberFormat="1" applyFont="1" applyFill="1" applyBorder="1" applyAlignment="1" applyProtection="1">
      <alignment horizontal="left" vertical="center"/>
      <protection locked="0"/>
    </xf>
    <xf numFmtId="177" fontId="18" fillId="0" borderId="3" xfId="0" applyNumberFormat="1" applyFont="1" applyBorder="1" applyAlignment="1" applyProtection="1">
      <alignment horizontal="center" vertical="center" wrapText="1"/>
      <protection locked="0"/>
    </xf>
    <xf numFmtId="49" fontId="19" fillId="0" borderId="3" xfId="0" applyNumberFormat="1" applyFont="1" applyBorder="1" applyAlignment="1">
      <alignment horizontal="center" vertical="center"/>
    </xf>
    <xf numFmtId="177" fontId="31" fillId="2" borderId="0" xfId="4" applyNumberFormat="1" applyFont="1" applyFill="1" applyAlignment="1" applyProtection="1">
      <alignment vertical="center"/>
      <protection locked="0"/>
    </xf>
    <xf numFmtId="177" fontId="32" fillId="2" borderId="0" xfId="4" applyNumberFormat="1" applyFont="1" applyFill="1" applyAlignment="1" applyProtection="1">
      <alignment vertical="center"/>
      <protection locked="0"/>
    </xf>
    <xf numFmtId="177" fontId="19" fillId="2" borderId="0" xfId="6" applyNumberFormat="1" applyFont="1" applyFill="1" applyAlignment="1" applyProtection="1">
      <alignment vertical="center"/>
      <protection locked="0"/>
    </xf>
    <xf numFmtId="177" fontId="25" fillId="2" borderId="0" xfId="6" applyNumberFormat="1" applyFont="1" applyFill="1" applyBorder="1" applyAlignment="1" applyProtection="1">
      <alignment horizontal="left" vertical="center"/>
      <protection locked="0"/>
    </xf>
    <xf numFmtId="177" fontId="19" fillId="0" borderId="3" xfId="0" applyNumberFormat="1" applyFont="1" applyBorder="1" applyAlignment="1">
      <alignment horizontal="center" vertical="center"/>
    </xf>
    <xf numFmtId="177" fontId="19" fillId="0" borderId="3" xfId="0" applyNumberFormat="1" applyFont="1" applyBorder="1" applyAlignment="1" applyProtection="1">
      <alignment horizontal="center" vertical="center" wrapText="1"/>
      <protection locked="0"/>
    </xf>
    <xf numFmtId="177" fontId="19" fillId="0" borderId="3" xfId="11" applyNumberFormat="1" applyFont="1" applyBorder="1" applyAlignment="1" applyProtection="1">
      <alignment horizontal="right" vertical="center"/>
      <protection locked="0"/>
    </xf>
    <xf numFmtId="177" fontId="19" fillId="2" borderId="3" xfId="6" applyNumberFormat="1" applyFont="1" applyFill="1" applyBorder="1" applyAlignment="1" applyProtection="1">
      <alignment vertical="center"/>
      <protection locked="0"/>
    </xf>
    <xf numFmtId="177" fontId="19" fillId="0" borderId="3" xfId="0" applyNumberFormat="1" applyFont="1" applyBorder="1" applyAlignment="1" applyProtection="1">
      <alignment horizontal="right" vertical="center"/>
      <protection locked="0"/>
    </xf>
    <xf numFmtId="177" fontId="19" fillId="0" borderId="3" xfId="0" applyNumberFormat="1" applyFont="1" applyBorder="1" applyAlignment="1" applyProtection="1">
      <alignment horizontal="center" vertical="center"/>
      <protection locked="0"/>
    </xf>
    <xf numFmtId="177" fontId="34" fillId="2" borderId="0" xfId="6" applyNumberFormat="1" applyFont="1" applyFill="1" applyBorder="1" applyAlignment="1" applyProtection="1">
      <alignment horizontal="left" vertical="center"/>
      <protection locked="0"/>
    </xf>
    <xf numFmtId="177" fontId="35" fillId="0" borderId="0" xfId="0" applyNumberFormat="1" applyFont="1" applyBorder="1" applyAlignment="1">
      <alignment horizontal="justify" vertical="center" wrapText="1"/>
    </xf>
    <xf numFmtId="177" fontId="25" fillId="2" borderId="0" xfId="6" applyNumberFormat="1" applyFont="1" applyFill="1" applyBorder="1" applyAlignment="1" applyProtection="1">
      <alignment vertical="center"/>
      <protection locked="0"/>
    </xf>
    <xf numFmtId="177" fontId="19" fillId="0" borderId="3" xfId="0" applyNumberFormat="1" applyFont="1" applyBorder="1" applyAlignment="1">
      <alignment horizontal="center" vertical="center" wrapText="1"/>
    </xf>
    <xf numFmtId="177" fontId="19" fillId="0" borderId="3" xfId="0" applyNumberFormat="1" applyFont="1" applyBorder="1" applyAlignment="1">
      <alignment horizontal="right" vertical="center"/>
    </xf>
    <xf numFmtId="177" fontId="19" fillId="0" borderId="3" xfId="0" applyNumberFormat="1" applyFont="1" applyFill="1" applyBorder="1" applyAlignment="1" applyProtection="1">
      <alignment horizontal="right" vertical="center"/>
      <protection locked="0"/>
    </xf>
    <xf numFmtId="177" fontId="19" fillId="0" borderId="3" xfId="0" applyNumberFormat="1" applyFont="1" applyBorder="1" applyAlignment="1">
      <alignment vertical="center" wrapText="1"/>
    </xf>
    <xf numFmtId="177" fontId="19" fillId="2" borderId="0" xfId="6" applyNumberFormat="1" applyFont="1" applyFill="1" applyAlignment="1" applyProtection="1">
      <alignment horizontal="left" vertical="center"/>
      <protection locked="0"/>
    </xf>
    <xf numFmtId="177" fontId="19" fillId="0" borderId="3" xfId="11" applyNumberFormat="1" applyFont="1" applyBorder="1" applyAlignment="1">
      <alignment horizontal="center" vertical="center"/>
    </xf>
    <xf numFmtId="177" fontId="19" fillId="0" borderId="3" xfId="11" applyNumberFormat="1" applyFont="1" applyBorder="1" applyAlignment="1">
      <alignment horizontal="right" vertical="center"/>
    </xf>
    <xf numFmtId="177" fontId="19" fillId="2" borderId="10" xfId="6" applyNumberFormat="1" applyFont="1" applyFill="1" applyBorder="1" applyAlignment="1" applyProtection="1">
      <alignment vertical="center"/>
      <protection locked="0"/>
    </xf>
    <xf numFmtId="177" fontId="33" fillId="2" borderId="0" xfId="6" applyNumberFormat="1" applyFont="1" applyFill="1" applyBorder="1" applyAlignment="1" applyProtection="1">
      <alignment horizontal="left" vertical="center"/>
      <protection locked="0"/>
    </xf>
    <xf numFmtId="0" fontId="19" fillId="0" borderId="3" xfId="0" applyFont="1" applyBorder="1" applyAlignment="1">
      <alignment horizontal="center" vertical="center"/>
    </xf>
    <xf numFmtId="177" fontId="19" fillId="0" borderId="3" xfId="0" applyNumberFormat="1" applyFont="1" applyBorder="1" applyAlignment="1" applyProtection="1">
      <alignment vertical="center"/>
      <protection locked="0"/>
    </xf>
    <xf numFmtId="176" fontId="19" fillId="0" borderId="3" xfId="0" applyNumberFormat="1" applyFont="1" applyBorder="1" applyAlignment="1">
      <alignment vertical="center"/>
    </xf>
    <xf numFmtId="178" fontId="19" fillId="0" borderId="3" xfId="0" applyNumberFormat="1" applyFont="1" applyBorder="1" applyAlignment="1">
      <alignment vertical="center"/>
    </xf>
    <xf numFmtId="0" fontId="19" fillId="0" borderId="3" xfId="0" applyFont="1" applyBorder="1" applyAlignment="1">
      <alignment vertical="center"/>
    </xf>
    <xf numFmtId="0" fontId="19" fillId="0" borderId="3" xfId="0" applyFont="1" applyBorder="1" applyAlignment="1">
      <alignment vertical="center" wrapText="1"/>
    </xf>
    <xf numFmtId="38" fontId="19" fillId="0" borderId="3" xfId="11" applyFont="1" applyBorder="1" applyAlignment="1">
      <alignment horizontal="right" vertical="center"/>
    </xf>
    <xf numFmtId="179" fontId="19" fillId="0" borderId="3" xfId="0" applyNumberFormat="1" applyFont="1" applyBorder="1" applyAlignment="1" applyProtection="1">
      <alignment horizontal="right" vertical="center"/>
    </xf>
    <xf numFmtId="0" fontId="19" fillId="0" borderId="3" xfId="0" applyFont="1" applyBorder="1" applyAlignment="1">
      <alignment vertical="center" shrinkToFit="1"/>
    </xf>
    <xf numFmtId="0" fontId="19" fillId="0" borderId="0" xfId="0" applyFont="1" applyBorder="1" applyAlignment="1">
      <alignment horizontal="center" vertical="center" textRotation="255"/>
    </xf>
    <xf numFmtId="0" fontId="19" fillId="0" borderId="0" xfId="0" applyFont="1" applyBorder="1" applyAlignment="1">
      <alignment vertical="center" wrapText="1"/>
    </xf>
    <xf numFmtId="0" fontId="19" fillId="0" borderId="0" xfId="0" applyFont="1" applyBorder="1" applyAlignment="1">
      <alignment vertical="top" wrapText="1"/>
    </xf>
    <xf numFmtId="0" fontId="37" fillId="0" borderId="0" xfId="0" applyFont="1" applyBorder="1" applyAlignment="1">
      <alignment vertical="top" wrapText="1"/>
    </xf>
    <xf numFmtId="177" fontId="19" fillId="0" borderId="3" xfId="11" applyNumberFormat="1" applyFont="1" applyBorder="1" applyAlignment="1">
      <alignment vertical="center" wrapText="1"/>
    </xf>
    <xf numFmtId="177" fontId="19" fillId="0" borderId="3" xfId="0" applyNumberFormat="1" applyFont="1" applyBorder="1" applyAlignment="1">
      <alignment vertical="center"/>
    </xf>
    <xf numFmtId="177" fontId="19" fillId="0" borderId="9" xfId="0" applyNumberFormat="1" applyFont="1" applyBorder="1" applyAlignment="1">
      <alignment vertical="center"/>
    </xf>
    <xf numFmtId="178" fontId="19" fillId="0" borderId="3" xfId="11" applyNumberFormat="1" applyFont="1" applyBorder="1" applyAlignment="1">
      <alignment vertical="center" wrapText="1"/>
    </xf>
    <xf numFmtId="178" fontId="19" fillId="0" borderId="3" xfId="14" applyNumberFormat="1" applyFont="1" applyBorder="1" applyAlignment="1">
      <alignment vertical="center" wrapText="1"/>
    </xf>
    <xf numFmtId="177" fontId="19" fillId="0" borderId="9" xfId="11" applyNumberFormat="1" applyFont="1" applyBorder="1" applyAlignment="1">
      <alignment vertical="center" wrapText="1"/>
    </xf>
    <xf numFmtId="177" fontId="19" fillId="0" borderId="8" xfId="0" applyNumberFormat="1" applyFont="1" applyBorder="1" applyAlignment="1">
      <alignment vertical="center"/>
    </xf>
    <xf numFmtId="0" fontId="19" fillId="0" borderId="0" xfId="0" applyFont="1" applyBorder="1" applyAlignment="1">
      <alignment horizontal="left" vertical="top" wrapText="1"/>
    </xf>
    <xf numFmtId="178" fontId="19" fillId="0" borderId="3" xfId="0" applyNumberFormat="1" applyFont="1" applyBorder="1" applyAlignment="1">
      <alignment horizontal="right" vertical="center"/>
    </xf>
    <xf numFmtId="0" fontId="19" fillId="0" borderId="0" xfId="0" applyFont="1" applyBorder="1" applyAlignment="1">
      <alignment horizontal="center" vertical="center"/>
    </xf>
    <xf numFmtId="178" fontId="19" fillId="0" borderId="0" xfId="0" applyNumberFormat="1" applyFont="1" applyBorder="1" applyAlignment="1">
      <alignment horizontal="right" vertical="center"/>
    </xf>
    <xf numFmtId="177" fontId="25" fillId="2" borderId="0" xfId="6" applyNumberFormat="1" applyFont="1" applyFill="1" applyAlignment="1" applyProtection="1">
      <alignment vertical="center"/>
      <protection locked="0"/>
    </xf>
    <xf numFmtId="0" fontId="19" fillId="0" borderId="3" xfId="0" applyFont="1" applyBorder="1" applyAlignment="1">
      <alignment horizontal="center" vertical="center" wrapText="1"/>
    </xf>
    <xf numFmtId="176" fontId="19" fillId="0" borderId="3" xfId="0" applyNumberFormat="1" applyFont="1" applyBorder="1" applyAlignment="1">
      <alignment horizontal="right" vertical="center"/>
    </xf>
    <xf numFmtId="177" fontId="19" fillId="2" borderId="3" xfId="6" applyNumberFormat="1" applyFont="1" applyFill="1" applyBorder="1" applyAlignment="1" applyProtection="1">
      <alignment horizontal="center" vertical="center"/>
      <protection locked="0"/>
    </xf>
    <xf numFmtId="176" fontId="19" fillId="0" borderId="3" xfId="0" applyNumberFormat="1" applyFont="1" applyBorder="1" applyAlignment="1" applyProtection="1">
      <alignment horizontal="right" vertical="center"/>
      <protection locked="0"/>
    </xf>
    <xf numFmtId="177" fontId="19" fillId="0" borderId="3" xfId="11" applyNumberFormat="1" applyFont="1" applyFill="1" applyBorder="1" applyAlignment="1">
      <alignment horizontal="right" vertical="center"/>
    </xf>
    <xf numFmtId="180" fontId="19" fillId="0" borderId="3" xfId="0" applyNumberFormat="1" applyFont="1" applyBorder="1" applyAlignment="1">
      <alignment horizontal="center" vertical="center"/>
    </xf>
    <xf numFmtId="177" fontId="19" fillId="0" borderId="9" xfId="0" applyNumberFormat="1" applyFont="1" applyBorder="1" applyAlignment="1" applyProtection="1">
      <alignment horizontal="right" vertical="center"/>
      <protection locked="0"/>
    </xf>
    <xf numFmtId="49" fontId="19" fillId="0" borderId="3" xfId="0" quotePrefix="1" applyNumberFormat="1" applyFont="1" applyBorder="1" applyAlignment="1">
      <alignment horizontal="center" vertical="center"/>
    </xf>
    <xf numFmtId="180" fontId="35" fillId="0" borderId="0" xfId="11" applyNumberFormat="1" applyFont="1" applyBorder="1" applyAlignment="1">
      <alignment horizontal="right" vertical="center"/>
    </xf>
    <xf numFmtId="38" fontId="35" fillId="0" borderId="0" xfId="11" applyFont="1" applyBorder="1" applyAlignment="1">
      <alignment horizontal="right" vertical="center"/>
    </xf>
    <xf numFmtId="0" fontId="19" fillId="0" borderId="0" xfId="0" applyFont="1" applyBorder="1" applyAlignment="1">
      <alignment horizontal="left" vertical="center" wrapText="1"/>
    </xf>
    <xf numFmtId="177" fontId="23" fillId="2" borderId="0" xfId="6" applyNumberFormat="1" applyFont="1" applyFill="1" applyBorder="1" applyAlignment="1" applyProtection="1">
      <alignment vertical="center"/>
      <protection locked="0"/>
    </xf>
    <xf numFmtId="177" fontId="23" fillId="2" borderId="0" xfId="6" applyNumberFormat="1" applyFont="1" applyFill="1" applyBorder="1" applyAlignment="1" applyProtection="1">
      <alignment horizontal="center" vertical="center"/>
      <protection locked="0"/>
    </xf>
    <xf numFmtId="0" fontId="19" fillId="0" borderId="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38" fillId="0" borderId="3" xfId="0" applyFont="1" applyBorder="1" applyAlignment="1">
      <alignment horizontal="center" vertical="center" wrapText="1"/>
    </xf>
    <xf numFmtId="176" fontId="19" fillId="0" borderId="3" xfId="0" applyNumberFormat="1" applyFont="1" applyFill="1" applyBorder="1" applyAlignment="1">
      <alignment horizontal="right" vertical="center"/>
    </xf>
    <xf numFmtId="177" fontId="19" fillId="0" borderId="3" xfId="15" applyNumberFormat="1" applyFont="1" applyBorder="1" applyAlignment="1">
      <alignment horizontal="right" vertical="center"/>
    </xf>
    <xf numFmtId="0" fontId="19" fillId="0" borderId="5" xfId="0" applyFont="1" applyFill="1" applyBorder="1" applyAlignment="1">
      <alignment horizontal="center" vertical="center"/>
    </xf>
    <xf numFmtId="0" fontId="19" fillId="0" borderId="5" xfId="0" applyFont="1" applyBorder="1" applyAlignment="1">
      <alignment horizontal="center" vertical="center"/>
    </xf>
    <xf numFmtId="176" fontId="19" fillId="0" borderId="3" xfId="0" applyNumberFormat="1" applyFont="1" applyBorder="1" applyAlignment="1" applyProtection="1">
      <alignment vertical="center"/>
      <protection locked="0"/>
    </xf>
    <xf numFmtId="0" fontId="19" fillId="0" borderId="17" xfId="0" applyFont="1" applyBorder="1" applyAlignment="1">
      <alignment horizontal="left" vertical="center" wrapText="1"/>
    </xf>
    <xf numFmtId="177" fontId="23" fillId="2" borderId="0" xfId="6" applyNumberFormat="1" applyFont="1" applyFill="1" applyAlignment="1" applyProtection="1">
      <alignment vertical="center"/>
      <protection locked="0"/>
    </xf>
    <xf numFmtId="180" fontId="19" fillId="0" borderId="3" xfId="0" applyNumberFormat="1" applyFont="1" applyBorder="1" applyAlignment="1">
      <alignment vertical="center"/>
    </xf>
    <xf numFmtId="180" fontId="19" fillId="2" borderId="3" xfId="6" applyNumberFormat="1" applyFont="1" applyFill="1" applyBorder="1" applyAlignment="1" applyProtection="1">
      <alignment vertical="center"/>
      <protection locked="0"/>
    </xf>
    <xf numFmtId="177" fontId="19" fillId="0" borderId="3" xfId="0" applyNumberFormat="1" applyFont="1" applyFill="1" applyBorder="1" applyAlignment="1">
      <alignment vertical="center"/>
    </xf>
    <xf numFmtId="177" fontId="19" fillId="0" borderId="3" xfId="0" applyNumberFormat="1" applyFont="1" applyFill="1" applyBorder="1" applyAlignment="1">
      <alignment vertical="center" wrapText="1" shrinkToFit="1"/>
    </xf>
    <xf numFmtId="177" fontId="19" fillId="0" borderId="3" xfId="11" applyNumberFormat="1" applyFont="1" applyFill="1" applyBorder="1" applyAlignment="1">
      <alignment vertical="center"/>
    </xf>
    <xf numFmtId="177" fontId="19" fillId="0" borderId="3" xfId="11" applyNumberFormat="1" applyFont="1" applyBorder="1" applyAlignment="1">
      <alignment vertical="center"/>
    </xf>
    <xf numFmtId="177" fontId="39" fillId="2" borderId="0" xfId="6" applyNumberFormat="1" applyFont="1" applyFill="1" applyBorder="1" applyAlignment="1" applyProtection="1">
      <alignment horizontal="left" vertical="center"/>
      <protection locked="0"/>
    </xf>
    <xf numFmtId="177" fontId="19" fillId="2" borderId="0" xfId="6" applyNumberFormat="1" applyFont="1" applyFill="1" applyBorder="1" applyAlignment="1" applyProtection="1">
      <alignment horizontal="left" vertical="center"/>
      <protection locked="0"/>
    </xf>
    <xf numFmtId="177" fontId="19" fillId="0" borderId="4" xfId="0" applyNumberFormat="1" applyFont="1" applyBorder="1" applyAlignment="1">
      <alignment horizontal="center" vertical="center"/>
    </xf>
    <xf numFmtId="177" fontId="19" fillId="2" borderId="6" xfId="6" applyNumberFormat="1" applyFont="1" applyFill="1" applyBorder="1" applyAlignment="1" applyProtection="1">
      <alignment vertical="center"/>
      <protection locked="0"/>
    </xf>
    <xf numFmtId="0" fontId="19" fillId="0" borderId="3" xfId="0" applyFont="1" applyFill="1" applyBorder="1" applyAlignment="1">
      <alignment horizontal="center" vertical="center"/>
    </xf>
    <xf numFmtId="177" fontId="19" fillId="0" borderId="0" xfId="6" applyNumberFormat="1" applyFont="1" applyFill="1" applyBorder="1" applyAlignment="1" applyProtection="1">
      <alignment vertical="center"/>
      <protection locked="0"/>
    </xf>
    <xf numFmtId="177" fontId="19" fillId="0" borderId="5" xfId="6" applyNumberFormat="1" applyFont="1" applyFill="1" applyBorder="1" applyAlignment="1" applyProtection="1">
      <alignment vertical="center"/>
      <protection locked="0"/>
    </xf>
    <xf numFmtId="0" fontId="40" fillId="0" borderId="1" xfId="4" applyFont="1" applyBorder="1"/>
    <xf numFmtId="0" fontId="41" fillId="2" borderId="0" xfId="3" applyFont="1" applyFill="1"/>
    <xf numFmtId="176" fontId="19" fillId="0" borderId="3" xfId="0" applyNumberFormat="1" applyFont="1" applyFill="1" applyBorder="1" applyAlignment="1" applyProtection="1">
      <alignment horizontal="right" vertical="center"/>
      <protection locked="0"/>
    </xf>
    <xf numFmtId="176" fontId="19" fillId="0" borderId="3" xfId="0" applyNumberFormat="1" applyFont="1" applyFill="1" applyBorder="1" applyAlignment="1" applyProtection="1">
      <alignment vertical="center"/>
      <protection locked="0"/>
    </xf>
    <xf numFmtId="177" fontId="18" fillId="0" borderId="5" xfId="0" applyNumberFormat="1" applyFont="1" applyBorder="1" applyAlignment="1" applyProtection="1">
      <alignment horizontal="center" vertical="center" wrapText="1"/>
      <protection locked="0"/>
    </xf>
    <xf numFmtId="177" fontId="42" fillId="2" borderId="0" xfId="6" applyNumberFormat="1" applyFont="1" applyFill="1" applyBorder="1" applyAlignment="1" applyProtection="1">
      <alignment vertical="center"/>
      <protection locked="0"/>
    </xf>
    <xf numFmtId="177" fontId="16" fillId="2" borderId="0" xfId="6" applyNumberFormat="1" applyFont="1" applyFill="1" applyBorder="1" applyAlignment="1" applyProtection="1">
      <alignment horizontal="left" vertical="center"/>
      <protection locked="0"/>
    </xf>
    <xf numFmtId="177" fontId="18" fillId="0" borderId="3" xfId="0" applyNumberFormat="1" applyFont="1" applyBorder="1" applyAlignment="1" applyProtection="1">
      <alignment horizontal="center" vertical="center" wrapText="1"/>
      <protection locked="0"/>
    </xf>
    <xf numFmtId="177" fontId="18" fillId="0" borderId="4" xfId="0" applyNumberFormat="1" applyFont="1" applyBorder="1" applyAlignment="1" applyProtection="1">
      <alignment horizontal="center" vertical="center" wrapText="1"/>
      <protection locked="0"/>
    </xf>
    <xf numFmtId="0" fontId="18" fillId="0" borderId="3" xfId="0" applyFont="1" applyBorder="1" applyAlignment="1">
      <alignment horizontal="center" vertical="center"/>
    </xf>
    <xf numFmtId="177" fontId="18" fillId="2" borderId="3" xfId="6" applyNumberFormat="1" applyFont="1" applyFill="1" applyBorder="1" applyAlignment="1" applyProtection="1">
      <alignment horizontal="center" vertical="center"/>
      <protection locked="0"/>
    </xf>
    <xf numFmtId="177" fontId="18" fillId="0" borderId="3" xfId="0" applyNumberFormat="1" applyFont="1" applyBorder="1" applyAlignment="1">
      <alignment horizontal="right" vertical="center"/>
    </xf>
    <xf numFmtId="177" fontId="18" fillId="0" borderId="3" xfId="0" applyNumberFormat="1" applyFont="1" applyBorder="1" applyAlignment="1">
      <alignment horizontal="center" vertical="center"/>
    </xf>
    <xf numFmtId="177" fontId="18" fillId="2" borderId="5" xfId="6" applyNumberFormat="1" applyFont="1" applyFill="1" applyBorder="1" applyAlignment="1" applyProtection="1">
      <alignment horizontal="center" vertical="center"/>
      <protection locked="0"/>
    </xf>
    <xf numFmtId="177" fontId="21" fillId="2" borderId="0" xfId="6" applyNumberFormat="1" applyFont="1" applyFill="1" applyBorder="1" applyAlignment="1" applyProtection="1">
      <alignment horizontal="center" vertical="center"/>
      <protection locked="0"/>
    </xf>
    <xf numFmtId="177" fontId="18" fillId="2" borderId="9" xfId="6" applyNumberFormat="1" applyFont="1" applyFill="1" applyBorder="1" applyAlignment="1" applyProtection="1">
      <alignment horizontal="center" vertical="center"/>
      <protection locked="0"/>
    </xf>
    <xf numFmtId="177" fontId="18" fillId="0" borderId="3" xfId="0" applyNumberFormat="1" applyFont="1" applyBorder="1" applyAlignment="1" applyProtection="1">
      <alignment horizontal="center" vertical="center"/>
      <protection locked="0"/>
    </xf>
    <xf numFmtId="176" fontId="18" fillId="0" borderId="3" xfId="0" applyNumberFormat="1" applyFont="1" applyBorder="1" applyAlignment="1">
      <alignment horizontal="center" vertical="center" wrapText="1"/>
    </xf>
    <xf numFmtId="176" fontId="18" fillId="0" borderId="3" xfId="0" applyNumberFormat="1" applyFont="1" applyBorder="1" applyAlignment="1">
      <alignment horizontal="center" vertical="center"/>
    </xf>
    <xf numFmtId="180" fontId="18" fillId="0" borderId="3" xfId="0" applyNumberFormat="1" applyFont="1" applyBorder="1" applyAlignment="1">
      <alignment vertical="center"/>
    </xf>
    <xf numFmtId="180" fontId="18" fillId="0" borderId="3" xfId="0" applyNumberFormat="1" applyFont="1" applyFill="1" applyBorder="1" applyAlignment="1">
      <alignment vertical="center"/>
    </xf>
    <xf numFmtId="180" fontId="18" fillId="2" borderId="3" xfId="6" applyNumberFormat="1" applyFont="1" applyFill="1" applyBorder="1" applyAlignment="1" applyProtection="1">
      <alignment vertical="center"/>
      <protection locked="0"/>
    </xf>
    <xf numFmtId="180" fontId="17" fillId="2" borderId="3" xfId="6" applyNumberFormat="1" applyFont="1" applyFill="1" applyBorder="1" applyAlignment="1" applyProtection="1">
      <alignment vertical="center"/>
      <protection locked="0"/>
    </xf>
    <xf numFmtId="177" fontId="18" fillId="0" borderId="0" xfId="6" applyNumberFormat="1" applyFont="1" applyFill="1" applyAlignment="1" applyProtection="1">
      <alignment vertical="center"/>
      <protection locked="0"/>
    </xf>
    <xf numFmtId="177" fontId="17" fillId="0" borderId="0" xfId="6" applyNumberFormat="1" applyFont="1" applyFill="1" applyAlignment="1" applyProtection="1">
      <alignment vertical="center"/>
      <protection locked="0"/>
    </xf>
    <xf numFmtId="177" fontId="18" fillId="0" borderId="0" xfId="0" applyNumberFormat="1" applyFont="1" applyAlignment="1">
      <alignment vertical="center"/>
    </xf>
    <xf numFmtId="0" fontId="18" fillId="0" borderId="3" xfId="0" applyFont="1" applyBorder="1" applyAlignment="1">
      <alignment horizontal="center" vertical="center" wrapText="1"/>
    </xf>
    <xf numFmtId="177" fontId="18" fillId="0" borderId="3" xfId="11" applyNumberFormat="1" applyFont="1" applyFill="1" applyBorder="1" applyAlignment="1">
      <alignment horizontal="right" vertical="center"/>
    </xf>
    <xf numFmtId="177" fontId="18" fillId="2" borderId="19" xfId="6" applyNumberFormat="1" applyFont="1" applyFill="1" applyBorder="1" applyAlignment="1" applyProtection="1">
      <alignment vertical="center"/>
      <protection locked="0"/>
    </xf>
    <xf numFmtId="49" fontId="3" fillId="2" borderId="1" xfId="3" applyNumberFormat="1" applyFont="1" applyFill="1" applyBorder="1" applyAlignment="1">
      <alignment horizontal="center" vertical="center"/>
    </xf>
    <xf numFmtId="0" fontId="40" fillId="0" borderId="1" xfId="4" applyFont="1" applyBorder="1" applyAlignment="1">
      <alignment wrapText="1"/>
    </xf>
    <xf numFmtId="0" fontId="18" fillId="0" borderId="2" xfId="0" applyFont="1" applyBorder="1" applyAlignment="1">
      <alignment horizontal="center" vertical="center"/>
    </xf>
    <xf numFmtId="177" fontId="19" fillId="0" borderId="3" xfId="0" applyNumberFormat="1" applyFont="1" applyBorder="1" applyAlignment="1">
      <alignment vertical="center"/>
    </xf>
    <xf numFmtId="177" fontId="18" fillId="0" borderId="3" xfId="0" applyNumberFormat="1" applyFont="1" applyFill="1" applyBorder="1" applyAlignment="1" applyProtection="1">
      <alignment vertical="center"/>
      <protection locked="0"/>
    </xf>
    <xf numFmtId="177" fontId="18" fillId="0" borderId="3" xfId="0" applyNumberFormat="1" applyFont="1" applyBorder="1" applyAlignment="1" applyProtection="1">
      <alignment vertical="center" wrapText="1"/>
      <protection locked="0"/>
    </xf>
    <xf numFmtId="177" fontId="18" fillId="0" borderId="3" xfId="0" applyNumberFormat="1" applyFont="1" applyBorder="1" applyAlignment="1" applyProtection="1">
      <alignment vertical="center"/>
      <protection locked="0"/>
    </xf>
    <xf numFmtId="177" fontId="18" fillId="0" borderId="3" xfId="11" applyNumberFormat="1" applyFont="1" applyBorder="1" applyAlignment="1" applyProtection="1">
      <alignment vertical="center"/>
      <protection locked="0"/>
    </xf>
    <xf numFmtId="177" fontId="18" fillId="0" borderId="3" xfId="11" applyNumberFormat="1" applyFont="1" applyBorder="1" applyAlignment="1" applyProtection="1">
      <alignment vertical="center"/>
    </xf>
    <xf numFmtId="177" fontId="18" fillId="0" borderId="9" xfId="11" applyNumberFormat="1" applyFont="1" applyBorder="1" applyAlignment="1" applyProtection="1">
      <alignment vertical="center"/>
    </xf>
    <xf numFmtId="177" fontId="18" fillId="0" borderId="9" xfId="11" applyNumberFormat="1" applyFont="1" applyBorder="1" applyAlignment="1" applyProtection="1">
      <alignment vertical="center"/>
      <protection locked="0"/>
    </xf>
    <xf numFmtId="177" fontId="18" fillId="0" borderId="9" xfId="11" applyNumberFormat="1" applyFont="1" applyFill="1" applyBorder="1" applyAlignment="1" applyProtection="1">
      <alignment vertical="center"/>
    </xf>
    <xf numFmtId="181" fontId="18" fillId="0" borderId="3" xfId="0" applyNumberFormat="1" applyFont="1" applyBorder="1" applyAlignment="1">
      <alignment horizontal="right" vertical="center"/>
    </xf>
    <xf numFmtId="49" fontId="19" fillId="0" borderId="2" xfId="0" applyNumberFormat="1" applyFont="1" applyBorder="1" applyAlignment="1">
      <alignment horizontal="center" vertical="center"/>
    </xf>
    <xf numFmtId="0" fontId="19" fillId="0" borderId="2" xfId="0" applyFont="1" applyBorder="1"/>
    <xf numFmtId="0" fontId="18" fillId="0" borderId="2" xfId="0" applyFont="1" applyBorder="1"/>
    <xf numFmtId="0" fontId="18" fillId="0" borderId="3" xfId="0" applyFont="1" applyBorder="1" applyAlignment="1">
      <alignment horizontal="center" vertical="center"/>
    </xf>
    <xf numFmtId="177" fontId="16" fillId="2" borderId="0" xfId="6" applyNumberFormat="1" applyFont="1" applyFill="1" applyBorder="1" applyAlignment="1" applyProtection="1">
      <alignment horizontal="left" vertical="center"/>
      <protection locked="0"/>
    </xf>
    <xf numFmtId="177" fontId="18" fillId="0" borderId="2" xfId="0" applyNumberFormat="1" applyFont="1" applyBorder="1" applyAlignment="1" applyProtection="1">
      <alignment horizontal="center" vertical="center" wrapText="1"/>
      <protection locked="0"/>
    </xf>
    <xf numFmtId="177" fontId="18" fillId="0" borderId="3" xfId="0" applyNumberFormat="1" applyFont="1" applyBorder="1" applyAlignment="1" applyProtection="1">
      <alignment horizontal="center" vertical="center" wrapText="1"/>
      <protection locked="0"/>
    </xf>
    <xf numFmtId="177" fontId="18" fillId="0" borderId="4" xfId="0" applyNumberFormat="1" applyFont="1" applyBorder="1" applyAlignment="1" applyProtection="1">
      <alignment horizontal="center" vertical="center" wrapText="1"/>
      <protection locked="0"/>
    </xf>
    <xf numFmtId="177" fontId="18" fillId="0" borderId="7" xfId="0" applyNumberFormat="1" applyFont="1" applyBorder="1" applyAlignment="1" applyProtection="1">
      <alignment horizontal="center" vertical="center" wrapText="1"/>
      <protection locked="0"/>
    </xf>
    <xf numFmtId="177" fontId="18" fillId="0" borderId="5" xfId="0" applyNumberFormat="1" applyFont="1" applyBorder="1" applyAlignment="1" applyProtection="1">
      <alignment horizontal="center" vertical="center" wrapText="1"/>
      <protection locked="0"/>
    </xf>
    <xf numFmtId="177" fontId="18" fillId="0" borderId="3" xfId="0" applyNumberFormat="1" applyFont="1" applyBorder="1" applyAlignment="1" applyProtection="1">
      <alignment horizontal="center" vertical="center" textRotation="255"/>
      <protection locked="0"/>
    </xf>
    <xf numFmtId="177" fontId="18" fillId="0" borderId="11" xfId="0" applyNumberFormat="1" applyFont="1" applyBorder="1" applyAlignment="1" applyProtection="1">
      <alignment horizontal="center" vertical="center"/>
      <protection locked="0"/>
    </xf>
    <xf numFmtId="177" fontId="18" fillId="0" borderId="11" xfId="0" applyNumberFormat="1" applyFont="1" applyBorder="1" applyAlignment="1" applyProtection="1">
      <alignment horizontal="center" vertical="center" textRotation="255"/>
      <protection locked="0"/>
    </xf>
    <xf numFmtId="177" fontId="18" fillId="0" borderId="11" xfId="0" applyNumberFormat="1" applyFont="1" applyBorder="1" applyAlignment="1" applyProtection="1">
      <alignment horizontal="center" vertical="center" wrapText="1"/>
      <protection locked="0"/>
    </xf>
    <xf numFmtId="177" fontId="18" fillId="0" borderId="12" xfId="0" applyNumberFormat="1" applyFont="1" applyBorder="1" applyAlignment="1" applyProtection="1">
      <alignment horizontal="center" vertical="center"/>
      <protection locked="0"/>
    </xf>
    <xf numFmtId="177" fontId="19" fillId="0" borderId="13" xfId="0" applyNumberFormat="1" applyFont="1" applyBorder="1" applyAlignment="1" applyProtection="1">
      <alignment horizontal="center" vertical="center"/>
      <protection locked="0"/>
    </xf>
    <xf numFmtId="177" fontId="19" fillId="0" borderId="14" xfId="0" applyNumberFormat="1" applyFont="1" applyBorder="1" applyAlignment="1" applyProtection="1">
      <alignment horizontal="center" vertical="center"/>
      <protection locked="0"/>
    </xf>
    <xf numFmtId="177" fontId="19" fillId="0" borderId="11" xfId="0" applyNumberFormat="1" applyFont="1" applyBorder="1" applyAlignment="1" applyProtection="1">
      <alignment horizontal="center" vertical="center" wrapText="1"/>
      <protection locked="0"/>
    </xf>
    <xf numFmtId="177" fontId="18" fillId="2" borderId="41" xfId="6" applyNumberFormat="1" applyFont="1" applyFill="1" applyBorder="1" applyAlignment="1" applyProtection="1">
      <alignment horizontal="center" vertical="center"/>
      <protection locked="0"/>
    </xf>
    <xf numFmtId="177" fontId="18" fillId="2" borderId="42" xfId="6" applyNumberFormat="1" applyFont="1" applyFill="1" applyBorder="1" applyAlignment="1" applyProtection="1">
      <alignment horizontal="center" vertical="center"/>
      <protection locked="0"/>
    </xf>
    <xf numFmtId="177" fontId="18" fillId="2" borderId="43" xfId="6" applyNumberFormat="1" applyFont="1" applyFill="1" applyBorder="1" applyAlignment="1" applyProtection="1">
      <alignment horizontal="center" vertical="center"/>
      <protection locked="0"/>
    </xf>
    <xf numFmtId="177" fontId="18" fillId="0" borderId="15" xfId="0" applyNumberFormat="1" applyFont="1" applyBorder="1" applyAlignment="1" applyProtection="1">
      <alignment horizontal="center" vertical="center" wrapText="1"/>
      <protection locked="0"/>
    </xf>
    <xf numFmtId="177" fontId="19" fillId="2" borderId="3" xfId="6" applyNumberFormat="1" applyFont="1" applyFill="1" applyBorder="1" applyAlignment="1" applyProtection="1">
      <alignment horizontal="left" vertical="center" wrapText="1"/>
      <protection locked="0"/>
    </xf>
    <xf numFmtId="177" fontId="19" fillId="2" borderId="3" xfId="6" applyNumberFormat="1" applyFont="1" applyFill="1" applyBorder="1" applyAlignment="1" applyProtection="1">
      <alignment horizontal="right" vertical="center"/>
      <protection locked="0"/>
    </xf>
    <xf numFmtId="177" fontId="19" fillId="2" borderId="3" xfId="6" applyNumberFormat="1" applyFont="1" applyFill="1" applyBorder="1" applyAlignment="1" applyProtection="1">
      <alignment horizontal="center" vertical="center"/>
      <protection locked="0"/>
    </xf>
    <xf numFmtId="177" fontId="18" fillId="2" borderId="6" xfId="6" applyNumberFormat="1" applyFont="1" applyFill="1" applyBorder="1" applyAlignment="1" applyProtection="1">
      <alignment horizontal="left" vertical="center"/>
      <protection locked="0"/>
    </xf>
    <xf numFmtId="177" fontId="18" fillId="2" borderId="8" xfId="6" applyNumberFormat="1" applyFont="1" applyFill="1" applyBorder="1" applyAlignment="1" applyProtection="1">
      <alignment horizontal="left" vertical="center"/>
      <protection locked="0"/>
    </xf>
    <xf numFmtId="177" fontId="18" fillId="2" borderId="9" xfId="6" applyNumberFormat="1" applyFont="1" applyFill="1" applyBorder="1" applyAlignment="1" applyProtection="1">
      <alignment horizontal="left" vertical="center"/>
      <protection locked="0"/>
    </xf>
    <xf numFmtId="177" fontId="19" fillId="0" borderId="3" xfId="0" applyNumberFormat="1" applyFont="1" applyBorder="1" applyAlignment="1" applyProtection="1">
      <alignment horizontal="center" vertical="center"/>
      <protection locked="0"/>
    </xf>
    <xf numFmtId="177" fontId="19" fillId="0" borderId="3" xfId="0" applyNumberFormat="1" applyFont="1" applyBorder="1" applyAlignment="1" applyProtection="1">
      <alignment horizontal="center" vertical="center" wrapText="1"/>
      <protection locked="0"/>
    </xf>
    <xf numFmtId="177" fontId="19" fillId="0" borderId="3" xfId="0" applyNumberFormat="1" applyFont="1" applyBorder="1" applyAlignment="1" applyProtection="1">
      <alignment horizontal="center" vertical="center" textRotation="255"/>
      <protection locked="0"/>
    </xf>
    <xf numFmtId="177" fontId="19" fillId="0" borderId="2" xfId="0" applyNumberFormat="1" applyFont="1" applyBorder="1" applyAlignment="1" applyProtection="1">
      <alignment horizontal="center" vertical="center"/>
      <protection locked="0"/>
    </xf>
    <xf numFmtId="177" fontId="19" fillId="2" borderId="3" xfId="6" applyNumberFormat="1" applyFont="1" applyFill="1" applyBorder="1" applyAlignment="1" applyProtection="1">
      <alignment horizontal="center" vertical="center" wrapText="1"/>
      <protection locked="0"/>
    </xf>
    <xf numFmtId="177" fontId="33" fillId="2" borderId="0" xfId="6" applyNumberFormat="1" applyFont="1" applyFill="1" applyBorder="1" applyAlignment="1" applyProtection="1">
      <alignment horizontal="left" vertical="center"/>
      <protection locked="0"/>
    </xf>
    <xf numFmtId="177" fontId="19" fillId="0" borderId="3" xfId="0" applyNumberFormat="1" applyFont="1" applyBorder="1" applyAlignment="1">
      <alignment horizontal="center" vertical="center" wrapText="1"/>
    </xf>
    <xf numFmtId="177" fontId="19" fillId="0" borderId="3" xfId="0" applyNumberFormat="1" applyFont="1" applyBorder="1" applyAlignment="1">
      <alignment horizontal="center" vertical="center"/>
    </xf>
    <xf numFmtId="177" fontId="19" fillId="0" borderId="3" xfId="11" applyNumberFormat="1" applyFont="1" applyBorder="1" applyAlignment="1">
      <alignment horizontal="center"/>
    </xf>
    <xf numFmtId="177" fontId="19" fillId="2" borderId="2" xfId="6" applyNumberFormat="1" applyFont="1" applyFill="1" applyBorder="1" applyAlignment="1" applyProtection="1">
      <alignment horizontal="center" vertical="center"/>
      <protection locked="0"/>
    </xf>
    <xf numFmtId="177" fontId="19" fillId="2" borderId="16" xfId="6" applyNumberFormat="1" applyFont="1" applyFill="1" applyBorder="1" applyAlignment="1" applyProtection="1">
      <alignment horizontal="center" vertical="center"/>
      <protection locked="0"/>
    </xf>
    <xf numFmtId="177" fontId="19" fillId="0" borderId="6" xfId="11" applyNumberFormat="1" applyFont="1" applyBorder="1" applyAlignment="1">
      <alignment horizontal="center"/>
    </xf>
    <xf numFmtId="177" fontId="19" fillId="0" borderId="9" xfId="11" applyNumberFormat="1" applyFont="1" applyBorder="1" applyAlignment="1">
      <alignment horizontal="center"/>
    </xf>
    <xf numFmtId="177" fontId="35" fillId="0" borderId="0" xfId="0" applyNumberFormat="1" applyFont="1" applyBorder="1" applyAlignment="1">
      <alignment horizontal="justify" vertical="center" wrapText="1"/>
    </xf>
    <xf numFmtId="177" fontId="19" fillId="2" borderId="29" xfId="6" applyNumberFormat="1" applyFont="1" applyFill="1" applyBorder="1" applyAlignment="1" applyProtection="1">
      <alignment horizontal="center" vertical="center"/>
      <protection locked="0"/>
    </xf>
    <xf numFmtId="177" fontId="19" fillId="2" borderId="30" xfId="6" applyNumberFormat="1" applyFont="1" applyFill="1" applyBorder="1" applyAlignment="1" applyProtection="1">
      <alignment horizontal="center" vertical="center"/>
      <protection locked="0"/>
    </xf>
    <xf numFmtId="177" fontId="19" fillId="2" borderId="31" xfId="6" applyNumberFormat="1" applyFont="1" applyFill="1" applyBorder="1" applyAlignment="1" applyProtection="1">
      <alignment horizontal="center" vertical="center"/>
      <protection locked="0"/>
    </xf>
    <xf numFmtId="177" fontId="19" fillId="2" borderId="32" xfId="6" applyNumberFormat="1" applyFont="1" applyFill="1" applyBorder="1" applyAlignment="1" applyProtection="1">
      <alignment horizontal="center" vertical="center"/>
      <protection locked="0"/>
    </xf>
    <xf numFmtId="177" fontId="19" fillId="2" borderId="33" xfId="6" applyNumberFormat="1" applyFont="1" applyFill="1" applyBorder="1" applyAlignment="1" applyProtection="1">
      <alignment horizontal="center" vertical="center"/>
      <protection locked="0"/>
    </xf>
    <xf numFmtId="177" fontId="19" fillId="2" borderId="34" xfId="6" applyNumberFormat="1" applyFont="1" applyFill="1" applyBorder="1" applyAlignment="1" applyProtection="1">
      <alignment horizontal="center" vertical="center"/>
      <protection locked="0"/>
    </xf>
    <xf numFmtId="177" fontId="19" fillId="2" borderId="35" xfId="6" applyNumberFormat="1" applyFont="1" applyFill="1" applyBorder="1" applyAlignment="1" applyProtection="1">
      <alignment horizontal="center" vertical="center"/>
      <protection locked="0"/>
    </xf>
    <xf numFmtId="177" fontId="19" fillId="2" borderId="36" xfId="6" applyNumberFormat="1" applyFont="1" applyFill="1" applyBorder="1" applyAlignment="1" applyProtection="1">
      <alignment horizontal="center" vertical="center"/>
      <protection locked="0"/>
    </xf>
    <xf numFmtId="177" fontId="19" fillId="2" borderId="37" xfId="6" applyNumberFormat="1" applyFont="1" applyFill="1" applyBorder="1" applyAlignment="1" applyProtection="1">
      <alignment horizontal="center" vertical="center"/>
      <protection locked="0"/>
    </xf>
    <xf numFmtId="177" fontId="19" fillId="2" borderId="38" xfId="6" applyNumberFormat="1" applyFont="1" applyFill="1" applyBorder="1" applyAlignment="1" applyProtection="1">
      <alignment horizontal="center" vertical="center"/>
      <protection locked="0"/>
    </xf>
    <xf numFmtId="177" fontId="36" fillId="0" borderId="3" xfId="0" applyNumberFormat="1" applyFont="1" applyBorder="1" applyAlignment="1" applyProtection="1">
      <alignment horizontal="center" vertical="center"/>
      <protection locked="0"/>
    </xf>
    <xf numFmtId="177" fontId="25" fillId="2" borderId="29" xfId="6" applyNumberFormat="1" applyFont="1" applyFill="1" applyBorder="1" applyAlignment="1" applyProtection="1">
      <alignment horizontal="center" vertical="center"/>
      <protection locked="0"/>
    </xf>
    <xf numFmtId="0" fontId="19" fillId="0" borderId="3" xfId="0" applyFont="1" applyBorder="1" applyAlignment="1">
      <alignment horizontal="center" vertical="center"/>
    </xf>
    <xf numFmtId="0" fontId="19" fillId="0" borderId="3" xfId="0" applyFont="1" applyBorder="1" applyAlignment="1">
      <alignment vertical="center" textRotation="255"/>
    </xf>
    <xf numFmtId="0" fontId="19" fillId="0" borderId="3" xfId="0" applyFont="1" applyBorder="1" applyAlignment="1">
      <alignment horizontal="left" vertical="center"/>
    </xf>
    <xf numFmtId="0" fontId="19" fillId="0" borderId="3" xfId="0" applyFont="1" applyBorder="1" applyAlignment="1">
      <alignment horizontal="center" vertical="center" textRotation="255"/>
    </xf>
    <xf numFmtId="177" fontId="19" fillId="4" borderId="18" xfId="0" applyNumberFormat="1" applyFont="1" applyFill="1" applyBorder="1" applyAlignment="1" applyProtection="1">
      <alignment horizontal="center" vertical="center"/>
      <protection locked="0"/>
    </xf>
    <xf numFmtId="177" fontId="19" fillId="4" borderId="17" xfId="0" applyNumberFormat="1" applyFont="1" applyFill="1" applyBorder="1" applyAlignment="1" applyProtection="1">
      <alignment horizontal="center" vertical="center"/>
      <protection locked="0"/>
    </xf>
    <xf numFmtId="177" fontId="19" fillId="4" borderId="25" xfId="0" applyNumberFormat="1" applyFont="1" applyFill="1" applyBorder="1" applyAlignment="1" applyProtection="1">
      <alignment horizontal="center" vertical="center"/>
      <protection locked="0"/>
    </xf>
    <xf numFmtId="177" fontId="19" fillId="4" borderId="22" xfId="0" applyNumberFormat="1" applyFont="1" applyFill="1" applyBorder="1" applyAlignment="1" applyProtection="1">
      <alignment horizontal="center" vertical="center"/>
      <protection locked="0"/>
    </xf>
    <xf numFmtId="177" fontId="19" fillId="4" borderId="0" xfId="0" applyNumberFormat="1" applyFont="1" applyFill="1" applyBorder="1" applyAlignment="1" applyProtection="1">
      <alignment horizontal="center" vertical="center"/>
      <protection locked="0"/>
    </xf>
    <xf numFmtId="177" fontId="19" fillId="4" borderId="23" xfId="0" applyNumberFormat="1" applyFont="1" applyFill="1" applyBorder="1" applyAlignment="1" applyProtection="1">
      <alignment horizontal="center" vertical="center"/>
      <protection locked="0"/>
    </xf>
    <xf numFmtId="177" fontId="19" fillId="4" borderId="19" xfId="0" applyNumberFormat="1" applyFont="1" applyFill="1" applyBorder="1" applyAlignment="1" applyProtection="1">
      <alignment horizontal="center" vertical="center"/>
      <protection locked="0"/>
    </xf>
    <xf numFmtId="177" fontId="19" fillId="4" borderId="20" xfId="0" applyNumberFormat="1" applyFont="1" applyFill="1" applyBorder="1" applyAlignment="1" applyProtection="1">
      <alignment horizontal="center" vertical="center"/>
      <protection locked="0"/>
    </xf>
    <xf numFmtId="177" fontId="19" fillId="4" borderId="24" xfId="0" applyNumberFormat="1" applyFont="1" applyFill="1" applyBorder="1" applyAlignment="1" applyProtection="1">
      <alignment horizontal="center" vertical="center"/>
      <protection locked="0"/>
    </xf>
    <xf numFmtId="0" fontId="19" fillId="0" borderId="0" xfId="0" applyFont="1" applyBorder="1" applyAlignment="1">
      <alignment horizontal="left" vertical="top" wrapText="1"/>
    </xf>
    <xf numFmtId="0" fontId="19" fillId="0" borderId="3" xfId="0" applyFont="1" applyBorder="1" applyAlignment="1">
      <alignment horizontal="center" vertical="center" wrapText="1"/>
    </xf>
    <xf numFmtId="0" fontId="19" fillId="0" borderId="3" xfId="0" applyFont="1" applyBorder="1" applyAlignment="1">
      <alignment horizontal="left" vertical="top" wrapText="1"/>
    </xf>
    <xf numFmtId="0" fontId="19" fillId="0" borderId="18" xfId="0" applyFont="1" applyBorder="1" applyAlignment="1">
      <alignment horizontal="left" vertical="top" wrapText="1"/>
    </xf>
    <xf numFmtId="0" fontId="19" fillId="0" borderId="17" xfId="0" applyFont="1" applyBorder="1" applyAlignment="1">
      <alignment horizontal="left" vertical="top"/>
    </xf>
    <xf numFmtId="0" fontId="19" fillId="0" borderId="25" xfId="0" applyFont="1" applyBorder="1" applyAlignment="1">
      <alignment horizontal="left" vertical="top"/>
    </xf>
    <xf numFmtId="0" fontId="19" fillId="0" borderId="22" xfId="0" applyFont="1" applyBorder="1" applyAlignment="1">
      <alignment horizontal="left" vertical="top"/>
    </xf>
    <xf numFmtId="0" fontId="19" fillId="0" borderId="0" xfId="0" applyFont="1" applyBorder="1" applyAlignment="1">
      <alignment horizontal="left" vertical="top"/>
    </xf>
    <xf numFmtId="0" fontId="19" fillId="0" borderId="23" xfId="0" applyFont="1" applyBorder="1" applyAlignment="1">
      <alignment horizontal="left" vertical="top"/>
    </xf>
    <xf numFmtId="0" fontId="19" fillId="0" borderId="19" xfId="0" applyFont="1" applyBorder="1" applyAlignment="1">
      <alignment horizontal="left" vertical="top"/>
    </xf>
    <xf numFmtId="0" fontId="19" fillId="0" borderId="20" xfId="0" applyFont="1" applyBorder="1" applyAlignment="1">
      <alignment horizontal="left" vertical="top"/>
    </xf>
    <xf numFmtId="0" fontId="19" fillId="0" borderId="24" xfId="0" applyFont="1" applyBorder="1" applyAlignment="1">
      <alignment horizontal="left" vertical="top"/>
    </xf>
    <xf numFmtId="177" fontId="19" fillId="2" borderId="0" xfId="6" applyNumberFormat="1" applyFont="1" applyFill="1" applyBorder="1" applyAlignment="1" applyProtection="1">
      <alignment horizontal="left" vertical="top" wrapText="1"/>
      <protection locked="0"/>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9" fillId="0" borderId="21" xfId="0" applyFont="1" applyBorder="1" applyAlignment="1">
      <alignment horizontal="center" vertical="center"/>
    </xf>
    <xf numFmtId="0" fontId="19" fillId="0" borderId="3" xfId="0" applyFont="1" applyBorder="1" applyAlignment="1">
      <alignment horizontal="left" vertical="center" wrapText="1"/>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9" fillId="0" borderId="0" xfId="0" applyFont="1" applyBorder="1" applyAlignment="1">
      <alignment horizontal="left" vertical="center" wrapText="1"/>
    </xf>
    <xf numFmtId="0" fontId="19" fillId="0" borderId="46" xfId="0" applyFont="1" applyBorder="1" applyAlignment="1">
      <alignment horizontal="center"/>
    </xf>
    <xf numFmtId="0" fontId="19" fillId="0" borderId="47" xfId="0" applyFont="1" applyBorder="1" applyAlignment="1">
      <alignment horizontal="center"/>
    </xf>
    <xf numFmtId="180" fontId="19" fillId="0" borderId="4" xfId="0" applyNumberFormat="1" applyFont="1" applyBorder="1" applyAlignment="1">
      <alignment horizontal="center" vertical="center"/>
    </xf>
    <xf numFmtId="180" fontId="19" fillId="0" borderId="5" xfId="0" applyNumberFormat="1" applyFont="1" applyBorder="1" applyAlignment="1">
      <alignment horizontal="center" vertical="center"/>
    </xf>
    <xf numFmtId="180" fontId="19" fillId="0" borderId="3" xfId="0" applyNumberFormat="1" applyFont="1" applyBorder="1" applyAlignment="1">
      <alignment horizontal="center" vertical="center"/>
    </xf>
    <xf numFmtId="0" fontId="19" fillId="0" borderId="48" xfId="0" applyFont="1" applyBorder="1" applyAlignment="1">
      <alignment horizontal="center" vertical="center"/>
    </xf>
    <xf numFmtId="0" fontId="19" fillId="0" borderId="49" xfId="0" applyFont="1" applyBorder="1" applyAlignment="1">
      <alignment horizontal="center" vertical="center"/>
    </xf>
    <xf numFmtId="0" fontId="23" fillId="0" borderId="2" xfId="0" applyFont="1" applyBorder="1" applyAlignment="1">
      <alignment horizontal="center" vertical="center"/>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38" fillId="0" borderId="20" xfId="0" applyFont="1" applyBorder="1" applyAlignment="1">
      <alignment horizontal="right" vertical="center"/>
    </xf>
    <xf numFmtId="0" fontId="23" fillId="0" borderId="20" xfId="0" applyFont="1" applyBorder="1" applyAlignment="1">
      <alignment horizontal="right" vertical="center"/>
    </xf>
    <xf numFmtId="0" fontId="25" fillId="0" borderId="2" xfId="0" applyFont="1" applyFill="1" applyBorder="1" applyAlignment="1">
      <alignment horizontal="center" vertical="center" wrapText="1"/>
    </xf>
    <xf numFmtId="0" fontId="19" fillId="0" borderId="6"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177" fontId="18" fillId="2" borderId="6" xfId="6" applyNumberFormat="1" applyFont="1" applyFill="1" applyBorder="1" applyAlignment="1" applyProtection="1">
      <alignment horizontal="center" vertical="center"/>
      <protection locked="0"/>
    </xf>
    <xf numFmtId="177" fontId="18" fillId="2" borderId="9" xfId="6" applyNumberFormat="1" applyFont="1" applyFill="1" applyBorder="1" applyAlignment="1" applyProtection="1">
      <alignment horizontal="center" vertical="center"/>
      <protection locked="0"/>
    </xf>
    <xf numFmtId="177" fontId="18" fillId="2" borderId="44" xfId="6" applyNumberFormat="1" applyFont="1" applyFill="1" applyBorder="1" applyAlignment="1" applyProtection="1">
      <alignment horizontal="center" vertical="center"/>
      <protection locked="0"/>
    </xf>
    <xf numFmtId="177" fontId="18" fillId="2" borderId="50" xfId="6" applyNumberFormat="1" applyFont="1" applyFill="1" applyBorder="1" applyAlignment="1" applyProtection="1">
      <alignment horizontal="center" vertical="center"/>
      <protection locked="0"/>
    </xf>
    <xf numFmtId="177" fontId="18" fillId="2" borderId="45" xfId="6" applyNumberFormat="1" applyFont="1" applyFill="1" applyBorder="1" applyAlignment="1" applyProtection="1">
      <alignment horizontal="center" vertical="center"/>
      <protection locked="0"/>
    </xf>
    <xf numFmtId="177" fontId="18" fillId="2" borderId="6" xfId="6" applyNumberFormat="1" applyFont="1" applyFill="1" applyBorder="1" applyAlignment="1" applyProtection="1">
      <alignment horizontal="center" vertical="center" wrapText="1"/>
      <protection locked="0"/>
    </xf>
    <xf numFmtId="177" fontId="18" fillId="2" borderId="8" xfId="6" applyNumberFormat="1" applyFont="1" applyFill="1" applyBorder="1" applyAlignment="1" applyProtection="1">
      <alignment horizontal="center" vertical="center"/>
      <protection locked="0"/>
    </xf>
    <xf numFmtId="177" fontId="18" fillId="2" borderId="8" xfId="6" applyNumberFormat="1" applyFont="1" applyFill="1" applyBorder="1" applyAlignment="1" applyProtection="1">
      <alignment horizontal="center" vertical="center" wrapText="1"/>
      <protection locked="0"/>
    </xf>
    <xf numFmtId="177" fontId="18" fillId="2" borderId="9" xfId="6" applyNumberFormat="1" applyFont="1" applyFill="1" applyBorder="1" applyAlignment="1" applyProtection="1">
      <alignment horizontal="center" vertical="center" wrapText="1"/>
      <protection locked="0"/>
    </xf>
    <xf numFmtId="177" fontId="18" fillId="2" borderId="4" xfId="6" applyNumberFormat="1" applyFont="1" applyFill="1" applyBorder="1" applyAlignment="1" applyProtection="1">
      <alignment horizontal="left" vertical="center" wrapText="1"/>
      <protection locked="0"/>
    </xf>
    <xf numFmtId="177" fontId="18" fillId="2" borderId="5" xfId="6" applyNumberFormat="1" applyFont="1" applyFill="1" applyBorder="1" applyAlignment="1" applyProtection="1">
      <alignment horizontal="left" vertical="center" wrapText="1"/>
      <protection locked="0"/>
    </xf>
    <xf numFmtId="0" fontId="18" fillId="0" borderId="29" xfId="0" applyFont="1" applyBorder="1" applyAlignment="1">
      <alignment horizontal="center" vertical="center"/>
    </xf>
    <xf numFmtId="0" fontId="18" fillId="0" borderId="3" xfId="0" applyFont="1" applyBorder="1" applyAlignment="1">
      <alignment horizontal="left" vertical="center"/>
    </xf>
    <xf numFmtId="177" fontId="18" fillId="2" borderId="3" xfId="6" applyNumberFormat="1" applyFont="1" applyFill="1" applyBorder="1" applyAlignment="1" applyProtection="1">
      <alignment horizontal="center" vertical="center" wrapText="1"/>
      <protection locked="0"/>
    </xf>
    <xf numFmtId="177" fontId="18" fillId="2" borderId="3" xfId="6" applyNumberFormat="1" applyFont="1" applyFill="1" applyBorder="1" applyAlignment="1" applyProtection="1">
      <alignment horizontal="center" vertical="center"/>
      <protection locked="0"/>
    </xf>
    <xf numFmtId="177" fontId="18" fillId="2" borderId="3" xfId="6" applyNumberFormat="1" applyFont="1" applyFill="1" applyBorder="1" applyAlignment="1" applyProtection="1">
      <alignment horizontal="left" vertical="center"/>
      <protection locked="0"/>
    </xf>
    <xf numFmtId="0" fontId="18" fillId="0" borderId="3" xfId="0" applyFont="1" applyBorder="1" applyAlignment="1">
      <alignment horizontal="center" vertical="center" wrapText="1"/>
    </xf>
    <xf numFmtId="0" fontId="18" fillId="0" borderId="3" xfId="0" applyFont="1" applyBorder="1" applyAlignment="1">
      <alignment horizontal="center" vertical="center"/>
    </xf>
    <xf numFmtId="177" fontId="21" fillId="2" borderId="3" xfId="6" applyNumberFormat="1" applyFont="1" applyFill="1" applyBorder="1" applyAlignment="1" applyProtection="1">
      <alignment horizontal="center" vertical="center"/>
      <protection locked="0"/>
    </xf>
    <xf numFmtId="176" fontId="18" fillId="0" borderId="3" xfId="0" applyNumberFormat="1" applyFont="1" applyBorder="1" applyAlignment="1">
      <alignment horizontal="center" vertical="center"/>
    </xf>
    <xf numFmtId="177" fontId="18" fillId="2" borderId="3" xfId="6" applyNumberFormat="1" applyFont="1" applyFill="1" applyBorder="1" applyAlignment="1" applyProtection="1">
      <alignment horizontal="left" vertical="center" wrapText="1"/>
      <protection locked="0"/>
    </xf>
    <xf numFmtId="176" fontId="18" fillId="0" borderId="8" xfId="0" applyNumberFormat="1" applyFont="1" applyBorder="1" applyAlignment="1">
      <alignment horizontal="center" vertical="center" wrapText="1"/>
    </xf>
    <xf numFmtId="176" fontId="18" fillId="0" borderId="9" xfId="0" applyNumberFormat="1" applyFont="1" applyBorder="1" applyAlignment="1">
      <alignment horizontal="center" vertical="center" wrapText="1"/>
    </xf>
    <xf numFmtId="177" fontId="18" fillId="2" borderId="39" xfId="6" applyNumberFormat="1" applyFont="1" applyFill="1" applyBorder="1" applyAlignment="1" applyProtection="1">
      <alignment horizontal="center" vertical="center" wrapText="1"/>
      <protection locked="0"/>
    </xf>
    <xf numFmtId="177" fontId="18" fillId="2" borderId="40" xfId="6" applyNumberFormat="1" applyFont="1" applyFill="1" applyBorder="1" applyAlignment="1" applyProtection="1">
      <alignment horizontal="center" vertical="center" wrapText="1"/>
      <protection locked="0"/>
    </xf>
    <xf numFmtId="0" fontId="18" fillId="0" borderId="6"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26" fillId="0" borderId="3" xfId="0" applyFont="1" applyBorder="1" applyAlignment="1">
      <alignment horizontal="center" vertical="center" textRotation="255" wrapText="1"/>
    </xf>
    <xf numFmtId="177" fontId="21" fillId="2" borderId="2" xfId="6" applyNumberFormat="1" applyFont="1" applyFill="1" applyBorder="1" applyAlignment="1" applyProtection="1">
      <alignment horizontal="center" vertical="center"/>
      <protection locked="0"/>
    </xf>
    <xf numFmtId="177" fontId="19" fillId="0" borderId="3" xfId="0" applyNumberFormat="1" applyFont="1" applyBorder="1" applyAlignment="1">
      <alignment vertical="center"/>
    </xf>
    <xf numFmtId="177" fontId="19" fillId="2" borderId="6" xfId="6" applyNumberFormat="1" applyFont="1" applyFill="1" applyBorder="1" applyAlignment="1" applyProtection="1">
      <alignment vertical="center"/>
      <protection locked="0"/>
    </xf>
    <xf numFmtId="177" fontId="19" fillId="2" borderId="8" xfId="6" applyNumberFormat="1" applyFont="1" applyFill="1" applyBorder="1" applyAlignment="1" applyProtection="1">
      <alignment vertical="center"/>
      <protection locked="0"/>
    </xf>
    <xf numFmtId="177" fontId="19" fillId="2" borderId="9" xfId="6" applyNumberFormat="1" applyFont="1" applyFill="1" applyBorder="1" applyAlignment="1" applyProtection="1">
      <alignment vertical="center"/>
      <protection locked="0"/>
    </xf>
    <xf numFmtId="177" fontId="19" fillId="0" borderId="3" xfId="0" applyNumberFormat="1" applyFont="1" applyFill="1" applyBorder="1" applyAlignment="1">
      <alignment vertical="center"/>
    </xf>
    <xf numFmtId="177" fontId="19" fillId="0" borderId="4" xfId="0" applyNumberFormat="1" applyFont="1" applyBorder="1" applyAlignment="1">
      <alignment vertical="center"/>
    </xf>
    <xf numFmtId="177" fontId="19" fillId="0" borderId="5" xfId="0" applyNumberFormat="1" applyFont="1" applyBorder="1" applyAlignment="1">
      <alignment vertical="center"/>
    </xf>
    <xf numFmtId="177" fontId="19" fillId="2" borderId="2" xfId="6" applyNumberFormat="1" applyFont="1" applyFill="1" applyBorder="1" applyAlignment="1" applyProtection="1">
      <alignment vertical="center"/>
      <protection locked="0"/>
    </xf>
    <xf numFmtId="49" fontId="19" fillId="0" borderId="3" xfId="0" applyNumberFormat="1" applyFont="1" applyBorder="1" applyAlignment="1">
      <alignment horizontal="center" vertical="center"/>
    </xf>
    <xf numFmtId="177" fontId="19" fillId="0" borderId="4" xfId="0" applyNumberFormat="1" applyFont="1" applyBorder="1" applyAlignment="1">
      <alignment horizontal="center" vertical="center"/>
    </xf>
    <xf numFmtId="177" fontId="19" fillId="0" borderId="5" xfId="0" applyNumberFormat="1" applyFont="1" applyBorder="1" applyAlignment="1">
      <alignment horizontal="center" vertical="center"/>
    </xf>
    <xf numFmtId="177" fontId="18" fillId="0" borderId="4" xfId="0" applyNumberFormat="1" applyFont="1" applyBorder="1" applyAlignment="1">
      <alignment horizontal="right" vertical="center"/>
    </xf>
    <xf numFmtId="177" fontId="18" fillId="0" borderId="5" xfId="0" applyNumberFormat="1" applyFont="1" applyBorder="1" applyAlignment="1">
      <alignment horizontal="right" vertical="center"/>
    </xf>
    <xf numFmtId="177" fontId="18" fillId="0" borderId="3" xfId="0" applyNumberFormat="1" applyFont="1" applyBorder="1" applyAlignment="1">
      <alignment horizontal="right" vertical="center"/>
    </xf>
    <xf numFmtId="177" fontId="18" fillId="0" borderId="3" xfId="0" applyNumberFormat="1" applyFont="1" applyBorder="1" applyAlignment="1">
      <alignment horizontal="center" vertical="center"/>
    </xf>
    <xf numFmtId="177" fontId="18" fillId="0" borderId="3" xfId="0" applyNumberFormat="1" applyFont="1" applyBorder="1" applyAlignment="1">
      <alignment horizontal="center" vertical="center" wrapText="1"/>
    </xf>
    <xf numFmtId="177" fontId="18" fillId="0" borderId="3" xfId="0" applyNumberFormat="1" applyFont="1" applyBorder="1" applyAlignment="1">
      <alignment horizontal="center" vertical="center" shrinkToFit="1"/>
    </xf>
    <xf numFmtId="177" fontId="18" fillId="0" borderId="3" xfId="11" applyNumberFormat="1" applyFont="1" applyBorder="1" applyAlignment="1">
      <alignment horizontal="center" vertical="center"/>
    </xf>
    <xf numFmtId="0" fontId="18" fillId="0" borderId="3" xfId="0" applyFont="1" applyBorder="1" applyAlignment="1">
      <alignment horizontal="center" vertical="center" textRotation="255"/>
    </xf>
    <xf numFmtId="0" fontId="18" fillId="0" borderId="3" xfId="0" applyFont="1" applyBorder="1" applyAlignment="1">
      <alignment horizontal="center" vertical="center" shrinkToFit="1"/>
    </xf>
    <xf numFmtId="177" fontId="18" fillId="2" borderId="2" xfId="6" applyNumberFormat="1" applyFont="1" applyFill="1" applyBorder="1" applyAlignment="1" applyProtection="1">
      <alignment horizontal="center" vertical="center"/>
      <protection locked="0"/>
    </xf>
    <xf numFmtId="0" fontId="19" fillId="0" borderId="6" xfId="0" applyFont="1" applyBorder="1" applyAlignment="1">
      <alignment horizontal="center" vertical="center" wrapText="1"/>
    </xf>
    <xf numFmtId="0" fontId="19" fillId="0" borderId="17" xfId="0" applyFont="1" applyBorder="1" applyAlignment="1">
      <alignment horizontal="left" vertical="center" wrapText="1"/>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9" xfId="0" applyFont="1" applyBorder="1" applyAlignment="1">
      <alignment horizontal="center" vertical="center" wrapText="1"/>
    </xf>
    <xf numFmtId="177" fontId="18" fillId="2" borderId="18" xfId="6" applyNumberFormat="1" applyFont="1" applyFill="1" applyBorder="1" applyAlignment="1" applyProtection="1">
      <alignment horizontal="center" vertical="center"/>
      <protection locked="0"/>
    </xf>
    <xf numFmtId="177" fontId="18" fillId="2" borderId="17" xfId="6" applyNumberFormat="1" applyFont="1" applyFill="1" applyBorder="1" applyAlignment="1" applyProtection="1">
      <alignment horizontal="center" vertical="center"/>
      <protection locked="0"/>
    </xf>
    <xf numFmtId="177" fontId="18" fillId="2" borderId="25" xfId="6" applyNumberFormat="1" applyFont="1" applyFill="1" applyBorder="1" applyAlignment="1" applyProtection="1">
      <alignment horizontal="center" vertical="center"/>
      <protection locked="0"/>
    </xf>
  </cellXfs>
  <cellStyles count="16">
    <cellStyle name="パーセント" xfId="14" builtinId="5"/>
    <cellStyle name="ハイパーリンク" xfId="4" builtinId="8"/>
    <cellStyle name="ハイパーリンク 2" xfId="13"/>
    <cellStyle name="桁区切り" xfId="15" builtinId="6"/>
    <cellStyle name="桁区切り 2" xfId="7"/>
    <cellStyle name="桁区切り 2 2" xfId="11"/>
    <cellStyle name="桁区切り 3" xfId="8"/>
    <cellStyle name="桁区切り 4" xfId="9"/>
    <cellStyle name="標準" xfId="0" builtinId="0"/>
    <cellStyle name="標準 2" xfId="1"/>
    <cellStyle name="標準 2 2" xfId="3"/>
    <cellStyle name="標準 3" xfId="2"/>
    <cellStyle name="標準 3 2" xfId="12"/>
    <cellStyle name="標準 4" xfId="6"/>
    <cellStyle name="標準 4 2" xfId="10"/>
    <cellStyle name="標準_土地及び気象（１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14</xdr:col>
      <xdr:colOff>312420</xdr:colOff>
      <xdr:row>28</xdr:row>
      <xdr:rowOff>76200</xdr:rowOff>
    </xdr:from>
    <xdr:ext cx="182880" cy="0"/>
    <xdr:sp macro="" textlink="">
      <xdr:nvSpPr>
        <xdr:cNvPr id="9" name="Text Box 10"/>
        <xdr:cNvSpPr txBox="1">
          <a:spLocks noChangeArrowheads="1"/>
        </xdr:cNvSpPr>
      </xdr:nvSpPr>
      <xdr:spPr bwMode="auto">
        <a:xfrm>
          <a:off x="30175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312420</xdr:colOff>
      <xdr:row>28</xdr:row>
      <xdr:rowOff>76200</xdr:rowOff>
    </xdr:from>
    <xdr:ext cx="182880" cy="0"/>
    <xdr:sp macro="" textlink="">
      <xdr:nvSpPr>
        <xdr:cNvPr id="10" name="Text Box 22"/>
        <xdr:cNvSpPr txBox="1">
          <a:spLocks noChangeArrowheads="1"/>
        </xdr:cNvSpPr>
      </xdr:nvSpPr>
      <xdr:spPr bwMode="auto">
        <a:xfrm>
          <a:off x="30175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312420</xdr:colOff>
      <xdr:row>28</xdr:row>
      <xdr:rowOff>76200</xdr:rowOff>
    </xdr:from>
    <xdr:ext cx="182880" cy="0"/>
    <xdr:sp macro="" textlink="">
      <xdr:nvSpPr>
        <xdr:cNvPr id="11" name="Text Box 24"/>
        <xdr:cNvSpPr txBox="1">
          <a:spLocks noChangeArrowheads="1"/>
        </xdr:cNvSpPr>
      </xdr:nvSpPr>
      <xdr:spPr bwMode="auto">
        <a:xfrm>
          <a:off x="30175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769620</xdr:colOff>
      <xdr:row>28</xdr:row>
      <xdr:rowOff>76200</xdr:rowOff>
    </xdr:from>
    <xdr:ext cx="182880" cy="0"/>
    <xdr:sp macro="" textlink="">
      <xdr:nvSpPr>
        <xdr:cNvPr id="12" name="Text Box 11"/>
        <xdr:cNvSpPr txBox="1">
          <a:spLocks noChangeArrowheads="1"/>
        </xdr:cNvSpPr>
      </xdr:nvSpPr>
      <xdr:spPr bwMode="auto">
        <a:xfrm>
          <a:off x="34747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769620</xdr:colOff>
      <xdr:row>28</xdr:row>
      <xdr:rowOff>76200</xdr:rowOff>
    </xdr:from>
    <xdr:ext cx="182880" cy="0"/>
    <xdr:sp macro="" textlink="">
      <xdr:nvSpPr>
        <xdr:cNvPr id="13" name="Text Box 11"/>
        <xdr:cNvSpPr txBox="1">
          <a:spLocks noChangeArrowheads="1"/>
        </xdr:cNvSpPr>
      </xdr:nvSpPr>
      <xdr:spPr bwMode="auto">
        <a:xfrm>
          <a:off x="34747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769620</xdr:colOff>
      <xdr:row>28</xdr:row>
      <xdr:rowOff>76200</xdr:rowOff>
    </xdr:from>
    <xdr:ext cx="182880" cy="0"/>
    <xdr:sp macro="" textlink="">
      <xdr:nvSpPr>
        <xdr:cNvPr id="14" name="Text Box 11"/>
        <xdr:cNvSpPr txBox="1">
          <a:spLocks noChangeArrowheads="1"/>
        </xdr:cNvSpPr>
      </xdr:nvSpPr>
      <xdr:spPr bwMode="auto">
        <a:xfrm>
          <a:off x="34747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769620</xdr:colOff>
      <xdr:row>28</xdr:row>
      <xdr:rowOff>76200</xdr:rowOff>
    </xdr:from>
    <xdr:ext cx="182880" cy="0"/>
    <xdr:sp macro="" textlink="">
      <xdr:nvSpPr>
        <xdr:cNvPr id="15" name="Text Box 11"/>
        <xdr:cNvSpPr txBox="1">
          <a:spLocks noChangeArrowheads="1"/>
        </xdr:cNvSpPr>
      </xdr:nvSpPr>
      <xdr:spPr bwMode="auto">
        <a:xfrm>
          <a:off x="34747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312420</xdr:colOff>
      <xdr:row>29</xdr:row>
      <xdr:rowOff>76200</xdr:rowOff>
    </xdr:from>
    <xdr:ext cx="182880" cy="0"/>
    <xdr:sp macro="" textlink="">
      <xdr:nvSpPr>
        <xdr:cNvPr id="16" name="Text Box 10"/>
        <xdr:cNvSpPr txBox="1">
          <a:spLocks noChangeArrowheads="1"/>
        </xdr:cNvSpPr>
      </xdr:nvSpPr>
      <xdr:spPr bwMode="auto">
        <a:xfrm>
          <a:off x="39014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312420</xdr:colOff>
      <xdr:row>29</xdr:row>
      <xdr:rowOff>76200</xdr:rowOff>
    </xdr:from>
    <xdr:ext cx="182880" cy="0"/>
    <xdr:sp macro="" textlink="">
      <xdr:nvSpPr>
        <xdr:cNvPr id="17" name="Text Box 22"/>
        <xdr:cNvSpPr txBox="1">
          <a:spLocks noChangeArrowheads="1"/>
        </xdr:cNvSpPr>
      </xdr:nvSpPr>
      <xdr:spPr bwMode="auto">
        <a:xfrm>
          <a:off x="39014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312420</xdr:colOff>
      <xdr:row>29</xdr:row>
      <xdr:rowOff>76200</xdr:rowOff>
    </xdr:from>
    <xdr:ext cx="182880" cy="0"/>
    <xdr:sp macro="" textlink="">
      <xdr:nvSpPr>
        <xdr:cNvPr id="18" name="Text Box 24"/>
        <xdr:cNvSpPr txBox="1">
          <a:spLocks noChangeArrowheads="1"/>
        </xdr:cNvSpPr>
      </xdr:nvSpPr>
      <xdr:spPr bwMode="auto">
        <a:xfrm>
          <a:off x="39014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769620</xdr:colOff>
      <xdr:row>29</xdr:row>
      <xdr:rowOff>76200</xdr:rowOff>
    </xdr:from>
    <xdr:ext cx="182880" cy="0"/>
    <xdr:sp macro="" textlink="">
      <xdr:nvSpPr>
        <xdr:cNvPr id="19" name="Text Box 11"/>
        <xdr:cNvSpPr txBox="1">
          <a:spLocks noChangeArrowheads="1"/>
        </xdr:cNvSpPr>
      </xdr:nvSpPr>
      <xdr:spPr bwMode="auto">
        <a:xfrm>
          <a:off x="43586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769620</xdr:colOff>
      <xdr:row>29</xdr:row>
      <xdr:rowOff>76200</xdr:rowOff>
    </xdr:from>
    <xdr:ext cx="182880" cy="0"/>
    <xdr:sp macro="" textlink="">
      <xdr:nvSpPr>
        <xdr:cNvPr id="20" name="Text Box 11"/>
        <xdr:cNvSpPr txBox="1">
          <a:spLocks noChangeArrowheads="1"/>
        </xdr:cNvSpPr>
      </xdr:nvSpPr>
      <xdr:spPr bwMode="auto">
        <a:xfrm>
          <a:off x="43586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769620</xdr:colOff>
      <xdr:row>29</xdr:row>
      <xdr:rowOff>76200</xdr:rowOff>
    </xdr:from>
    <xdr:ext cx="182880" cy="0"/>
    <xdr:sp macro="" textlink="">
      <xdr:nvSpPr>
        <xdr:cNvPr id="21" name="Text Box 11"/>
        <xdr:cNvSpPr txBox="1">
          <a:spLocks noChangeArrowheads="1"/>
        </xdr:cNvSpPr>
      </xdr:nvSpPr>
      <xdr:spPr bwMode="auto">
        <a:xfrm>
          <a:off x="43586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769620</xdr:colOff>
      <xdr:row>29</xdr:row>
      <xdr:rowOff>76200</xdr:rowOff>
    </xdr:from>
    <xdr:ext cx="182880" cy="0"/>
    <xdr:sp macro="" textlink="">
      <xdr:nvSpPr>
        <xdr:cNvPr id="22" name="Text Box 11"/>
        <xdr:cNvSpPr txBox="1">
          <a:spLocks noChangeArrowheads="1"/>
        </xdr:cNvSpPr>
      </xdr:nvSpPr>
      <xdr:spPr bwMode="auto">
        <a:xfrm>
          <a:off x="43586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769620</xdr:colOff>
      <xdr:row>29</xdr:row>
      <xdr:rowOff>76200</xdr:rowOff>
    </xdr:from>
    <xdr:ext cx="182880" cy="0"/>
    <xdr:sp macro="" textlink="">
      <xdr:nvSpPr>
        <xdr:cNvPr id="23" name="Text Box 11"/>
        <xdr:cNvSpPr txBox="1">
          <a:spLocks noChangeArrowheads="1"/>
        </xdr:cNvSpPr>
      </xdr:nvSpPr>
      <xdr:spPr bwMode="auto">
        <a:xfrm>
          <a:off x="43586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769620</xdr:colOff>
      <xdr:row>29</xdr:row>
      <xdr:rowOff>76200</xdr:rowOff>
    </xdr:from>
    <xdr:ext cx="182880" cy="0"/>
    <xdr:sp macro="" textlink="">
      <xdr:nvSpPr>
        <xdr:cNvPr id="24" name="Text Box 11"/>
        <xdr:cNvSpPr txBox="1">
          <a:spLocks noChangeArrowheads="1"/>
        </xdr:cNvSpPr>
      </xdr:nvSpPr>
      <xdr:spPr bwMode="auto">
        <a:xfrm>
          <a:off x="34747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769620</xdr:colOff>
      <xdr:row>29</xdr:row>
      <xdr:rowOff>76200</xdr:rowOff>
    </xdr:from>
    <xdr:ext cx="182880" cy="0"/>
    <xdr:sp macro="" textlink="">
      <xdr:nvSpPr>
        <xdr:cNvPr id="25" name="Text Box 11"/>
        <xdr:cNvSpPr txBox="1">
          <a:spLocks noChangeArrowheads="1"/>
        </xdr:cNvSpPr>
      </xdr:nvSpPr>
      <xdr:spPr bwMode="auto">
        <a:xfrm>
          <a:off x="34747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769620</xdr:colOff>
      <xdr:row>29</xdr:row>
      <xdr:rowOff>76200</xdr:rowOff>
    </xdr:from>
    <xdr:ext cx="182880" cy="0"/>
    <xdr:sp macro="" textlink="">
      <xdr:nvSpPr>
        <xdr:cNvPr id="26" name="Text Box 11"/>
        <xdr:cNvSpPr txBox="1">
          <a:spLocks noChangeArrowheads="1"/>
        </xdr:cNvSpPr>
      </xdr:nvSpPr>
      <xdr:spPr bwMode="auto">
        <a:xfrm>
          <a:off x="34747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769620</xdr:colOff>
      <xdr:row>29</xdr:row>
      <xdr:rowOff>76200</xdr:rowOff>
    </xdr:from>
    <xdr:ext cx="182880" cy="0"/>
    <xdr:sp macro="" textlink="">
      <xdr:nvSpPr>
        <xdr:cNvPr id="27" name="Text Box 11"/>
        <xdr:cNvSpPr txBox="1">
          <a:spLocks noChangeArrowheads="1"/>
        </xdr:cNvSpPr>
      </xdr:nvSpPr>
      <xdr:spPr bwMode="auto">
        <a:xfrm>
          <a:off x="34747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769620</xdr:colOff>
      <xdr:row>30</xdr:row>
      <xdr:rowOff>76200</xdr:rowOff>
    </xdr:from>
    <xdr:ext cx="182880" cy="0"/>
    <xdr:sp macro="" textlink="">
      <xdr:nvSpPr>
        <xdr:cNvPr id="28" name="Text Box 11"/>
        <xdr:cNvSpPr txBox="1">
          <a:spLocks noChangeArrowheads="1"/>
        </xdr:cNvSpPr>
      </xdr:nvSpPr>
      <xdr:spPr bwMode="auto">
        <a:xfrm>
          <a:off x="524256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769620</xdr:colOff>
      <xdr:row>30</xdr:row>
      <xdr:rowOff>76200</xdr:rowOff>
    </xdr:from>
    <xdr:ext cx="182880" cy="0"/>
    <xdr:sp macro="" textlink="">
      <xdr:nvSpPr>
        <xdr:cNvPr id="29" name="Text Box 11"/>
        <xdr:cNvSpPr txBox="1">
          <a:spLocks noChangeArrowheads="1"/>
        </xdr:cNvSpPr>
      </xdr:nvSpPr>
      <xdr:spPr bwMode="auto">
        <a:xfrm>
          <a:off x="43586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769620</xdr:colOff>
      <xdr:row>30</xdr:row>
      <xdr:rowOff>76200</xdr:rowOff>
    </xdr:from>
    <xdr:ext cx="182880" cy="0"/>
    <xdr:sp macro="" textlink="">
      <xdr:nvSpPr>
        <xdr:cNvPr id="30" name="Text Box 11"/>
        <xdr:cNvSpPr txBox="1">
          <a:spLocks noChangeArrowheads="1"/>
        </xdr:cNvSpPr>
      </xdr:nvSpPr>
      <xdr:spPr bwMode="auto">
        <a:xfrm>
          <a:off x="43586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769620</xdr:colOff>
      <xdr:row>30</xdr:row>
      <xdr:rowOff>76200</xdr:rowOff>
    </xdr:from>
    <xdr:ext cx="182880" cy="0"/>
    <xdr:sp macro="" textlink="">
      <xdr:nvSpPr>
        <xdr:cNvPr id="31" name="Text Box 11"/>
        <xdr:cNvSpPr txBox="1">
          <a:spLocks noChangeArrowheads="1"/>
        </xdr:cNvSpPr>
      </xdr:nvSpPr>
      <xdr:spPr bwMode="auto">
        <a:xfrm>
          <a:off x="43586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769620</xdr:colOff>
      <xdr:row>30</xdr:row>
      <xdr:rowOff>76200</xdr:rowOff>
    </xdr:from>
    <xdr:ext cx="182880" cy="0"/>
    <xdr:sp macro="" textlink="">
      <xdr:nvSpPr>
        <xdr:cNvPr id="32" name="Text Box 11"/>
        <xdr:cNvSpPr txBox="1">
          <a:spLocks noChangeArrowheads="1"/>
        </xdr:cNvSpPr>
      </xdr:nvSpPr>
      <xdr:spPr bwMode="auto">
        <a:xfrm>
          <a:off x="43586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769620</xdr:colOff>
      <xdr:row>30</xdr:row>
      <xdr:rowOff>76200</xdr:rowOff>
    </xdr:from>
    <xdr:ext cx="182880" cy="0"/>
    <xdr:sp macro="" textlink="">
      <xdr:nvSpPr>
        <xdr:cNvPr id="33" name="Text Box 11"/>
        <xdr:cNvSpPr txBox="1">
          <a:spLocks noChangeArrowheads="1"/>
        </xdr:cNvSpPr>
      </xdr:nvSpPr>
      <xdr:spPr bwMode="auto">
        <a:xfrm>
          <a:off x="43586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76200</xdr:rowOff>
    </xdr:from>
    <xdr:ext cx="182880" cy="0"/>
    <xdr:sp macro="" textlink="">
      <xdr:nvSpPr>
        <xdr:cNvPr id="34" name="Text Box 11"/>
        <xdr:cNvSpPr txBox="1">
          <a:spLocks noChangeArrowheads="1"/>
        </xdr:cNvSpPr>
      </xdr:nvSpPr>
      <xdr:spPr bwMode="auto">
        <a:xfrm>
          <a:off x="8648700" y="6926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312420</xdr:colOff>
      <xdr:row>52</xdr:row>
      <xdr:rowOff>76200</xdr:rowOff>
    </xdr:from>
    <xdr:ext cx="182880" cy="0"/>
    <xdr:sp macro="" textlink="">
      <xdr:nvSpPr>
        <xdr:cNvPr id="35" name="Text Box 10"/>
        <xdr:cNvSpPr txBox="1">
          <a:spLocks noChangeArrowheads="1"/>
        </xdr:cNvSpPr>
      </xdr:nvSpPr>
      <xdr:spPr bwMode="auto">
        <a:xfrm>
          <a:off x="8961120" y="53492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312420</xdr:colOff>
      <xdr:row>52</xdr:row>
      <xdr:rowOff>76200</xdr:rowOff>
    </xdr:from>
    <xdr:ext cx="182880" cy="0"/>
    <xdr:sp macro="" textlink="">
      <xdr:nvSpPr>
        <xdr:cNvPr id="36" name="Text Box 22"/>
        <xdr:cNvSpPr txBox="1">
          <a:spLocks noChangeArrowheads="1"/>
        </xdr:cNvSpPr>
      </xdr:nvSpPr>
      <xdr:spPr bwMode="auto">
        <a:xfrm>
          <a:off x="8961120" y="53492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312420</xdr:colOff>
      <xdr:row>52</xdr:row>
      <xdr:rowOff>76200</xdr:rowOff>
    </xdr:from>
    <xdr:ext cx="182880" cy="0"/>
    <xdr:sp macro="" textlink="">
      <xdr:nvSpPr>
        <xdr:cNvPr id="37" name="Text Box 24"/>
        <xdr:cNvSpPr txBox="1">
          <a:spLocks noChangeArrowheads="1"/>
        </xdr:cNvSpPr>
      </xdr:nvSpPr>
      <xdr:spPr bwMode="auto">
        <a:xfrm>
          <a:off x="8961120" y="53492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312420</xdr:colOff>
      <xdr:row>55</xdr:row>
      <xdr:rowOff>76200</xdr:rowOff>
    </xdr:from>
    <xdr:ext cx="182880" cy="0"/>
    <xdr:sp macro="" textlink="">
      <xdr:nvSpPr>
        <xdr:cNvPr id="38" name="Text Box 10"/>
        <xdr:cNvSpPr txBox="1">
          <a:spLocks noChangeArrowheads="1"/>
        </xdr:cNvSpPr>
      </xdr:nvSpPr>
      <xdr:spPr bwMode="auto">
        <a:xfrm>
          <a:off x="896112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312420</xdr:colOff>
      <xdr:row>55</xdr:row>
      <xdr:rowOff>76200</xdr:rowOff>
    </xdr:from>
    <xdr:ext cx="182880" cy="0"/>
    <xdr:sp macro="" textlink="">
      <xdr:nvSpPr>
        <xdr:cNvPr id="39" name="Text Box 22"/>
        <xdr:cNvSpPr txBox="1">
          <a:spLocks noChangeArrowheads="1"/>
        </xdr:cNvSpPr>
      </xdr:nvSpPr>
      <xdr:spPr bwMode="auto">
        <a:xfrm>
          <a:off x="896112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312420</xdr:colOff>
      <xdr:row>55</xdr:row>
      <xdr:rowOff>76200</xdr:rowOff>
    </xdr:from>
    <xdr:ext cx="182880" cy="0"/>
    <xdr:sp macro="" textlink="">
      <xdr:nvSpPr>
        <xdr:cNvPr id="40" name="Text Box 24"/>
        <xdr:cNvSpPr txBox="1">
          <a:spLocks noChangeArrowheads="1"/>
        </xdr:cNvSpPr>
      </xdr:nvSpPr>
      <xdr:spPr bwMode="auto">
        <a:xfrm>
          <a:off x="896112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769620</xdr:colOff>
      <xdr:row>55</xdr:row>
      <xdr:rowOff>76200</xdr:rowOff>
    </xdr:from>
    <xdr:ext cx="182880" cy="0"/>
    <xdr:sp macro="" textlink="">
      <xdr:nvSpPr>
        <xdr:cNvPr id="41" name="Text Box 11"/>
        <xdr:cNvSpPr txBox="1">
          <a:spLocks noChangeArrowheads="1"/>
        </xdr:cNvSpPr>
      </xdr:nvSpPr>
      <xdr:spPr bwMode="auto">
        <a:xfrm>
          <a:off x="86487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769620</xdr:colOff>
      <xdr:row>55</xdr:row>
      <xdr:rowOff>76200</xdr:rowOff>
    </xdr:from>
    <xdr:ext cx="182880" cy="0"/>
    <xdr:sp macro="" textlink="">
      <xdr:nvSpPr>
        <xdr:cNvPr id="42" name="Text Box 11"/>
        <xdr:cNvSpPr txBox="1">
          <a:spLocks noChangeArrowheads="1"/>
        </xdr:cNvSpPr>
      </xdr:nvSpPr>
      <xdr:spPr bwMode="auto">
        <a:xfrm>
          <a:off x="86487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769620</xdr:colOff>
      <xdr:row>55</xdr:row>
      <xdr:rowOff>76200</xdr:rowOff>
    </xdr:from>
    <xdr:ext cx="182880" cy="0"/>
    <xdr:sp macro="" textlink="">
      <xdr:nvSpPr>
        <xdr:cNvPr id="43" name="Text Box 11"/>
        <xdr:cNvSpPr txBox="1">
          <a:spLocks noChangeArrowheads="1"/>
        </xdr:cNvSpPr>
      </xdr:nvSpPr>
      <xdr:spPr bwMode="auto">
        <a:xfrm>
          <a:off x="86487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769620</xdr:colOff>
      <xdr:row>55</xdr:row>
      <xdr:rowOff>76200</xdr:rowOff>
    </xdr:from>
    <xdr:ext cx="182880" cy="0"/>
    <xdr:sp macro="" textlink="">
      <xdr:nvSpPr>
        <xdr:cNvPr id="44" name="Text Box 11"/>
        <xdr:cNvSpPr txBox="1">
          <a:spLocks noChangeArrowheads="1"/>
        </xdr:cNvSpPr>
      </xdr:nvSpPr>
      <xdr:spPr bwMode="auto">
        <a:xfrm>
          <a:off x="86487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769620</xdr:colOff>
      <xdr:row>58</xdr:row>
      <xdr:rowOff>76200</xdr:rowOff>
    </xdr:from>
    <xdr:ext cx="182880" cy="0"/>
    <xdr:sp macro="" textlink="">
      <xdr:nvSpPr>
        <xdr:cNvPr id="45" name="Text Box 11"/>
        <xdr:cNvSpPr txBox="1">
          <a:spLocks noChangeArrowheads="1"/>
        </xdr:cNvSpPr>
      </xdr:nvSpPr>
      <xdr:spPr bwMode="auto">
        <a:xfrm>
          <a:off x="86487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769620</xdr:colOff>
      <xdr:row>58</xdr:row>
      <xdr:rowOff>76200</xdr:rowOff>
    </xdr:from>
    <xdr:ext cx="182880" cy="0"/>
    <xdr:sp macro="" textlink="">
      <xdr:nvSpPr>
        <xdr:cNvPr id="46" name="Text Box 11"/>
        <xdr:cNvSpPr txBox="1">
          <a:spLocks noChangeArrowheads="1"/>
        </xdr:cNvSpPr>
      </xdr:nvSpPr>
      <xdr:spPr bwMode="auto">
        <a:xfrm>
          <a:off x="86487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769620</xdr:colOff>
      <xdr:row>58</xdr:row>
      <xdr:rowOff>76200</xdr:rowOff>
    </xdr:from>
    <xdr:ext cx="182880" cy="0"/>
    <xdr:sp macro="" textlink="">
      <xdr:nvSpPr>
        <xdr:cNvPr id="47" name="Text Box 11"/>
        <xdr:cNvSpPr txBox="1">
          <a:spLocks noChangeArrowheads="1"/>
        </xdr:cNvSpPr>
      </xdr:nvSpPr>
      <xdr:spPr bwMode="auto">
        <a:xfrm>
          <a:off x="86487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769620</xdr:colOff>
      <xdr:row>58</xdr:row>
      <xdr:rowOff>76200</xdr:rowOff>
    </xdr:from>
    <xdr:ext cx="182880" cy="0"/>
    <xdr:sp macro="" textlink="">
      <xdr:nvSpPr>
        <xdr:cNvPr id="48" name="Text Box 11"/>
        <xdr:cNvSpPr txBox="1">
          <a:spLocks noChangeArrowheads="1"/>
        </xdr:cNvSpPr>
      </xdr:nvSpPr>
      <xdr:spPr bwMode="auto">
        <a:xfrm>
          <a:off x="86487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769620</xdr:colOff>
      <xdr:row>58</xdr:row>
      <xdr:rowOff>76200</xdr:rowOff>
    </xdr:from>
    <xdr:ext cx="182880" cy="0"/>
    <xdr:sp macro="" textlink="">
      <xdr:nvSpPr>
        <xdr:cNvPr id="49" name="Text Box 11"/>
        <xdr:cNvSpPr txBox="1">
          <a:spLocks noChangeArrowheads="1"/>
        </xdr:cNvSpPr>
      </xdr:nvSpPr>
      <xdr:spPr bwMode="auto">
        <a:xfrm>
          <a:off x="86487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769620</xdr:colOff>
      <xdr:row>61</xdr:row>
      <xdr:rowOff>76200</xdr:rowOff>
    </xdr:from>
    <xdr:ext cx="182880" cy="0"/>
    <xdr:sp macro="" textlink="">
      <xdr:nvSpPr>
        <xdr:cNvPr id="50" name="Text Box 11"/>
        <xdr:cNvSpPr txBox="1">
          <a:spLocks noChangeArrowheads="1"/>
        </xdr:cNvSpPr>
      </xdr:nvSpPr>
      <xdr:spPr bwMode="auto">
        <a:xfrm>
          <a:off x="8648700" y="6926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0</xdr:colOff>
      <xdr:row>3</xdr:row>
      <xdr:rowOff>0</xdr:rowOff>
    </xdr:from>
    <xdr:ext cx="182880" cy="0"/>
    <xdr:sp macro="" textlink="">
      <xdr:nvSpPr>
        <xdr:cNvPr id="2" name="Text Box 10"/>
        <xdr:cNvSpPr txBox="1">
          <a:spLocks noChangeArrowheads="1"/>
        </xdr:cNvSpPr>
      </xdr:nvSpPr>
      <xdr:spPr bwMode="auto">
        <a:xfrm>
          <a:off x="8961120" y="53492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3" name="Text Box 22"/>
        <xdr:cNvSpPr txBox="1">
          <a:spLocks noChangeArrowheads="1"/>
        </xdr:cNvSpPr>
      </xdr:nvSpPr>
      <xdr:spPr bwMode="auto">
        <a:xfrm>
          <a:off x="8961120" y="53492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4" name="Text Box 24"/>
        <xdr:cNvSpPr txBox="1">
          <a:spLocks noChangeArrowheads="1"/>
        </xdr:cNvSpPr>
      </xdr:nvSpPr>
      <xdr:spPr bwMode="auto">
        <a:xfrm>
          <a:off x="8961120" y="53492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5" name="Text Box 11"/>
        <xdr:cNvSpPr txBox="1">
          <a:spLocks noChangeArrowheads="1"/>
        </xdr:cNvSpPr>
      </xdr:nvSpPr>
      <xdr:spPr bwMode="auto">
        <a:xfrm>
          <a:off x="9258300" y="53492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6" name="Text Box 11"/>
        <xdr:cNvSpPr txBox="1">
          <a:spLocks noChangeArrowheads="1"/>
        </xdr:cNvSpPr>
      </xdr:nvSpPr>
      <xdr:spPr bwMode="auto">
        <a:xfrm>
          <a:off x="9258300" y="53492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7" name="Text Box 11"/>
        <xdr:cNvSpPr txBox="1">
          <a:spLocks noChangeArrowheads="1"/>
        </xdr:cNvSpPr>
      </xdr:nvSpPr>
      <xdr:spPr bwMode="auto">
        <a:xfrm>
          <a:off x="9258300" y="53492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8" name="Text Box 11"/>
        <xdr:cNvSpPr txBox="1">
          <a:spLocks noChangeArrowheads="1"/>
        </xdr:cNvSpPr>
      </xdr:nvSpPr>
      <xdr:spPr bwMode="auto">
        <a:xfrm>
          <a:off x="9258300" y="53492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9" name="Text Box 10"/>
        <xdr:cNvSpPr txBox="1">
          <a:spLocks noChangeArrowheads="1"/>
        </xdr:cNvSpPr>
      </xdr:nvSpPr>
      <xdr:spPr bwMode="auto">
        <a:xfrm>
          <a:off x="896112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10" name="Text Box 22"/>
        <xdr:cNvSpPr txBox="1">
          <a:spLocks noChangeArrowheads="1"/>
        </xdr:cNvSpPr>
      </xdr:nvSpPr>
      <xdr:spPr bwMode="auto">
        <a:xfrm>
          <a:off x="896112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11" name="Text Box 24"/>
        <xdr:cNvSpPr txBox="1">
          <a:spLocks noChangeArrowheads="1"/>
        </xdr:cNvSpPr>
      </xdr:nvSpPr>
      <xdr:spPr bwMode="auto">
        <a:xfrm>
          <a:off x="896112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12" name="Text Box 11"/>
        <xdr:cNvSpPr txBox="1">
          <a:spLocks noChangeArrowheads="1"/>
        </xdr:cNvSpPr>
      </xdr:nvSpPr>
      <xdr:spPr bwMode="auto">
        <a:xfrm>
          <a:off x="92583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13" name="Text Box 11"/>
        <xdr:cNvSpPr txBox="1">
          <a:spLocks noChangeArrowheads="1"/>
        </xdr:cNvSpPr>
      </xdr:nvSpPr>
      <xdr:spPr bwMode="auto">
        <a:xfrm>
          <a:off x="92583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14" name="Text Box 11"/>
        <xdr:cNvSpPr txBox="1">
          <a:spLocks noChangeArrowheads="1"/>
        </xdr:cNvSpPr>
      </xdr:nvSpPr>
      <xdr:spPr bwMode="auto">
        <a:xfrm>
          <a:off x="92583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15" name="Text Box 11"/>
        <xdr:cNvSpPr txBox="1">
          <a:spLocks noChangeArrowheads="1"/>
        </xdr:cNvSpPr>
      </xdr:nvSpPr>
      <xdr:spPr bwMode="auto">
        <a:xfrm>
          <a:off x="92583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16" name="Text Box 11"/>
        <xdr:cNvSpPr txBox="1">
          <a:spLocks noChangeArrowheads="1"/>
        </xdr:cNvSpPr>
      </xdr:nvSpPr>
      <xdr:spPr bwMode="auto">
        <a:xfrm>
          <a:off x="92583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17" name="Text Box 11"/>
        <xdr:cNvSpPr txBox="1">
          <a:spLocks noChangeArrowheads="1"/>
        </xdr:cNvSpPr>
      </xdr:nvSpPr>
      <xdr:spPr bwMode="auto">
        <a:xfrm>
          <a:off x="86487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18" name="Text Box 11"/>
        <xdr:cNvSpPr txBox="1">
          <a:spLocks noChangeArrowheads="1"/>
        </xdr:cNvSpPr>
      </xdr:nvSpPr>
      <xdr:spPr bwMode="auto">
        <a:xfrm>
          <a:off x="86487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19" name="Text Box 11"/>
        <xdr:cNvSpPr txBox="1">
          <a:spLocks noChangeArrowheads="1"/>
        </xdr:cNvSpPr>
      </xdr:nvSpPr>
      <xdr:spPr bwMode="auto">
        <a:xfrm>
          <a:off x="86487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20" name="Text Box 11"/>
        <xdr:cNvSpPr txBox="1">
          <a:spLocks noChangeArrowheads="1"/>
        </xdr:cNvSpPr>
      </xdr:nvSpPr>
      <xdr:spPr bwMode="auto">
        <a:xfrm>
          <a:off x="86487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21" name="Text Box 11"/>
        <xdr:cNvSpPr txBox="1">
          <a:spLocks noChangeArrowheads="1"/>
        </xdr:cNvSpPr>
      </xdr:nvSpPr>
      <xdr:spPr bwMode="auto">
        <a:xfrm>
          <a:off x="92583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22" name="Text Box 11"/>
        <xdr:cNvSpPr txBox="1">
          <a:spLocks noChangeArrowheads="1"/>
        </xdr:cNvSpPr>
      </xdr:nvSpPr>
      <xdr:spPr bwMode="auto">
        <a:xfrm>
          <a:off x="86487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23" name="Text Box 11"/>
        <xdr:cNvSpPr txBox="1">
          <a:spLocks noChangeArrowheads="1"/>
        </xdr:cNvSpPr>
      </xdr:nvSpPr>
      <xdr:spPr bwMode="auto">
        <a:xfrm>
          <a:off x="86487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24" name="Text Box 11"/>
        <xdr:cNvSpPr txBox="1">
          <a:spLocks noChangeArrowheads="1"/>
        </xdr:cNvSpPr>
      </xdr:nvSpPr>
      <xdr:spPr bwMode="auto">
        <a:xfrm>
          <a:off x="86487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25" name="Text Box 11"/>
        <xdr:cNvSpPr txBox="1">
          <a:spLocks noChangeArrowheads="1"/>
        </xdr:cNvSpPr>
      </xdr:nvSpPr>
      <xdr:spPr bwMode="auto">
        <a:xfrm>
          <a:off x="86487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26" name="Text Box 11"/>
        <xdr:cNvSpPr txBox="1">
          <a:spLocks noChangeArrowheads="1"/>
        </xdr:cNvSpPr>
      </xdr:nvSpPr>
      <xdr:spPr bwMode="auto">
        <a:xfrm>
          <a:off x="86487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27" name="Text Box 11"/>
        <xdr:cNvSpPr txBox="1">
          <a:spLocks noChangeArrowheads="1"/>
        </xdr:cNvSpPr>
      </xdr:nvSpPr>
      <xdr:spPr bwMode="auto">
        <a:xfrm>
          <a:off x="8648700" y="6926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28" name="Text Box 10"/>
        <xdr:cNvSpPr txBox="1">
          <a:spLocks noChangeArrowheads="1"/>
        </xdr:cNvSpPr>
      </xdr:nvSpPr>
      <xdr:spPr bwMode="auto">
        <a:xfrm>
          <a:off x="7741920" y="107823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29" name="Text Box 22"/>
        <xdr:cNvSpPr txBox="1">
          <a:spLocks noChangeArrowheads="1"/>
        </xdr:cNvSpPr>
      </xdr:nvSpPr>
      <xdr:spPr bwMode="auto">
        <a:xfrm>
          <a:off x="7741920" y="107823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30" name="Text Box 24"/>
        <xdr:cNvSpPr txBox="1">
          <a:spLocks noChangeArrowheads="1"/>
        </xdr:cNvSpPr>
      </xdr:nvSpPr>
      <xdr:spPr bwMode="auto">
        <a:xfrm>
          <a:off x="7741920" y="107823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31" name="Text Box 10"/>
        <xdr:cNvSpPr txBox="1">
          <a:spLocks noChangeArrowheads="1"/>
        </xdr:cNvSpPr>
      </xdr:nvSpPr>
      <xdr:spPr bwMode="auto">
        <a:xfrm>
          <a:off x="7741920" y="113080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32" name="Text Box 22"/>
        <xdr:cNvSpPr txBox="1">
          <a:spLocks noChangeArrowheads="1"/>
        </xdr:cNvSpPr>
      </xdr:nvSpPr>
      <xdr:spPr bwMode="auto">
        <a:xfrm>
          <a:off x="7741920" y="113080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33" name="Text Box 24"/>
        <xdr:cNvSpPr txBox="1">
          <a:spLocks noChangeArrowheads="1"/>
        </xdr:cNvSpPr>
      </xdr:nvSpPr>
      <xdr:spPr bwMode="auto">
        <a:xfrm>
          <a:off x="7741920" y="113080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34" name="Text Box 11"/>
        <xdr:cNvSpPr txBox="1">
          <a:spLocks noChangeArrowheads="1"/>
        </xdr:cNvSpPr>
      </xdr:nvSpPr>
      <xdr:spPr bwMode="auto">
        <a:xfrm>
          <a:off x="7429500" y="113080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35" name="Text Box 11"/>
        <xdr:cNvSpPr txBox="1">
          <a:spLocks noChangeArrowheads="1"/>
        </xdr:cNvSpPr>
      </xdr:nvSpPr>
      <xdr:spPr bwMode="auto">
        <a:xfrm>
          <a:off x="7429500" y="113080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36" name="Text Box 11"/>
        <xdr:cNvSpPr txBox="1">
          <a:spLocks noChangeArrowheads="1"/>
        </xdr:cNvSpPr>
      </xdr:nvSpPr>
      <xdr:spPr bwMode="auto">
        <a:xfrm>
          <a:off x="7429500" y="113080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37" name="Text Box 11"/>
        <xdr:cNvSpPr txBox="1">
          <a:spLocks noChangeArrowheads="1"/>
        </xdr:cNvSpPr>
      </xdr:nvSpPr>
      <xdr:spPr bwMode="auto">
        <a:xfrm>
          <a:off x="7429500" y="113080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38" name="Text Box 11"/>
        <xdr:cNvSpPr txBox="1">
          <a:spLocks noChangeArrowheads="1"/>
        </xdr:cNvSpPr>
      </xdr:nvSpPr>
      <xdr:spPr bwMode="auto">
        <a:xfrm>
          <a:off x="7429500" y="1183386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39" name="Text Box 11"/>
        <xdr:cNvSpPr txBox="1">
          <a:spLocks noChangeArrowheads="1"/>
        </xdr:cNvSpPr>
      </xdr:nvSpPr>
      <xdr:spPr bwMode="auto">
        <a:xfrm>
          <a:off x="7429500" y="1183386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40" name="Text Box 11"/>
        <xdr:cNvSpPr txBox="1">
          <a:spLocks noChangeArrowheads="1"/>
        </xdr:cNvSpPr>
      </xdr:nvSpPr>
      <xdr:spPr bwMode="auto">
        <a:xfrm>
          <a:off x="7429500" y="1183386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41" name="Text Box 11"/>
        <xdr:cNvSpPr txBox="1">
          <a:spLocks noChangeArrowheads="1"/>
        </xdr:cNvSpPr>
      </xdr:nvSpPr>
      <xdr:spPr bwMode="auto">
        <a:xfrm>
          <a:off x="7429500" y="1183386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42" name="Text Box 11"/>
        <xdr:cNvSpPr txBox="1">
          <a:spLocks noChangeArrowheads="1"/>
        </xdr:cNvSpPr>
      </xdr:nvSpPr>
      <xdr:spPr bwMode="auto">
        <a:xfrm>
          <a:off x="7429500" y="1183386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43" name="Text Box 11"/>
        <xdr:cNvSpPr txBox="1">
          <a:spLocks noChangeArrowheads="1"/>
        </xdr:cNvSpPr>
      </xdr:nvSpPr>
      <xdr:spPr bwMode="auto">
        <a:xfrm>
          <a:off x="7429500" y="123596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312420</xdr:colOff>
      <xdr:row>3</xdr:row>
      <xdr:rowOff>0</xdr:rowOff>
    </xdr:from>
    <xdr:ext cx="182880" cy="0"/>
    <xdr:sp macro="" textlink="">
      <xdr:nvSpPr>
        <xdr:cNvPr id="2" name="Text Box 10"/>
        <xdr:cNvSpPr txBox="1">
          <a:spLocks noChangeArrowheads="1"/>
        </xdr:cNvSpPr>
      </xdr:nvSpPr>
      <xdr:spPr bwMode="auto">
        <a:xfrm>
          <a:off x="1465326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312420</xdr:colOff>
      <xdr:row>3</xdr:row>
      <xdr:rowOff>0</xdr:rowOff>
    </xdr:from>
    <xdr:ext cx="182880" cy="0"/>
    <xdr:sp macro="" textlink="">
      <xdr:nvSpPr>
        <xdr:cNvPr id="3" name="Text Box 22"/>
        <xdr:cNvSpPr txBox="1">
          <a:spLocks noChangeArrowheads="1"/>
        </xdr:cNvSpPr>
      </xdr:nvSpPr>
      <xdr:spPr bwMode="auto">
        <a:xfrm>
          <a:off x="1465326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312420</xdr:colOff>
      <xdr:row>3</xdr:row>
      <xdr:rowOff>0</xdr:rowOff>
    </xdr:from>
    <xdr:ext cx="182880" cy="0"/>
    <xdr:sp macro="" textlink="">
      <xdr:nvSpPr>
        <xdr:cNvPr id="4" name="Text Box 24"/>
        <xdr:cNvSpPr txBox="1">
          <a:spLocks noChangeArrowheads="1"/>
        </xdr:cNvSpPr>
      </xdr:nvSpPr>
      <xdr:spPr bwMode="auto">
        <a:xfrm>
          <a:off x="1465326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769620</xdr:colOff>
      <xdr:row>3</xdr:row>
      <xdr:rowOff>0</xdr:rowOff>
    </xdr:from>
    <xdr:ext cx="182880" cy="0"/>
    <xdr:sp macro="" textlink="">
      <xdr:nvSpPr>
        <xdr:cNvPr id="5" name="Text Box 11"/>
        <xdr:cNvSpPr txBox="1">
          <a:spLocks noChangeArrowheads="1"/>
        </xdr:cNvSpPr>
      </xdr:nvSpPr>
      <xdr:spPr bwMode="auto">
        <a:xfrm>
          <a:off x="1495044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769620</xdr:colOff>
      <xdr:row>3</xdr:row>
      <xdr:rowOff>0</xdr:rowOff>
    </xdr:from>
    <xdr:ext cx="182880" cy="0"/>
    <xdr:sp macro="" textlink="">
      <xdr:nvSpPr>
        <xdr:cNvPr id="6" name="Text Box 11"/>
        <xdr:cNvSpPr txBox="1">
          <a:spLocks noChangeArrowheads="1"/>
        </xdr:cNvSpPr>
      </xdr:nvSpPr>
      <xdr:spPr bwMode="auto">
        <a:xfrm>
          <a:off x="1495044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769620</xdr:colOff>
      <xdr:row>3</xdr:row>
      <xdr:rowOff>0</xdr:rowOff>
    </xdr:from>
    <xdr:ext cx="182880" cy="0"/>
    <xdr:sp macro="" textlink="">
      <xdr:nvSpPr>
        <xdr:cNvPr id="7" name="Text Box 11"/>
        <xdr:cNvSpPr txBox="1">
          <a:spLocks noChangeArrowheads="1"/>
        </xdr:cNvSpPr>
      </xdr:nvSpPr>
      <xdr:spPr bwMode="auto">
        <a:xfrm>
          <a:off x="1495044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769620</xdr:colOff>
      <xdr:row>3</xdr:row>
      <xdr:rowOff>0</xdr:rowOff>
    </xdr:from>
    <xdr:ext cx="182880" cy="0"/>
    <xdr:sp macro="" textlink="">
      <xdr:nvSpPr>
        <xdr:cNvPr id="8" name="Text Box 11"/>
        <xdr:cNvSpPr txBox="1">
          <a:spLocks noChangeArrowheads="1"/>
        </xdr:cNvSpPr>
      </xdr:nvSpPr>
      <xdr:spPr bwMode="auto">
        <a:xfrm>
          <a:off x="1495044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312420</xdr:colOff>
      <xdr:row>3</xdr:row>
      <xdr:rowOff>0</xdr:rowOff>
    </xdr:from>
    <xdr:ext cx="182880" cy="0"/>
    <xdr:sp macro="" textlink="">
      <xdr:nvSpPr>
        <xdr:cNvPr id="9" name="Text Box 10"/>
        <xdr:cNvSpPr txBox="1">
          <a:spLocks noChangeArrowheads="1"/>
        </xdr:cNvSpPr>
      </xdr:nvSpPr>
      <xdr:spPr bwMode="auto">
        <a:xfrm>
          <a:off x="1465326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312420</xdr:colOff>
      <xdr:row>3</xdr:row>
      <xdr:rowOff>0</xdr:rowOff>
    </xdr:from>
    <xdr:ext cx="182880" cy="0"/>
    <xdr:sp macro="" textlink="">
      <xdr:nvSpPr>
        <xdr:cNvPr id="10" name="Text Box 22"/>
        <xdr:cNvSpPr txBox="1">
          <a:spLocks noChangeArrowheads="1"/>
        </xdr:cNvSpPr>
      </xdr:nvSpPr>
      <xdr:spPr bwMode="auto">
        <a:xfrm>
          <a:off x="1465326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312420</xdr:colOff>
      <xdr:row>3</xdr:row>
      <xdr:rowOff>0</xdr:rowOff>
    </xdr:from>
    <xdr:ext cx="182880" cy="0"/>
    <xdr:sp macro="" textlink="">
      <xdr:nvSpPr>
        <xdr:cNvPr id="11" name="Text Box 24"/>
        <xdr:cNvSpPr txBox="1">
          <a:spLocks noChangeArrowheads="1"/>
        </xdr:cNvSpPr>
      </xdr:nvSpPr>
      <xdr:spPr bwMode="auto">
        <a:xfrm>
          <a:off x="1465326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769620</xdr:colOff>
      <xdr:row>3</xdr:row>
      <xdr:rowOff>0</xdr:rowOff>
    </xdr:from>
    <xdr:ext cx="182880" cy="0"/>
    <xdr:sp macro="" textlink="">
      <xdr:nvSpPr>
        <xdr:cNvPr id="12" name="Text Box 11"/>
        <xdr:cNvSpPr txBox="1">
          <a:spLocks noChangeArrowheads="1"/>
        </xdr:cNvSpPr>
      </xdr:nvSpPr>
      <xdr:spPr bwMode="auto">
        <a:xfrm>
          <a:off x="1495044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769620</xdr:colOff>
      <xdr:row>3</xdr:row>
      <xdr:rowOff>0</xdr:rowOff>
    </xdr:from>
    <xdr:ext cx="182880" cy="0"/>
    <xdr:sp macro="" textlink="">
      <xdr:nvSpPr>
        <xdr:cNvPr id="13" name="Text Box 11"/>
        <xdr:cNvSpPr txBox="1">
          <a:spLocks noChangeArrowheads="1"/>
        </xdr:cNvSpPr>
      </xdr:nvSpPr>
      <xdr:spPr bwMode="auto">
        <a:xfrm>
          <a:off x="1495044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769620</xdr:colOff>
      <xdr:row>3</xdr:row>
      <xdr:rowOff>0</xdr:rowOff>
    </xdr:from>
    <xdr:ext cx="182880" cy="0"/>
    <xdr:sp macro="" textlink="">
      <xdr:nvSpPr>
        <xdr:cNvPr id="14" name="Text Box 11"/>
        <xdr:cNvSpPr txBox="1">
          <a:spLocks noChangeArrowheads="1"/>
        </xdr:cNvSpPr>
      </xdr:nvSpPr>
      <xdr:spPr bwMode="auto">
        <a:xfrm>
          <a:off x="1495044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769620</xdr:colOff>
      <xdr:row>3</xdr:row>
      <xdr:rowOff>0</xdr:rowOff>
    </xdr:from>
    <xdr:ext cx="182880" cy="0"/>
    <xdr:sp macro="" textlink="">
      <xdr:nvSpPr>
        <xdr:cNvPr id="15" name="Text Box 11"/>
        <xdr:cNvSpPr txBox="1">
          <a:spLocks noChangeArrowheads="1"/>
        </xdr:cNvSpPr>
      </xdr:nvSpPr>
      <xdr:spPr bwMode="auto">
        <a:xfrm>
          <a:off x="1495044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769620</xdr:colOff>
      <xdr:row>3</xdr:row>
      <xdr:rowOff>0</xdr:rowOff>
    </xdr:from>
    <xdr:ext cx="182880" cy="0"/>
    <xdr:sp macro="" textlink="">
      <xdr:nvSpPr>
        <xdr:cNvPr id="16" name="Text Box 11"/>
        <xdr:cNvSpPr txBox="1">
          <a:spLocks noChangeArrowheads="1"/>
        </xdr:cNvSpPr>
      </xdr:nvSpPr>
      <xdr:spPr bwMode="auto">
        <a:xfrm>
          <a:off x="1495044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769620</xdr:colOff>
      <xdr:row>3</xdr:row>
      <xdr:rowOff>0</xdr:rowOff>
    </xdr:from>
    <xdr:ext cx="182880" cy="0"/>
    <xdr:sp macro="" textlink="">
      <xdr:nvSpPr>
        <xdr:cNvPr id="17" name="Text Box 11"/>
        <xdr:cNvSpPr txBox="1">
          <a:spLocks noChangeArrowheads="1"/>
        </xdr:cNvSpPr>
      </xdr:nvSpPr>
      <xdr:spPr bwMode="auto">
        <a:xfrm>
          <a:off x="1434084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769620</xdr:colOff>
      <xdr:row>3</xdr:row>
      <xdr:rowOff>0</xdr:rowOff>
    </xdr:from>
    <xdr:ext cx="182880" cy="0"/>
    <xdr:sp macro="" textlink="">
      <xdr:nvSpPr>
        <xdr:cNvPr id="18" name="Text Box 11"/>
        <xdr:cNvSpPr txBox="1">
          <a:spLocks noChangeArrowheads="1"/>
        </xdr:cNvSpPr>
      </xdr:nvSpPr>
      <xdr:spPr bwMode="auto">
        <a:xfrm>
          <a:off x="1434084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769620</xdr:colOff>
      <xdr:row>3</xdr:row>
      <xdr:rowOff>0</xdr:rowOff>
    </xdr:from>
    <xdr:ext cx="182880" cy="0"/>
    <xdr:sp macro="" textlink="">
      <xdr:nvSpPr>
        <xdr:cNvPr id="19" name="Text Box 11"/>
        <xdr:cNvSpPr txBox="1">
          <a:spLocks noChangeArrowheads="1"/>
        </xdr:cNvSpPr>
      </xdr:nvSpPr>
      <xdr:spPr bwMode="auto">
        <a:xfrm>
          <a:off x="1434084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769620</xdr:colOff>
      <xdr:row>3</xdr:row>
      <xdr:rowOff>0</xdr:rowOff>
    </xdr:from>
    <xdr:ext cx="182880" cy="0"/>
    <xdr:sp macro="" textlink="">
      <xdr:nvSpPr>
        <xdr:cNvPr id="20" name="Text Box 11"/>
        <xdr:cNvSpPr txBox="1">
          <a:spLocks noChangeArrowheads="1"/>
        </xdr:cNvSpPr>
      </xdr:nvSpPr>
      <xdr:spPr bwMode="auto">
        <a:xfrm>
          <a:off x="1434084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769620</xdr:colOff>
      <xdr:row>3</xdr:row>
      <xdr:rowOff>0</xdr:rowOff>
    </xdr:from>
    <xdr:ext cx="182880" cy="0"/>
    <xdr:sp macro="" textlink="">
      <xdr:nvSpPr>
        <xdr:cNvPr id="21" name="Text Box 11"/>
        <xdr:cNvSpPr txBox="1">
          <a:spLocks noChangeArrowheads="1"/>
        </xdr:cNvSpPr>
      </xdr:nvSpPr>
      <xdr:spPr bwMode="auto">
        <a:xfrm>
          <a:off x="1495044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769620</xdr:colOff>
      <xdr:row>3</xdr:row>
      <xdr:rowOff>0</xdr:rowOff>
    </xdr:from>
    <xdr:ext cx="182880" cy="0"/>
    <xdr:sp macro="" textlink="">
      <xdr:nvSpPr>
        <xdr:cNvPr id="22" name="Text Box 11"/>
        <xdr:cNvSpPr txBox="1">
          <a:spLocks noChangeArrowheads="1"/>
        </xdr:cNvSpPr>
      </xdr:nvSpPr>
      <xdr:spPr bwMode="auto">
        <a:xfrm>
          <a:off x="1434084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769620</xdr:colOff>
      <xdr:row>3</xdr:row>
      <xdr:rowOff>0</xdr:rowOff>
    </xdr:from>
    <xdr:ext cx="182880" cy="0"/>
    <xdr:sp macro="" textlink="">
      <xdr:nvSpPr>
        <xdr:cNvPr id="23" name="Text Box 11"/>
        <xdr:cNvSpPr txBox="1">
          <a:spLocks noChangeArrowheads="1"/>
        </xdr:cNvSpPr>
      </xdr:nvSpPr>
      <xdr:spPr bwMode="auto">
        <a:xfrm>
          <a:off x="1434084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769620</xdr:colOff>
      <xdr:row>3</xdr:row>
      <xdr:rowOff>0</xdr:rowOff>
    </xdr:from>
    <xdr:ext cx="182880" cy="0"/>
    <xdr:sp macro="" textlink="">
      <xdr:nvSpPr>
        <xdr:cNvPr id="24" name="Text Box 11"/>
        <xdr:cNvSpPr txBox="1">
          <a:spLocks noChangeArrowheads="1"/>
        </xdr:cNvSpPr>
      </xdr:nvSpPr>
      <xdr:spPr bwMode="auto">
        <a:xfrm>
          <a:off x="1434084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769620</xdr:colOff>
      <xdr:row>3</xdr:row>
      <xdr:rowOff>0</xdr:rowOff>
    </xdr:from>
    <xdr:ext cx="182880" cy="0"/>
    <xdr:sp macro="" textlink="">
      <xdr:nvSpPr>
        <xdr:cNvPr id="25" name="Text Box 11"/>
        <xdr:cNvSpPr txBox="1">
          <a:spLocks noChangeArrowheads="1"/>
        </xdr:cNvSpPr>
      </xdr:nvSpPr>
      <xdr:spPr bwMode="auto">
        <a:xfrm>
          <a:off x="1434084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769620</xdr:colOff>
      <xdr:row>3</xdr:row>
      <xdr:rowOff>0</xdr:rowOff>
    </xdr:from>
    <xdr:ext cx="182880" cy="0"/>
    <xdr:sp macro="" textlink="">
      <xdr:nvSpPr>
        <xdr:cNvPr id="26" name="Text Box 11"/>
        <xdr:cNvSpPr txBox="1">
          <a:spLocks noChangeArrowheads="1"/>
        </xdr:cNvSpPr>
      </xdr:nvSpPr>
      <xdr:spPr bwMode="auto">
        <a:xfrm>
          <a:off x="1434084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xdr:row>
      <xdr:rowOff>0</xdr:rowOff>
    </xdr:from>
    <xdr:ext cx="182880" cy="0"/>
    <xdr:sp macro="" textlink="">
      <xdr:nvSpPr>
        <xdr:cNvPr id="27" name="Text Box 11"/>
        <xdr:cNvSpPr txBox="1">
          <a:spLocks noChangeArrowheads="1"/>
        </xdr:cNvSpPr>
      </xdr:nvSpPr>
      <xdr:spPr bwMode="auto">
        <a:xfrm>
          <a:off x="1434084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312420</xdr:colOff>
      <xdr:row>3</xdr:row>
      <xdr:rowOff>0</xdr:rowOff>
    </xdr:from>
    <xdr:ext cx="182880" cy="0"/>
    <xdr:sp macro="" textlink="">
      <xdr:nvSpPr>
        <xdr:cNvPr id="28" name="Text Box 10"/>
        <xdr:cNvSpPr txBox="1">
          <a:spLocks noChangeArrowheads="1"/>
        </xdr:cNvSpPr>
      </xdr:nvSpPr>
      <xdr:spPr bwMode="auto">
        <a:xfrm>
          <a:off x="1343406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312420</xdr:colOff>
      <xdr:row>3</xdr:row>
      <xdr:rowOff>0</xdr:rowOff>
    </xdr:from>
    <xdr:ext cx="182880" cy="0"/>
    <xdr:sp macro="" textlink="">
      <xdr:nvSpPr>
        <xdr:cNvPr id="29" name="Text Box 22"/>
        <xdr:cNvSpPr txBox="1">
          <a:spLocks noChangeArrowheads="1"/>
        </xdr:cNvSpPr>
      </xdr:nvSpPr>
      <xdr:spPr bwMode="auto">
        <a:xfrm>
          <a:off x="1343406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312420</xdr:colOff>
      <xdr:row>3</xdr:row>
      <xdr:rowOff>0</xdr:rowOff>
    </xdr:from>
    <xdr:ext cx="182880" cy="0"/>
    <xdr:sp macro="" textlink="">
      <xdr:nvSpPr>
        <xdr:cNvPr id="30" name="Text Box 24"/>
        <xdr:cNvSpPr txBox="1">
          <a:spLocks noChangeArrowheads="1"/>
        </xdr:cNvSpPr>
      </xdr:nvSpPr>
      <xdr:spPr bwMode="auto">
        <a:xfrm>
          <a:off x="1343406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312420</xdr:colOff>
      <xdr:row>3</xdr:row>
      <xdr:rowOff>0</xdr:rowOff>
    </xdr:from>
    <xdr:ext cx="182880" cy="0"/>
    <xdr:sp macro="" textlink="">
      <xdr:nvSpPr>
        <xdr:cNvPr id="31" name="Text Box 10"/>
        <xdr:cNvSpPr txBox="1">
          <a:spLocks noChangeArrowheads="1"/>
        </xdr:cNvSpPr>
      </xdr:nvSpPr>
      <xdr:spPr bwMode="auto">
        <a:xfrm>
          <a:off x="1343406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312420</xdr:colOff>
      <xdr:row>3</xdr:row>
      <xdr:rowOff>0</xdr:rowOff>
    </xdr:from>
    <xdr:ext cx="182880" cy="0"/>
    <xdr:sp macro="" textlink="">
      <xdr:nvSpPr>
        <xdr:cNvPr id="32" name="Text Box 22"/>
        <xdr:cNvSpPr txBox="1">
          <a:spLocks noChangeArrowheads="1"/>
        </xdr:cNvSpPr>
      </xdr:nvSpPr>
      <xdr:spPr bwMode="auto">
        <a:xfrm>
          <a:off x="1343406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312420</xdr:colOff>
      <xdr:row>3</xdr:row>
      <xdr:rowOff>0</xdr:rowOff>
    </xdr:from>
    <xdr:ext cx="182880" cy="0"/>
    <xdr:sp macro="" textlink="">
      <xdr:nvSpPr>
        <xdr:cNvPr id="33" name="Text Box 24"/>
        <xdr:cNvSpPr txBox="1">
          <a:spLocks noChangeArrowheads="1"/>
        </xdr:cNvSpPr>
      </xdr:nvSpPr>
      <xdr:spPr bwMode="auto">
        <a:xfrm>
          <a:off x="1343406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769620</xdr:colOff>
      <xdr:row>3</xdr:row>
      <xdr:rowOff>0</xdr:rowOff>
    </xdr:from>
    <xdr:ext cx="182880" cy="0"/>
    <xdr:sp macro="" textlink="">
      <xdr:nvSpPr>
        <xdr:cNvPr id="34" name="Text Box 11"/>
        <xdr:cNvSpPr txBox="1">
          <a:spLocks noChangeArrowheads="1"/>
        </xdr:cNvSpPr>
      </xdr:nvSpPr>
      <xdr:spPr bwMode="auto">
        <a:xfrm>
          <a:off x="1312164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769620</xdr:colOff>
      <xdr:row>3</xdr:row>
      <xdr:rowOff>0</xdr:rowOff>
    </xdr:from>
    <xdr:ext cx="182880" cy="0"/>
    <xdr:sp macro="" textlink="">
      <xdr:nvSpPr>
        <xdr:cNvPr id="35" name="Text Box 11"/>
        <xdr:cNvSpPr txBox="1">
          <a:spLocks noChangeArrowheads="1"/>
        </xdr:cNvSpPr>
      </xdr:nvSpPr>
      <xdr:spPr bwMode="auto">
        <a:xfrm>
          <a:off x="1312164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769620</xdr:colOff>
      <xdr:row>3</xdr:row>
      <xdr:rowOff>0</xdr:rowOff>
    </xdr:from>
    <xdr:ext cx="182880" cy="0"/>
    <xdr:sp macro="" textlink="">
      <xdr:nvSpPr>
        <xdr:cNvPr id="36" name="Text Box 11"/>
        <xdr:cNvSpPr txBox="1">
          <a:spLocks noChangeArrowheads="1"/>
        </xdr:cNvSpPr>
      </xdr:nvSpPr>
      <xdr:spPr bwMode="auto">
        <a:xfrm>
          <a:off x="1312164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769620</xdr:colOff>
      <xdr:row>3</xdr:row>
      <xdr:rowOff>0</xdr:rowOff>
    </xdr:from>
    <xdr:ext cx="182880" cy="0"/>
    <xdr:sp macro="" textlink="">
      <xdr:nvSpPr>
        <xdr:cNvPr id="37" name="Text Box 11"/>
        <xdr:cNvSpPr txBox="1">
          <a:spLocks noChangeArrowheads="1"/>
        </xdr:cNvSpPr>
      </xdr:nvSpPr>
      <xdr:spPr bwMode="auto">
        <a:xfrm>
          <a:off x="1312164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769620</xdr:colOff>
      <xdr:row>3</xdr:row>
      <xdr:rowOff>0</xdr:rowOff>
    </xdr:from>
    <xdr:ext cx="182880" cy="0"/>
    <xdr:sp macro="" textlink="">
      <xdr:nvSpPr>
        <xdr:cNvPr id="38" name="Text Box 11"/>
        <xdr:cNvSpPr txBox="1">
          <a:spLocks noChangeArrowheads="1"/>
        </xdr:cNvSpPr>
      </xdr:nvSpPr>
      <xdr:spPr bwMode="auto">
        <a:xfrm>
          <a:off x="1312164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769620</xdr:colOff>
      <xdr:row>3</xdr:row>
      <xdr:rowOff>0</xdr:rowOff>
    </xdr:from>
    <xdr:ext cx="182880" cy="0"/>
    <xdr:sp macro="" textlink="">
      <xdr:nvSpPr>
        <xdr:cNvPr id="39" name="Text Box 11"/>
        <xdr:cNvSpPr txBox="1">
          <a:spLocks noChangeArrowheads="1"/>
        </xdr:cNvSpPr>
      </xdr:nvSpPr>
      <xdr:spPr bwMode="auto">
        <a:xfrm>
          <a:off x="1312164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769620</xdr:colOff>
      <xdr:row>3</xdr:row>
      <xdr:rowOff>0</xdr:rowOff>
    </xdr:from>
    <xdr:ext cx="182880" cy="0"/>
    <xdr:sp macro="" textlink="">
      <xdr:nvSpPr>
        <xdr:cNvPr id="40" name="Text Box 11"/>
        <xdr:cNvSpPr txBox="1">
          <a:spLocks noChangeArrowheads="1"/>
        </xdr:cNvSpPr>
      </xdr:nvSpPr>
      <xdr:spPr bwMode="auto">
        <a:xfrm>
          <a:off x="1312164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769620</xdr:colOff>
      <xdr:row>3</xdr:row>
      <xdr:rowOff>0</xdr:rowOff>
    </xdr:from>
    <xdr:ext cx="182880" cy="0"/>
    <xdr:sp macro="" textlink="">
      <xdr:nvSpPr>
        <xdr:cNvPr id="41" name="Text Box 11"/>
        <xdr:cNvSpPr txBox="1">
          <a:spLocks noChangeArrowheads="1"/>
        </xdr:cNvSpPr>
      </xdr:nvSpPr>
      <xdr:spPr bwMode="auto">
        <a:xfrm>
          <a:off x="1312164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769620</xdr:colOff>
      <xdr:row>3</xdr:row>
      <xdr:rowOff>0</xdr:rowOff>
    </xdr:from>
    <xdr:ext cx="182880" cy="0"/>
    <xdr:sp macro="" textlink="">
      <xdr:nvSpPr>
        <xdr:cNvPr id="42" name="Text Box 11"/>
        <xdr:cNvSpPr txBox="1">
          <a:spLocks noChangeArrowheads="1"/>
        </xdr:cNvSpPr>
      </xdr:nvSpPr>
      <xdr:spPr bwMode="auto">
        <a:xfrm>
          <a:off x="1312164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769620</xdr:colOff>
      <xdr:row>3</xdr:row>
      <xdr:rowOff>0</xdr:rowOff>
    </xdr:from>
    <xdr:ext cx="182880" cy="0"/>
    <xdr:sp macro="" textlink="">
      <xdr:nvSpPr>
        <xdr:cNvPr id="43" name="Text Box 11"/>
        <xdr:cNvSpPr txBox="1">
          <a:spLocks noChangeArrowheads="1"/>
        </xdr:cNvSpPr>
      </xdr:nvSpPr>
      <xdr:spPr bwMode="auto">
        <a:xfrm>
          <a:off x="13121640" y="6934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312420</xdr:colOff>
      <xdr:row>3</xdr:row>
      <xdr:rowOff>0</xdr:rowOff>
    </xdr:from>
    <xdr:ext cx="182880" cy="0"/>
    <xdr:sp macro="" textlink="">
      <xdr:nvSpPr>
        <xdr:cNvPr id="2" name="Text Box 10"/>
        <xdr:cNvSpPr txBox="1">
          <a:spLocks noChangeArrowheads="1"/>
        </xdr:cNvSpPr>
      </xdr:nvSpPr>
      <xdr:spPr bwMode="auto">
        <a:xfrm>
          <a:off x="128625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312420</xdr:colOff>
      <xdr:row>3</xdr:row>
      <xdr:rowOff>0</xdr:rowOff>
    </xdr:from>
    <xdr:ext cx="182880" cy="0"/>
    <xdr:sp macro="" textlink="">
      <xdr:nvSpPr>
        <xdr:cNvPr id="3" name="Text Box 22"/>
        <xdr:cNvSpPr txBox="1">
          <a:spLocks noChangeArrowheads="1"/>
        </xdr:cNvSpPr>
      </xdr:nvSpPr>
      <xdr:spPr bwMode="auto">
        <a:xfrm>
          <a:off x="128625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312420</xdr:colOff>
      <xdr:row>3</xdr:row>
      <xdr:rowOff>0</xdr:rowOff>
    </xdr:from>
    <xdr:ext cx="182880" cy="0"/>
    <xdr:sp macro="" textlink="">
      <xdr:nvSpPr>
        <xdr:cNvPr id="4" name="Text Box 24"/>
        <xdr:cNvSpPr txBox="1">
          <a:spLocks noChangeArrowheads="1"/>
        </xdr:cNvSpPr>
      </xdr:nvSpPr>
      <xdr:spPr bwMode="auto">
        <a:xfrm>
          <a:off x="128625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769620</xdr:colOff>
      <xdr:row>3</xdr:row>
      <xdr:rowOff>0</xdr:rowOff>
    </xdr:from>
    <xdr:ext cx="182880" cy="0"/>
    <xdr:sp macro="" textlink="">
      <xdr:nvSpPr>
        <xdr:cNvPr id="5"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769620</xdr:colOff>
      <xdr:row>3</xdr:row>
      <xdr:rowOff>0</xdr:rowOff>
    </xdr:from>
    <xdr:ext cx="182880" cy="0"/>
    <xdr:sp macro="" textlink="">
      <xdr:nvSpPr>
        <xdr:cNvPr id="6"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769620</xdr:colOff>
      <xdr:row>3</xdr:row>
      <xdr:rowOff>0</xdr:rowOff>
    </xdr:from>
    <xdr:ext cx="182880" cy="0"/>
    <xdr:sp macro="" textlink="">
      <xdr:nvSpPr>
        <xdr:cNvPr id="7"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769620</xdr:colOff>
      <xdr:row>3</xdr:row>
      <xdr:rowOff>0</xdr:rowOff>
    </xdr:from>
    <xdr:ext cx="182880" cy="0"/>
    <xdr:sp macro="" textlink="">
      <xdr:nvSpPr>
        <xdr:cNvPr id="8"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312420</xdr:colOff>
      <xdr:row>3</xdr:row>
      <xdr:rowOff>0</xdr:rowOff>
    </xdr:from>
    <xdr:ext cx="182880" cy="0"/>
    <xdr:sp macro="" textlink="">
      <xdr:nvSpPr>
        <xdr:cNvPr id="9" name="Text Box 10"/>
        <xdr:cNvSpPr txBox="1">
          <a:spLocks noChangeArrowheads="1"/>
        </xdr:cNvSpPr>
      </xdr:nvSpPr>
      <xdr:spPr bwMode="auto">
        <a:xfrm>
          <a:off x="128625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312420</xdr:colOff>
      <xdr:row>3</xdr:row>
      <xdr:rowOff>0</xdr:rowOff>
    </xdr:from>
    <xdr:ext cx="182880" cy="0"/>
    <xdr:sp macro="" textlink="">
      <xdr:nvSpPr>
        <xdr:cNvPr id="10" name="Text Box 22"/>
        <xdr:cNvSpPr txBox="1">
          <a:spLocks noChangeArrowheads="1"/>
        </xdr:cNvSpPr>
      </xdr:nvSpPr>
      <xdr:spPr bwMode="auto">
        <a:xfrm>
          <a:off x="128625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312420</xdr:colOff>
      <xdr:row>3</xdr:row>
      <xdr:rowOff>0</xdr:rowOff>
    </xdr:from>
    <xdr:ext cx="182880" cy="0"/>
    <xdr:sp macro="" textlink="">
      <xdr:nvSpPr>
        <xdr:cNvPr id="11" name="Text Box 24"/>
        <xdr:cNvSpPr txBox="1">
          <a:spLocks noChangeArrowheads="1"/>
        </xdr:cNvSpPr>
      </xdr:nvSpPr>
      <xdr:spPr bwMode="auto">
        <a:xfrm>
          <a:off x="128625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769620</xdr:colOff>
      <xdr:row>3</xdr:row>
      <xdr:rowOff>0</xdr:rowOff>
    </xdr:from>
    <xdr:ext cx="182880" cy="0"/>
    <xdr:sp macro="" textlink="">
      <xdr:nvSpPr>
        <xdr:cNvPr id="12"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769620</xdr:colOff>
      <xdr:row>3</xdr:row>
      <xdr:rowOff>0</xdr:rowOff>
    </xdr:from>
    <xdr:ext cx="182880" cy="0"/>
    <xdr:sp macro="" textlink="">
      <xdr:nvSpPr>
        <xdr:cNvPr id="13"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769620</xdr:colOff>
      <xdr:row>3</xdr:row>
      <xdr:rowOff>0</xdr:rowOff>
    </xdr:from>
    <xdr:ext cx="182880" cy="0"/>
    <xdr:sp macro="" textlink="">
      <xdr:nvSpPr>
        <xdr:cNvPr id="14"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769620</xdr:colOff>
      <xdr:row>3</xdr:row>
      <xdr:rowOff>0</xdr:rowOff>
    </xdr:from>
    <xdr:ext cx="182880" cy="0"/>
    <xdr:sp macro="" textlink="">
      <xdr:nvSpPr>
        <xdr:cNvPr id="15"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769620</xdr:colOff>
      <xdr:row>3</xdr:row>
      <xdr:rowOff>0</xdr:rowOff>
    </xdr:from>
    <xdr:ext cx="182880" cy="0"/>
    <xdr:sp macro="" textlink="">
      <xdr:nvSpPr>
        <xdr:cNvPr id="16"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769620</xdr:colOff>
      <xdr:row>3</xdr:row>
      <xdr:rowOff>0</xdr:rowOff>
    </xdr:from>
    <xdr:ext cx="182880" cy="0"/>
    <xdr:sp macro="" textlink="">
      <xdr:nvSpPr>
        <xdr:cNvPr id="17"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769620</xdr:colOff>
      <xdr:row>3</xdr:row>
      <xdr:rowOff>0</xdr:rowOff>
    </xdr:from>
    <xdr:ext cx="182880" cy="0"/>
    <xdr:sp macro="" textlink="">
      <xdr:nvSpPr>
        <xdr:cNvPr id="18"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769620</xdr:colOff>
      <xdr:row>3</xdr:row>
      <xdr:rowOff>0</xdr:rowOff>
    </xdr:from>
    <xdr:ext cx="182880" cy="0"/>
    <xdr:sp macro="" textlink="">
      <xdr:nvSpPr>
        <xdr:cNvPr id="19"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769620</xdr:colOff>
      <xdr:row>3</xdr:row>
      <xdr:rowOff>0</xdr:rowOff>
    </xdr:from>
    <xdr:ext cx="182880" cy="0"/>
    <xdr:sp macro="" textlink="">
      <xdr:nvSpPr>
        <xdr:cNvPr id="20"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769620</xdr:colOff>
      <xdr:row>3</xdr:row>
      <xdr:rowOff>0</xdr:rowOff>
    </xdr:from>
    <xdr:ext cx="182880" cy="0"/>
    <xdr:sp macro="" textlink="">
      <xdr:nvSpPr>
        <xdr:cNvPr id="21"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769620</xdr:colOff>
      <xdr:row>3</xdr:row>
      <xdr:rowOff>0</xdr:rowOff>
    </xdr:from>
    <xdr:ext cx="182880" cy="0"/>
    <xdr:sp macro="" textlink="">
      <xdr:nvSpPr>
        <xdr:cNvPr id="22"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769620</xdr:colOff>
      <xdr:row>3</xdr:row>
      <xdr:rowOff>0</xdr:rowOff>
    </xdr:from>
    <xdr:ext cx="182880" cy="0"/>
    <xdr:sp macro="" textlink="">
      <xdr:nvSpPr>
        <xdr:cNvPr id="23"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769620</xdr:colOff>
      <xdr:row>3</xdr:row>
      <xdr:rowOff>0</xdr:rowOff>
    </xdr:from>
    <xdr:ext cx="182880" cy="0"/>
    <xdr:sp macro="" textlink="">
      <xdr:nvSpPr>
        <xdr:cNvPr id="24"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769620</xdr:colOff>
      <xdr:row>3</xdr:row>
      <xdr:rowOff>0</xdr:rowOff>
    </xdr:from>
    <xdr:ext cx="182880" cy="0"/>
    <xdr:sp macro="" textlink="">
      <xdr:nvSpPr>
        <xdr:cNvPr id="25"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769620</xdr:colOff>
      <xdr:row>3</xdr:row>
      <xdr:rowOff>0</xdr:rowOff>
    </xdr:from>
    <xdr:ext cx="182880" cy="0"/>
    <xdr:sp macro="" textlink="">
      <xdr:nvSpPr>
        <xdr:cNvPr id="26"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182880" cy="0"/>
    <xdr:sp macro="" textlink="">
      <xdr:nvSpPr>
        <xdr:cNvPr id="27" name="Text Box 11"/>
        <xdr:cNvSpPr txBox="1">
          <a:spLocks noChangeArrowheads="1"/>
        </xdr:cNvSpPr>
      </xdr:nvSpPr>
      <xdr:spPr bwMode="auto">
        <a:xfrm>
          <a:off x="12550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28" name="Text Box 10"/>
        <xdr:cNvSpPr txBox="1">
          <a:spLocks noChangeArrowheads="1"/>
        </xdr:cNvSpPr>
      </xdr:nvSpPr>
      <xdr:spPr bwMode="auto">
        <a:xfrm>
          <a:off x="110794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29" name="Text Box 22"/>
        <xdr:cNvSpPr txBox="1">
          <a:spLocks noChangeArrowheads="1"/>
        </xdr:cNvSpPr>
      </xdr:nvSpPr>
      <xdr:spPr bwMode="auto">
        <a:xfrm>
          <a:off x="110794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30" name="Text Box 24"/>
        <xdr:cNvSpPr txBox="1">
          <a:spLocks noChangeArrowheads="1"/>
        </xdr:cNvSpPr>
      </xdr:nvSpPr>
      <xdr:spPr bwMode="auto">
        <a:xfrm>
          <a:off x="110794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31" name="Text Box 10"/>
        <xdr:cNvSpPr txBox="1">
          <a:spLocks noChangeArrowheads="1"/>
        </xdr:cNvSpPr>
      </xdr:nvSpPr>
      <xdr:spPr bwMode="auto">
        <a:xfrm>
          <a:off x="110794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32" name="Text Box 22"/>
        <xdr:cNvSpPr txBox="1">
          <a:spLocks noChangeArrowheads="1"/>
        </xdr:cNvSpPr>
      </xdr:nvSpPr>
      <xdr:spPr bwMode="auto">
        <a:xfrm>
          <a:off x="110794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33" name="Text Box 24"/>
        <xdr:cNvSpPr txBox="1">
          <a:spLocks noChangeArrowheads="1"/>
        </xdr:cNvSpPr>
      </xdr:nvSpPr>
      <xdr:spPr bwMode="auto">
        <a:xfrm>
          <a:off x="110794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34"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35"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36"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37"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38"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39"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40"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41"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42"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43"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312420</xdr:colOff>
      <xdr:row>3</xdr:row>
      <xdr:rowOff>0</xdr:rowOff>
    </xdr:from>
    <xdr:ext cx="182880" cy="0"/>
    <xdr:sp macro="" textlink="">
      <xdr:nvSpPr>
        <xdr:cNvPr id="44" name="Text Box 10"/>
        <xdr:cNvSpPr txBox="1">
          <a:spLocks noChangeArrowheads="1"/>
        </xdr:cNvSpPr>
      </xdr:nvSpPr>
      <xdr:spPr bwMode="auto">
        <a:xfrm>
          <a:off x="128625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312420</xdr:colOff>
      <xdr:row>3</xdr:row>
      <xdr:rowOff>0</xdr:rowOff>
    </xdr:from>
    <xdr:ext cx="182880" cy="0"/>
    <xdr:sp macro="" textlink="">
      <xdr:nvSpPr>
        <xdr:cNvPr id="45" name="Text Box 22"/>
        <xdr:cNvSpPr txBox="1">
          <a:spLocks noChangeArrowheads="1"/>
        </xdr:cNvSpPr>
      </xdr:nvSpPr>
      <xdr:spPr bwMode="auto">
        <a:xfrm>
          <a:off x="128625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312420</xdr:colOff>
      <xdr:row>3</xdr:row>
      <xdr:rowOff>0</xdr:rowOff>
    </xdr:from>
    <xdr:ext cx="182880" cy="0"/>
    <xdr:sp macro="" textlink="">
      <xdr:nvSpPr>
        <xdr:cNvPr id="46" name="Text Box 24"/>
        <xdr:cNvSpPr txBox="1">
          <a:spLocks noChangeArrowheads="1"/>
        </xdr:cNvSpPr>
      </xdr:nvSpPr>
      <xdr:spPr bwMode="auto">
        <a:xfrm>
          <a:off x="128625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769620</xdr:colOff>
      <xdr:row>3</xdr:row>
      <xdr:rowOff>0</xdr:rowOff>
    </xdr:from>
    <xdr:ext cx="182880" cy="0"/>
    <xdr:sp macro="" textlink="">
      <xdr:nvSpPr>
        <xdr:cNvPr id="47"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769620</xdr:colOff>
      <xdr:row>3</xdr:row>
      <xdr:rowOff>0</xdr:rowOff>
    </xdr:from>
    <xdr:ext cx="182880" cy="0"/>
    <xdr:sp macro="" textlink="">
      <xdr:nvSpPr>
        <xdr:cNvPr id="48"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769620</xdr:colOff>
      <xdr:row>3</xdr:row>
      <xdr:rowOff>0</xdr:rowOff>
    </xdr:from>
    <xdr:ext cx="182880" cy="0"/>
    <xdr:sp macro="" textlink="">
      <xdr:nvSpPr>
        <xdr:cNvPr id="49"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769620</xdr:colOff>
      <xdr:row>3</xdr:row>
      <xdr:rowOff>0</xdr:rowOff>
    </xdr:from>
    <xdr:ext cx="182880" cy="0"/>
    <xdr:sp macro="" textlink="">
      <xdr:nvSpPr>
        <xdr:cNvPr id="50"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312420</xdr:colOff>
      <xdr:row>3</xdr:row>
      <xdr:rowOff>0</xdr:rowOff>
    </xdr:from>
    <xdr:ext cx="182880" cy="0"/>
    <xdr:sp macro="" textlink="">
      <xdr:nvSpPr>
        <xdr:cNvPr id="51" name="Text Box 10"/>
        <xdr:cNvSpPr txBox="1">
          <a:spLocks noChangeArrowheads="1"/>
        </xdr:cNvSpPr>
      </xdr:nvSpPr>
      <xdr:spPr bwMode="auto">
        <a:xfrm>
          <a:off x="128625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312420</xdr:colOff>
      <xdr:row>3</xdr:row>
      <xdr:rowOff>0</xdr:rowOff>
    </xdr:from>
    <xdr:ext cx="182880" cy="0"/>
    <xdr:sp macro="" textlink="">
      <xdr:nvSpPr>
        <xdr:cNvPr id="52" name="Text Box 22"/>
        <xdr:cNvSpPr txBox="1">
          <a:spLocks noChangeArrowheads="1"/>
        </xdr:cNvSpPr>
      </xdr:nvSpPr>
      <xdr:spPr bwMode="auto">
        <a:xfrm>
          <a:off x="128625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312420</xdr:colOff>
      <xdr:row>3</xdr:row>
      <xdr:rowOff>0</xdr:rowOff>
    </xdr:from>
    <xdr:ext cx="182880" cy="0"/>
    <xdr:sp macro="" textlink="">
      <xdr:nvSpPr>
        <xdr:cNvPr id="53" name="Text Box 24"/>
        <xdr:cNvSpPr txBox="1">
          <a:spLocks noChangeArrowheads="1"/>
        </xdr:cNvSpPr>
      </xdr:nvSpPr>
      <xdr:spPr bwMode="auto">
        <a:xfrm>
          <a:off x="128625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769620</xdr:colOff>
      <xdr:row>3</xdr:row>
      <xdr:rowOff>0</xdr:rowOff>
    </xdr:from>
    <xdr:ext cx="182880" cy="0"/>
    <xdr:sp macro="" textlink="">
      <xdr:nvSpPr>
        <xdr:cNvPr id="54"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769620</xdr:colOff>
      <xdr:row>3</xdr:row>
      <xdr:rowOff>0</xdr:rowOff>
    </xdr:from>
    <xdr:ext cx="182880" cy="0"/>
    <xdr:sp macro="" textlink="">
      <xdr:nvSpPr>
        <xdr:cNvPr id="55"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769620</xdr:colOff>
      <xdr:row>3</xdr:row>
      <xdr:rowOff>0</xdr:rowOff>
    </xdr:from>
    <xdr:ext cx="182880" cy="0"/>
    <xdr:sp macro="" textlink="">
      <xdr:nvSpPr>
        <xdr:cNvPr id="56"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769620</xdr:colOff>
      <xdr:row>3</xdr:row>
      <xdr:rowOff>0</xdr:rowOff>
    </xdr:from>
    <xdr:ext cx="182880" cy="0"/>
    <xdr:sp macro="" textlink="">
      <xdr:nvSpPr>
        <xdr:cNvPr id="57"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769620</xdr:colOff>
      <xdr:row>3</xdr:row>
      <xdr:rowOff>0</xdr:rowOff>
    </xdr:from>
    <xdr:ext cx="182880" cy="0"/>
    <xdr:sp macro="" textlink="">
      <xdr:nvSpPr>
        <xdr:cNvPr id="58"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769620</xdr:colOff>
      <xdr:row>3</xdr:row>
      <xdr:rowOff>0</xdr:rowOff>
    </xdr:from>
    <xdr:ext cx="182880" cy="0"/>
    <xdr:sp macro="" textlink="">
      <xdr:nvSpPr>
        <xdr:cNvPr id="59"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769620</xdr:colOff>
      <xdr:row>3</xdr:row>
      <xdr:rowOff>0</xdr:rowOff>
    </xdr:from>
    <xdr:ext cx="182880" cy="0"/>
    <xdr:sp macro="" textlink="">
      <xdr:nvSpPr>
        <xdr:cNvPr id="60"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769620</xdr:colOff>
      <xdr:row>3</xdr:row>
      <xdr:rowOff>0</xdr:rowOff>
    </xdr:from>
    <xdr:ext cx="182880" cy="0"/>
    <xdr:sp macro="" textlink="">
      <xdr:nvSpPr>
        <xdr:cNvPr id="61"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769620</xdr:colOff>
      <xdr:row>3</xdr:row>
      <xdr:rowOff>0</xdr:rowOff>
    </xdr:from>
    <xdr:ext cx="182880" cy="0"/>
    <xdr:sp macro="" textlink="">
      <xdr:nvSpPr>
        <xdr:cNvPr id="62"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769620</xdr:colOff>
      <xdr:row>3</xdr:row>
      <xdr:rowOff>0</xdr:rowOff>
    </xdr:from>
    <xdr:ext cx="182880" cy="0"/>
    <xdr:sp macro="" textlink="">
      <xdr:nvSpPr>
        <xdr:cNvPr id="63"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769620</xdr:colOff>
      <xdr:row>3</xdr:row>
      <xdr:rowOff>0</xdr:rowOff>
    </xdr:from>
    <xdr:ext cx="182880" cy="0"/>
    <xdr:sp macro="" textlink="">
      <xdr:nvSpPr>
        <xdr:cNvPr id="64"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769620</xdr:colOff>
      <xdr:row>3</xdr:row>
      <xdr:rowOff>0</xdr:rowOff>
    </xdr:from>
    <xdr:ext cx="182880" cy="0"/>
    <xdr:sp macro="" textlink="">
      <xdr:nvSpPr>
        <xdr:cNvPr id="65"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769620</xdr:colOff>
      <xdr:row>3</xdr:row>
      <xdr:rowOff>0</xdr:rowOff>
    </xdr:from>
    <xdr:ext cx="182880" cy="0"/>
    <xdr:sp macro="" textlink="">
      <xdr:nvSpPr>
        <xdr:cNvPr id="66"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769620</xdr:colOff>
      <xdr:row>3</xdr:row>
      <xdr:rowOff>0</xdr:rowOff>
    </xdr:from>
    <xdr:ext cx="182880" cy="0"/>
    <xdr:sp macro="" textlink="">
      <xdr:nvSpPr>
        <xdr:cNvPr id="67"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769620</xdr:colOff>
      <xdr:row>3</xdr:row>
      <xdr:rowOff>0</xdr:rowOff>
    </xdr:from>
    <xdr:ext cx="182880" cy="0"/>
    <xdr:sp macro="" textlink="">
      <xdr:nvSpPr>
        <xdr:cNvPr id="68"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182880" cy="0"/>
    <xdr:sp macro="" textlink="">
      <xdr:nvSpPr>
        <xdr:cNvPr id="69" name="Text Box 11"/>
        <xdr:cNvSpPr txBox="1">
          <a:spLocks noChangeArrowheads="1"/>
        </xdr:cNvSpPr>
      </xdr:nvSpPr>
      <xdr:spPr bwMode="auto">
        <a:xfrm>
          <a:off x="12550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70" name="Text Box 10"/>
        <xdr:cNvSpPr txBox="1">
          <a:spLocks noChangeArrowheads="1"/>
        </xdr:cNvSpPr>
      </xdr:nvSpPr>
      <xdr:spPr bwMode="auto">
        <a:xfrm>
          <a:off x="110794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71" name="Text Box 22"/>
        <xdr:cNvSpPr txBox="1">
          <a:spLocks noChangeArrowheads="1"/>
        </xdr:cNvSpPr>
      </xdr:nvSpPr>
      <xdr:spPr bwMode="auto">
        <a:xfrm>
          <a:off x="110794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72" name="Text Box 24"/>
        <xdr:cNvSpPr txBox="1">
          <a:spLocks noChangeArrowheads="1"/>
        </xdr:cNvSpPr>
      </xdr:nvSpPr>
      <xdr:spPr bwMode="auto">
        <a:xfrm>
          <a:off x="110794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73" name="Text Box 10"/>
        <xdr:cNvSpPr txBox="1">
          <a:spLocks noChangeArrowheads="1"/>
        </xdr:cNvSpPr>
      </xdr:nvSpPr>
      <xdr:spPr bwMode="auto">
        <a:xfrm>
          <a:off x="110794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74" name="Text Box 22"/>
        <xdr:cNvSpPr txBox="1">
          <a:spLocks noChangeArrowheads="1"/>
        </xdr:cNvSpPr>
      </xdr:nvSpPr>
      <xdr:spPr bwMode="auto">
        <a:xfrm>
          <a:off x="110794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75" name="Text Box 24"/>
        <xdr:cNvSpPr txBox="1">
          <a:spLocks noChangeArrowheads="1"/>
        </xdr:cNvSpPr>
      </xdr:nvSpPr>
      <xdr:spPr bwMode="auto">
        <a:xfrm>
          <a:off x="110794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76"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77"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78"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79"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80"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81"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82"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83"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84"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85"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4</xdr:row>
      <xdr:rowOff>0</xdr:rowOff>
    </xdr:from>
    <xdr:ext cx="182880" cy="0"/>
    <xdr:sp macro="" textlink="">
      <xdr:nvSpPr>
        <xdr:cNvPr id="2" name="Text Box 10"/>
        <xdr:cNvSpPr txBox="1">
          <a:spLocks noChangeArrowheads="1"/>
        </xdr:cNvSpPr>
      </xdr:nvSpPr>
      <xdr:spPr bwMode="auto">
        <a:xfrm>
          <a:off x="601980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3" name="Text Box 22"/>
        <xdr:cNvSpPr txBox="1">
          <a:spLocks noChangeArrowheads="1"/>
        </xdr:cNvSpPr>
      </xdr:nvSpPr>
      <xdr:spPr bwMode="auto">
        <a:xfrm>
          <a:off x="601980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4" name="Text Box 24"/>
        <xdr:cNvSpPr txBox="1">
          <a:spLocks noChangeArrowheads="1"/>
        </xdr:cNvSpPr>
      </xdr:nvSpPr>
      <xdr:spPr bwMode="auto">
        <a:xfrm>
          <a:off x="601980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5"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6"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7"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8"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9" name="Text Box 10"/>
        <xdr:cNvSpPr txBox="1">
          <a:spLocks noChangeArrowheads="1"/>
        </xdr:cNvSpPr>
      </xdr:nvSpPr>
      <xdr:spPr bwMode="auto">
        <a:xfrm>
          <a:off x="601980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10" name="Text Box 22"/>
        <xdr:cNvSpPr txBox="1">
          <a:spLocks noChangeArrowheads="1"/>
        </xdr:cNvSpPr>
      </xdr:nvSpPr>
      <xdr:spPr bwMode="auto">
        <a:xfrm>
          <a:off x="601980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11" name="Text Box 24"/>
        <xdr:cNvSpPr txBox="1">
          <a:spLocks noChangeArrowheads="1"/>
        </xdr:cNvSpPr>
      </xdr:nvSpPr>
      <xdr:spPr bwMode="auto">
        <a:xfrm>
          <a:off x="601980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12"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13"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14"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15"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16"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17"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18"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19"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20"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21"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22"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23"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24"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25"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26"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27"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28" name="Text Box 10"/>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29" name="Text Box 22"/>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30" name="Text Box 24"/>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31" name="Text Box 10"/>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32" name="Text Box 22"/>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33" name="Text Box 24"/>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34"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35"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36"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37"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38"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39"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40"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41"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42"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43"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44" name="Text Box 10"/>
        <xdr:cNvSpPr txBox="1">
          <a:spLocks noChangeArrowheads="1"/>
        </xdr:cNvSpPr>
      </xdr:nvSpPr>
      <xdr:spPr bwMode="auto">
        <a:xfrm>
          <a:off x="601980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45" name="Text Box 22"/>
        <xdr:cNvSpPr txBox="1">
          <a:spLocks noChangeArrowheads="1"/>
        </xdr:cNvSpPr>
      </xdr:nvSpPr>
      <xdr:spPr bwMode="auto">
        <a:xfrm>
          <a:off x="601980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46" name="Text Box 24"/>
        <xdr:cNvSpPr txBox="1">
          <a:spLocks noChangeArrowheads="1"/>
        </xdr:cNvSpPr>
      </xdr:nvSpPr>
      <xdr:spPr bwMode="auto">
        <a:xfrm>
          <a:off x="601980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47"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48"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49"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50"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51" name="Text Box 10"/>
        <xdr:cNvSpPr txBox="1">
          <a:spLocks noChangeArrowheads="1"/>
        </xdr:cNvSpPr>
      </xdr:nvSpPr>
      <xdr:spPr bwMode="auto">
        <a:xfrm>
          <a:off x="601980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52" name="Text Box 22"/>
        <xdr:cNvSpPr txBox="1">
          <a:spLocks noChangeArrowheads="1"/>
        </xdr:cNvSpPr>
      </xdr:nvSpPr>
      <xdr:spPr bwMode="auto">
        <a:xfrm>
          <a:off x="601980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53" name="Text Box 24"/>
        <xdr:cNvSpPr txBox="1">
          <a:spLocks noChangeArrowheads="1"/>
        </xdr:cNvSpPr>
      </xdr:nvSpPr>
      <xdr:spPr bwMode="auto">
        <a:xfrm>
          <a:off x="601980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54"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55"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56"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57"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58"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59"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60"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61"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62"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63"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64"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65"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66"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67"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68"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69"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70" name="Text Box 10"/>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71" name="Text Box 22"/>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72" name="Text Box 24"/>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73" name="Text Box 10"/>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74" name="Text Box 22"/>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75" name="Text Box 24"/>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76"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77"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78"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79"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80"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81"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82"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83"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84"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4</xdr:row>
      <xdr:rowOff>0</xdr:rowOff>
    </xdr:from>
    <xdr:ext cx="182880" cy="0"/>
    <xdr:sp macro="" textlink="">
      <xdr:nvSpPr>
        <xdr:cNvPr id="85"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6.xml><?xml version="1.0" encoding="utf-8"?>
<xdr:wsDr xmlns:xdr="http://schemas.openxmlformats.org/drawingml/2006/spreadsheetDrawing" xmlns:a="http://schemas.openxmlformats.org/drawingml/2006/main">
  <xdr:oneCellAnchor>
    <xdr:from>
      <xdr:col>8</xdr:col>
      <xdr:colOff>0</xdr:colOff>
      <xdr:row>21</xdr:row>
      <xdr:rowOff>0</xdr:rowOff>
    </xdr:from>
    <xdr:ext cx="182880" cy="0"/>
    <xdr:sp macro="" textlink="">
      <xdr:nvSpPr>
        <xdr:cNvPr id="2" name="Text Box 10"/>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3" name="Text Box 22"/>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4" name="Text Box 24"/>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5"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6"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7"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8"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9" name="Text Box 10"/>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10" name="Text Box 22"/>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11" name="Text Box 24"/>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12"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13"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14"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15"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16"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17"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18"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19"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20"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21"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22"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23"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24"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25"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26"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27"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28" name="Text Box 10"/>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29" name="Text Box 22"/>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30" name="Text Box 24"/>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31" name="Text Box 10"/>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32" name="Text Box 22"/>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33" name="Text Box 24"/>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34"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35"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36"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37"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38"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39"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40"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41"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42"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43"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44" name="Text Box 10"/>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45" name="Text Box 22"/>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46" name="Text Box 24"/>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47"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48"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49"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50"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51" name="Text Box 10"/>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52" name="Text Box 22"/>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53" name="Text Box 24"/>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54"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55"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56"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57"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58"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59"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60"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61"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62"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63"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64"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65"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66"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67"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68"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69"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70" name="Text Box 10"/>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71" name="Text Box 22"/>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72" name="Text Box 24"/>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73" name="Text Box 10"/>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74" name="Text Box 22"/>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75" name="Text Box 24"/>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76"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77"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78"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79"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80"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81"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82"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83"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84"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182880" cy="0"/>
    <xdr:sp macro="" textlink="">
      <xdr:nvSpPr>
        <xdr:cNvPr id="85"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tabSelected="1" zoomScaleNormal="100" workbookViewId="0"/>
  </sheetViews>
  <sheetFormatPr defaultColWidth="8.09765625" defaultRowHeight="13.2"/>
  <cols>
    <col min="1" max="1" width="5.09765625" style="1" customWidth="1"/>
    <col min="2" max="2" width="55.5" style="1" customWidth="1"/>
    <col min="3" max="16384" width="8.09765625" style="1"/>
  </cols>
  <sheetData>
    <row r="1" spans="1:2" ht="27" customHeight="1">
      <c r="A1" s="2" t="s">
        <v>472</v>
      </c>
    </row>
    <row r="2" spans="1:2" ht="13.95" customHeight="1"/>
    <row r="3" spans="1:2" s="4" customFormat="1" ht="16.95" customHeight="1">
      <c r="A3" s="3" t="s">
        <v>0</v>
      </c>
      <c r="B3" s="3" t="s">
        <v>1</v>
      </c>
    </row>
    <row r="4" spans="1:2" ht="16.95" customHeight="1">
      <c r="A4" s="5" t="s">
        <v>11</v>
      </c>
      <c r="B4" s="169" t="s">
        <v>34</v>
      </c>
    </row>
    <row r="5" spans="1:2" ht="16.95" customHeight="1">
      <c r="A5" s="5" t="s">
        <v>12</v>
      </c>
      <c r="B5" s="169" t="s">
        <v>310</v>
      </c>
    </row>
    <row r="6" spans="1:2" ht="16.95" customHeight="1">
      <c r="A6" s="5" t="s">
        <v>13</v>
      </c>
      <c r="B6" s="169" t="s">
        <v>35</v>
      </c>
    </row>
    <row r="7" spans="1:2" ht="16.95" customHeight="1">
      <c r="A7" s="5" t="s">
        <v>14</v>
      </c>
      <c r="B7" s="169" t="s">
        <v>36</v>
      </c>
    </row>
    <row r="8" spans="1:2" ht="16.95" customHeight="1">
      <c r="A8" s="5" t="s">
        <v>15</v>
      </c>
      <c r="B8" s="169" t="s">
        <v>37</v>
      </c>
    </row>
    <row r="9" spans="1:2" ht="16.95" customHeight="1">
      <c r="A9" s="5" t="s">
        <v>16</v>
      </c>
      <c r="B9" s="169" t="s">
        <v>552</v>
      </c>
    </row>
    <row r="10" spans="1:2" ht="16.95" customHeight="1">
      <c r="A10" s="5" t="s">
        <v>17</v>
      </c>
      <c r="B10" s="169" t="s">
        <v>481</v>
      </c>
    </row>
    <row r="11" spans="1:2" ht="16.95" customHeight="1">
      <c r="A11" s="5" t="s">
        <v>18</v>
      </c>
      <c r="B11" s="169" t="s">
        <v>38</v>
      </c>
    </row>
    <row r="12" spans="1:2" ht="16.95" customHeight="1">
      <c r="A12" s="5" t="s">
        <v>19</v>
      </c>
      <c r="B12" s="169" t="s">
        <v>43</v>
      </c>
    </row>
    <row r="13" spans="1:2" ht="16.95" customHeight="1">
      <c r="A13" s="5" t="s">
        <v>20</v>
      </c>
      <c r="B13" s="169" t="s">
        <v>39</v>
      </c>
    </row>
    <row r="14" spans="1:2" ht="16.95" customHeight="1">
      <c r="A14" s="198" t="s">
        <v>21</v>
      </c>
      <c r="B14" s="169" t="s">
        <v>566</v>
      </c>
    </row>
    <row r="15" spans="1:2" ht="16.95" customHeight="1">
      <c r="A15" s="198" t="s">
        <v>22</v>
      </c>
      <c r="B15" s="169" t="s">
        <v>40</v>
      </c>
    </row>
    <row r="16" spans="1:2" ht="16.95" customHeight="1">
      <c r="A16" s="198" t="s">
        <v>23</v>
      </c>
      <c r="B16" s="169" t="s">
        <v>41</v>
      </c>
    </row>
    <row r="17" spans="1:2" ht="16.95" customHeight="1">
      <c r="A17" s="198" t="s">
        <v>24</v>
      </c>
      <c r="B17" s="169" t="s">
        <v>42</v>
      </c>
    </row>
    <row r="18" spans="1:2" ht="16.95" customHeight="1">
      <c r="A18" s="198" t="s">
        <v>25</v>
      </c>
      <c r="B18" s="169" t="s">
        <v>44</v>
      </c>
    </row>
    <row r="19" spans="1:2" ht="16.95" customHeight="1">
      <c r="A19" s="198" t="s">
        <v>26</v>
      </c>
      <c r="B19" s="169" t="s">
        <v>553</v>
      </c>
    </row>
    <row r="20" spans="1:2" ht="16.95" customHeight="1">
      <c r="A20" s="198" t="s">
        <v>27</v>
      </c>
      <c r="B20" s="169" t="s">
        <v>46</v>
      </c>
    </row>
    <row r="21" spans="1:2" ht="16.95" customHeight="1">
      <c r="A21" s="198" t="s">
        <v>28</v>
      </c>
      <c r="B21" s="169" t="s">
        <v>45</v>
      </c>
    </row>
    <row r="22" spans="1:2" ht="16.95" customHeight="1">
      <c r="A22" s="198" t="s">
        <v>29</v>
      </c>
      <c r="B22" s="169" t="s">
        <v>47</v>
      </c>
    </row>
    <row r="23" spans="1:2" ht="16.95" customHeight="1">
      <c r="A23" s="198" t="s">
        <v>30</v>
      </c>
      <c r="B23" s="169" t="s">
        <v>48</v>
      </c>
    </row>
    <row r="24" spans="1:2" ht="16.95" customHeight="1">
      <c r="A24" s="198" t="s">
        <v>31</v>
      </c>
      <c r="B24" s="169" t="s">
        <v>49</v>
      </c>
    </row>
    <row r="25" spans="1:2" ht="30.6" customHeight="1">
      <c r="A25" s="198" t="s">
        <v>32</v>
      </c>
      <c r="B25" s="199" t="s">
        <v>554</v>
      </c>
    </row>
    <row r="26" spans="1:2" ht="16.95" customHeight="1">
      <c r="A26" s="198" t="s">
        <v>33</v>
      </c>
      <c r="B26" s="169" t="s">
        <v>50</v>
      </c>
    </row>
    <row r="27" spans="1:2" ht="16.95" customHeight="1">
      <c r="A27" s="198" t="s">
        <v>563</v>
      </c>
      <c r="B27" s="169" t="s">
        <v>509</v>
      </c>
    </row>
    <row r="28" spans="1:2" ht="16.95" customHeight="1">
      <c r="A28" s="198" t="s">
        <v>562</v>
      </c>
      <c r="B28" s="169" t="s">
        <v>597</v>
      </c>
    </row>
    <row r="29" spans="1:2">
      <c r="B29" s="170"/>
    </row>
    <row r="30" spans="1:2">
      <c r="B30" s="170"/>
    </row>
    <row r="31" spans="1:2">
      <c r="B31" s="170"/>
    </row>
  </sheetData>
  <customSheetViews>
    <customSheetView guid="{FA2E2ECF-19D5-4416-B864-ACA636B8BADE}" topLeftCell="A16">
      <selection activeCell="B18" sqref="B18"/>
      <colBreaks count="1" manualBreakCount="1">
        <brk id="2" max="25" man="1"/>
      </colBreaks>
      <pageMargins left="0.7" right="0.7" top="0.75" bottom="0.75" header="0.3" footer="0.3"/>
      <pageSetup paperSize="9" scale="87" orientation="landscape" r:id="rId1"/>
    </customSheetView>
  </customSheetViews>
  <phoneticPr fontId="1"/>
  <hyperlinks>
    <hyperlink ref="B4" location="'3-1'!A1" display="母子健康手帳の交付及び出生連絡票の受理"/>
    <hyperlink ref="B5" location="'3-2'!A1" display="こども家庭センター　妊娠・出産包括支援事業"/>
    <hyperlink ref="B6" location="'3-3'!A1" display="健康教育"/>
    <hyperlink ref="B7" location="'3-4'!A1" display="健康相談"/>
    <hyperlink ref="B8" location="'3-5'!A1" display="妊産婦健康診査・妊婦歯科健康診査"/>
    <hyperlink ref="B9" location="'3-6'!A1" display="乳幼児健康診査、乳幼児歯科健康診査"/>
    <hyperlink ref="B10" location="'3-7'!A1" display="乳幼児健康診査未受信フォロー"/>
    <hyperlink ref="B11" location="'3-8'!A1" display="精密健康診査"/>
    <hyperlink ref="B12" location="'3-9'!A1" display="乳幼児発達健康診査"/>
    <hyperlink ref="B13" location="'3-10'!A1" display="訪問指導"/>
    <hyperlink ref="B15" location="'3-12'!A1" display="専門相談"/>
    <hyperlink ref="B16" location="'3-13'!A1" display="未熟児養育医療給付"/>
    <hyperlink ref="B17" location="'3-14'!A1" display="自立支援医療（育成医療）給付"/>
    <hyperlink ref="B18" location="'3-15'!A1" display="結核児童療育医療給付"/>
    <hyperlink ref="B19" location="'3-16'!A1" display="妊娠期からの虐待予防強化事業"/>
    <hyperlink ref="B20" location="'3-17'!A1" display="子ども虐待予防のための相談"/>
    <hyperlink ref="B21" location="'3-18'!A1" display="子ども虐待予防家庭訪問事業"/>
    <hyperlink ref="B22" location="'3-19'!A1" display="育児不安電話相談(子育て不安電話相談)"/>
    <hyperlink ref="B23" location="'3-20'!A1" display="ふれあい親子支援(MCGさいたま)"/>
    <hyperlink ref="B24" location="'3-21'!A1" display="子ども虐待予防対応研修会"/>
    <hyperlink ref="B25" location="'3-22'!A1" display="妊娠高血圧症候群等療養援助費支給・新生児聴覚検査フォロー事業・先天性代謝異常等検査事業・通訳ボランティアの派遣"/>
    <hyperlink ref="B26" location="'3-23'!A1" display="受胎調節実地指導員の指定申請(埼玉県への経由事務)"/>
    <hyperlink ref="B27" location="'3-24'!A1" display="不妊・不育症検査費助成事業"/>
    <hyperlink ref="B28" location="'3-25'!A1" display="保健関係団体育成"/>
    <hyperlink ref="B14" location="'3-11'!A1" display="産後ケア事業"/>
  </hyperlinks>
  <pageMargins left="0.7" right="0.7" top="0.75" bottom="0.75" header="0.3" footer="0.3"/>
  <pageSetup paperSize="9" scale="87" orientation="landscape" r:id="rId2"/>
  <colBreaks count="1" manualBreakCount="1">
    <brk id="2" max="2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zoomScaleNormal="100" zoomScaleSheetLayoutView="100" workbookViewId="0"/>
  </sheetViews>
  <sheetFormatPr defaultColWidth="8" defaultRowHeight="10.8"/>
  <cols>
    <col min="1" max="1" width="12.69921875" style="15" customWidth="1"/>
    <col min="2" max="2" width="9.19921875" style="15" customWidth="1"/>
    <col min="3" max="9" width="17.8984375" style="15" customWidth="1"/>
    <col min="10" max="16384" width="8" style="15"/>
  </cols>
  <sheetData>
    <row r="1" spans="1:9" ht="15" customHeight="1">
      <c r="A1" s="29" t="s">
        <v>51</v>
      </c>
      <c r="B1" s="29"/>
      <c r="C1" s="29"/>
      <c r="D1" s="30"/>
    </row>
    <row r="2" spans="1:9" s="88" customFormat="1" ht="20.100000000000001" customHeight="1">
      <c r="A2" s="107" t="s">
        <v>243</v>
      </c>
      <c r="B2" s="96"/>
      <c r="C2" s="96"/>
      <c r="D2" s="96"/>
      <c r="E2" s="103"/>
      <c r="F2" s="103"/>
    </row>
    <row r="3" spans="1:9" s="81" customFormat="1">
      <c r="A3" s="89"/>
      <c r="B3" s="89"/>
      <c r="C3" s="89"/>
      <c r="D3" s="89"/>
    </row>
    <row r="4" spans="1:9" s="81" customFormat="1" ht="19.95" customHeight="1">
      <c r="A4" s="291"/>
      <c r="B4" s="304"/>
      <c r="C4" s="279" t="s">
        <v>246</v>
      </c>
      <c r="D4" s="265" t="s">
        <v>135</v>
      </c>
      <c r="E4" s="265"/>
      <c r="F4" s="265" t="s">
        <v>136</v>
      </c>
      <c r="G4" s="265"/>
      <c r="H4" s="265" t="s">
        <v>247</v>
      </c>
      <c r="I4" s="265"/>
    </row>
    <row r="5" spans="1:9" s="81" customFormat="1" ht="19.95" customHeight="1">
      <c r="A5" s="293"/>
      <c r="B5" s="305"/>
      <c r="C5" s="279"/>
      <c r="D5" s="133" t="s">
        <v>111</v>
      </c>
      <c r="E5" s="133" t="s">
        <v>248</v>
      </c>
      <c r="F5" s="133" t="s">
        <v>111</v>
      </c>
      <c r="G5" s="133" t="s">
        <v>248</v>
      </c>
      <c r="H5" s="133" t="s">
        <v>111</v>
      </c>
      <c r="I5" s="133" t="s">
        <v>248</v>
      </c>
    </row>
    <row r="6" spans="1:9" s="81" customFormat="1" ht="19.95" customHeight="1">
      <c r="A6" s="301" t="s">
        <v>283</v>
      </c>
      <c r="B6" s="302"/>
      <c r="C6" s="105">
        <v>174</v>
      </c>
      <c r="D6" s="105">
        <v>22</v>
      </c>
      <c r="E6" s="105">
        <v>25</v>
      </c>
      <c r="F6" s="105">
        <v>1029</v>
      </c>
      <c r="G6" s="105">
        <v>1140</v>
      </c>
      <c r="H6" s="105">
        <v>1051</v>
      </c>
      <c r="I6" s="105">
        <v>1165</v>
      </c>
    </row>
    <row r="7" spans="1:9" s="81" customFormat="1" ht="19.95" customHeight="1">
      <c r="A7" s="301" t="s">
        <v>286</v>
      </c>
      <c r="B7" s="302"/>
      <c r="C7" s="105">
        <v>177</v>
      </c>
      <c r="D7" s="105">
        <v>27</v>
      </c>
      <c r="E7" s="105">
        <v>30</v>
      </c>
      <c r="F7" s="137">
        <v>1116</v>
      </c>
      <c r="G7" s="105">
        <v>1216</v>
      </c>
      <c r="H7" s="105">
        <v>1143</v>
      </c>
      <c r="I7" s="105">
        <v>1246</v>
      </c>
    </row>
    <row r="8" spans="1:9" s="81" customFormat="1" ht="19.95" customHeight="1">
      <c r="A8" s="301" t="s">
        <v>285</v>
      </c>
      <c r="B8" s="302"/>
      <c r="C8" s="82">
        <v>180</v>
      </c>
      <c r="D8" s="82">
        <v>30</v>
      </c>
      <c r="E8" s="82">
        <v>32</v>
      </c>
      <c r="F8" s="137">
        <v>1094</v>
      </c>
      <c r="G8" s="137">
        <v>1224</v>
      </c>
      <c r="H8" s="105">
        <v>1124</v>
      </c>
      <c r="I8" s="105">
        <v>1256</v>
      </c>
    </row>
    <row r="9" spans="1:9" s="81" customFormat="1" ht="19.95" customHeight="1">
      <c r="A9" s="303" t="s">
        <v>287</v>
      </c>
      <c r="B9" s="303"/>
      <c r="C9" s="82">
        <v>176</v>
      </c>
      <c r="D9" s="82">
        <v>34</v>
      </c>
      <c r="E9" s="82">
        <v>36</v>
      </c>
      <c r="F9" s="137">
        <v>1082</v>
      </c>
      <c r="G9" s="137">
        <v>1182</v>
      </c>
      <c r="H9" s="105">
        <v>1116</v>
      </c>
      <c r="I9" s="105">
        <v>1218</v>
      </c>
    </row>
    <row r="10" spans="1:9" s="81" customFormat="1" ht="19.95" customHeight="1">
      <c r="A10" s="303" t="s">
        <v>288</v>
      </c>
      <c r="B10" s="138" t="s">
        <v>249</v>
      </c>
      <c r="C10" s="82">
        <f>SUM(C11:C20)</f>
        <v>176</v>
      </c>
      <c r="D10" s="82">
        <f>SUM(D11:D20)</f>
        <v>14</v>
      </c>
      <c r="E10" s="82">
        <f>SUM(E11:E20)</f>
        <v>15</v>
      </c>
      <c r="F10" s="82">
        <f>SUM(F11:F20)</f>
        <v>1097</v>
      </c>
      <c r="G10" s="82">
        <f>SUM(G11:G20)</f>
        <v>1183</v>
      </c>
      <c r="H10" s="100">
        <f>+D10+F10</f>
        <v>1111</v>
      </c>
      <c r="I10" s="100">
        <f>+E10+G10</f>
        <v>1198</v>
      </c>
    </row>
    <row r="11" spans="1:9" s="81" customFormat="1" ht="19.95" customHeight="1">
      <c r="A11" s="303"/>
      <c r="B11" s="85" t="s">
        <v>94</v>
      </c>
      <c r="C11" s="139">
        <v>16</v>
      </c>
      <c r="D11" s="139">
        <v>0</v>
      </c>
      <c r="E11" s="139">
        <v>0</v>
      </c>
      <c r="F11" s="139">
        <v>90</v>
      </c>
      <c r="G11" s="139">
        <v>96</v>
      </c>
      <c r="H11" s="139">
        <f>D11+F11</f>
        <v>90</v>
      </c>
      <c r="I11" s="139">
        <f>E11+G11</f>
        <v>96</v>
      </c>
    </row>
    <row r="12" spans="1:9" s="81" customFormat="1" ht="19.95" customHeight="1">
      <c r="A12" s="303"/>
      <c r="B12" s="85" t="s">
        <v>95</v>
      </c>
      <c r="C12" s="94">
        <v>16</v>
      </c>
      <c r="D12" s="94">
        <v>1</v>
      </c>
      <c r="E12" s="94">
        <v>2</v>
      </c>
      <c r="F12" s="94">
        <v>80</v>
      </c>
      <c r="G12" s="94">
        <v>83</v>
      </c>
      <c r="H12" s="94">
        <f t="shared" ref="H12:I20" si="0">D12+F12</f>
        <v>81</v>
      </c>
      <c r="I12" s="94">
        <f t="shared" si="0"/>
        <v>85</v>
      </c>
    </row>
    <row r="13" spans="1:9" s="81" customFormat="1" ht="19.95" customHeight="1">
      <c r="A13" s="303"/>
      <c r="B13" s="85" t="s">
        <v>2</v>
      </c>
      <c r="C13" s="94">
        <v>16</v>
      </c>
      <c r="D13" s="94">
        <v>1</v>
      </c>
      <c r="E13" s="94">
        <v>1</v>
      </c>
      <c r="F13" s="94">
        <v>100</v>
      </c>
      <c r="G13" s="94">
        <v>105</v>
      </c>
      <c r="H13" s="94">
        <f t="shared" si="0"/>
        <v>101</v>
      </c>
      <c r="I13" s="94">
        <f t="shared" si="0"/>
        <v>106</v>
      </c>
    </row>
    <row r="14" spans="1:9" s="81" customFormat="1" ht="19.95" customHeight="1">
      <c r="A14" s="303"/>
      <c r="B14" s="85" t="s">
        <v>3</v>
      </c>
      <c r="C14" s="94">
        <v>18</v>
      </c>
      <c r="D14" s="94">
        <v>1</v>
      </c>
      <c r="E14" s="94">
        <v>1</v>
      </c>
      <c r="F14" s="94">
        <v>131</v>
      </c>
      <c r="G14" s="94">
        <v>140</v>
      </c>
      <c r="H14" s="94">
        <f t="shared" si="0"/>
        <v>132</v>
      </c>
      <c r="I14" s="94">
        <f t="shared" si="0"/>
        <v>141</v>
      </c>
    </row>
    <row r="15" spans="1:9" s="81" customFormat="1" ht="19.95" customHeight="1">
      <c r="A15" s="303"/>
      <c r="B15" s="85" t="s">
        <v>244</v>
      </c>
      <c r="C15" s="94">
        <v>14</v>
      </c>
      <c r="D15" s="94">
        <v>0</v>
      </c>
      <c r="E15" s="94">
        <v>0</v>
      </c>
      <c r="F15" s="94">
        <v>82</v>
      </c>
      <c r="G15" s="94">
        <v>84</v>
      </c>
      <c r="H15" s="94">
        <f t="shared" si="0"/>
        <v>82</v>
      </c>
      <c r="I15" s="94">
        <f t="shared" si="0"/>
        <v>84</v>
      </c>
    </row>
    <row r="16" spans="1:9" s="81" customFormat="1" ht="19.95" customHeight="1">
      <c r="A16" s="303"/>
      <c r="B16" s="85" t="s">
        <v>96</v>
      </c>
      <c r="C16" s="94">
        <v>15</v>
      </c>
      <c r="D16" s="94">
        <v>4</v>
      </c>
      <c r="E16" s="94">
        <v>4</v>
      </c>
      <c r="F16" s="94">
        <v>92</v>
      </c>
      <c r="G16" s="94">
        <v>103</v>
      </c>
      <c r="H16" s="94">
        <f t="shared" si="0"/>
        <v>96</v>
      </c>
      <c r="I16" s="94">
        <f t="shared" si="0"/>
        <v>107</v>
      </c>
    </row>
    <row r="17" spans="1:9" s="81" customFormat="1" ht="19.95" customHeight="1">
      <c r="A17" s="303"/>
      <c r="B17" s="85" t="s">
        <v>5</v>
      </c>
      <c r="C17" s="94">
        <v>23</v>
      </c>
      <c r="D17" s="94">
        <v>2</v>
      </c>
      <c r="E17" s="94">
        <v>2</v>
      </c>
      <c r="F17" s="94">
        <v>154</v>
      </c>
      <c r="G17" s="94">
        <v>171</v>
      </c>
      <c r="H17" s="94">
        <f t="shared" si="0"/>
        <v>156</v>
      </c>
      <c r="I17" s="94">
        <f t="shared" si="0"/>
        <v>173</v>
      </c>
    </row>
    <row r="18" spans="1:9" s="81" customFormat="1" ht="19.95" customHeight="1">
      <c r="A18" s="303"/>
      <c r="B18" s="85" t="s">
        <v>97</v>
      </c>
      <c r="C18" s="94">
        <v>23</v>
      </c>
      <c r="D18" s="94">
        <v>4</v>
      </c>
      <c r="E18" s="94">
        <v>4</v>
      </c>
      <c r="F18" s="94">
        <v>174</v>
      </c>
      <c r="G18" s="94">
        <v>187</v>
      </c>
      <c r="H18" s="94">
        <f t="shared" si="0"/>
        <v>178</v>
      </c>
      <c r="I18" s="94">
        <f t="shared" si="0"/>
        <v>191</v>
      </c>
    </row>
    <row r="19" spans="1:9" s="81" customFormat="1" ht="19.95" customHeight="1">
      <c r="A19" s="303"/>
      <c r="B19" s="85" t="s">
        <v>245</v>
      </c>
      <c r="C19" s="94">
        <v>19</v>
      </c>
      <c r="D19" s="94">
        <v>0</v>
      </c>
      <c r="E19" s="94">
        <v>0</v>
      </c>
      <c r="F19" s="94">
        <v>119</v>
      </c>
      <c r="G19" s="94">
        <v>128</v>
      </c>
      <c r="H19" s="94">
        <f t="shared" si="0"/>
        <v>119</v>
      </c>
      <c r="I19" s="94">
        <f t="shared" si="0"/>
        <v>128</v>
      </c>
    </row>
    <row r="20" spans="1:9" s="81" customFormat="1" ht="19.95" customHeight="1">
      <c r="A20" s="303"/>
      <c r="B20" s="140" t="s">
        <v>6</v>
      </c>
      <c r="C20" s="94">
        <v>16</v>
      </c>
      <c r="D20" s="94">
        <v>1</v>
      </c>
      <c r="E20" s="94">
        <v>1</v>
      </c>
      <c r="F20" s="94">
        <v>75</v>
      </c>
      <c r="G20" s="94">
        <v>86</v>
      </c>
      <c r="H20" s="94">
        <f t="shared" si="0"/>
        <v>76</v>
      </c>
      <c r="I20" s="94">
        <f t="shared" si="0"/>
        <v>87</v>
      </c>
    </row>
    <row r="21" spans="1:9" s="81" customFormat="1">
      <c r="A21" s="81" t="s">
        <v>529</v>
      </c>
      <c r="C21" s="141"/>
      <c r="D21" s="141"/>
      <c r="E21" s="141"/>
      <c r="F21" s="141"/>
      <c r="G21" s="142"/>
      <c r="H21" s="141"/>
      <c r="I21" s="142"/>
    </row>
    <row r="22" spans="1:9" s="81" customFormat="1">
      <c r="A22" s="81" t="s">
        <v>530</v>
      </c>
      <c r="C22" s="130"/>
      <c r="D22" s="131"/>
      <c r="E22" s="131"/>
      <c r="F22" s="131"/>
      <c r="G22" s="131"/>
      <c r="H22" s="131"/>
    </row>
    <row r="23" spans="1:9" s="81" customFormat="1">
      <c r="C23" s="143"/>
      <c r="D23" s="143"/>
      <c r="E23" s="143"/>
      <c r="F23" s="143"/>
      <c r="G23" s="143"/>
      <c r="H23" s="143"/>
    </row>
    <row r="24" spans="1:9" s="21" customFormat="1"/>
    <row r="25" spans="1:9" s="21" customFormat="1"/>
    <row r="26" spans="1:9" s="21" customFormat="1">
      <c r="A26" s="42"/>
      <c r="B26" s="42"/>
    </row>
  </sheetData>
  <customSheetViews>
    <customSheetView guid="{FA2E2ECF-19D5-4416-B864-ACA636B8BADE}" showGridLines="0" topLeftCell="A10">
      <selection activeCell="A21" sqref="A21"/>
      <pageMargins left="0.74803149606299213" right="0.74803149606299213" top="0.98425196850393704" bottom="0.98425196850393704" header="0.51181102362204722" footer="0.51181102362204722"/>
      <pageSetup paperSize="9" scale="79" orientation="landscape" errors="blank" horizontalDpi="300" verticalDpi="300" r:id="rId1"/>
      <headerFooter alignWithMargins="0"/>
    </customSheetView>
  </customSheetViews>
  <mergeCells count="10">
    <mergeCell ref="C4:C5"/>
    <mergeCell ref="D4:E4"/>
    <mergeCell ref="F4:G4"/>
    <mergeCell ref="H4:I4"/>
    <mergeCell ref="A7:B7"/>
    <mergeCell ref="A8:B8"/>
    <mergeCell ref="A9:B9"/>
    <mergeCell ref="A10:A20"/>
    <mergeCell ref="A4:B5"/>
    <mergeCell ref="A6:B6"/>
  </mergeCells>
  <phoneticPr fontId="1"/>
  <hyperlinks>
    <hyperlink ref="A1" location="目次!A1" display="目次へ戻る"/>
  </hyperlinks>
  <pageMargins left="0.74803149606299213" right="0.74803149606299213" top="0.98425196850393704" bottom="0.98425196850393704" header="0.51181102362204722" footer="0.51181102362204722"/>
  <pageSetup paperSize="9" scale="79" orientation="landscape" errors="blank" horizontalDpi="300" verticalDpi="300" r:id="rId2"/>
  <headerFooter alignWithMargins="0"/>
  <ignoredErrors>
    <ignoredError sqref="H11:I20" unlockedFormula="1"/>
  </ignoredError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3"/>
  <sheetViews>
    <sheetView showGridLines="0" zoomScaleNormal="100" zoomScaleSheetLayoutView="100" workbookViewId="0"/>
  </sheetViews>
  <sheetFormatPr defaultColWidth="8" defaultRowHeight="13.95" customHeight="1"/>
  <cols>
    <col min="1" max="1" width="9.5" style="13" customWidth="1"/>
    <col min="2" max="2" width="8" style="56"/>
    <col min="3" max="6" width="8" style="13"/>
    <col min="7" max="7" width="11.69921875" style="13" customWidth="1"/>
    <col min="8" max="10" width="8" style="13"/>
    <col min="11" max="11" width="9.5" style="13" customWidth="1"/>
    <col min="12" max="18" width="8" style="13"/>
    <col min="19" max="19" width="8.8984375" style="13" bestFit="1" customWidth="1"/>
    <col min="20" max="20" width="9.69921875" style="13" bestFit="1" customWidth="1"/>
    <col min="21" max="16384" width="8" style="13"/>
  </cols>
  <sheetData>
    <row r="1" spans="1:19" s="12" customFormat="1" ht="15" customHeight="1">
      <c r="A1" s="9" t="s">
        <v>51</v>
      </c>
      <c r="B1" s="51"/>
      <c r="C1" s="10"/>
      <c r="D1" s="11"/>
      <c r="E1" s="11"/>
      <c r="F1" s="11"/>
      <c r="G1" s="11"/>
      <c r="H1" s="11"/>
    </row>
    <row r="2" spans="1:19" ht="20.100000000000001" customHeight="1">
      <c r="A2" s="215" t="s">
        <v>289</v>
      </c>
      <c r="B2" s="215"/>
      <c r="C2" s="215"/>
      <c r="D2" s="215"/>
      <c r="E2" s="215"/>
      <c r="F2" s="215"/>
      <c r="G2" s="215"/>
      <c r="H2" s="215"/>
    </row>
    <row r="3" spans="1:19" ht="15.6">
      <c r="A3" s="43"/>
      <c r="B3" s="52"/>
      <c r="C3" s="43"/>
      <c r="D3" s="43"/>
      <c r="E3" s="43"/>
      <c r="F3" s="43"/>
      <c r="G3" s="43"/>
      <c r="H3" s="43"/>
    </row>
    <row r="4" spans="1:19" s="144" customFormat="1" ht="11.4" customHeight="1">
      <c r="A4" s="57" t="s">
        <v>296</v>
      </c>
      <c r="B4" s="53"/>
      <c r="C4" s="50"/>
      <c r="D4" s="50"/>
      <c r="E4" s="50"/>
      <c r="F4" s="50"/>
      <c r="G4" s="309" t="s">
        <v>290</v>
      </c>
      <c r="H4" s="310"/>
      <c r="J4" s="98" t="s">
        <v>297</v>
      </c>
      <c r="K4" s="145"/>
    </row>
    <row r="5" spans="1:19" s="144" customFormat="1" ht="13.2" customHeight="1">
      <c r="A5" s="311"/>
      <c r="B5" s="311"/>
      <c r="C5" s="146" t="s">
        <v>291</v>
      </c>
      <c r="D5" s="146" t="s">
        <v>292</v>
      </c>
      <c r="E5" s="146" t="s">
        <v>293</v>
      </c>
      <c r="F5" s="146" t="s">
        <v>294</v>
      </c>
      <c r="G5" s="146" t="s">
        <v>295</v>
      </c>
      <c r="H5" s="147" t="s">
        <v>57</v>
      </c>
      <c r="J5" s="306"/>
      <c r="K5" s="306"/>
      <c r="L5" s="108" t="s">
        <v>137</v>
      </c>
      <c r="M5" s="108" t="s">
        <v>138</v>
      </c>
      <c r="N5" s="108" t="s">
        <v>293</v>
      </c>
      <c r="O5" s="108" t="s">
        <v>294</v>
      </c>
      <c r="P5" s="108" t="s">
        <v>135</v>
      </c>
      <c r="Q5" s="108" t="s">
        <v>136</v>
      </c>
      <c r="R5" s="148" t="s">
        <v>10</v>
      </c>
      <c r="S5" s="108" t="s">
        <v>57</v>
      </c>
    </row>
    <row r="6" spans="1:19" s="144" customFormat="1" ht="11.4" customHeight="1">
      <c r="A6" s="307" t="s">
        <v>309</v>
      </c>
      <c r="B6" s="308"/>
      <c r="C6" s="149">
        <v>0</v>
      </c>
      <c r="D6" s="149">
        <v>5760</v>
      </c>
      <c r="E6" s="149">
        <v>708</v>
      </c>
      <c r="F6" s="149">
        <v>575</v>
      </c>
      <c r="G6" s="149">
        <v>4534</v>
      </c>
      <c r="H6" s="149">
        <v>11577</v>
      </c>
      <c r="J6" s="312" t="s">
        <v>283</v>
      </c>
      <c r="K6" s="108" t="s">
        <v>79</v>
      </c>
      <c r="L6" s="150">
        <v>253</v>
      </c>
      <c r="M6" s="150">
        <v>2225</v>
      </c>
      <c r="N6" s="150">
        <v>310</v>
      </c>
      <c r="O6" s="150">
        <v>567</v>
      </c>
      <c r="P6" s="150">
        <v>2004</v>
      </c>
      <c r="Q6" s="150">
        <v>2633</v>
      </c>
      <c r="R6" s="150">
        <v>3390</v>
      </c>
      <c r="S6" s="100">
        <f>SUM(L6:R6)</f>
        <v>11382</v>
      </c>
    </row>
    <row r="7" spans="1:19" s="144" customFormat="1" ht="11.4" customHeight="1">
      <c r="A7" s="307"/>
      <c r="B7" s="308"/>
      <c r="C7" s="149">
        <v>0</v>
      </c>
      <c r="D7" s="149">
        <v>5389</v>
      </c>
      <c r="E7" s="149">
        <v>607</v>
      </c>
      <c r="F7" s="149">
        <v>469</v>
      </c>
      <c r="G7" s="149">
        <v>4353</v>
      </c>
      <c r="H7" s="149">
        <v>10818</v>
      </c>
      <c r="J7" s="313"/>
      <c r="K7" s="108" t="s">
        <v>304</v>
      </c>
      <c r="L7" s="150">
        <v>0</v>
      </c>
      <c r="M7" s="150">
        <v>1</v>
      </c>
      <c r="N7" s="150">
        <v>0</v>
      </c>
      <c r="O7" s="150">
        <v>0</v>
      </c>
      <c r="P7" s="150">
        <v>1</v>
      </c>
      <c r="Q7" s="150">
        <v>0</v>
      </c>
      <c r="R7" s="150">
        <v>0</v>
      </c>
      <c r="S7" s="100">
        <v>2</v>
      </c>
    </row>
    <row r="8" spans="1:19" s="144" customFormat="1" ht="11.4" customHeight="1">
      <c r="A8" s="307" t="s">
        <v>284</v>
      </c>
      <c r="B8" s="308"/>
      <c r="C8" s="149">
        <v>1</v>
      </c>
      <c r="D8" s="149">
        <v>6303</v>
      </c>
      <c r="E8" s="149">
        <v>693</v>
      </c>
      <c r="F8" s="149">
        <v>669</v>
      </c>
      <c r="G8" s="149">
        <v>5024</v>
      </c>
      <c r="H8" s="149">
        <v>12690</v>
      </c>
      <c r="J8" s="314"/>
      <c r="K8" s="108" t="s">
        <v>141</v>
      </c>
      <c r="L8" s="100">
        <f t="shared" ref="L8:R8" si="0">L6-L7</f>
        <v>253</v>
      </c>
      <c r="M8" s="100">
        <f t="shared" si="0"/>
        <v>2224</v>
      </c>
      <c r="N8" s="100">
        <f t="shared" si="0"/>
        <v>310</v>
      </c>
      <c r="O8" s="100">
        <f t="shared" si="0"/>
        <v>567</v>
      </c>
      <c r="P8" s="100">
        <f t="shared" si="0"/>
        <v>2003</v>
      </c>
      <c r="Q8" s="100">
        <f t="shared" si="0"/>
        <v>2633</v>
      </c>
      <c r="R8" s="100">
        <f t="shared" si="0"/>
        <v>3390</v>
      </c>
      <c r="S8" s="100">
        <f>S6-S7</f>
        <v>11380</v>
      </c>
    </row>
    <row r="9" spans="1:19" s="144" customFormat="1" ht="11.4" customHeight="1">
      <c r="A9" s="307"/>
      <c r="B9" s="308"/>
      <c r="C9" s="149">
        <v>0</v>
      </c>
      <c r="D9" s="149">
        <v>5960</v>
      </c>
      <c r="E9" s="149">
        <v>603</v>
      </c>
      <c r="F9" s="149">
        <v>532</v>
      </c>
      <c r="G9" s="149">
        <v>4882</v>
      </c>
      <c r="H9" s="149">
        <v>11977</v>
      </c>
      <c r="J9" s="312" t="s">
        <v>305</v>
      </c>
      <c r="K9" s="108" t="s">
        <v>79</v>
      </c>
      <c r="L9" s="150">
        <v>220</v>
      </c>
      <c r="M9" s="150">
        <v>2108</v>
      </c>
      <c r="N9" s="150">
        <v>293</v>
      </c>
      <c r="O9" s="150">
        <v>539</v>
      </c>
      <c r="P9" s="150">
        <v>1812</v>
      </c>
      <c r="Q9" s="150">
        <v>2713</v>
      </c>
      <c r="R9" s="150">
        <v>3188</v>
      </c>
      <c r="S9" s="100">
        <f>SUM(L9:R9)</f>
        <v>10873</v>
      </c>
    </row>
    <row r="10" spans="1:19" s="144" customFormat="1" ht="11.4" customHeight="1">
      <c r="A10" s="307" t="s">
        <v>285</v>
      </c>
      <c r="B10" s="308"/>
      <c r="C10" s="149">
        <v>0</v>
      </c>
      <c r="D10" s="149">
        <v>6340</v>
      </c>
      <c r="E10" s="149">
        <v>759</v>
      </c>
      <c r="F10" s="149">
        <v>625</v>
      </c>
      <c r="G10" s="149">
        <v>5021</v>
      </c>
      <c r="H10" s="149">
        <v>12745</v>
      </c>
      <c r="J10" s="313"/>
      <c r="K10" s="108" t="s">
        <v>140</v>
      </c>
      <c r="L10" s="150">
        <v>0</v>
      </c>
      <c r="M10" s="150">
        <v>0</v>
      </c>
      <c r="N10" s="150">
        <v>0</v>
      </c>
      <c r="O10" s="150">
        <v>0</v>
      </c>
      <c r="P10" s="150">
        <v>0</v>
      </c>
      <c r="Q10" s="150">
        <v>0</v>
      </c>
      <c r="R10" s="150">
        <v>0</v>
      </c>
      <c r="S10" s="100">
        <v>0</v>
      </c>
    </row>
    <row r="11" spans="1:19" s="144" customFormat="1" ht="11.4" customHeight="1">
      <c r="A11" s="307"/>
      <c r="B11" s="308"/>
      <c r="C11" s="149">
        <v>0</v>
      </c>
      <c r="D11" s="149">
        <v>6014</v>
      </c>
      <c r="E11" s="149">
        <v>678</v>
      </c>
      <c r="F11" s="149">
        <v>517</v>
      </c>
      <c r="G11" s="149">
        <v>4868</v>
      </c>
      <c r="H11" s="149">
        <v>12077</v>
      </c>
      <c r="J11" s="314"/>
      <c r="K11" s="108" t="s">
        <v>141</v>
      </c>
      <c r="L11" s="100">
        <f t="shared" ref="L11:R11" si="1">L9-L10</f>
        <v>220</v>
      </c>
      <c r="M11" s="100">
        <f t="shared" si="1"/>
        <v>2108</v>
      </c>
      <c r="N11" s="100">
        <f t="shared" si="1"/>
        <v>293</v>
      </c>
      <c r="O11" s="100">
        <f t="shared" si="1"/>
        <v>539</v>
      </c>
      <c r="P11" s="100">
        <f t="shared" si="1"/>
        <v>1812</v>
      </c>
      <c r="Q11" s="100">
        <f t="shared" si="1"/>
        <v>2713</v>
      </c>
      <c r="R11" s="100">
        <f t="shared" si="1"/>
        <v>3188</v>
      </c>
      <c r="S11" s="100">
        <f>S9-S10</f>
        <v>10873</v>
      </c>
    </row>
    <row r="12" spans="1:19" s="144" customFormat="1" ht="11.4" customHeight="1">
      <c r="A12" s="307" t="s">
        <v>287</v>
      </c>
      <c r="B12" s="308"/>
      <c r="C12" s="149">
        <v>0</v>
      </c>
      <c r="D12" s="149">
        <v>8028</v>
      </c>
      <c r="E12" s="149">
        <v>915</v>
      </c>
      <c r="F12" s="149">
        <v>764</v>
      </c>
      <c r="G12" s="149">
        <v>6440</v>
      </c>
      <c r="H12" s="149">
        <v>16147</v>
      </c>
      <c r="J12" s="312" t="s">
        <v>306</v>
      </c>
      <c r="K12" s="108" t="s">
        <v>79</v>
      </c>
      <c r="L12" s="150">
        <v>248</v>
      </c>
      <c r="M12" s="150">
        <v>2337</v>
      </c>
      <c r="N12" s="150">
        <v>300</v>
      </c>
      <c r="O12" s="150">
        <v>612</v>
      </c>
      <c r="P12" s="150">
        <v>1939</v>
      </c>
      <c r="Q12" s="150">
        <v>2723</v>
      </c>
      <c r="R12" s="150">
        <v>3167</v>
      </c>
      <c r="S12" s="100">
        <v>11326</v>
      </c>
    </row>
    <row r="13" spans="1:19" s="144" customFormat="1" ht="11.4" customHeight="1">
      <c r="A13" s="307"/>
      <c r="B13" s="308"/>
      <c r="C13" s="149">
        <v>0</v>
      </c>
      <c r="D13" s="149">
        <v>7642</v>
      </c>
      <c r="E13" s="149">
        <v>822</v>
      </c>
      <c r="F13" s="149">
        <v>642</v>
      </c>
      <c r="G13" s="149">
        <v>6238</v>
      </c>
      <c r="H13" s="149">
        <v>15344</v>
      </c>
      <c r="J13" s="313"/>
      <c r="K13" s="108" t="s">
        <v>140</v>
      </c>
      <c r="L13" s="150">
        <v>0</v>
      </c>
      <c r="M13" s="150">
        <v>0</v>
      </c>
      <c r="N13" s="150">
        <v>0</v>
      </c>
      <c r="O13" s="150">
        <v>0</v>
      </c>
      <c r="P13" s="150">
        <v>0</v>
      </c>
      <c r="Q13" s="150">
        <v>0</v>
      </c>
      <c r="R13" s="150">
        <v>0</v>
      </c>
      <c r="S13" s="100">
        <v>0</v>
      </c>
    </row>
    <row r="14" spans="1:19" s="144" customFormat="1" ht="11.4" customHeight="1">
      <c r="A14" s="279" t="s">
        <v>288</v>
      </c>
      <c r="B14" s="279" t="s">
        <v>303</v>
      </c>
      <c r="C14" s="149">
        <f>+C16+C18+C20+C22+C24+C26+C28+C30+C32+C34</f>
        <v>1</v>
      </c>
      <c r="D14" s="149">
        <f>+D16+D18+D20+D22+D24+D26+D28+D30+D32+D34</f>
        <v>7863</v>
      </c>
      <c r="E14" s="149">
        <f>+E16+E18+E20+E22+E24+E26+E28+E30+E32+E34</f>
        <v>1069</v>
      </c>
      <c r="F14" s="149">
        <f>+F16+F18+F20+F22+F24+F26+F28+F30+F32+F34</f>
        <v>782</v>
      </c>
      <c r="G14" s="149">
        <f>+G16+G18+G20+G22+G24+G26+G28+G30+G32+G34</f>
        <v>6120</v>
      </c>
      <c r="H14" s="149">
        <f>SUM(C14:G14)</f>
        <v>15835</v>
      </c>
      <c r="J14" s="314"/>
      <c r="K14" s="108" t="s">
        <v>141</v>
      </c>
      <c r="L14" s="150">
        <v>248</v>
      </c>
      <c r="M14" s="150">
        <v>2337</v>
      </c>
      <c r="N14" s="150">
        <v>300</v>
      </c>
      <c r="O14" s="150">
        <v>612</v>
      </c>
      <c r="P14" s="150">
        <v>1939</v>
      </c>
      <c r="Q14" s="150">
        <v>2723</v>
      </c>
      <c r="R14" s="150">
        <v>3167</v>
      </c>
      <c r="S14" s="100">
        <v>11326</v>
      </c>
    </row>
    <row r="15" spans="1:19" s="144" customFormat="1" ht="11.4" customHeight="1">
      <c r="A15" s="279"/>
      <c r="B15" s="279"/>
      <c r="C15" s="149">
        <f t="shared" ref="C15:G15" si="2">+C17+C19+C21+C23+C25+C27+C29+C31+C33+C35</f>
        <v>0</v>
      </c>
      <c r="D15" s="149">
        <f>+D17+D19+D21+D23+D25+D27+D29+D31+D33+D35</f>
        <v>7466</v>
      </c>
      <c r="E15" s="149">
        <f>+E17+E19+E21+E23+E25+E27+E29+E31+E33+E35</f>
        <v>958</v>
      </c>
      <c r="F15" s="149">
        <f t="shared" si="2"/>
        <v>653</v>
      </c>
      <c r="G15" s="149">
        <f t="shared" si="2"/>
        <v>5933</v>
      </c>
      <c r="H15" s="149">
        <f>SUM(C15:G15)</f>
        <v>15010</v>
      </c>
      <c r="J15" s="312" t="s">
        <v>307</v>
      </c>
      <c r="K15" s="108" t="s">
        <v>79</v>
      </c>
      <c r="L15" s="150">
        <v>227</v>
      </c>
      <c r="M15" s="150">
        <v>2412</v>
      </c>
      <c r="N15" s="150">
        <v>339</v>
      </c>
      <c r="O15" s="150">
        <v>561</v>
      </c>
      <c r="P15" s="150">
        <v>2044</v>
      </c>
      <c r="Q15" s="150">
        <v>3172</v>
      </c>
      <c r="R15" s="150">
        <v>4031</v>
      </c>
      <c r="S15" s="100">
        <v>12786</v>
      </c>
    </row>
    <row r="16" spans="1:19" s="144" customFormat="1" ht="11.4" customHeight="1">
      <c r="A16" s="279"/>
      <c r="B16" s="279" t="s">
        <v>70</v>
      </c>
      <c r="C16" s="171">
        <v>0</v>
      </c>
      <c r="D16" s="171">
        <v>623</v>
      </c>
      <c r="E16" s="171">
        <v>19</v>
      </c>
      <c r="F16" s="171">
        <v>74</v>
      </c>
      <c r="G16" s="171">
        <v>540</v>
      </c>
      <c r="H16" s="149">
        <v>1256</v>
      </c>
      <c r="J16" s="313"/>
      <c r="K16" s="108" t="s">
        <v>140</v>
      </c>
      <c r="L16" s="150">
        <v>0</v>
      </c>
      <c r="M16" s="150">
        <v>0</v>
      </c>
      <c r="N16" s="150">
        <v>0</v>
      </c>
      <c r="O16" s="150">
        <v>0</v>
      </c>
      <c r="P16" s="150">
        <v>0</v>
      </c>
      <c r="Q16" s="150">
        <v>0</v>
      </c>
      <c r="R16" s="150">
        <v>0</v>
      </c>
      <c r="S16" s="100">
        <v>0</v>
      </c>
    </row>
    <row r="17" spans="1:19" s="144" customFormat="1" ht="11.4" customHeight="1">
      <c r="A17" s="279"/>
      <c r="B17" s="279"/>
      <c r="C17" s="171">
        <v>0</v>
      </c>
      <c r="D17" s="171">
        <v>604</v>
      </c>
      <c r="E17" s="171">
        <v>16</v>
      </c>
      <c r="F17" s="171">
        <v>61</v>
      </c>
      <c r="G17" s="171">
        <v>534</v>
      </c>
      <c r="H17" s="149">
        <v>1215</v>
      </c>
      <c r="J17" s="314"/>
      <c r="K17" s="108" t="s">
        <v>141</v>
      </c>
      <c r="L17" s="150">
        <v>227</v>
      </c>
      <c r="M17" s="150">
        <v>2412</v>
      </c>
      <c r="N17" s="150">
        <v>339</v>
      </c>
      <c r="O17" s="150">
        <v>561</v>
      </c>
      <c r="P17" s="150">
        <v>2044</v>
      </c>
      <c r="Q17" s="150">
        <v>3172</v>
      </c>
      <c r="R17" s="150">
        <v>4031</v>
      </c>
      <c r="S17" s="100">
        <v>12786</v>
      </c>
    </row>
    <row r="18" spans="1:19" s="144" customFormat="1" ht="11.4" customHeight="1">
      <c r="A18" s="279"/>
      <c r="B18" s="279" t="s">
        <v>71</v>
      </c>
      <c r="C18" s="171">
        <v>0</v>
      </c>
      <c r="D18" s="171">
        <v>822</v>
      </c>
      <c r="E18" s="171">
        <v>55</v>
      </c>
      <c r="F18" s="171">
        <v>75</v>
      </c>
      <c r="G18" s="171">
        <v>697</v>
      </c>
      <c r="H18" s="149">
        <v>1649</v>
      </c>
      <c r="J18" s="312" t="s">
        <v>308</v>
      </c>
      <c r="K18" s="151" t="s">
        <v>79</v>
      </c>
      <c r="L18" s="100">
        <f t="shared" ref="L18:S18" si="3">SUM(L19:L29)</f>
        <v>225</v>
      </c>
      <c r="M18" s="100">
        <f t="shared" si="3"/>
        <v>2371</v>
      </c>
      <c r="N18" s="100">
        <f t="shared" si="3"/>
        <v>376</v>
      </c>
      <c r="O18" s="100">
        <f t="shared" si="3"/>
        <v>523</v>
      </c>
      <c r="P18" s="100">
        <f t="shared" si="3"/>
        <v>1963</v>
      </c>
      <c r="Q18" s="100">
        <f t="shared" si="3"/>
        <v>2786</v>
      </c>
      <c r="R18" s="100">
        <f t="shared" si="3"/>
        <v>3927</v>
      </c>
      <c r="S18" s="100">
        <f t="shared" si="3"/>
        <v>12171</v>
      </c>
    </row>
    <row r="19" spans="1:19" s="144" customFormat="1" ht="11.4" customHeight="1">
      <c r="A19" s="279"/>
      <c r="B19" s="279"/>
      <c r="C19" s="171">
        <v>0</v>
      </c>
      <c r="D19" s="171">
        <v>803</v>
      </c>
      <c r="E19" s="171">
        <v>49</v>
      </c>
      <c r="F19" s="171">
        <v>66</v>
      </c>
      <c r="G19" s="171">
        <v>692</v>
      </c>
      <c r="H19" s="149">
        <v>1610</v>
      </c>
      <c r="J19" s="313"/>
      <c r="K19" s="108" t="s">
        <v>488</v>
      </c>
      <c r="L19" s="100">
        <v>0</v>
      </c>
      <c r="M19" s="100">
        <v>0</v>
      </c>
      <c r="N19" s="100">
        <v>0</v>
      </c>
      <c r="O19" s="100">
        <v>0</v>
      </c>
      <c r="P19" s="100">
        <v>0</v>
      </c>
      <c r="Q19" s="100">
        <v>0</v>
      </c>
      <c r="R19" s="100">
        <v>0</v>
      </c>
      <c r="S19" s="82">
        <f>SUM(L19:R19)</f>
        <v>0</v>
      </c>
    </row>
    <row r="20" spans="1:19" s="144" customFormat="1" ht="11.4" customHeight="1">
      <c r="A20" s="279"/>
      <c r="B20" s="279" t="s">
        <v>72</v>
      </c>
      <c r="C20" s="171">
        <v>0</v>
      </c>
      <c r="D20" s="171">
        <v>821</v>
      </c>
      <c r="E20" s="171">
        <v>163</v>
      </c>
      <c r="F20" s="171">
        <v>60</v>
      </c>
      <c r="G20" s="171">
        <v>604</v>
      </c>
      <c r="H20" s="149">
        <v>1648</v>
      </c>
      <c r="J20" s="313"/>
      <c r="K20" s="152" t="s">
        <v>298</v>
      </c>
      <c r="L20" s="94">
        <v>9</v>
      </c>
      <c r="M20" s="94">
        <v>73</v>
      </c>
      <c r="N20" s="94">
        <v>4</v>
      </c>
      <c r="O20" s="94">
        <v>26</v>
      </c>
      <c r="P20" s="94">
        <v>58</v>
      </c>
      <c r="Q20" s="94">
        <v>135</v>
      </c>
      <c r="R20" s="94">
        <v>146</v>
      </c>
      <c r="S20" s="100">
        <f>SUM(L20:R20)</f>
        <v>451</v>
      </c>
    </row>
    <row r="21" spans="1:19" s="144" customFormat="1" ht="11.4" customHeight="1">
      <c r="A21" s="279"/>
      <c r="B21" s="279"/>
      <c r="C21" s="171">
        <v>0</v>
      </c>
      <c r="D21" s="171">
        <v>809</v>
      </c>
      <c r="E21" s="171">
        <v>161</v>
      </c>
      <c r="F21" s="171">
        <v>55</v>
      </c>
      <c r="G21" s="171">
        <v>598</v>
      </c>
      <c r="H21" s="149">
        <v>1623</v>
      </c>
      <c r="J21" s="313"/>
      <c r="K21" s="152" t="s">
        <v>299</v>
      </c>
      <c r="L21" s="94">
        <v>30</v>
      </c>
      <c r="M21" s="94">
        <v>304</v>
      </c>
      <c r="N21" s="94">
        <v>50</v>
      </c>
      <c r="O21" s="94">
        <v>50</v>
      </c>
      <c r="P21" s="94">
        <v>245</v>
      </c>
      <c r="Q21" s="94">
        <v>341</v>
      </c>
      <c r="R21" s="94">
        <v>643</v>
      </c>
      <c r="S21" s="100">
        <f t="shared" ref="S21:S29" si="4">SUM(L21:R21)</f>
        <v>1663</v>
      </c>
    </row>
    <row r="22" spans="1:19" s="144" customFormat="1" ht="11.4" customHeight="1">
      <c r="A22" s="279"/>
      <c r="B22" s="279" t="s">
        <v>73</v>
      </c>
      <c r="C22" s="171">
        <v>1</v>
      </c>
      <c r="D22" s="171">
        <v>771</v>
      </c>
      <c r="E22" s="171">
        <v>132</v>
      </c>
      <c r="F22" s="171">
        <v>82</v>
      </c>
      <c r="G22" s="171">
        <v>566</v>
      </c>
      <c r="H22" s="149">
        <v>1552</v>
      </c>
      <c r="J22" s="313"/>
      <c r="K22" s="152" t="s">
        <v>72</v>
      </c>
      <c r="L22" s="94">
        <v>13</v>
      </c>
      <c r="M22" s="94">
        <v>264</v>
      </c>
      <c r="N22" s="94">
        <v>40</v>
      </c>
      <c r="O22" s="94">
        <v>41</v>
      </c>
      <c r="P22" s="94">
        <v>194</v>
      </c>
      <c r="Q22" s="94">
        <v>273</v>
      </c>
      <c r="R22" s="94">
        <v>345</v>
      </c>
      <c r="S22" s="100">
        <f t="shared" si="4"/>
        <v>1170</v>
      </c>
    </row>
    <row r="23" spans="1:19" s="144" customFormat="1" ht="11.4" customHeight="1">
      <c r="A23" s="279"/>
      <c r="B23" s="279"/>
      <c r="C23" s="171">
        <v>0</v>
      </c>
      <c r="D23" s="171">
        <v>647</v>
      </c>
      <c r="E23" s="171">
        <v>98</v>
      </c>
      <c r="F23" s="171">
        <v>56</v>
      </c>
      <c r="G23" s="171">
        <v>497</v>
      </c>
      <c r="H23" s="149">
        <v>1298</v>
      </c>
      <c r="J23" s="313"/>
      <c r="K23" s="152" t="s">
        <v>73</v>
      </c>
      <c r="L23" s="94">
        <v>32</v>
      </c>
      <c r="M23" s="94">
        <v>264</v>
      </c>
      <c r="N23" s="94">
        <v>30</v>
      </c>
      <c r="O23" s="94">
        <v>65</v>
      </c>
      <c r="P23" s="94">
        <v>288</v>
      </c>
      <c r="Q23" s="94">
        <v>498</v>
      </c>
      <c r="R23" s="94">
        <v>712</v>
      </c>
      <c r="S23" s="100">
        <f t="shared" si="4"/>
        <v>1889</v>
      </c>
    </row>
    <row r="24" spans="1:19" s="144" customFormat="1" ht="11.4" customHeight="1">
      <c r="A24" s="279"/>
      <c r="B24" s="279" t="s">
        <v>74</v>
      </c>
      <c r="C24" s="171">
        <v>0</v>
      </c>
      <c r="D24" s="171">
        <v>566</v>
      </c>
      <c r="E24" s="171">
        <v>90</v>
      </c>
      <c r="F24" s="171">
        <v>50</v>
      </c>
      <c r="G24" s="171">
        <v>430</v>
      </c>
      <c r="H24" s="149">
        <v>1136</v>
      </c>
      <c r="J24" s="313"/>
      <c r="K24" s="152" t="s">
        <v>74</v>
      </c>
      <c r="L24" s="94">
        <v>20</v>
      </c>
      <c r="M24" s="94">
        <v>240</v>
      </c>
      <c r="N24" s="94">
        <v>36</v>
      </c>
      <c r="O24" s="94">
        <v>61</v>
      </c>
      <c r="P24" s="94">
        <v>191</v>
      </c>
      <c r="Q24" s="94">
        <v>148</v>
      </c>
      <c r="R24" s="94">
        <v>251</v>
      </c>
      <c r="S24" s="100">
        <f t="shared" si="4"/>
        <v>947</v>
      </c>
    </row>
    <row r="25" spans="1:19" s="144" customFormat="1" ht="11.4" customHeight="1">
      <c r="A25" s="279"/>
      <c r="B25" s="279"/>
      <c r="C25" s="171">
        <v>0</v>
      </c>
      <c r="D25" s="171">
        <v>519</v>
      </c>
      <c r="E25" s="171">
        <v>77</v>
      </c>
      <c r="F25" s="171">
        <v>43</v>
      </c>
      <c r="G25" s="171">
        <v>401</v>
      </c>
      <c r="H25" s="149">
        <v>1040</v>
      </c>
      <c r="J25" s="313"/>
      <c r="K25" s="152" t="s">
        <v>300</v>
      </c>
      <c r="L25" s="94">
        <v>23</v>
      </c>
      <c r="M25" s="94">
        <v>126</v>
      </c>
      <c r="N25" s="94">
        <v>20</v>
      </c>
      <c r="O25" s="94">
        <v>26</v>
      </c>
      <c r="P25" s="94">
        <v>118</v>
      </c>
      <c r="Q25" s="94">
        <v>258</v>
      </c>
      <c r="R25" s="94">
        <v>351</v>
      </c>
      <c r="S25" s="100">
        <f t="shared" si="4"/>
        <v>922</v>
      </c>
    </row>
    <row r="26" spans="1:19" s="144" customFormat="1" ht="11.4" customHeight="1">
      <c r="A26" s="279"/>
      <c r="B26" s="279" t="s">
        <v>75</v>
      </c>
      <c r="C26" s="171">
        <v>0</v>
      </c>
      <c r="D26" s="171">
        <v>511</v>
      </c>
      <c r="E26" s="171">
        <v>41</v>
      </c>
      <c r="F26" s="171">
        <v>44</v>
      </c>
      <c r="G26" s="171">
        <v>432</v>
      </c>
      <c r="H26" s="149">
        <v>1028</v>
      </c>
      <c r="J26" s="313"/>
      <c r="K26" s="152" t="s">
        <v>76</v>
      </c>
      <c r="L26" s="94">
        <v>9</v>
      </c>
      <c r="M26" s="94">
        <v>371</v>
      </c>
      <c r="N26" s="94">
        <v>68</v>
      </c>
      <c r="O26" s="94">
        <v>91</v>
      </c>
      <c r="P26" s="94">
        <v>240</v>
      </c>
      <c r="Q26" s="94">
        <v>252</v>
      </c>
      <c r="R26" s="94">
        <v>315</v>
      </c>
      <c r="S26" s="100">
        <f t="shared" si="4"/>
        <v>1346</v>
      </c>
    </row>
    <row r="27" spans="1:19" s="144" customFormat="1" ht="11.4" customHeight="1">
      <c r="A27" s="279"/>
      <c r="B27" s="279"/>
      <c r="C27" s="171">
        <v>0</v>
      </c>
      <c r="D27" s="171">
        <v>481</v>
      </c>
      <c r="E27" s="171">
        <v>31</v>
      </c>
      <c r="F27" s="171">
        <v>35</v>
      </c>
      <c r="G27" s="171">
        <v>419</v>
      </c>
      <c r="H27" s="149">
        <v>966</v>
      </c>
      <c r="J27" s="313"/>
      <c r="K27" s="152" t="s">
        <v>301</v>
      </c>
      <c r="L27" s="94">
        <v>32</v>
      </c>
      <c r="M27" s="94">
        <v>331</v>
      </c>
      <c r="N27" s="94">
        <v>56</v>
      </c>
      <c r="O27" s="94">
        <v>78</v>
      </c>
      <c r="P27" s="94">
        <v>255</v>
      </c>
      <c r="Q27" s="94">
        <v>329</v>
      </c>
      <c r="R27" s="94">
        <v>427</v>
      </c>
      <c r="S27" s="100">
        <f t="shared" si="4"/>
        <v>1508</v>
      </c>
    </row>
    <row r="28" spans="1:19" s="144" customFormat="1" ht="11.4" customHeight="1">
      <c r="A28" s="279"/>
      <c r="B28" s="279" t="s">
        <v>76</v>
      </c>
      <c r="C28" s="171">
        <v>0</v>
      </c>
      <c r="D28" s="171">
        <v>1083</v>
      </c>
      <c r="E28" s="171">
        <v>235</v>
      </c>
      <c r="F28" s="171">
        <v>126</v>
      </c>
      <c r="G28" s="171">
        <v>749</v>
      </c>
      <c r="H28" s="149">
        <v>2193</v>
      </c>
      <c r="J28" s="313"/>
      <c r="K28" s="152" t="s">
        <v>302</v>
      </c>
      <c r="L28" s="94">
        <v>21</v>
      </c>
      <c r="M28" s="94">
        <v>249</v>
      </c>
      <c r="N28" s="94">
        <v>47</v>
      </c>
      <c r="O28" s="94">
        <v>36</v>
      </c>
      <c r="P28" s="94">
        <v>194</v>
      </c>
      <c r="Q28" s="94">
        <v>231</v>
      </c>
      <c r="R28" s="94">
        <v>283</v>
      </c>
      <c r="S28" s="100">
        <f t="shared" si="4"/>
        <v>1061</v>
      </c>
    </row>
    <row r="29" spans="1:19" s="144" customFormat="1" ht="11.4" customHeight="1">
      <c r="A29" s="279"/>
      <c r="B29" s="279"/>
      <c r="C29" s="171">
        <v>0</v>
      </c>
      <c r="D29" s="171">
        <v>1071</v>
      </c>
      <c r="E29" s="171">
        <v>234</v>
      </c>
      <c r="F29" s="171">
        <v>118</v>
      </c>
      <c r="G29" s="171">
        <v>744</v>
      </c>
      <c r="H29" s="149">
        <v>2167</v>
      </c>
      <c r="J29" s="314"/>
      <c r="K29" s="152" t="s">
        <v>6</v>
      </c>
      <c r="L29" s="153">
        <v>36</v>
      </c>
      <c r="M29" s="153">
        <v>149</v>
      </c>
      <c r="N29" s="153">
        <v>25</v>
      </c>
      <c r="O29" s="153">
        <v>49</v>
      </c>
      <c r="P29" s="153">
        <v>180</v>
      </c>
      <c r="Q29" s="153">
        <v>321</v>
      </c>
      <c r="R29" s="94">
        <v>454</v>
      </c>
      <c r="S29" s="110">
        <f t="shared" si="4"/>
        <v>1214</v>
      </c>
    </row>
    <row r="30" spans="1:19" s="144" customFormat="1" ht="11.4" customHeight="1">
      <c r="A30" s="279"/>
      <c r="B30" s="279" t="s">
        <v>77</v>
      </c>
      <c r="C30" s="171">
        <v>0</v>
      </c>
      <c r="D30" s="171">
        <v>1271</v>
      </c>
      <c r="E30" s="171">
        <v>109</v>
      </c>
      <c r="F30" s="171">
        <v>134</v>
      </c>
      <c r="G30" s="171">
        <v>1051</v>
      </c>
      <c r="H30" s="149">
        <v>2565</v>
      </c>
      <c r="J30" s="81" t="s">
        <v>532</v>
      </c>
      <c r="K30" s="154"/>
      <c r="L30" s="154"/>
      <c r="M30" s="154"/>
      <c r="N30" s="154"/>
      <c r="O30" s="154"/>
      <c r="P30" s="154"/>
      <c r="Q30" s="154"/>
      <c r="R30" s="154"/>
      <c r="S30" s="154"/>
    </row>
    <row r="31" spans="1:19" s="144" customFormat="1" ht="11.4" customHeight="1">
      <c r="A31" s="279"/>
      <c r="B31" s="279"/>
      <c r="C31" s="171">
        <v>0</v>
      </c>
      <c r="D31" s="171">
        <v>1214</v>
      </c>
      <c r="E31" s="171">
        <v>101</v>
      </c>
      <c r="F31" s="171">
        <v>99</v>
      </c>
      <c r="G31" s="171">
        <v>1026</v>
      </c>
      <c r="H31" s="149">
        <v>2440</v>
      </c>
      <c r="J31" s="81" t="s">
        <v>533</v>
      </c>
      <c r="K31" s="143"/>
      <c r="L31" s="143"/>
      <c r="M31" s="143"/>
      <c r="N31" s="143"/>
      <c r="O31" s="143"/>
      <c r="P31" s="143"/>
      <c r="Q31" s="143"/>
      <c r="R31" s="143"/>
      <c r="S31" s="143"/>
    </row>
    <row r="32" spans="1:19" s="144" customFormat="1" ht="11.4" customHeight="1">
      <c r="A32" s="279"/>
      <c r="B32" s="279" t="s">
        <v>78</v>
      </c>
      <c r="C32" s="171">
        <v>0</v>
      </c>
      <c r="D32" s="171">
        <v>883</v>
      </c>
      <c r="E32" s="171">
        <v>168</v>
      </c>
      <c r="F32" s="171">
        <v>70</v>
      </c>
      <c r="G32" s="171">
        <v>654</v>
      </c>
      <c r="H32" s="149">
        <v>1775</v>
      </c>
      <c r="J32" s="81" t="s">
        <v>503</v>
      </c>
    </row>
    <row r="33" spans="1:19" s="144" customFormat="1" ht="11.4" customHeight="1">
      <c r="A33" s="279"/>
      <c r="B33" s="279"/>
      <c r="C33" s="171">
        <v>0</v>
      </c>
      <c r="D33" s="171">
        <v>844</v>
      </c>
      <c r="E33" s="171">
        <v>145</v>
      </c>
      <c r="F33" s="171">
        <v>63</v>
      </c>
      <c r="G33" s="171">
        <v>644</v>
      </c>
      <c r="H33" s="149">
        <v>1696</v>
      </c>
      <c r="J33" s="81"/>
    </row>
    <row r="34" spans="1:19" s="144" customFormat="1" ht="11.4" customHeight="1">
      <c r="A34" s="279"/>
      <c r="B34" s="265" t="s">
        <v>6</v>
      </c>
      <c r="C34" s="172">
        <v>0</v>
      </c>
      <c r="D34" s="172">
        <v>512</v>
      </c>
      <c r="E34" s="172">
        <v>57</v>
      </c>
      <c r="F34" s="172">
        <v>67</v>
      </c>
      <c r="G34" s="172">
        <v>397</v>
      </c>
      <c r="H34" s="149">
        <v>1033</v>
      </c>
    </row>
    <row r="35" spans="1:19" s="144" customFormat="1" ht="11.4" customHeight="1">
      <c r="A35" s="279"/>
      <c r="B35" s="265"/>
      <c r="C35" s="172">
        <v>0</v>
      </c>
      <c r="D35" s="172">
        <v>474</v>
      </c>
      <c r="E35" s="172">
        <v>46</v>
      </c>
      <c r="F35" s="172">
        <v>57</v>
      </c>
      <c r="G35" s="172">
        <v>378</v>
      </c>
      <c r="H35" s="149">
        <v>955</v>
      </c>
    </row>
    <row r="36" spans="1:19" s="144" customFormat="1" ht="11.4" customHeight="1">
      <c r="A36" s="81" t="s">
        <v>531</v>
      </c>
      <c r="B36" s="145"/>
    </row>
    <row r="37" spans="1:19" s="144" customFormat="1" ht="11.4" customHeight="1">
      <c r="A37" s="81" t="s">
        <v>282</v>
      </c>
      <c r="B37" s="81" t="s">
        <v>484</v>
      </c>
    </row>
    <row r="38" spans="1:19" s="144" customFormat="1" ht="10.5" customHeight="1">
      <c r="B38" s="145"/>
    </row>
    <row r="39" spans="1:19" s="155" customFormat="1" ht="13.95" customHeight="1">
      <c r="A39" s="144"/>
      <c r="B39" s="145"/>
      <c r="C39" s="144"/>
      <c r="D39" s="144"/>
      <c r="E39" s="144"/>
      <c r="F39" s="144"/>
      <c r="G39" s="144"/>
      <c r="H39" s="144"/>
      <c r="J39" s="144"/>
      <c r="K39" s="144"/>
      <c r="L39" s="144"/>
      <c r="M39" s="144"/>
      <c r="N39" s="144"/>
      <c r="O39" s="144"/>
      <c r="P39" s="144"/>
      <c r="Q39" s="144"/>
      <c r="R39" s="144"/>
      <c r="S39" s="144"/>
    </row>
    <row r="40" spans="1:19" ht="13.95" customHeight="1">
      <c r="A40" s="20"/>
      <c r="B40" s="54"/>
      <c r="C40" s="20"/>
      <c r="D40" s="20"/>
      <c r="E40" s="20"/>
      <c r="F40" s="20"/>
      <c r="G40" s="20"/>
      <c r="H40" s="20"/>
      <c r="J40" s="20"/>
      <c r="K40" s="20"/>
      <c r="L40" s="20"/>
      <c r="M40" s="20"/>
      <c r="N40" s="20"/>
      <c r="O40" s="20"/>
      <c r="P40" s="20"/>
      <c r="Q40" s="20"/>
      <c r="R40" s="20"/>
      <c r="S40" s="20"/>
    </row>
    <row r="41" spans="1:19" ht="13.95" customHeight="1">
      <c r="A41" s="20"/>
      <c r="B41" s="54"/>
      <c r="C41" s="20"/>
      <c r="D41" s="20"/>
      <c r="E41" s="20"/>
      <c r="F41" s="20"/>
      <c r="G41" s="20"/>
      <c r="H41" s="20"/>
      <c r="J41" s="20"/>
      <c r="K41" s="20"/>
      <c r="L41" s="20"/>
      <c r="M41" s="20"/>
      <c r="N41" s="20"/>
      <c r="O41" s="20"/>
      <c r="P41" s="20"/>
      <c r="Q41" s="20"/>
      <c r="R41" s="20"/>
      <c r="S41" s="20"/>
    </row>
    <row r="42" spans="1:19" ht="13.95" customHeight="1">
      <c r="A42" s="15"/>
      <c r="B42" s="55"/>
      <c r="C42" s="15"/>
      <c r="D42" s="15"/>
      <c r="E42" s="15"/>
      <c r="F42" s="15"/>
      <c r="G42" s="15"/>
      <c r="H42" s="15"/>
      <c r="J42" s="20"/>
      <c r="K42" s="20"/>
      <c r="L42" s="20"/>
      <c r="M42" s="20"/>
      <c r="N42" s="20"/>
      <c r="O42" s="20"/>
      <c r="P42" s="20"/>
      <c r="Q42" s="20"/>
      <c r="R42" s="20"/>
      <c r="S42" s="20"/>
    </row>
    <row r="43" spans="1:19" ht="13.95" customHeight="1">
      <c r="A43" s="15"/>
      <c r="B43" s="55"/>
      <c r="C43" s="15"/>
      <c r="D43" s="15"/>
      <c r="E43" s="15"/>
      <c r="F43" s="15"/>
      <c r="G43" s="15"/>
      <c r="H43" s="15"/>
      <c r="J43" s="20"/>
      <c r="K43" s="20"/>
      <c r="L43" s="20"/>
      <c r="M43" s="20"/>
      <c r="N43" s="20"/>
      <c r="O43" s="20"/>
      <c r="P43" s="20"/>
      <c r="Q43" s="20"/>
      <c r="R43" s="20"/>
      <c r="S43" s="20"/>
    </row>
  </sheetData>
  <customSheetViews>
    <customSheetView guid="{FA2E2ECF-19D5-4416-B864-ACA636B8BADE}" showGridLines="0" fitToPage="1" topLeftCell="A7">
      <selection activeCell="A36" sqref="A36"/>
      <pageMargins left="0.74803149606299213" right="0.74803149606299213" top="0.98425196850393704" bottom="0.98425196850393704" header="0.51181102362204722" footer="0.51181102362204722"/>
      <pageSetup paperSize="9" scale="49" orientation="landscape" horizontalDpi="300" verticalDpi="300" r:id="rId1"/>
      <headerFooter alignWithMargins="0"/>
    </customSheetView>
  </customSheetViews>
  <mergeCells count="25">
    <mergeCell ref="B30:B31"/>
    <mergeCell ref="B24:B25"/>
    <mergeCell ref="J6:J8"/>
    <mergeCell ref="J9:J11"/>
    <mergeCell ref="J12:J14"/>
    <mergeCell ref="J15:J17"/>
    <mergeCell ref="J18:J29"/>
    <mergeCell ref="B28:B29"/>
    <mergeCell ref="B22:B23"/>
    <mergeCell ref="J5:K5"/>
    <mergeCell ref="A2:H2"/>
    <mergeCell ref="B16:B17"/>
    <mergeCell ref="B18:B19"/>
    <mergeCell ref="B20:B21"/>
    <mergeCell ref="A6:B7"/>
    <mergeCell ref="A8:B9"/>
    <mergeCell ref="A10:B11"/>
    <mergeCell ref="A12:B13"/>
    <mergeCell ref="G4:H4"/>
    <mergeCell ref="A5:B5"/>
    <mergeCell ref="B14:B15"/>
    <mergeCell ref="A14:A35"/>
    <mergeCell ref="B32:B33"/>
    <mergeCell ref="B34:B35"/>
    <mergeCell ref="B26:B27"/>
  </mergeCells>
  <phoneticPr fontId="1"/>
  <hyperlinks>
    <hyperlink ref="A1" location="目次!A1" display="目次へ戻る"/>
  </hyperlinks>
  <pageMargins left="0.74803149606299213" right="0.74803149606299213" top="0.98425196850393704" bottom="0.98425196850393704" header="0.51181102362204722" footer="0.51181102362204722"/>
  <pageSetup paperSize="9" scale="73" orientation="landscape" horizontalDpi="300" verticalDpi="300"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showGridLines="0" zoomScaleNormal="100" zoomScaleSheetLayoutView="100" workbookViewId="0"/>
  </sheetViews>
  <sheetFormatPr defaultColWidth="8" defaultRowHeight="13.95" customHeight="1"/>
  <cols>
    <col min="1" max="6" width="8" style="13"/>
    <col min="7" max="7" width="11.3984375" style="13" bestFit="1" customWidth="1"/>
    <col min="8" max="9" width="8" style="13"/>
    <col min="10" max="10" width="9.69921875" style="13" bestFit="1" customWidth="1"/>
    <col min="11" max="16384" width="8" style="13"/>
  </cols>
  <sheetData>
    <row r="1" spans="1:9" s="12" customFormat="1" ht="15" customHeight="1">
      <c r="A1" s="9" t="s">
        <v>51</v>
      </c>
    </row>
    <row r="2" spans="1:9" ht="20.100000000000001" customHeight="1">
      <c r="A2" s="215" t="s">
        <v>565</v>
      </c>
      <c r="B2" s="215"/>
      <c r="C2" s="215"/>
      <c r="D2" s="215"/>
      <c r="E2" s="215"/>
      <c r="F2" s="215"/>
      <c r="G2" s="215"/>
      <c r="H2" s="215"/>
      <c r="I2" s="215"/>
    </row>
    <row r="3" spans="1:9" ht="12.6"/>
    <row r="4" spans="1:9" s="144" customFormat="1" ht="15" customHeight="1">
      <c r="A4" s="32" t="s">
        <v>272</v>
      </c>
      <c r="B4" s="183"/>
      <c r="C4" s="15"/>
      <c r="D4" s="15"/>
      <c r="E4" s="15"/>
      <c r="F4" s="15"/>
      <c r="G4" s="15"/>
      <c r="H4" s="15"/>
      <c r="I4" s="20"/>
    </row>
    <row r="5" spans="1:9" s="144" customFormat="1" ht="15" customHeight="1">
      <c r="A5" s="317"/>
      <c r="B5" s="317"/>
      <c r="C5" s="320" t="s">
        <v>273</v>
      </c>
      <c r="D5" s="315" t="s">
        <v>274</v>
      </c>
      <c r="E5" s="315"/>
      <c r="F5" s="315"/>
      <c r="G5" s="315" t="s">
        <v>275</v>
      </c>
      <c r="H5" s="315" t="s">
        <v>276</v>
      </c>
      <c r="I5" s="20"/>
    </row>
    <row r="6" spans="1:9" s="144" customFormat="1" ht="15" customHeight="1">
      <c r="A6" s="318"/>
      <c r="B6" s="318"/>
      <c r="C6" s="321"/>
      <c r="D6" s="179" t="s">
        <v>277</v>
      </c>
      <c r="E6" s="179" t="s">
        <v>278</v>
      </c>
      <c r="F6" s="184" t="s">
        <v>279</v>
      </c>
      <c r="G6" s="316"/>
      <c r="H6" s="316"/>
      <c r="I6" s="20"/>
    </row>
    <row r="7" spans="1:9" s="144" customFormat="1" ht="15" customHeight="1">
      <c r="A7" s="319"/>
      <c r="B7" s="319"/>
      <c r="C7" s="316"/>
      <c r="D7" s="179" t="s">
        <v>280</v>
      </c>
      <c r="E7" s="179" t="s">
        <v>280</v>
      </c>
      <c r="F7" s="179" t="s">
        <v>280</v>
      </c>
      <c r="G7" s="179" t="s">
        <v>280</v>
      </c>
      <c r="H7" s="179" t="s">
        <v>280</v>
      </c>
      <c r="I7" s="20"/>
    </row>
    <row r="8" spans="1:9" s="144" customFormat="1" ht="15" customHeight="1">
      <c r="A8" s="176" t="s">
        <v>80</v>
      </c>
      <c r="B8" s="185" t="s">
        <v>281</v>
      </c>
      <c r="C8" s="33">
        <v>825</v>
      </c>
      <c r="D8" s="33">
        <v>236</v>
      </c>
      <c r="E8" s="33">
        <v>458</v>
      </c>
      <c r="F8" s="33">
        <v>694</v>
      </c>
      <c r="G8" s="33">
        <v>28</v>
      </c>
      <c r="H8" s="33">
        <v>103</v>
      </c>
      <c r="I8" s="20"/>
    </row>
    <row r="9" spans="1:9" s="144" customFormat="1" ht="15" customHeight="1">
      <c r="A9" s="176" t="s">
        <v>81</v>
      </c>
      <c r="B9" s="185" t="s">
        <v>281</v>
      </c>
      <c r="C9" s="33">
        <v>938</v>
      </c>
      <c r="D9" s="33">
        <v>219</v>
      </c>
      <c r="E9" s="33">
        <v>257</v>
      </c>
      <c r="F9" s="33">
        <v>476</v>
      </c>
      <c r="G9" s="33">
        <v>77</v>
      </c>
      <c r="H9" s="33">
        <v>385</v>
      </c>
      <c r="I9" s="20"/>
    </row>
    <row r="10" spans="1:9" s="144" customFormat="1" ht="15" customHeight="1">
      <c r="A10" s="176" t="s">
        <v>82</v>
      </c>
      <c r="B10" s="185" t="s">
        <v>281</v>
      </c>
      <c r="C10" s="33">
        <v>1274</v>
      </c>
      <c r="D10" s="33">
        <v>216</v>
      </c>
      <c r="E10" s="33">
        <v>329</v>
      </c>
      <c r="F10" s="33">
        <v>545</v>
      </c>
      <c r="G10" s="33">
        <v>173</v>
      </c>
      <c r="H10" s="33">
        <v>556</v>
      </c>
      <c r="I10" s="20"/>
    </row>
    <row r="11" spans="1:9" s="144" customFormat="1" ht="15" customHeight="1">
      <c r="A11" s="176" t="s">
        <v>83</v>
      </c>
      <c r="B11" s="185" t="s">
        <v>281</v>
      </c>
      <c r="C11" s="33">
        <v>2356</v>
      </c>
      <c r="D11" s="33">
        <v>268</v>
      </c>
      <c r="E11" s="33">
        <v>309</v>
      </c>
      <c r="F11" s="33">
        <v>577</v>
      </c>
      <c r="G11" s="33">
        <v>390</v>
      </c>
      <c r="H11" s="33">
        <v>1389</v>
      </c>
      <c r="I11" s="20"/>
    </row>
    <row r="12" spans="1:9" s="144" customFormat="1" ht="15" customHeight="1">
      <c r="A12" s="176" t="s">
        <v>84</v>
      </c>
      <c r="B12" s="185" t="s">
        <v>281</v>
      </c>
      <c r="C12" s="33">
        <v>4728</v>
      </c>
      <c r="D12" s="7">
        <v>319</v>
      </c>
      <c r="E12" s="7">
        <v>455</v>
      </c>
      <c r="F12" s="33">
        <v>774</v>
      </c>
      <c r="G12" s="7">
        <v>861</v>
      </c>
      <c r="H12" s="7">
        <v>3093</v>
      </c>
      <c r="I12" s="20"/>
    </row>
    <row r="13" spans="1:9" s="144" customFormat="1" ht="15" customHeight="1">
      <c r="A13" s="21" t="s">
        <v>531</v>
      </c>
      <c r="B13" s="10"/>
      <c r="C13" s="12"/>
      <c r="D13" s="12"/>
      <c r="E13" s="12"/>
      <c r="F13" s="12"/>
      <c r="G13" s="12"/>
      <c r="H13" s="12"/>
      <c r="I13" s="20"/>
    </row>
    <row r="14" spans="1:9" s="144" customFormat="1" ht="15" customHeight="1">
      <c r="A14" s="21" t="s">
        <v>600</v>
      </c>
      <c r="B14" s="54"/>
      <c r="C14" s="20"/>
      <c r="D14" s="20"/>
      <c r="E14" s="20"/>
      <c r="F14" s="20"/>
      <c r="G14" s="20"/>
      <c r="H14" s="20"/>
      <c r="I14" s="20"/>
    </row>
    <row r="15" spans="1:9" s="144" customFormat="1" ht="11.4" customHeight="1">
      <c r="A15" s="174"/>
      <c r="B15" s="174"/>
      <c r="C15" s="174"/>
      <c r="D15" s="174"/>
      <c r="E15" s="174"/>
      <c r="F15" s="174"/>
      <c r="G15" s="174"/>
      <c r="H15" s="174"/>
    </row>
    <row r="16" spans="1:9" s="144" customFormat="1" ht="11.4" customHeight="1">
      <c r="A16" s="174"/>
      <c r="B16" s="174"/>
      <c r="C16" s="174"/>
      <c r="D16" s="174"/>
      <c r="E16" s="174"/>
      <c r="F16" s="174"/>
      <c r="G16" s="174"/>
      <c r="H16" s="174"/>
    </row>
    <row r="17" s="144" customFormat="1" ht="11.4" customHeight="1"/>
    <row r="18" s="144" customFormat="1" ht="11.4" customHeight="1"/>
    <row r="19" s="144" customFormat="1" ht="11.4" customHeight="1"/>
    <row r="20" s="144" customFormat="1" ht="11.4" customHeight="1"/>
    <row r="21" s="144" customFormat="1" ht="11.4" customHeight="1"/>
    <row r="22" s="144" customFormat="1" ht="11.4" customHeight="1"/>
    <row r="23" s="144" customFormat="1" ht="11.4" customHeight="1"/>
    <row r="24" s="144" customFormat="1" ht="11.4" customHeight="1"/>
    <row r="25" s="144" customFormat="1" ht="11.4" customHeight="1"/>
    <row r="26" s="144" customFormat="1" ht="11.4" customHeight="1"/>
    <row r="27" s="144" customFormat="1" ht="11.4" customHeight="1"/>
    <row r="28" s="144" customFormat="1" ht="11.4" customHeight="1"/>
    <row r="29" s="144" customFormat="1" ht="11.4" customHeight="1"/>
    <row r="30" s="144" customFormat="1" ht="11.4" customHeight="1"/>
    <row r="31" s="144" customFormat="1" ht="11.4" customHeight="1"/>
    <row r="32" s="144" customFormat="1" ht="11.4" customHeight="1"/>
    <row r="33" s="144" customFormat="1" ht="11.4" customHeight="1"/>
    <row r="34" s="144" customFormat="1" ht="11.4" customHeight="1"/>
    <row r="35" s="144" customFormat="1" ht="11.4" customHeight="1"/>
    <row r="36" s="144" customFormat="1" ht="11.4" customHeight="1"/>
    <row r="37" s="144" customFormat="1" ht="11.4" customHeight="1"/>
    <row r="38" s="144" customFormat="1" ht="10.5" customHeight="1"/>
    <row r="39" s="155" customFormat="1" ht="13.95" customHeight="1"/>
  </sheetData>
  <mergeCells count="6">
    <mergeCell ref="A2:I2"/>
    <mergeCell ref="G5:G6"/>
    <mergeCell ref="H5:H6"/>
    <mergeCell ref="A5:B7"/>
    <mergeCell ref="C5:C7"/>
    <mergeCell ref="D5:F5"/>
  </mergeCells>
  <phoneticPr fontId="1"/>
  <hyperlinks>
    <hyperlink ref="A1" location="目次!A1" display="目次へ戻る"/>
  </hyperlinks>
  <pageMargins left="0.74803149606299213" right="0.74803149606299213" top="0.98425196850393704" bottom="0.98425196850393704" header="0.51181102362204722" footer="0.51181102362204722"/>
  <pageSetup paperSize="9"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2"/>
  <sheetViews>
    <sheetView showGridLines="0" zoomScaleNormal="100" zoomScaleSheetLayoutView="50" workbookViewId="0"/>
  </sheetViews>
  <sheetFormatPr defaultColWidth="8" defaultRowHeight="12.6"/>
  <cols>
    <col min="1" max="1" width="8.69921875" style="13" customWidth="1"/>
    <col min="2" max="2" width="13.5" style="13" customWidth="1"/>
    <col min="3" max="6" width="8" style="13"/>
    <col min="7" max="7" width="8.19921875" style="13" customWidth="1"/>
    <col min="8" max="8" width="9.09765625" style="13" customWidth="1"/>
    <col min="9" max="9" width="17.3984375" style="13" customWidth="1"/>
    <col min="10" max="15" width="10.8984375" style="13" customWidth="1"/>
    <col min="16" max="22" width="8" style="13"/>
    <col min="23" max="23" width="10.09765625" style="13" customWidth="1"/>
    <col min="24" max="16384" width="8" style="13"/>
  </cols>
  <sheetData>
    <row r="1" spans="1:30" s="12" customFormat="1" ht="15" customHeight="1">
      <c r="A1" s="9" t="s">
        <v>51</v>
      </c>
      <c r="B1" s="9"/>
      <c r="C1" s="10"/>
      <c r="D1" s="11"/>
      <c r="E1" s="11"/>
      <c r="F1" s="11"/>
      <c r="G1" s="11"/>
      <c r="H1" s="11"/>
      <c r="I1" s="11"/>
    </row>
    <row r="2" spans="1:30" ht="20.100000000000001" customHeight="1">
      <c r="A2" s="175" t="s">
        <v>583</v>
      </c>
      <c r="B2" s="175"/>
      <c r="C2" s="175"/>
      <c r="D2" s="175"/>
      <c r="E2" s="175"/>
      <c r="F2" s="175"/>
      <c r="G2" s="175"/>
      <c r="H2" s="175"/>
      <c r="I2" s="175"/>
    </row>
    <row r="3" spans="1:30" ht="20.100000000000001" customHeight="1">
      <c r="B3" s="175"/>
      <c r="C3" s="175"/>
      <c r="D3" s="175"/>
      <c r="E3" s="175"/>
      <c r="F3" s="175"/>
      <c r="G3" s="175"/>
      <c r="H3" s="175"/>
      <c r="I3" s="175"/>
      <c r="J3" s="175"/>
    </row>
    <row r="4" spans="1:30" s="15" customFormat="1" ht="20.100000000000001" customHeight="1">
      <c r="A4" s="32" t="s">
        <v>328</v>
      </c>
      <c r="B4" s="32"/>
      <c r="C4" s="32"/>
      <c r="D4" s="32"/>
      <c r="E4" s="32"/>
      <c r="F4" s="32"/>
      <c r="G4" s="32"/>
      <c r="H4" s="32" t="s">
        <v>328</v>
      </c>
      <c r="I4" s="32"/>
      <c r="J4" s="32"/>
    </row>
    <row r="5" spans="1:30" s="15" customFormat="1" ht="20.100000000000001" customHeight="1">
      <c r="A5" s="32" t="s">
        <v>329</v>
      </c>
      <c r="B5" s="32"/>
      <c r="C5" s="32"/>
      <c r="D5" s="32"/>
      <c r="E5" s="32"/>
      <c r="F5" s="32"/>
      <c r="G5" s="32"/>
      <c r="H5" s="32" t="s">
        <v>331</v>
      </c>
      <c r="I5" s="32"/>
      <c r="J5" s="32"/>
      <c r="N5" s="36" t="s">
        <v>334</v>
      </c>
      <c r="O5" s="20"/>
      <c r="P5" s="20"/>
      <c r="Q5" s="20"/>
      <c r="R5" s="20"/>
      <c r="S5" s="20"/>
      <c r="T5" s="20"/>
      <c r="U5" s="20"/>
      <c r="W5" s="36" t="s">
        <v>341</v>
      </c>
      <c r="X5" s="21"/>
      <c r="Y5" s="21"/>
      <c r="Z5" s="21"/>
      <c r="AA5" s="21"/>
      <c r="AB5" s="21"/>
      <c r="AC5" s="21"/>
      <c r="AD5" s="21"/>
    </row>
    <row r="6" spans="1:30" s="58" customFormat="1" ht="51.6" customHeight="1">
      <c r="A6" s="338"/>
      <c r="B6" s="339"/>
      <c r="C6" s="186" t="s">
        <v>311</v>
      </c>
      <c r="D6" s="186" t="s">
        <v>312</v>
      </c>
      <c r="E6" s="186" t="s">
        <v>10</v>
      </c>
      <c r="F6" s="186" t="s">
        <v>330</v>
      </c>
      <c r="H6" s="338"/>
      <c r="I6" s="339"/>
      <c r="J6" s="186" t="s">
        <v>311</v>
      </c>
      <c r="K6" s="186" t="s">
        <v>312</v>
      </c>
      <c r="L6" s="186" t="s">
        <v>330</v>
      </c>
      <c r="N6" s="326"/>
      <c r="O6" s="326"/>
      <c r="P6" s="326"/>
      <c r="Q6" s="178" t="s">
        <v>80</v>
      </c>
      <c r="R6" s="178" t="s">
        <v>340</v>
      </c>
      <c r="S6" s="178" t="s">
        <v>82</v>
      </c>
      <c r="T6" s="178" t="s">
        <v>83</v>
      </c>
      <c r="U6" s="178" t="s">
        <v>84</v>
      </c>
      <c r="W6" s="326"/>
      <c r="X6" s="326"/>
      <c r="Y6" s="326"/>
      <c r="Z6" s="178" t="s">
        <v>80</v>
      </c>
      <c r="AA6" s="178" t="s">
        <v>340</v>
      </c>
      <c r="AB6" s="178" t="s">
        <v>82</v>
      </c>
      <c r="AC6" s="178" t="s">
        <v>83</v>
      </c>
      <c r="AD6" s="178" t="s">
        <v>84</v>
      </c>
    </row>
    <row r="7" spans="1:30" s="21" customFormat="1" ht="25.2" customHeight="1">
      <c r="A7" s="187" t="s">
        <v>313</v>
      </c>
      <c r="B7" s="187" t="s">
        <v>326</v>
      </c>
      <c r="C7" s="38">
        <v>3884</v>
      </c>
      <c r="D7" s="38">
        <v>402</v>
      </c>
      <c r="E7" s="38">
        <v>32</v>
      </c>
      <c r="F7" s="38">
        <f>SUM(C7:E7)</f>
        <v>4318</v>
      </c>
      <c r="H7" s="187" t="s">
        <v>313</v>
      </c>
      <c r="I7" s="187" t="s">
        <v>326</v>
      </c>
      <c r="J7" s="38">
        <v>16</v>
      </c>
      <c r="K7" s="38">
        <v>279</v>
      </c>
      <c r="L7" s="38">
        <f>SUM(J7:K7)</f>
        <v>295</v>
      </c>
      <c r="N7" s="327" t="s">
        <v>584</v>
      </c>
      <c r="O7" s="327"/>
      <c r="P7" s="327"/>
      <c r="Q7" s="188">
        <v>24</v>
      </c>
      <c r="R7" s="189">
        <v>25</v>
      </c>
      <c r="S7" s="189">
        <v>11</v>
      </c>
      <c r="T7" s="189">
        <v>20</v>
      </c>
      <c r="U7" s="189">
        <v>23</v>
      </c>
      <c r="W7" s="332" t="s">
        <v>246</v>
      </c>
      <c r="X7" s="332"/>
      <c r="Y7" s="332"/>
      <c r="Z7" s="188">
        <v>11</v>
      </c>
      <c r="AA7" s="188">
        <v>10</v>
      </c>
      <c r="AB7" s="188">
        <v>12</v>
      </c>
      <c r="AC7" s="188">
        <v>12</v>
      </c>
      <c r="AD7" s="190">
        <v>12</v>
      </c>
    </row>
    <row r="8" spans="1:30" s="21" customFormat="1" ht="25.2" customHeight="1">
      <c r="A8" s="187" t="s">
        <v>314</v>
      </c>
      <c r="B8" s="187" t="s">
        <v>326</v>
      </c>
      <c r="C8" s="38">
        <v>3934</v>
      </c>
      <c r="D8" s="38">
        <v>265</v>
      </c>
      <c r="E8" s="38">
        <v>40</v>
      </c>
      <c r="F8" s="38">
        <f>SUM(C8:E8)</f>
        <v>4239</v>
      </c>
      <c r="H8" s="187" t="s">
        <v>314</v>
      </c>
      <c r="I8" s="187" t="s">
        <v>326</v>
      </c>
      <c r="J8" s="38">
        <v>21</v>
      </c>
      <c r="K8" s="38">
        <v>307</v>
      </c>
      <c r="L8" s="38">
        <f>SUM(J8:K8)</f>
        <v>328</v>
      </c>
      <c r="N8" s="328" t="s">
        <v>339</v>
      </c>
      <c r="O8" s="330" t="s">
        <v>335</v>
      </c>
      <c r="P8" s="330"/>
      <c r="Q8" s="190">
        <v>5</v>
      </c>
      <c r="R8" s="190">
        <v>0</v>
      </c>
      <c r="S8" s="190">
        <v>2</v>
      </c>
      <c r="T8" s="190">
        <v>5</v>
      </c>
      <c r="U8" s="191">
        <v>5</v>
      </c>
      <c r="W8" s="331" t="s">
        <v>7</v>
      </c>
      <c r="X8" s="332" t="s">
        <v>342</v>
      </c>
      <c r="Y8" s="332"/>
      <c r="Z8" s="188">
        <v>13</v>
      </c>
      <c r="AA8" s="188">
        <v>13</v>
      </c>
      <c r="AB8" s="188">
        <v>13</v>
      </c>
      <c r="AC8" s="188">
        <v>12</v>
      </c>
      <c r="AD8" s="190">
        <v>13</v>
      </c>
    </row>
    <row r="9" spans="1:30" s="21" customFormat="1" ht="25.2" customHeight="1">
      <c r="A9" s="187" t="s">
        <v>315</v>
      </c>
      <c r="B9" s="187" t="s">
        <v>326</v>
      </c>
      <c r="C9" s="38">
        <v>3756</v>
      </c>
      <c r="D9" s="38">
        <v>211</v>
      </c>
      <c r="E9" s="38">
        <v>14</v>
      </c>
      <c r="F9" s="38">
        <f>SUM(C9:E9)</f>
        <v>3981</v>
      </c>
      <c r="H9" s="187" t="s">
        <v>315</v>
      </c>
      <c r="I9" s="187" t="s">
        <v>326</v>
      </c>
      <c r="J9" s="38">
        <v>8</v>
      </c>
      <c r="K9" s="38">
        <v>164</v>
      </c>
      <c r="L9" s="38">
        <f>SUM(J9:K9)</f>
        <v>172</v>
      </c>
      <c r="N9" s="329"/>
      <c r="O9" s="330" t="s">
        <v>336</v>
      </c>
      <c r="P9" s="330"/>
      <c r="Q9" s="190">
        <v>3</v>
      </c>
      <c r="R9" s="190">
        <v>0</v>
      </c>
      <c r="S9" s="190">
        <v>1</v>
      </c>
      <c r="T9" s="190">
        <v>1</v>
      </c>
      <c r="U9" s="191">
        <v>1</v>
      </c>
      <c r="W9" s="331"/>
      <c r="X9" s="332" t="s">
        <v>343</v>
      </c>
      <c r="Y9" s="332"/>
      <c r="Z9" s="188">
        <v>13</v>
      </c>
      <c r="AA9" s="188">
        <v>13</v>
      </c>
      <c r="AB9" s="188">
        <v>13</v>
      </c>
      <c r="AC9" s="188">
        <v>12</v>
      </c>
      <c r="AD9" s="190">
        <v>13</v>
      </c>
    </row>
    <row r="10" spans="1:30" s="21" customFormat="1" ht="25.2" customHeight="1">
      <c r="A10" s="187" t="s">
        <v>316</v>
      </c>
      <c r="B10" s="187" t="s">
        <v>326</v>
      </c>
      <c r="C10" s="38">
        <v>4975</v>
      </c>
      <c r="D10" s="38">
        <v>281</v>
      </c>
      <c r="E10" s="38">
        <v>25</v>
      </c>
      <c r="F10" s="38">
        <f>SUM(C10:E10)</f>
        <v>5281</v>
      </c>
      <c r="H10" s="187" t="s">
        <v>316</v>
      </c>
      <c r="I10" s="187" t="s">
        <v>326</v>
      </c>
      <c r="J10" s="38">
        <v>16</v>
      </c>
      <c r="K10" s="38">
        <v>129</v>
      </c>
      <c r="L10" s="38">
        <f>SUM(J10:K10)</f>
        <v>145</v>
      </c>
      <c r="N10" s="329"/>
      <c r="O10" s="330" t="s">
        <v>337</v>
      </c>
      <c r="P10" s="330"/>
      <c r="Q10" s="190">
        <v>0</v>
      </c>
      <c r="R10" s="190">
        <v>0</v>
      </c>
      <c r="S10" s="190">
        <v>1</v>
      </c>
      <c r="T10" s="190">
        <v>0</v>
      </c>
      <c r="U10" s="191">
        <v>0</v>
      </c>
      <c r="W10" s="330" t="s">
        <v>344</v>
      </c>
      <c r="X10" s="330"/>
      <c r="Y10" s="330"/>
      <c r="Z10" s="190">
        <v>2</v>
      </c>
      <c r="AA10" s="190">
        <v>2</v>
      </c>
      <c r="AB10" s="190">
        <v>3</v>
      </c>
      <c r="AC10" s="190">
        <v>6</v>
      </c>
      <c r="AD10" s="190">
        <v>8</v>
      </c>
    </row>
    <row r="11" spans="1:30" s="21" customFormat="1" ht="25.2" customHeight="1">
      <c r="A11" s="334" t="s">
        <v>332</v>
      </c>
      <c r="B11" s="187" t="s">
        <v>326</v>
      </c>
      <c r="C11" s="38">
        <v>6112</v>
      </c>
      <c r="D11" s="38">
        <v>328</v>
      </c>
      <c r="E11" s="38">
        <v>34</v>
      </c>
      <c r="F11" s="38">
        <f>SUM(C11:E11)</f>
        <v>6474</v>
      </c>
      <c r="H11" s="186" t="s">
        <v>332</v>
      </c>
      <c r="I11" s="187" t="s">
        <v>326</v>
      </c>
      <c r="J11" s="38">
        <v>115</v>
      </c>
      <c r="K11" s="38">
        <v>22</v>
      </c>
      <c r="L11" s="38">
        <f t="shared" ref="L11" si="0">SUM(J11:K11)</f>
        <v>137</v>
      </c>
      <c r="N11" s="329"/>
      <c r="O11" s="330" t="s">
        <v>338</v>
      </c>
      <c r="P11" s="330"/>
      <c r="Q11" s="190">
        <v>2</v>
      </c>
      <c r="R11" s="190">
        <v>0</v>
      </c>
      <c r="S11" s="190">
        <v>0</v>
      </c>
      <c r="T11" s="190">
        <v>1</v>
      </c>
      <c r="U11" s="191">
        <v>1</v>
      </c>
      <c r="W11" s="335" t="s">
        <v>348</v>
      </c>
      <c r="X11" s="330" t="s">
        <v>345</v>
      </c>
      <c r="Y11" s="330"/>
      <c r="Z11" s="190">
        <v>3</v>
      </c>
      <c r="AA11" s="190">
        <v>1</v>
      </c>
      <c r="AB11" s="190">
        <v>0</v>
      </c>
      <c r="AC11" s="190">
        <v>1</v>
      </c>
      <c r="AD11" s="190">
        <v>2</v>
      </c>
    </row>
    <row r="12" spans="1:30" s="21" customFormat="1" ht="25.2" customHeight="1">
      <c r="A12" s="334"/>
      <c r="B12" s="333" t="s">
        <v>327</v>
      </c>
      <c r="C12" s="335" t="s">
        <v>317</v>
      </c>
      <c r="D12" s="335"/>
      <c r="E12" s="335"/>
      <c r="F12" s="33">
        <v>0</v>
      </c>
      <c r="H12" s="336" t="s">
        <v>333</v>
      </c>
      <c r="I12" s="320" t="s">
        <v>339</v>
      </c>
      <c r="J12" s="324" t="s">
        <v>571</v>
      </c>
      <c r="K12" s="325"/>
      <c r="L12" s="38">
        <v>2</v>
      </c>
      <c r="N12" s="329"/>
      <c r="O12" s="330" t="s">
        <v>147</v>
      </c>
      <c r="P12" s="330"/>
      <c r="Q12" s="190">
        <v>18</v>
      </c>
      <c r="R12" s="190">
        <v>25</v>
      </c>
      <c r="S12" s="190">
        <v>7</v>
      </c>
      <c r="T12" s="190">
        <v>14</v>
      </c>
      <c r="U12" s="191">
        <v>16</v>
      </c>
      <c r="W12" s="335"/>
      <c r="X12" s="330" t="s">
        <v>346</v>
      </c>
      <c r="Y12" s="330"/>
      <c r="Z12" s="190">
        <v>3</v>
      </c>
      <c r="AA12" s="190">
        <v>7</v>
      </c>
      <c r="AB12" s="190">
        <v>4</v>
      </c>
      <c r="AC12" s="190">
        <v>2</v>
      </c>
      <c r="AD12" s="190">
        <v>7</v>
      </c>
    </row>
    <row r="13" spans="1:30" ht="25.2" customHeight="1">
      <c r="A13" s="334"/>
      <c r="B13" s="333"/>
      <c r="C13" s="335" t="s">
        <v>318</v>
      </c>
      <c r="D13" s="335"/>
      <c r="E13" s="335"/>
      <c r="F13" s="33">
        <v>2</v>
      </c>
      <c r="H13" s="336"/>
      <c r="I13" s="322"/>
      <c r="J13" s="324" t="s">
        <v>572</v>
      </c>
      <c r="K13" s="325"/>
      <c r="L13" s="38">
        <v>37</v>
      </c>
      <c r="N13" s="329"/>
      <c r="O13" s="330" t="s">
        <v>330</v>
      </c>
      <c r="P13" s="330"/>
      <c r="Q13" s="190">
        <f>SUM(Q8:Q12)</f>
        <v>28</v>
      </c>
      <c r="R13" s="190">
        <f t="shared" ref="R13:U13" si="1">SUM(R8:R12)</f>
        <v>25</v>
      </c>
      <c r="S13" s="190">
        <f t="shared" si="1"/>
        <v>11</v>
      </c>
      <c r="T13" s="190">
        <f t="shared" si="1"/>
        <v>21</v>
      </c>
      <c r="U13" s="190">
        <f t="shared" si="1"/>
        <v>23</v>
      </c>
      <c r="W13" s="335"/>
      <c r="X13" s="330" t="s">
        <v>347</v>
      </c>
      <c r="Y13" s="330"/>
      <c r="Z13" s="190">
        <v>1</v>
      </c>
      <c r="AA13" s="190">
        <v>0</v>
      </c>
      <c r="AB13" s="190">
        <v>0</v>
      </c>
      <c r="AC13" s="190">
        <v>0</v>
      </c>
      <c r="AD13" s="190">
        <v>0</v>
      </c>
    </row>
    <row r="14" spans="1:30" ht="25.2" customHeight="1">
      <c r="A14" s="334"/>
      <c r="B14" s="333"/>
      <c r="C14" s="335" t="s">
        <v>319</v>
      </c>
      <c r="D14" s="335"/>
      <c r="E14" s="335"/>
      <c r="F14" s="33">
        <v>12</v>
      </c>
      <c r="H14" s="336"/>
      <c r="I14" s="322"/>
      <c r="J14" s="324" t="s">
        <v>573</v>
      </c>
      <c r="K14" s="325"/>
      <c r="L14" s="38">
        <v>17</v>
      </c>
      <c r="N14" s="21" t="s">
        <v>515</v>
      </c>
      <c r="O14" s="20"/>
      <c r="P14" s="20"/>
      <c r="Q14" s="20"/>
      <c r="R14" s="20"/>
      <c r="S14" s="20"/>
      <c r="T14" s="20"/>
      <c r="U14" s="20"/>
      <c r="W14" s="335"/>
      <c r="X14" s="330" t="s">
        <v>147</v>
      </c>
      <c r="Y14" s="330"/>
      <c r="Z14" s="190">
        <v>6</v>
      </c>
      <c r="AA14" s="190">
        <v>6</v>
      </c>
      <c r="AB14" s="190">
        <v>9</v>
      </c>
      <c r="AC14" s="190">
        <v>9</v>
      </c>
      <c r="AD14" s="190">
        <v>5</v>
      </c>
    </row>
    <row r="15" spans="1:30" ht="25.2" customHeight="1">
      <c r="A15" s="334"/>
      <c r="B15" s="333"/>
      <c r="C15" s="335" t="s">
        <v>320</v>
      </c>
      <c r="D15" s="335"/>
      <c r="E15" s="335"/>
      <c r="F15" s="33">
        <v>0</v>
      </c>
      <c r="H15" s="336"/>
      <c r="I15" s="322"/>
      <c r="J15" s="324" t="s">
        <v>574</v>
      </c>
      <c r="K15" s="325"/>
      <c r="L15" s="38">
        <v>4</v>
      </c>
      <c r="N15" s="21" t="s">
        <v>534</v>
      </c>
      <c r="O15" s="20"/>
      <c r="P15" s="20"/>
      <c r="Q15" s="20"/>
      <c r="R15" s="20"/>
      <c r="S15" s="20"/>
      <c r="T15" s="20"/>
      <c r="U15" s="20"/>
      <c r="W15" s="335" t="s">
        <v>349</v>
      </c>
      <c r="X15" s="330" t="s">
        <v>350</v>
      </c>
      <c r="Y15" s="330"/>
      <c r="Z15" s="190">
        <v>2</v>
      </c>
      <c r="AA15" s="190">
        <v>0</v>
      </c>
      <c r="AB15" s="190">
        <v>2</v>
      </c>
      <c r="AC15" s="190">
        <v>1</v>
      </c>
      <c r="AD15" s="190">
        <v>1</v>
      </c>
    </row>
    <row r="16" spans="1:30" ht="25.2" customHeight="1">
      <c r="A16" s="334"/>
      <c r="B16" s="333"/>
      <c r="C16" s="335" t="s">
        <v>321</v>
      </c>
      <c r="D16" s="335"/>
      <c r="E16" s="335"/>
      <c r="F16" s="33">
        <v>0</v>
      </c>
      <c r="H16" s="336"/>
      <c r="I16" s="322"/>
      <c r="J16" s="324" t="s">
        <v>575</v>
      </c>
      <c r="K16" s="325"/>
      <c r="L16" s="38">
        <v>0</v>
      </c>
      <c r="N16" s="20"/>
      <c r="O16" s="20"/>
      <c r="P16" s="20"/>
      <c r="Q16" s="20"/>
      <c r="R16" s="20"/>
      <c r="S16" s="20"/>
      <c r="T16" s="20"/>
      <c r="U16" s="20"/>
      <c r="W16" s="335"/>
      <c r="X16" s="330" t="s">
        <v>351</v>
      </c>
      <c r="Y16" s="330"/>
      <c r="Z16" s="190">
        <v>0</v>
      </c>
      <c r="AA16" s="190">
        <v>0</v>
      </c>
      <c r="AB16" s="190">
        <v>0</v>
      </c>
      <c r="AC16" s="190">
        <v>2</v>
      </c>
      <c r="AD16" s="190">
        <v>2</v>
      </c>
    </row>
    <row r="17" spans="1:30" ht="25.2" customHeight="1">
      <c r="A17" s="334"/>
      <c r="B17" s="333"/>
      <c r="C17" s="335" t="s">
        <v>322</v>
      </c>
      <c r="D17" s="335"/>
      <c r="E17" s="335"/>
      <c r="F17" s="33">
        <v>0</v>
      </c>
      <c r="H17" s="336"/>
      <c r="I17" s="322"/>
      <c r="J17" s="324" t="s">
        <v>576</v>
      </c>
      <c r="K17" s="325"/>
      <c r="L17" s="38">
        <v>7</v>
      </c>
      <c r="N17" s="20"/>
      <c r="O17" s="20"/>
      <c r="P17" s="20"/>
      <c r="Q17" s="20"/>
      <c r="R17" s="20"/>
      <c r="S17" s="20"/>
      <c r="T17" s="20"/>
      <c r="U17" s="20"/>
      <c r="W17" s="335"/>
      <c r="X17" s="330" t="s">
        <v>352</v>
      </c>
      <c r="Y17" s="330"/>
      <c r="Z17" s="190">
        <v>0</v>
      </c>
      <c r="AA17" s="190">
        <v>0</v>
      </c>
      <c r="AB17" s="190">
        <v>2</v>
      </c>
      <c r="AC17" s="190">
        <v>1</v>
      </c>
      <c r="AD17" s="190">
        <v>5</v>
      </c>
    </row>
    <row r="18" spans="1:30" ht="25.2" customHeight="1">
      <c r="A18" s="334"/>
      <c r="B18" s="333"/>
      <c r="C18" s="335" t="s">
        <v>323</v>
      </c>
      <c r="D18" s="335"/>
      <c r="E18" s="335"/>
      <c r="F18" s="33">
        <v>6440</v>
      </c>
      <c r="H18" s="336"/>
      <c r="I18" s="322"/>
      <c r="J18" s="324" t="s">
        <v>577</v>
      </c>
      <c r="K18" s="325"/>
      <c r="L18" s="38">
        <v>44</v>
      </c>
      <c r="N18" s="20"/>
      <c r="O18" s="20"/>
      <c r="P18" s="20"/>
      <c r="Q18" s="20"/>
      <c r="R18" s="20"/>
      <c r="S18" s="20"/>
      <c r="T18" s="20"/>
      <c r="U18" s="20"/>
      <c r="W18" s="335"/>
      <c r="X18" s="330" t="s">
        <v>353</v>
      </c>
      <c r="Y18" s="330"/>
      <c r="Z18" s="190">
        <v>1</v>
      </c>
      <c r="AA18" s="190">
        <v>2</v>
      </c>
      <c r="AB18" s="190">
        <v>1</v>
      </c>
      <c r="AC18" s="190">
        <v>0</v>
      </c>
      <c r="AD18" s="190">
        <v>0</v>
      </c>
    </row>
    <row r="19" spans="1:30" ht="25.2" customHeight="1">
      <c r="A19" s="334"/>
      <c r="B19" s="333"/>
      <c r="C19" s="335" t="s">
        <v>324</v>
      </c>
      <c r="D19" s="335"/>
      <c r="E19" s="335"/>
      <c r="F19" s="33">
        <v>9</v>
      </c>
      <c r="H19" s="336"/>
      <c r="I19" s="322"/>
      <c r="J19" s="324" t="s">
        <v>578</v>
      </c>
      <c r="K19" s="325"/>
      <c r="L19" s="38">
        <v>24</v>
      </c>
      <c r="N19" s="21"/>
      <c r="O19" s="21"/>
      <c r="P19" s="21"/>
      <c r="Q19" s="21"/>
      <c r="R19" s="21"/>
      <c r="S19" s="21"/>
      <c r="T19" s="21"/>
      <c r="U19" s="21"/>
      <c r="W19" s="335"/>
      <c r="X19" s="330" t="s">
        <v>147</v>
      </c>
      <c r="Y19" s="330"/>
      <c r="Z19" s="190">
        <v>8</v>
      </c>
      <c r="AA19" s="190">
        <v>11</v>
      </c>
      <c r="AB19" s="190">
        <v>8</v>
      </c>
      <c r="AC19" s="190">
        <v>9</v>
      </c>
      <c r="AD19" s="190">
        <v>5</v>
      </c>
    </row>
    <row r="20" spans="1:30" ht="25.2" customHeight="1">
      <c r="A20" s="334"/>
      <c r="B20" s="333"/>
      <c r="C20" s="335" t="s">
        <v>325</v>
      </c>
      <c r="D20" s="335"/>
      <c r="E20" s="335"/>
      <c r="F20" s="33">
        <v>11</v>
      </c>
      <c r="H20" s="336"/>
      <c r="I20" s="322"/>
      <c r="J20" s="324" t="s">
        <v>579</v>
      </c>
      <c r="K20" s="325"/>
      <c r="L20" s="38">
        <v>59</v>
      </c>
      <c r="N20" s="21"/>
      <c r="O20" s="21"/>
      <c r="P20" s="21"/>
      <c r="Q20" s="21"/>
      <c r="R20" s="21"/>
      <c r="S20" s="21"/>
      <c r="T20" s="21"/>
      <c r="U20" s="21"/>
      <c r="W20" s="21" t="s">
        <v>515</v>
      </c>
      <c r="X20" s="20"/>
      <c r="Y20" s="20"/>
      <c r="Z20" s="20"/>
      <c r="AA20" s="20"/>
      <c r="AB20" s="20"/>
      <c r="AC20" s="20"/>
      <c r="AD20" s="15"/>
    </row>
    <row r="21" spans="1:30" ht="25.2" customHeight="1">
      <c r="A21" s="334"/>
      <c r="B21" s="333"/>
      <c r="C21" s="335" t="s">
        <v>330</v>
      </c>
      <c r="D21" s="335"/>
      <c r="E21" s="335"/>
      <c r="F21" s="33">
        <f>SUM(F12:F20)</f>
        <v>6474</v>
      </c>
      <c r="H21" s="337"/>
      <c r="I21" s="323"/>
      <c r="J21" s="324" t="s">
        <v>330</v>
      </c>
      <c r="K21" s="325"/>
      <c r="L21" s="33">
        <v>194</v>
      </c>
      <c r="N21" s="21"/>
      <c r="O21" s="21"/>
      <c r="P21" s="21"/>
      <c r="Q21" s="21"/>
      <c r="R21" s="21"/>
      <c r="S21" s="21"/>
      <c r="T21" s="21"/>
      <c r="U21" s="21"/>
      <c r="W21" s="21" t="s">
        <v>535</v>
      </c>
      <c r="X21" s="20"/>
      <c r="Y21" s="20"/>
      <c r="Z21" s="20"/>
      <c r="AA21" s="20"/>
      <c r="AB21" s="20"/>
      <c r="AC21" s="20"/>
    </row>
    <row r="22" spans="1:30">
      <c r="A22" s="21" t="s">
        <v>515</v>
      </c>
      <c r="H22" s="21" t="s">
        <v>515</v>
      </c>
      <c r="N22" s="21"/>
      <c r="O22" s="21"/>
      <c r="P22" s="21"/>
      <c r="Q22" s="21"/>
      <c r="R22" s="21"/>
      <c r="S22" s="21"/>
      <c r="T22" s="21"/>
      <c r="U22" s="21"/>
    </row>
    <row r="23" spans="1:30" ht="12.6" customHeight="1">
      <c r="A23" s="21" t="s">
        <v>282</v>
      </c>
      <c r="B23" s="192" t="s">
        <v>581</v>
      </c>
      <c r="C23" s="193"/>
      <c r="D23" s="193"/>
      <c r="E23" s="193"/>
      <c r="F23" s="193"/>
      <c r="G23" s="193"/>
      <c r="H23" s="21" t="s">
        <v>282</v>
      </c>
      <c r="I23" s="192" t="s">
        <v>567</v>
      </c>
      <c r="N23" s="21"/>
      <c r="O23" s="15"/>
      <c r="P23" s="15"/>
      <c r="Q23" s="15"/>
      <c r="R23" s="15"/>
      <c r="S23" s="15"/>
      <c r="T23" s="15"/>
      <c r="U23" s="15"/>
    </row>
    <row r="24" spans="1:30" s="20" customFormat="1" ht="10.5" customHeight="1">
      <c r="N24" s="21"/>
      <c r="O24" s="15"/>
      <c r="P24" s="15"/>
      <c r="Q24" s="15"/>
      <c r="R24" s="15"/>
      <c r="S24" s="15"/>
      <c r="T24" s="15"/>
      <c r="U24" s="15"/>
    </row>
    <row r="25" spans="1:30" s="20" customFormat="1" ht="10.5" customHeight="1">
      <c r="A25" s="13"/>
      <c r="H25" s="13"/>
      <c r="N25" s="21"/>
      <c r="O25" s="15"/>
      <c r="P25" s="15"/>
      <c r="Q25" s="15"/>
      <c r="R25" s="15"/>
      <c r="S25" s="15"/>
      <c r="T25" s="15"/>
      <c r="U25" s="15"/>
    </row>
    <row r="26" spans="1:30" s="20" customFormat="1" ht="16.2" customHeight="1">
      <c r="A26" s="13"/>
      <c r="H26" s="13"/>
      <c r="N26" s="21"/>
      <c r="O26" s="15"/>
      <c r="P26" s="15"/>
      <c r="Q26" s="15"/>
      <c r="R26" s="15"/>
      <c r="S26" s="15"/>
      <c r="T26" s="15"/>
      <c r="U26" s="15"/>
    </row>
    <row r="27" spans="1:30" s="20" customFormat="1" ht="16.2" customHeight="1">
      <c r="A27" s="13"/>
      <c r="G27" s="15"/>
      <c r="H27" s="13"/>
      <c r="N27" s="21"/>
      <c r="O27" s="15"/>
      <c r="P27" s="15"/>
      <c r="Q27" s="15"/>
      <c r="R27" s="15"/>
      <c r="S27" s="15"/>
      <c r="T27" s="15"/>
      <c r="U27" s="15"/>
    </row>
    <row r="28" spans="1:30" s="20" customFormat="1" ht="16.2" customHeight="1">
      <c r="A28" s="13"/>
      <c r="G28" s="15"/>
      <c r="H28" s="13"/>
      <c r="N28" s="21"/>
      <c r="O28" s="15"/>
      <c r="P28" s="15"/>
      <c r="Q28" s="15"/>
      <c r="R28" s="15"/>
      <c r="S28" s="15"/>
      <c r="T28" s="15"/>
      <c r="U28" s="15"/>
    </row>
    <row r="29" spans="1:30" s="20" customFormat="1" ht="16.2" customHeight="1">
      <c r="A29" s="13"/>
      <c r="G29" s="13"/>
      <c r="H29" s="13"/>
      <c r="N29" s="21"/>
      <c r="O29" s="15"/>
      <c r="P29" s="15"/>
      <c r="Q29" s="15"/>
      <c r="R29" s="15"/>
      <c r="S29" s="15"/>
      <c r="T29" s="15"/>
      <c r="U29" s="15"/>
    </row>
    <row r="30" spans="1:30" s="20" customFormat="1" ht="16.2" customHeight="1">
      <c r="A30" s="13"/>
      <c r="G30" s="13"/>
      <c r="H30" s="13"/>
      <c r="N30" s="21"/>
      <c r="O30" s="15"/>
      <c r="P30" s="15"/>
      <c r="Q30" s="15"/>
      <c r="R30" s="15"/>
      <c r="S30" s="15"/>
      <c r="T30" s="15"/>
      <c r="U30" s="15"/>
    </row>
    <row r="31" spans="1:30" s="20" customFormat="1" ht="16.2" customHeight="1">
      <c r="A31" s="13"/>
      <c r="G31" s="13"/>
      <c r="H31" s="13"/>
      <c r="N31" s="21"/>
      <c r="O31" s="15"/>
      <c r="P31" s="15"/>
      <c r="Q31" s="15"/>
      <c r="R31" s="15"/>
      <c r="S31" s="15"/>
      <c r="T31" s="15"/>
      <c r="U31" s="15"/>
    </row>
    <row r="32" spans="1:30" s="20" customFormat="1" ht="16.2" customHeight="1">
      <c r="A32" s="13"/>
      <c r="G32" s="13"/>
      <c r="H32" s="13"/>
      <c r="N32" s="21"/>
      <c r="O32" s="15"/>
      <c r="P32" s="15"/>
      <c r="Q32" s="15"/>
      <c r="R32" s="15"/>
      <c r="S32" s="15"/>
      <c r="T32" s="15"/>
      <c r="U32" s="15"/>
    </row>
    <row r="33" spans="1:21" s="20" customFormat="1" ht="16.2" customHeight="1">
      <c r="A33" s="13"/>
      <c r="C33" s="15"/>
      <c r="D33" s="15"/>
      <c r="E33" s="15"/>
      <c r="F33" s="15"/>
      <c r="G33" s="13"/>
      <c r="H33" s="13"/>
      <c r="N33" s="15"/>
      <c r="O33" s="15"/>
      <c r="P33" s="15"/>
      <c r="Q33" s="15"/>
      <c r="R33" s="15"/>
      <c r="S33" s="15"/>
      <c r="T33" s="15"/>
      <c r="U33" s="15"/>
    </row>
    <row r="34" spans="1:21" s="20" customFormat="1" ht="10.5" customHeight="1">
      <c r="A34" s="13"/>
      <c r="B34" s="15"/>
      <c r="C34" s="15"/>
      <c r="D34" s="15"/>
      <c r="E34" s="15"/>
      <c r="F34" s="15"/>
      <c r="G34" s="13"/>
      <c r="H34" s="13"/>
      <c r="N34" s="15"/>
      <c r="O34" s="13"/>
      <c r="P34" s="13"/>
      <c r="Q34" s="13"/>
      <c r="R34" s="13"/>
      <c r="S34" s="13"/>
      <c r="T34" s="13"/>
      <c r="U34" s="13"/>
    </row>
    <row r="35" spans="1:21" s="20" customFormat="1" ht="10.5" customHeight="1">
      <c r="A35" s="13"/>
      <c r="B35" s="15"/>
      <c r="C35" s="13"/>
      <c r="D35" s="13"/>
      <c r="E35" s="13"/>
      <c r="F35" s="13"/>
      <c r="G35" s="13"/>
      <c r="H35" s="13"/>
      <c r="N35" s="13"/>
      <c r="O35" s="13"/>
      <c r="P35" s="13"/>
      <c r="Q35" s="13"/>
      <c r="R35" s="13"/>
      <c r="S35" s="13"/>
      <c r="T35" s="13"/>
      <c r="U35" s="13"/>
    </row>
    <row r="36" spans="1:21" s="20" customFormat="1" ht="10.5" customHeight="1">
      <c r="A36" s="13"/>
      <c r="B36" s="13"/>
      <c r="C36" s="13"/>
      <c r="D36" s="13"/>
      <c r="E36" s="13"/>
      <c r="F36" s="13"/>
      <c r="G36" s="13"/>
      <c r="H36" s="13"/>
      <c r="N36" s="13"/>
      <c r="O36" s="13"/>
      <c r="P36" s="13"/>
      <c r="Q36" s="13"/>
      <c r="R36" s="13"/>
      <c r="S36" s="13"/>
      <c r="T36" s="13"/>
      <c r="U36" s="13"/>
    </row>
    <row r="37" spans="1:21" s="21" customFormat="1" ht="11.4" customHeight="1">
      <c r="A37" s="13"/>
      <c r="B37" s="13"/>
      <c r="C37" s="13"/>
      <c r="D37" s="13"/>
      <c r="E37" s="13"/>
      <c r="F37" s="13"/>
      <c r="G37" s="13"/>
      <c r="H37" s="13"/>
      <c r="N37" s="13"/>
      <c r="O37" s="13"/>
      <c r="P37" s="13"/>
      <c r="Q37" s="13"/>
      <c r="R37" s="13"/>
      <c r="S37" s="13"/>
      <c r="T37" s="13"/>
      <c r="U37" s="13"/>
    </row>
    <row r="38" spans="1:21" s="21" customFormat="1" ht="16.2" customHeight="1">
      <c r="A38" s="13"/>
      <c r="B38" s="13"/>
      <c r="C38" s="13"/>
      <c r="D38" s="13"/>
      <c r="E38" s="13"/>
      <c r="F38" s="13"/>
      <c r="G38" s="13"/>
      <c r="H38" s="13"/>
      <c r="N38" s="13"/>
      <c r="O38" s="13"/>
      <c r="P38" s="13"/>
      <c r="Q38" s="13"/>
      <c r="R38" s="13"/>
      <c r="S38" s="13"/>
      <c r="T38" s="13"/>
      <c r="U38" s="13"/>
    </row>
    <row r="39" spans="1:21" s="21" customFormat="1" ht="16.2" customHeight="1">
      <c r="A39" s="13"/>
      <c r="B39" s="13"/>
      <c r="C39" s="13"/>
      <c r="D39" s="13"/>
      <c r="E39" s="13"/>
      <c r="F39" s="13"/>
      <c r="G39" s="13"/>
      <c r="H39" s="13"/>
      <c r="N39" s="13"/>
      <c r="O39" s="13"/>
      <c r="P39" s="13"/>
      <c r="Q39" s="13"/>
      <c r="R39" s="13"/>
      <c r="S39" s="13"/>
      <c r="T39" s="13"/>
      <c r="U39" s="13"/>
    </row>
    <row r="40" spans="1:21" s="21" customFormat="1" ht="16.2" customHeight="1">
      <c r="A40" s="13"/>
      <c r="B40" s="13"/>
      <c r="C40" s="13"/>
      <c r="D40" s="13"/>
      <c r="E40" s="13"/>
      <c r="F40" s="13"/>
      <c r="G40" s="13"/>
      <c r="H40" s="13"/>
      <c r="N40" s="13"/>
      <c r="O40" s="13"/>
      <c r="P40" s="13"/>
      <c r="Q40" s="13"/>
      <c r="R40" s="13"/>
      <c r="S40" s="13"/>
      <c r="T40" s="13"/>
      <c r="U40" s="13"/>
    </row>
    <row r="41" spans="1:21" s="15" customFormat="1" ht="16.2" customHeight="1">
      <c r="A41" s="13"/>
      <c r="B41" s="13"/>
      <c r="C41" s="13"/>
      <c r="D41" s="13"/>
      <c r="E41" s="13"/>
      <c r="F41" s="13"/>
      <c r="G41" s="13"/>
      <c r="H41" s="13"/>
      <c r="I41" s="21"/>
      <c r="J41" s="21"/>
      <c r="K41" s="21"/>
      <c r="L41" s="21"/>
      <c r="M41" s="21"/>
      <c r="N41" s="13"/>
      <c r="O41" s="13"/>
      <c r="P41" s="13"/>
      <c r="Q41" s="13"/>
      <c r="R41" s="13"/>
      <c r="S41" s="13"/>
      <c r="T41" s="13"/>
      <c r="U41" s="13"/>
    </row>
    <row r="42" spans="1:21" s="15" customFormat="1" ht="16.2" customHeight="1">
      <c r="A42" s="13"/>
      <c r="B42" s="13"/>
      <c r="C42" s="13"/>
      <c r="D42" s="13"/>
      <c r="E42" s="13"/>
      <c r="F42" s="13"/>
      <c r="G42" s="13"/>
      <c r="H42" s="13"/>
      <c r="I42" s="21"/>
      <c r="J42" s="21"/>
      <c r="K42" s="21"/>
      <c r="L42" s="21"/>
      <c r="M42" s="21"/>
      <c r="N42" s="13"/>
      <c r="O42" s="13"/>
      <c r="P42" s="13"/>
      <c r="Q42" s="13"/>
      <c r="R42" s="13"/>
      <c r="S42" s="13"/>
      <c r="T42" s="13"/>
      <c r="U42" s="13"/>
    </row>
    <row r="43" spans="1:21" s="15" customFormat="1" ht="16.2" customHeight="1">
      <c r="A43" s="13"/>
      <c r="B43" s="13"/>
      <c r="C43" s="13"/>
      <c r="D43" s="13"/>
      <c r="E43" s="13"/>
      <c r="F43" s="13"/>
      <c r="G43" s="13"/>
      <c r="H43" s="13"/>
      <c r="I43" s="21"/>
      <c r="J43" s="21"/>
      <c r="K43" s="21"/>
      <c r="L43" s="21"/>
      <c r="M43" s="21"/>
      <c r="N43" s="13"/>
      <c r="O43" s="13"/>
      <c r="P43" s="13"/>
      <c r="Q43" s="13"/>
      <c r="R43" s="13"/>
      <c r="S43" s="13"/>
      <c r="T43" s="13"/>
      <c r="U43" s="13"/>
    </row>
    <row r="44" spans="1:21" s="15" customFormat="1" ht="16.2" customHeight="1">
      <c r="A44" s="13"/>
      <c r="B44" s="13"/>
      <c r="C44" s="13"/>
      <c r="D44" s="13"/>
      <c r="E44" s="13"/>
      <c r="F44" s="13"/>
      <c r="G44" s="13"/>
      <c r="H44" s="13"/>
      <c r="I44" s="21"/>
      <c r="J44" s="21"/>
      <c r="K44" s="21"/>
      <c r="L44" s="21"/>
      <c r="M44" s="21"/>
      <c r="N44" s="13"/>
      <c r="O44" s="13"/>
      <c r="P44" s="13"/>
      <c r="Q44" s="13"/>
      <c r="R44" s="13"/>
      <c r="S44" s="13"/>
      <c r="T44" s="13"/>
      <c r="U44" s="13"/>
    </row>
    <row r="45" spans="1:21" s="15" customFormat="1" ht="16.2" customHeight="1">
      <c r="A45" s="13"/>
      <c r="B45" s="13"/>
      <c r="C45" s="13"/>
      <c r="D45" s="13"/>
      <c r="E45" s="13"/>
      <c r="F45" s="13"/>
      <c r="G45" s="13"/>
      <c r="H45" s="13"/>
      <c r="I45" s="21"/>
      <c r="J45" s="21"/>
      <c r="K45" s="21"/>
      <c r="L45" s="21"/>
      <c r="M45" s="21"/>
      <c r="N45" s="13"/>
      <c r="O45" s="13"/>
      <c r="P45" s="13"/>
      <c r="Q45" s="13"/>
      <c r="R45" s="13"/>
      <c r="S45" s="13"/>
      <c r="T45" s="13"/>
      <c r="U45" s="13"/>
    </row>
    <row r="46" spans="1:21" s="15" customFormat="1" ht="16.2" customHeight="1">
      <c r="A46" s="13"/>
      <c r="B46" s="13"/>
      <c r="C46" s="13"/>
      <c r="D46" s="13"/>
      <c r="E46" s="13"/>
      <c r="F46" s="13"/>
      <c r="G46" s="13"/>
      <c r="H46" s="13"/>
      <c r="I46" s="21"/>
      <c r="J46" s="21"/>
      <c r="K46" s="21"/>
      <c r="L46" s="21"/>
      <c r="M46" s="21"/>
      <c r="N46" s="13"/>
      <c r="O46" s="13"/>
      <c r="P46" s="13"/>
      <c r="Q46" s="13"/>
      <c r="R46" s="13"/>
      <c r="S46" s="13"/>
      <c r="T46" s="13"/>
      <c r="U46" s="13"/>
    </row>
    <row r="47" spans="1:21" s="15" customFormat="1" ht="16.2" customHeight="1">
      <c r="A47" s="13"/>
      <c r="B47" s="13"/>
      <c r="C47" s="13"/>
      <c r="D47" s="13"/>
      <c r="E47" s="13"/>
      <c r="F47" s="13"/>
      <c r="G47" s="13"/>
      <c r="H47" s="13"/>
      <c r="I47" s="21"/>
      <c r="J47" s="21"/>
      <c r="K47" s="21"/>
      <c r="L47" s="21"/>
      <c r="M47" s="21"/>
      <c r="N47" s="13"/>
      <c r="O47" s="13"/>
      <c r="P47" s="13"/>
      <c r="Q47" s="13"/>
      <c r="R47" s="13"/>
      <c r="S47" s="13"/>
      <c r="T47" s="13"/>
      <c r="U47" s="13"/>
    </row>
    <row r="48" spans="1:21" s="15" customFormat="1" ht="16.2" customHeight="1">
      <c r="A48" s="13"/>
      <c r="B48" s="13"/>
      <c r="C48" s="13"/>
      <c r="D48" s="13"/>
      <c r="E48" s="13"/>
      <c r="F48" s="13"/>
      <c r="G48" s="13"/>
      <c r="H48" s="13"/>
      <c r="I48" s="21"/>
      <c r="J48" s="21"/>
      <c r="K48" s="21"/>
      <c r="L48" s="21"/>
      <c r="M48" s="21"/>
      <c r="N48" s="13"/>
      <c r="O48" s="13"/>
      <c r="P48" s="13"/>
      <c r="Q48" s="13"/>
      <c r="R48" s="13"/>
      <c r="S48" s="13"/>
      <c r="T48" s="13"/>
      <c r="U48" s="13"/>
    </row>
    <row r="49" spans="1:21" s="15" customFormat="1" ht="16.2" customHeight="1">
      <c r="A49" s="13"/>
      <c r="B49" s="13"/>
      <c r="C49" s="13"/>
      <c r="D49" s="13"/>
      <c r="E49" s="13"/>
      <c r="F49" s="13"/>
      <c r="G49" s="13"/>
      <c r="H49" s="13"/>
      <c r="I49" s="21"/>
      <c r="J49" s="21"/>
      <c r="K49" s="21"/>
      <c r="L49" s="21"/>
      <c r="M49" s="21"/>
      <c r="N49" s="13"/>
      <c r="O49" s="13"/>
      <c r="P49" s="13"/>
      <c r="Q49" s="13"/>
      <c r="R49" s="13"/>
      <c r="S49" s="13"/>
      <c r="T49" s="13"/>
      <c r="U49" s="13"/>
    </row>
    <row r="50" spans="1:21" s="15" customFormat="1" ht="16.2" customHeight="1">
      <c r="A50" s="13"/>
      <c r="B50" s="13"/>
      <c r="C50" s="13"/>
      <c r="D50" s="13"/>
      <c r="E50" s="13"/>
      <c r="F50" s="13"/>
      <c r="G50" s="13"/>
      <c r="H50" s="13"/>
      <c r="I50" s="21"/>
      <c r="J50" s="21"/>
      <c r="K50" s="21"/>
      <c r="L50" s="21"/>
      <c r="M50" s="21"/>
      <c r="N50" s="13"/>
      <c r="O50" s="13"/>
      <c r="P50" s="13"/>
      <c r="Q50" s="13"/>
      <c r="R50" s="13"/>
      <c r="S50" s="13"/>
      <c r="T50" s="13"/>
      <c r="U50" s="13"/>
    </row>
    <row r="51" spans="1:21" s="15" customFormat="1" ht="16.2" customHeight="1">
      <c r="A51" s="13"/>
      <c r="B51" s="13"/>
      <c r="C51" s="13"/>
      <c r="D51" s="13"/>
      <c r="E51" s="13"/>
      <c r="F51" s="13"/>
      <c r="G51" s="13"/>
      <c r="H51" s="13"/>
      <c r="N51" s="13"/>
      <c r="O51" s="13"/>
      <c r="P51" s="13"/>
      <c r="Q51" s="13"/>
      <c r="R51" s="13"/>
      <c r="S51" s="13"/>
      <c r="T51" s="13"/>
      <c r="U51" s="13"/>
    </row>
    <row r="52" spans="1:21">
      <c r="I52" s="15"/>
      <c r="J52" s="15"/>
      <c r="K52" s="15"/>
      <c r="L52" s="15"/>
      <c r="M52" s="15"/>
    </row>
  </sheetData>
  <customSheetViews>
    <customSheetView guid="{FA2E2ECF-19D5-4416-B864-ACA636B8BADE}" showGridLines="0" fitToPage="1" topLeftCell="A16">
      <selection activeCell="C23" sqref="C23:G23"/>
      <pageMargins left="0.74803149606299213" right="0.74803149606299213" top="0.98425196850393704" bottom="0.98425196850393704" header="0.51181102362204722" footer="0.51181102362204722"/>
      <pageSetup paperSize="9" scale="43" orientation="landscape" r:id="rId1"/>
    </customSheetView>
  </customSheetViews>
  <mergeCells count="52">
    <mergeCell ref="A6:B6"/>
    <mergeCell ref="H6:I6"/>
    <mergeCell ref="W15:W19"/>
    <mergeCell ref="X15:Y15"/>
    <mergeCell ref="X16:Y16"/>
    <mergeCell ref="X17:Y17"/>
    <mergeCell ref="X18:Y18"/>
    <mergeCell ref="X19:Y19"/>
    <mergeCell ref="W10:Y10"/>
    <mergeCell ref="W11:W14"/>
    <mergeCell ref="X11:Y11"/>
    <mergeCell ref="X12:Y12"/>
    <mergeCell ref="X13:Y13"/>
    <mergeCell ref="X14:Y14"/>
    <mergeCell ref="W6:Y6"/>
    <mergeCell ref="W7:Y7"/>
    <mergeCell ref="W8:W9"/>
    <mergeCell ref="X8:Y8"/>
    <mergeCell ref="X9:Y9"/>
    <mergeCell ref="B12:B21"/>
    <mergeCell ref="A11:A21"/>
    <mergeCell ref="C21:E21"/>
    <mergeCell ref="H12:H21"/>
    <mergeCell ref="C12:E12"/>
    <mergeCell ref="C13:E13"/>
    <mergeCell ref="C14:E14"/>
    <mergeCell ref="C20:E20"/>
    <mergeCell ref="C15:E15"/>
    <mergeCell ref="C16:E16"/>
    <mergeCell ref="C17:E17"/>
    <mergeCell ref="C18:E18"/>
    <mergeCell ref="C19:E19"/>
    <mergeCell ref="N6:P6"/>
    <mergeCell ref="N7:P7"/>
    <mergeCell ref="N8:N13"/>
    <mergeCell ref="O8:P8"/>
    <mergeCell ref="O9:P9"/>
    <mergeCell ref="O10:P10"/>
    <mergeCell ref="O11:P11"/>
    <mergeCell ref="O12:P12"/>
    <mergeCell ref="O13:P13"/>
    <mergeCell ref="I12:I21"/>
    <mergeCell ref="J12:K12"/>
    <mergeCell ref="J13:K13"/>
    <mergeCell ref="J14:K14"/>
    <mergeCell ref="J15:K15"/>
    <mergeCell ref="J16:K16"/>
    <mergeCell ref="J17:K17"/>
    <mergeCell ref="J18:K18"/>
    <mergeCell ref="J19:K19"/>
    <mergeCell ref="J20:K20"/>
    <mergeCell ref="J21:K21"/>
  </mergeCells>
  <phoneticPr fontId="1"/>
  <hyperlinks>
    <hyperlink ref="A1" location="目次!A1" display="目次へ戻る"/>
  </hyperlinks>
  <pageMargins left="0.74803149606299213" right="0.74803149606299213" top="0.98425196850393704" bottom="0.98425196850393704" header="0.51181102362204722" footer="0.51181102362204722"/>
  <pageSetup paperSize="9" scale="43"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zoomScaleNormal="100" workbookViewId="0"/>
  </sheetViews>
  <sheetFormatPr defaultColWidth="8" defaultRowHeight="12.6"/>
  <cols>
    <col min="1" max="1" width="8.69921875" style="13" customWidth="1"/>
    <col min="2" max="2" width="13.5" style="13" customWidth="1"/>
    <col min="3" max="6" width="8" style="13"/>
    <col min="7" max="7" width="8.19921875" style="13" customWidth="1"/>
    <col min="8" max="16384" width="8" style="13"/>
  </cols>
  <sheetData>
    <row r="1" spans="1:7" s="12" customFormat="1" ht="15" customHeight="1">
      <c r="A1" s="9" t="s">
        <v>51</v>
      </c>
      <c r="B1" s="9"/>
      <c r="C1" s="10"/>
      <c r="D1" s="11"/>
      <c r="E1" s="11"/>
      <c r="F1" s="11"/>
      <c r="G1" s="11"/>
    </row>
    <row r="2" spans="1:7" ht="20.100000000000001" customHeight="1">
      <c r="A2" s="175" t="s">
        <v>585</v>
      </c>
      <c r="B2" s="44"/>
      <c r="C2" s="44"/>
      <c r="D2" s="44"/>
      <c r="E2" s="44"/>
      <c r="F2" s="44"/>
      <c r="G2" s="44"/>
    </row>
    <row r="3" spans="1:7" s="15" customFormat="1" ht="20.100000000000001" customHeight="1">
      <c r="A3" s="32"/>
      <c r="B3" s="32"/>
      <c r="C3" s="32"/>
      <c r="D3" s="32"/>
      <c r="E3" s="32"/>
      <c r="F3" s="32"/>
      <c r="G3" s="32"/>
    </row>
    <row r="4" spans="1:7" s="15" customFormat="1" ht="20.100000000000001" customHeight="1">
      <c r="A4" s="41" t="s">
        <v>364</v>
      </c>
      <c r="B4" s="32"/>
      <c r="C4" s="32"/>
      <c r="D4" s="32"/>
      <c r="E4" s="32"/>
      <c r="F4" s="32"/>
      <c r="G4" s="32"/>
    </row>
    <row r="5" spans="1:7" s="15" customFormat="1" ht="24.6" customHeight="1">
      <c r="A5" s="343"/>
      <c r="B5" s="343"/>
      <c r="C5" s="49" t="s">
        <v>313</v>
      </c>
      <c r="D5" s="49" t="s">
        <v>314</v>
      </c>
      <c r="E5" s="49" t="s">
        <v>315</v>
      </c>
      <c r="F5" s="49" t="s">
        <v>316</v>
      </c>
      <c r="G5" s="49" t="s">
        <v>332</v>
      </c>
    </row>
    <row r="6" spans="1:7" s="15" customFormat="1" ht="24.6" customHeight="1">
      <c r="A6" s="344" t="s">
        <v>354</v>
      </c>
      <c r="B6" s="345"/>
      <c r="C6" s="39">
        <v>460</v>
      </c>
      <c r="D6" s="39">
        <v>536</v>
      </c>
      <c r="E6" s="39">
        <v>513</v>
      </c>
      <c r="F6" s="39">
        <v>464</v>
      </c>
      <c r="G6" s="39">
        <v>442</v>
      </c>
    </row>
    <row r="7" spans="1:7" s="58" customFormat="1" ht="24.6" customHeight="1">
      <c r="A7" s="344" t="s">
        <v>355</v>
      </c>
      <c r="B7" s="345"/>
      <c r="C7" s="39">
        <v>457</v>
      </c>
      <c r="D7" s="39">
        <v>534</v>
      </c>
      <c r="E7" s="39">
        <v>513</v>
      </c>
      <c r="F7" s="39">
        <v>461</v>
      </c>
      <c r="G7" s="39">
        <v>443</v>
      </c>
    </row>
    <row r="8" spans="1:7" s="21" customFormat="1" ht="24.6" customHeight="1">
      <c r="A8" s="344" t="s">
        <v>363</v>
      </c>
      <c r="B8" s="345"/>
      <c r="C8" s="39">
        <v>492</v>
      </c>
      <c r="D8" s="39">
        <v>565</v>
      </c>
      <c r="E8" s="39">
        <v>561</v>
      </c>
      <c r="F8" s="39">
        <v>508</v>
      </c>
      <c r="G8" s="39">
        <v>489</v>
      </c>
    </row>
    <row r="9" spans="1:7" s="21" customFormat="1" ht="24.6" customHeight="1">
      <c r="A9" s="340" t="s">
        <v>365</v>
      </c>
      <c r="B9" s="49" t="s">
        <v>356</v>
      </c>
      <c r="C9" s="39">
        <v>28</v>
      </c>
      <c r="D9" s="39">
        <v>29</v>
      </c>
      <c r="E9" s="39">
        <v>36</v>
      </c>
      <c r="F9" s="39">
        <v>31</v>
      </c>
      <c r="G9" s="39">
        <v>32</v>
      </c>
    </row>
    <row r="10" spans="1:7" s="21" customFormat="1" ht="24.6" customHeight="1">
      <c r="A10" s="341"/>
      <c r="B10" s="49" t="s">
        <v>357</v>
      </c>
      <c r="C10" s="39">
        <v>43</v>
      </c>
      <c r="D10" s="39">
        <v>33</v>
      </c>
      <c r="E10" s="39">
        <v>38</v>
      </c>
      <c r="F10" s="39">
        <v>41</v>
      </c>
      <c r="G10" s="39">
        <v>51</v>
      </c>
    </row>
    <row r="11" spans="1:7" s="21" customFormat="1" ht="24.6" customHeight="1">
      <c r="A11" s="341"/>
      <c r="B11" s="49" t="s">
        <v>358</v>
      </c>
      <c r="C11" s="39">
        <v>51</v>
      </c>
      <c r="D11" s="39">
        <v>58</v>
      </c>
      <c r="E11" s="39">
        <v>55</v>
      </c>
      <c r="F11" s="39">
        <v>51</v>
      </c>
      <c r="G11" s="39">
        <v>42</v>
      </c>
    </row>
    <row r="12" spans="1:7" s="21" customFormat="1" ht="24.6" customHeight="1">
      <c r="A12" s="341"/>
      <c r="B12" s="49" t="s">
        <v>359</v>
      </c>
      <c r="C12" s="39">
        <v>81</v>
      </c>
      <c r="D12" s="39">
        <v>81</v>
      </c>
      <c r="E12" s="39">
        <v>57</v>
      </c>
      <c r="F12" s="39">
        <v>52</v>
      </c>
      <c r="G12" s="39">
        <v>72</v>
      </c>
    </row>
    <row r="13" spans="1:7" s="21" customFormat="1" ht="24.6" customHeight="1">
      <c r="A13" s="341"/>
      <c r="B13" s="49" t="s">
        <v>360</v>
      </c>
      <c r="C13" s="39">
        <v>82</v>
      </c>
      <c r="D13" s="39">
        <v>111</v>
      </c>
      <c r="E13" s="39">
        <v>100</v>
      </c>
      <c r="F13" s="39">
        <v>89</v>
      </c>
      <c r="G13" s="39">
        <v>80</v>
      </c>
    </row>
    <row r="14" spans="1:7" s="15" customFormat="1" ht="24.6" customHeight="1">
      <c r="A14" s="341"/>
      <c r="B14" s="49" t="s">
        <v>361</v>
      </c>
      <c r="C14" s="39">
        <v>60</v>
      </c>
      <c r="D14" s="39">
        <v>49</v>
      </c>
      <c r="E14" s="39">
        <v>52</v>
      </c>
      <c r="F14" s="39">
        <v>50</v>
      </c>
      <c r="G14" s="39">
        <v>40</v>
      </c>
    </row>
    <row r="15" spans="1:7" s="15" customFormat="1" ht="24.6" customHeight="1">
      <c r="A15" s="342"/>
      <c r="B15" s="49" t="s">
        <v>362</v>
      </c>
      <c r="C15" s="39">
        <v>147</v>
      </c>
      <c r="D15" s="39">
        <v>173</v>
      </c>
      <c r="E15" s="39">
        <v>175</v>
      </c>
      <c r="F15" s="39">
        <v>147</v>
      </c>
      <c r="G15" s="39">
        <v>126</v>
      </c>
    </row>
    <row r="16" spans="1:7" s="15" customFormat="1" ht="17.399999999999999" customHeight="1">
      <c r="A16" s="21" t="s">
        <v>548</v>
      </c>
    </row>
    <row r="17" spans="1:1" s="15" customFormat="1" ht="17.399999999999999" customHeight="1">
      <c r="A17" s="21" t="s">
        <v>549</v>
      </c>
    </row>
    <row r="18" spans="1:1" ht="17.399999999999999" customHeight="1">
      <c r="A18" s="21" t="s">
        <v>555</v>
      </c>
    </row>
  </sheetData>
  <customSheetViews>
    <customSheetView guid="{FA2E2ECF-19D5-4416-B864-ACA636B8BADE}" fitToPage="1">
      <selection activeCell="H19" sqref="H19"/>
      <pageMargins left="0.70866141732283472" right="0.70866141732283472" top="0.74803149606299213" bottom="0.74803149606299213" header="0.31496062992125984" footer="0.31496062992125984"/>
      <pageSetup paperSize="9" scale="49" orientation="landscape" r:id="rId1"/>
    </customSheetView>
  </customSheetViews>
  <mergeCells count="5">
    <mergeCell ref="A9:A15"/>
    <mergeCell ref="A5:B5"/>
    <mergeCell ref="A8:B8"/>
    <mergeCell ref="A6:B6"/>
    <mergeCell ref="A7:B7"/>
  </mergeCells>
  <phoneticPr fontId="1"/>
  <hyperlinks>
    <hyperlink ref="A1" location="目次!A1" display="目次へ戻る"/>
  </hyperlinks>
  <pageMargins left="0.70866141732283472" right="0.70866141732283472" top="0.74803149606299213" bottom="0.74803149606299213" header="0.31496062992125984" footer="0.31496062992125984"/>
  <pageSetup paperSize="9" scale="5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zoomScaleNormal="100" workbookViewId="0"/>
  </sheetViews>
  <sheetFormatPr defaultColWidth="8" defaultRowHeight="12.6"/>
  <cols>
    <col min="1" max="1" width="8.69921875" style="13" customWidth="1"/>
    <col min="2" max="2" width="13.5" style="13" customWidth="1"/>
    <col min="3" max="6" width="8" style="13"/>
    <col min="7" max="7" width="8.19921875" style="13" customWidth="1"/>
    <col min="8" max="8" width="9.09765625" style="13" customWidth="1"/>
    <col min="9" max="16384" width="8" style="13"/>
  </cols>
  <sheetData>
    <row r="1" spans="1:8" s="12" customFormat="1" ht="15" customHeight="1">
      <c r="A1" s="86" t="s">
        <v>51</v>
      </c>
      <c r="B1" s="86"/>
      <c r="C1" s="10"/>
      <c r="D1" s="11"/>
      <c r="E1" s="11"/>
      <c r="F1" s="11"/>
      <c r="G1" s="11"/>
      <c r="H1" s="11"/>
    </row>
    <row r="2" spans="1:8" ht="20.100000000000001" customHeight="1">
      <c r="A2" s="175" t="s">
        <v>586</v>
      </c>
      <c r="B2" s="175"/>
      <c r="C2" s="175"/>
      <c r="D2" s="175"/>
      <c r="E2" s="175"/>
      <c r="F2" s="175"/>
      <c r="G2" s="175"/>
      <c r="H2" s="175"/>
    </row>
    <row r="3" spans="1:8" s="15" customFormat="1" ht="20.100000000000001" customHeight="1">
      <c r="A3" s="32"/>
      <c r="B3" s="32"/>
      <c r="C3" s="32"/>
      <c r="D3" s="32"/>
      <c r="E3" s="32"/>
      <c r="F3" s="32"/>
      <c r="G3" s="32"/>
      <c r="H3" s="32"/>
    </row>
    <row r="4" spans="1:8" s="15" customFormat="1" ht="20.100000000000001" customHeight="1">
      <c r="A4" s="41" t="s">
        <v>366</v>
      </c>
      <c r="B4" s="32"/>
      <c r="C4" s="32"/>
      <c r="D4" s="32"/>
      <c r="E4" s="32"/>
      <c r="F4" s="32"/>
      <c r="G4" s="32"/>
      <c r="H4" s="32"/>
    </row>
    <row r="5" spans="1:8" s="15" customFormat="1" ht="16.95" customHeight="1">
      <c r="A5" s="343"/>
      <c r="B5" s="343"/>
      <c r="C5" s="178" t="s">
        <v>313</v>
      </c>
      <c r="D5" s="178" t="s">
        <v>314</v>
      </c>
      <c r="E5" s="178" t="s">
        <v>315</v>
      </c>
      <c r="F5" s="178" t="s">
        <v>316</v>
      </c>
      <c r="G5" s="178" t="s">
        <v>332</v>
      </c>
    </row>
    <row r="6" spans="1:8" s="15" customFormat="1" ht="20.399999999999999" customHeight="1">
      <c r="A6" s="332" t="s">
        <v>354</v>
      </c>
      <c r="B6" s="332"/>
      <c r="C6" s="39">
        <v>149</v>
      </c>
      <c r="D6" s="39">
        <v>142</v>
      </c>
      <c r="E6" s="39">
        <v>115</v>
      </c>
      <c r="F6" s="39">
        <v>92</v>
      </c>
      <c r="G6" s="39">
        <v>63</v>
      </c>
    </row>
    <row r="7" spans="1:8" ht="20.399999999999999" customHeight="1">
      <c r="A7" s="332" t="s">
        <v>355</v>
      </c>
      <c r="B7" s="332"/>
      <c r="C7" s="39">
        <v>125</v>
      </c>
      <c r="D7" s="39">
        <v>121</v>
      </c>
      <c r="E7" s="39">
        <v>101</v>
      </c>
      <c r="F7" s="39">
        <v>84</v>
      </c>
      <c r="G7" s="39">
        <v>55</v>
      </c>
    </row>
    <row r="8" spans="1:8" ht="20.399999999999999" customHeight="1">
      <c r="A8" s="332" t="s">
        <v>367</v>
      </c>
      <c r="B8" s="332"/>
      <c r="C8" s="39">
        <v>110</v>
      </c>
      <c r="D8" s="180">
        <v>101</v>
      </c>
      <c r="E8" s="180">
        <v>88</v>
      </c>
      <c r="F8" s="39">
        <v>65</v>
      </c>
      <c r="G8" s="39">
        <v>54</v>
      </c>
    </row>
    <row r="9" spans="1:8" ht="20.399999999999999" customHeight="1">
      <c r="A9" s="346" t="s">
        <v>378</v>
      </c>
      <c r="B9" s="59" t="s">
        <v>368</v>
      </c>
      <c r="C9" s="39">
        <v>45</v>
      </c>
      <c r="D9" s="39">
        <v>35</v>
      </c>
      <c r="E9" s="39">
        <v>31</v>
      </c>
      <c r="F9" s="39">
        <v>16</v>
      </c>
      <c r="G9" s="39">
        <v>15</v>
      </c>
    </row>
    <row r="10" spans="1:8" ht="20.399999999999999" customHeight="1">
      <c r="A10" s="346"/>
      <c r="B10" s="59" t="s">
        <v>369</v>
      </c>
      <c r="C10" s="39">
        <v>2</v>
      </c>
      <c r="D10" s="39">
        <v>10</v>
      </c>
      <c r="E10" s="39">
        <v>7</v>
      </c>
      <c r="F10" s="39">
        <v>5</v>
      </c>
      <c r="G10" s="39">
        <v>2</v>
      </c>
    </row>
    <row r="11" spans="1:8" ht="20.399999999999999" customHeight="1">
      <c r="A11" s="346"/>
      <c r="B11" s="59" t="s">
        <v>370</v>
      </c>
      <c r="C11" s="39">
        <v>9</v>
      </c>
      <c r="D11" s="39">
        <v>7</v>
      </c>
      <c r="E11" s="39">
        <v>5</v>
      </c>
      <c r="F11" s="39">
        <v>4</v>
      </c>
      <c r="G11" s="39">
        <v>2</v>
      </c>
    </row>
    <row r="12" spans="1:8" ht="20.399999999999999" customHeight="1">
      <c r="A12" s="346"/>
      <c r="B12" s="59" t="s">
        <v>371</v>
      </c>
      <c r="C12" s="39">
        <v>43</v>
      </c>
      <c r="D12" s="39">
        <v>39</v>
      </c>
      <c r="E12" s="39">
        <v>30</v>
      </c>
      <c r="F12" s="39">
        <v>40</v>
      </c>
      <c r="G12" s="39">
        <v>15</v>
      </c>
    </row>
    <row r="13" spans="1:8" ht="20.399999999999999" customHeight="1">
      <c r="A13" s="346"/>
      <c r="B13" s="59" t="s">
        <v>372</v>
      </c>
      <c r="C13" s="39">
        <v>15</v>
      </c>
      <c r="D13" s="39">
        <v>18</v>
      </c>
      <c r="E13" s="39">
        <v>18</v>
      </c>
      <c r="F13" s="39">
        <v>14</v>
      </c>
      <c r="G13" s="39">
        <v>14</v>
      </c>
    </row>
    <row r="14" spans="1:8" s="20" customFormat="1" ht="20.399999999999999" customHeight="1">
      <c r="A14" s="346"/>
      <c r="B14" s="59" t="s">
        <v>373</v>
      </c>
      <c r="C14" s="33">
        <v>0</v>
      </c>
      <c r="D14" s="33">
        <v>0</v>
      </c>
      <c r="E14" s="33">
        <v>0</v>
      </c>
      <c r="F14" s="33">
        <v>0</v>
      </c>
      <c r="G14" s="33">
        <v>0</v>
      </c>
      <c r="H14" s="13"/>
    </row>
    <row r="15" spans="1:8" s="20" customFormat="1" ht="20.399999999999999" customHeight="1">
      <c r="A15" s="346"/>
      <c r="B15" s="59" t="s">
        <v>374</v>
      </c>
      <c r="C15" s="33">
        <v>0</v>
      </c>
      <c r="D15" s="33">
        <v>1</v>
      </c>
      <c r="E15" s="33">
        <v>0</v>
      </c>
      <c r="F15" s="33">
        <v>0</v>
      </c>
      <c r="G15" s="33">
        <v>2</v>
      </c>
      <c r="H15" s="13"/>
    </row>
    <row r="16" spans="1:8" s="20" customFormat="1" ht="20.399999999999999" customHeight="1">
      <c r="A16" s="346"/>
      <c r="B16" s="59" t="s">
        <v>375</v>
      </c>
      <c r="C16" s="33">
        <v>11</v>
      </c>
      <c r="D16" s="33">
        <v>11</v>
      </c>
      <c r="E16" s="33">
        <v>10</v>
      </c>
      <c r="F16" s="33">
        <v>5</v>
      </c>
      <c r="G16" s="33">
        <v>5</v>
      </c>
      <c r="H16" s="13"/>
    </row>
    <row r="17" spans="1:8" s="20" customFormat="1" ht="20.399999999999999" customHeight="1">
      <c r="A17" s="346"/>
      <c r="B17" s="59" t="s">
        <v>376</v>
      </c>
      <c r="C17" s="33">
        <v>0</v>
      </c>
      <c r="D17" s="33">
        <v>0</v>
      </c>
      <c r="E17" s="33">
        <v>0</v>
      </c>
      <c r="F17" s="33">
        <v>0</v>
      </c>
      <c r="G17" s="33">
        <v>0</v>
      </c>
      <c r="H17" s="13"/>
    </row>
    <row r="18" spans="1:8" s="20" customFormat="1" ht="20.399999999999999" customHeight="1">
      <c r="A18" s="346"/>
      <c r="B18" s="59" t="s">
        <v>377</v>
      </c>
      <c r="C18" s="33">
        <v>0</v>
      </c>
      <c r="D18" s="33">
        <v>0</v>
      </c>
      <c r="E18" s="33">
        <v>0</v>
      </c>
      <c r="F18" s="33">
        <v>0</v>
      </c>
      <c r="G18" s="33">
        <v>0</v>
      </c>
      <c r="H18" s="13"/>
    </row>
    <row r="19" spans="1:8" s="20" customFormat="1" ht="16.2" customHeight="1">
      <c r="A19" s="21" t="s">
        <v>475</v>
      </c>
      <c r="B19" s="13"/>
      <c r="C19" s="13"/>
      <c r="D19" s="13"/>
      <c r="E19" s="13"/>
      <c r="F19" s="13"/>
      <c r="G19" s="13"/>
      <c r="H19" s="13"/>
    </row>
    <row r="20" spans="1:8" s="20" customFormat="1" ht="16.2" customHeight="1">
      <c r="A20" s="21" t="s">
        <v>282</v>
      </c>
      <c r="B20" s="15" t="s">
        <v>474</v>
      </c>
      <c r="C20" s="13"/>
      <c r="D20" s="13"/>
      <c r="E20" s="13"/>
      <c r="F20" s="13"/>
      <c r="G20" s="13"/>
      <c r="H20" s="13"/>
    </row>
  </sheetData>
  <customSheetViews>
    <customSheetView guid="{FA2E2ECF-19D5-4416-B864-ACA636B8BADE}" fitToPage="1" topLeftCell="A10">
      <selection activeCell="A19" sqref="A19"/>
      <pageMargins left="0.70866141732283472" right="0.70866141732283472" top="0.74803149606299213" bottom="0.74803149606299213" header="0.31496062992125984" footer="0.31496062992125984"/>
      <pageSetup paperSize="9" scale="67" orientation="landscape" r:id="rId1"/>
    </customSheetView>
  </customSheetViews>
  <mergeCells count="5">
    <mergeCell ref="A5:B5"/>
    <mergeCell ref="A6:B6"/>
    <mergeCell ref="A7:B7"/>
    <mergeCell ref="A8:B8"/>
    <mergeCell ref="A9:A18"/>
  </mergeCells>
  <phoneticPr fontId="1"/>
  <hyperlinks>
    <hyperlink ref="A1" location="目次!A1" display="目次へ戻る"/>
  </hyperlinks>
  <pageMargins left="0.70866141732283472" right="0.70866141732283472" top="0.74803149606299213" bottom="0.74803149606299213" header="0.31496062992125984" footer="0.31496062992125984"/>
  <pageSetup paperSize="9" scale="67"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Normal="100" workbookViewId="0"/>
  </sheetViews>
  <sheetFormatPr defaultColWidth="8" defaultRowHeight="12.6"/>
  <cols>
    <col min="1" max="1" width="8.69921875" style="13" customWidth="1"/>
    <col min="2" max="6" width="9" style="13" customWidth="1"/>
    <col min="7" max="16384" width="8" style="13"/>
  </cols>
  <sheetData>
    <row r="1" spans="1:6" s="12" customFormat="1" ht="15" customHeight="1">
      <c r="A1" s="9" t="s">
        <v>51</v>
      </c>
      <c r="B1" s="9"/>
      <c r="C1" s="10"/>
      <c r="D1" s="11"/>
      <c r="E1" s="11"/>
      <c r="F1" s="11"/>
    </row>
    <row r="2" spans="1:6" ht="20.100000000000001" customHeight="1">
      <c r="A2" s="175" t="s">
        <v>587</v>
      </c>
      <c r="B2" s="44"/>
      <c r="C2" s="44"/>
      <c r="D2" s="44"/>
      <c r="E2" s="44"/>
      <c r="F2" s="44"/>
    </row>
    <row r="3" spans="1:6" s="15" customFormat="1" ht="20.100000000000001" customHeight="1">
      <c r="A3" s="32"/>
      <c r="B3" s="32"/>
      <c r="C3" s="32"/>
      <c r="D3" s="32"/>
      <c r="E3" s="32"/>
      <c r="F3" s="32"/>
    </row>
    <row r="4" spans="1:6" s="15" customFormat="1" ht="20.100000000000001" customHeight="1">
      <c r="A4" s="60"/>
      <c r="B4" s="49" t="s">
        <v>313</v>
      </c>
      <c r="C4" s="49" t="s">
        <v>314</v>
      </c>
      <c r="D4" s="49" t="s">
        <v>315</v>
      </c>
      <c r="E4" s="49" t="s">
        <v>316</v>
      </c>
      <c r="F4" s="49" t="s">
        <v>332</v>
      </c>
    </row>
    <row r="5" spans="1:6" s="15" customFormat="1" ht="16.95" customHeight="1">
      <c r="A5" s="214" t="s">
        <v>354</v>
      </c>
      <c r="B5" s="210">
        <v>0</v>
      </c>
      <c r="C5" s="210">
        <v>0</v>
      </c>
      <c r="D5" s="210">
        <v>0</v>
      </c>
      <c r="E5" s="210">
        <v>0</v>
      </c>
      <c r="F5" s="210">
        <v>0</v>
      </c>
    </row>
    <row r="6" spans="1:6" s="15" customFormat="1" ht="20.399999999999999" customHeight="1">
      <c r="A6" s="21" t="s">
        <v>548</v>
      </c>
      <c r="B6" s="13"/>
      <c r="C6" s="13"/>
      <c r="D6" s="13"/>
      <c r="E6" s="13"/>
      <c r="F6" s="13"/>
    </row>
    <row r="7" spans="1:6" ht="20.399999999999999" customHeight="1">
      <c r="A7" s="21" t="s">
        <v>550</v>
      </c>
    </row>
  </sheetData>
  <customSheetViews>
    <customSheetView guid="{FA2E2ECF-19D5-4416-B864-ACA636B8BADE}" fitToPage="1">
      <selection activeCell="G18" sqref="G18"/>
      <pageMargins left="0.70866141732283472" right="0.70866141732283472" top="0.74803149606299213" bottom="0.74803149606299213" header="0.31496062992125984" footer="0.31496062992125984"/>
      <pageSetup paperSize="9" scale="67" orientation="landscape" r:id="rId1"/>
    </customSheetView>
  </customSheetViews>
  <phoneticPr fontId="1"/>
  <hyperlinks>
    <hyperlink ref="A1" location="目次!A1" display="目次へ戻る"/>
  </hyperlinks>
  <pageMargins left="0.70866141732283472" right="0.70866141732283472" top="0.74803149606299213" bottom="0.74803149606299213" header="0.31496062992125984" footer="0.31496062992125984"/>
  <pageSetup paperSize="9" scale="67"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3"/>
  <sheetViews>
    <sheetView zoomScaleNormal="100" workbookViewId="0"/>
  </sheetViews>
  <sheetFormatPr defaultColWidth="8" defaultRowHeight="12.6"/>
  <cols>
    <col min="1" max="1" width="8.69921875" style="13" customWidth="1"/>
    <col min="2" max="2" width="18.5" style="13" customWidth="1"/>
    <col min="3" max="3" width="17.69921875" style="13" customWidth="1"/>
    <col min="4" max="16384" width="8" style="13"/>
  </cols>
  <sheetData>
    <row r="1" spans="1:3" s="12" customFormat="1" ht="15" customHeight="1">
      <c r="A1" s="9" t="s">
        <v>51</v>
      </c>
      <c r="B1" s="9"/>
      <c r="C1" s="10"/>
    </row>
    <row r="2" spans="1:3" ht="20.100000000000001" customHeight="1">
      <c r="A2" s="175" t="s">
        <v>588</v>
      </c>
      <c r="B2" s="44"/>
      <c r="C2" s="44"/>
    </row>
    <row r="3" spans="1:3" s="15" customFormat="1" ht="20.100000000000001" customHeight="1">
      <c r="A3" s="32"/>
      <c r="B3" s="32"/>
      <c r="C3" s="32"/>
    </row>
    <row r="4" spans="1:3" s="15" customFormat="1" ht="20.100000000000001" customHeight="1">
      <c r="A4" s="347"/>
      <c r="B4" s="329" t="s">
        <v>379</v>
      </c>
      <c r="C4" s="329" t="s">
        <v>380</v>
      </c>
    </row>
    <row r="5" spans="1:3" s="15" customFormat="1" ht="16.95" customHeight="1">
      <c r="A5" s="347"/>
      <c r="B5" s="329"/>
      <c r="C5" s="329"/>
    </row>
    <row r="6" spans="1:3" s="15" customFormat="1" ht="20.399999999999999" customHeight="1">
      <c r="A6" s="45" t="s">
        <v>80</v>
      </c>
      <c r="B6" s="33">
        <v>832</v>
      </c>
      <c r="C6" s="33">
        <v>47</v>
      </c>
    </row>
    <row r="7" spans="1:3" ht="20.399999999999999" customHeight="1">
      <c r="A7" s="45" t="s">
        <v>81</v>
      </c>
      <c r="B7" s="33">
        <v>845</v>
      </c>
      <c r="C7" s="33">
        <v>45</v>
      </c>
    </row>
    <row r="8" spans="1:3" ht="20.399999999999999" customHeight="1">
      <c r="A8" s="45" t="s">
        <v>82</v>
      </c>
      <c r="B8" s="33">
        <v>910</v>
      </c>
      <c r="C8" s="33">
        <v>45</v>
      </c>
    </row>
    <row r="9" spans="1:3" ht="20.399999999999999" customHeight="1">
      <c r="A9" s="45" t="s">
        <v>83</v>
      </c>
      <c r="B9" s="33">
        <v>767</v>
      </c>
      <c r="C9" s="33">
        <v>41</v>
      </c>
    </row>
    <row r="10" spans="1:3" ht="20.399999999999999" customHeight="1">
      <c r="A10" s="48" t="s">
        <v>84</v>
      </c>
      <c r="B10" s="33">
        <v>670</v>
      </c>
      <c r="C10" s="33">
        <v>41</v>
      </c>
    </row>
    <row r="11" spans="1:3" ht="20.399999999999999" customHeight="1">
      <c r="A11" s="21" t="s">
        <v>496</v>
      </c>
      <c r="B11" s="15"/>
      <c r="C11" s="15"/>
    </row>
    <row r="12" spans="1:3" ht="20.399999999999999" customHeight="1">
      <c r="A12" s="21" t="s">
        <v>381</v>
      </c>
      <c r="B12" s="15"/>
      <c r="C12" s="15"/>
    </row>
    <row r="13" spans="1:3" s="15" customFormat="1" ht="16.2" customHeight="1">
      <c r="A13" s="13"/>
      <c r="B13" s="13"/>
      <c r="C13" s="13"/>
    </row>
  </sheetData>
  <customSheetViews>
    <customSheetView guid="{FA2E2ECF-19D5-4416-B864-ACA636B8BADE}" fitToPage="1">
      <pageMargins left="0.70866141732283472" right="0.70866141732283472" top="0.74803149606299213" bottom="0.74803149606299213" header="0.31496062992125984" footer="0.31496062992125984"/>
      <pageSetup paperSize="9" scale="67" orientation="landscape" r:id="rId1"/>
    </customSheetView>
  </customSheetViews>
  <mergeCells count="3">
    <mergeCell ref="A4:A5"/>
    <mergeCell ref="B4:B5"/>
    <mergeCell ref="C4:C5"/>
  </mergeCells>
  <phoneticPr fontId="1"/>
  <hyperlinks>
    <hyperlink ref="A1" location="目次!A1" display="目次へ戻る"/>
  </hyperlinks>
  <pageMargins left="0.70866141732283472" right="0.70866141732283472" top="0.74803149606299213" bottom="0.74803149606299213" header="0.31496062992125984" footer="0.31496062992125984"/>
  <pageSetup paperSize="9"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2"/>
  <sheetViews>
    <sheetView zoomScaleNormal="100" workbookViewId="0"/>
  </sheetViews>
  <sheetFormatPr defaultColWidth="8" defaultRowHeight="12.6"/>
  <cols>
    <col min="1" max="1" width="8" style="13"/>
    <col min="2" max="2" width="8.69921875" style="13" customWidth="1"/>
    <col min="3" max="3" width="18.5" style="13" customWidth="1"/>
    <col min="4" max="18" width="7.59765625" style="13" customWidth="1"/>
    <col min="19" max="16384" width="8" style="13"/>
  </cols>
  <sheetData>
    <row r="1" spans="1:18" s="12" customFormat="1" ht="15" customHeight="1">
      <c r="A1" s="9" t="s">
        <v>51</v>
      </c>
      <c r="B1" s="9"/>
      <c r="C1" s="9"/>
      <c r="D1" s="10"/>
      <c r="E1" s="11"/>
      <c r="F1" s="11"/>
      <c r="G1" s="11"/>
      <c r="H1" s="11"/>
      <c r="I1" s="11"/>
      <c r="J1" s="11"/>
    </row>
    <row r="2" spans="1:18" ht="20.100000000000001" customHeight="1">
      <c r="A2" s="175" t="s">
        <v>589</v>
      </c>
      <c r="B2" s="44"/>
      <c r="C2" s="44"/>
      <c r="D2" s="44"/>
      <c r="E2" s="44"/>
      <c r="F2" s="44"/>
      <c r="G2" s="44"/>
      <c r="H2" s="44"/>
      <c r="I2" s="44"/>
      <c r="J2" s="44"/>
    </row>
    <row r="3" spans="1:18" s="88" customFormat="1" ht="20.100000000000001" customHeight="1">
      <c r="B3" s="89"/>
      <c r="C3" s="89"/>
      <c r="D3" s="89"/>
      <c r="E3" s="89"/>
      <c r="F3" s="89"/>
      <c r="G3" s="89"/>
      <c r="H3" s="89"/>
      <c r="I3" s="89"/>
      <c r="J3" s="89"/>
    </row>
    <row r="4" spans="1:18" s="88" customFormat="1" ht="20.100000000000001" customHeight="1">
      <c r="A4" s="355"/>
      <c r="B4" s="355"/>
      <c r="C4" s="355"/>
      <c r="D4" s="352" t="s">
        <v>91</v>
      </c>
      <c r="E4" s="352"/>
      <c r="F4" s="352"/>
      <c r="G4" s="352"/>
      <c r="H4" s="352"/>
      <c r="I4" s="352" t="s">
        <v>89</v>
      </c>
      <c r="J4" s="352"/>
      <c r="K4" s="352"/>
      <c r="L4" s="352"/>
      <c r="M4" s="352"/>
      <c r="N4" s="352" t="s">
        <v>90</v>
      </c>
      <c r="O4" s="352"/>
      <c r="P4" s="352"/>
      <c r="Q4" s="352"/>
      <c r="R4" s="352"/>
    </row>
    <row r="5" spans="1:18" s="88" customFormat="1" ht="48.6" customHeight="1">
      <c r="A5" s="355"/>
      <c r="B5" s="355"/>
      <c r="C5" s="355"/>
      <c r="D5" s="158" t="s">
        <v>382</v>
      </c>
      <c r="E5" s="158" t="s">
        <v>383</v>
      </c>
      <c r="F5" s="159" t="s">
        <v>536</v>
      </c>
      <c r="G5" s="158" t="s">
        <v>384</v>
      </c>
      <c r="H5" s="158" t="s">
        <v>8</v>
      </c>
      <c r="I5" s="158" t="s">
        <v>382</v>
      </c>
      <c r="J5" s="158" t="s">
        <v>383</v>
      </c>
      <c r="K5" s="159" t="s">
        <v>536</v>
      </c>
      <c r="L5" s="158" t="s">
        <v>384</v>
      </c>
      <c r="M5" s="158" t="s">
        <v>8</v>
      </c>
      <c r="N5" s="158" t="s">
        <v>382</v>
      </c>
      <c r="O5" s="158" t="s">
        <v>383</v>
      </c>
      <c r="P5" s="159" t="s">
        <v>536</v>
      </c>
      <c r="Q5" s="158" t="s">
        <v>384</v>
      </c>
      <c r="R5" s="158" t="s">
        <v>8</v>
      </c>
    </row>
    <row r="6" spans="1:18" s="88" customFormat="1" ht="20.399999999999999" customHeight="1">
      <c r="A6" s="349" t="s">
        <v>313</v>
      </c>
      <c r="B6" s="348" t="s">
        <v>385</v>
      </c>
      <c r="C6" s="348"/>
      <c r="D6" s="160">
        <v>522</v>
      </c>
      <c r="E6" s="160">
        <v>898</v>
      </c>
      <c r="F6" s="160">
        <v>189</v>
      </c>
      <c r="G6" s="160">
        <v>1340</v>
      </c>
      <c r="H6" s="160">
        <v>2949</v>
      </c>
      <c r="I6" s="160">
        <v>90</v>
      </c>
      <c r="J6" s="160">
        <v>214</v>
      </c>
      <c r="K6" s="160">
        <v>27</v>
      </c>
      <c r="L6" s="160">
        <v>341</v>
      </c>
      <c r="M6" s="161">
        <v>672</v>
      </c>
      <c r="N6" s="160">
        <f>SUM(N7:N8)</f>
        <v>420</v>
      </c>
      <c r="O6" s="160">
        <f t="shared" ref="O6:Q6" si="0">SUM(O7:O8)</f>
        <v>951</v>
      </c>
      <c r="P6" s="160">
        <f t="shared" si="0"/>
        <v>175</v>
      </c>
      <c r="Q6" s="160">
        <f t="shared" si="0"/>
        <v>533</v>
      </c>
      <c r="R6" s="161">
        <v>2079</v>
      </c>
    </row>
    <row r="7" spans="1:18" s="88" customFormat="1" ht="20.399999999999999" customHeight="1">
      <c r="A7" s="350"/>
      <c r="B7" s="348" t="s">
        <v>386</v>
      </c>
      <c r="C7" s="348"/>
      <c r="D7" s="160">
        <v>1</v>
      </c>
      <c r="E7" s="160">
        <v>0</v>
      </c>
      <c r="F7" s="160">
        <v>0</v>
      </c>
      <c r="G7" s="160">
        <v>1</v>
      </c>
      <c r="H7" s="61">
        <v>2</v>
      </c>
      <c r="I7" s="160">
        <v>0</v>
      </c>
      <c r="J7" s="160">
        <v>0</v>
      </c>
      <c r="K7" s="160">
        <v>0</v>
      </c>
      <c r="L7" s="160">
        <v>0</v>
      </c>
      <c r="M7" s="161">
        <v>0</v>
      </c>
      <c r="N7" s="160">
        <v>3</v>
      </c>
      <c r="O7" s="160">
        <v>0</v>
      </c>
      <c r="P7" s="160">
        <v>0</v>
      </c>
      <c r="Q7" s="160">
        <v>3</v>
      </c>
      <c r="R7" s="161">
        <v>6</v>
      </c>
    </row>
    <row r="8" spans="1:18" s="88" customFormat="1" ht="20.399999999999999" customHeight="1">
      <c r="A8" s="351"/>
      <c r="B8" s="348" t="s">
        <v>394</v>
      </c>
      <c r="C8" s="348"/>
      <c r="D8" s="160">
        <v>521</v>
      </c>
      <c r="E8" s="160">
        <v>898</v>
      </c>
      <c r="F8" s="160">
        <v>189</v>
      </c>
      <c r="G8" s="160">
        <v>1339</v>
      </c>
      <c r="H8" s="61">
        <f>H6-H7</f>
        <v>2947</v>
      </c>
      <c r="I8" s="160">
        <v>90</v>
      </c>
      <c r="J8" s="160">
        <v>214</v>
      </c>
      <c r="K8" s="160">
        <v>27</v>
      </c>
      <c r="L8" s="160">
        <v>341</v>
      </c>
      <c r="M8" s="61">
        <f>M6-M7</f>
        <v>672</v>
      </c>
      <c r="N8" s="160">
        <v>417</v>
      </c>
      <c r="O8" s="160">
        <v>951</v>
      </c>
      <c r="P8" s="160">
        <v>175</v>
      </c>
      <c r="Q8" s="160">
        <v>530</v>
      </c>
      <c r="R8" s="61">
        <f>R6-R7</f>
        <v>2073</v>
      </c>
    </row>
    <row r="9" spans="1:18" s="88" customFormat="1" ht="20.399999999999999" customHeight="1">
      <c r="A9" s="349" t="s">
        <v>314</v>
      </c>
      <c r="B9" s="353" t="s">
        <v>385</v>
      </c>
      <c r="C9" s="354"/>
      <c r="D9" s="160">
        <v>489</v>
      </c>
      <c r="E9" s="160">
        <v>854</v>
      </c>
      <c r="F9" s="160">
        <v>68</v>
      </c>
      <c r="G9" s="160">
        <v>1356</v>
      </c>
      <c r="H9" s="160">
        <v>2767</v>
      </c>
      <c r="I9" s="160">
        <v>126</v>
      </c>
      <c r="J9" s="160">
        <v>151</v>
      </c>
      <c r="K9" s="160">
        <v>26</v>
      </c>
      <c r="L9" s="160">
        <v>161</v>
      </c>
      <c r="M9" s="160">
        <v>464</v>
      </c>
      <c r="N9" s="160">
        <f>SUM(N10:N11)</f>
        <v>639</v>
      </c>
      <c r="O9" s="160">
        <f t="shared" ref="O9:Q9" si="1">SUM(O10:O11)</f>
        <v>911</v>
      </c>
      <c r="P9" s="160">
        <f t="shared" si="1"/>
        <v>81</v>
      </c>
      <c r="Q9" s="160">
        <f t="shared" si="1"/>
        <v>547</v>
      </c>
      <c r="R9" s="161">
        <v>2178</v>
      </c>
    </row>
    <row r="10" spans="1:18" s="88" customFormat="1" ht="20.399999999999999" customHeight="1">
      <c r="A10" s="350"/>
      <c r="B10" s="348" t="s">
        <v>386</v>
      </c>
      <c r="C10" s="348"/>
      <c r="D10" s="160">
        <v>0</v>
      </c>
      <c r="E10" s="160">
        <v>0</v>
      </c>
      <c r="F10" s="160">
        <v>0</v>
      </c>
      <c r="G10" s="160">
        <v>0</v>
      </c>
      <c r="H10" s="61">
        <f t="shared" ref="H10:H15" si="2">SUM(D10:G10)</f>
        <v>0</v>
      </c>
      <c r="I10" s="160">
        <v>0</v>
      </c>
      <c r="J10" s="160">
        <v>0</v>
      </c>
      <c r="K10" s="160">
        <v>0</v>
      </c>
      <c r="L10" s="160">
        <v>0</v>
      </c>
      <c r="M10" s="61">
        <f t="shared" ref="M10:M15" si="3">SUM(I10:L10)</f>
        <v>0</v>
      </c>
      <c r="N10" s="160">
        <v>1</v>
      </c>
      <c r="O10" s="160">
        <v>0</v>
      </c>
      <c r="P10" s="160">
        <v>0</v>
      </c>
      <c r="Q10" s="160">
        <v>1</v>
      </c>
      <c r="R10" s="161">
        <v>2</v>
      </c>
    </row>
    <row r="11" spans="1:18" s="88" customFormat="1" ht="20.399999999999999" customHeight="1">
      <c r="A11" s="351"/>
      <c r="B11" s="348" t="s">
        <v>394</v>
      </c>
      <c r="C11" s="348"/>
      <c r="D11" s="160">
        <v>489</v>
      </c>
      <c r="E11" s="160">
        <v>854</v>
      </c>
      <c r="F11" s="160">
        <v>68</v>
      </c>
      <c r="G11" s="160">
        <v>1356</v>
      </c>
      <c r="H11" s="61">
        <f>H9-H10</f>
        <v>2767</v>
      </c>
      <c r="I11" s="160">
        <v>126</v>
      </c>
      <c r="J11" s="160">
        <v>151</v>
      </c>
      <c r="K11" s="160">
        <v>26</v>
      </c>
      <c r="L11" s="160">
        <v>161</v>
      </c>
      <c r="M11" s="61">
        <f>M9-M10</f>
        <v>464</v>
      </c>
      <c r="N11" s="160">
        <v>638</v>
      </c>
      <c r="O11" s="160">
        <v>911</v>
      </c>
      <c r="P11" s="160">
        <v>81</v>
      </c>
      <c r="Q11" s="160">
        <v>546</v>
      </c>
      <c r="R11" s="61">
        <f>R9-R10</f>
        <v>2176</v>
      </c>
    </row>
    <row r="12" spans="1:18" s="88" customFormat="1" ht="20.399999999999999" customHeight="1">
      <c r="A12" s="349" t="s">
        <v>315</v>
      </c>
      <c r="B12" s="348" t="s">
        <v>385</v>
      </c>
      <c r="C12" s="348"/>
      <c r="D12" s="160">
        <v>476</v>
      </c>
      <c r="E12" s="160">
        <v>876</v>
      </c>
      <c r="F12" s="160">
        <v>84</v>
      </c>
      <c r="G12" s="160">
        <v>1324</v>
      </c>
      <c r="H12" s="160">
        <v>2760</v>
      </c>
      <c r="I12" s="160">
        <v>80</v>
      </c>
      <c r="J12" s="160">
        <v>155</v>
      </c>
      <c r="K12" s="160">
        <v>27</v>
      </c>
      <c r="L12" s="160">
        <v>241</v>
      </c>
      <c r="M12" s="160">
        <v>503</v>
      </c>
      <c r="N12" s="160">
        <f>SUM(N13,N14)</f>
        <v>408</v>
      </c>
      <c r="O12" s="160">
        <f t="shared" ref="O12:Q12" si="4">SUM(O13,O14)</f>
        <v>923</v>
      </c>
      <c r="P12" s="160">
        <f t="shared" si="4"/>
        <v>59</v>
      </c>
      <c r="Q12" s="160">
        <f t="shared" si="4"/>
        <v>784</v>
      </c>
      <c r="R12" s="161">
        <v>2174</v>
      </c>
    </row>
    <row r="13" spans="1:18" s="88" customFormat="1" ht="20.399999999999999" customHeight="1">
      <c r="A13" s="350"/>
      <c r="B13" s="348" t="s">
        <v>386</v>
      </c>
      <c r="C13" s="348"/>
      <c r="D13" s="160">
        <v>0</v>
      </c>
      <c r="E13" s="160">
        <v>0</v>
      </c>
      <c r="F13" s="160">
        <v>0</v>
      </c>
      <c r="G13" s="160">
        <v>0</v>
      </c>
      <c r="H13" s="61">
        <f t="shared" si="2"/>
        <v>0</v>
      </c>
      <c r="I13" s="160">
        <v>0</v>
      </c>
      <c r="J13" s="160">
        <v>0</v>
      </c>
      <c r="K13" s="160">
        <v>0</v>
      </c>
      <c r="L13" s="160">
        <v>0</v>
      </c>
      <c r="M13" s="61">
        <f t="shared" si="3"/>
        <v>0</v>
      </c>
      <c r="N13" s="160">
        <v>0</v>
      </c>
      <c r="O13" s="160">
        <v>0</v>
      </c>
      <c r="P13" s="160">
        <v>0</v>
      </c>
      <c r="Q13" s="160">
        <v>15</v>
      </c>
      <c r="R13" s="161">
        <v>15</v>
      </c>
    </row>
    <row r="14" spans="1:18" s="88" customFormat="1" ht="20.399999999999999" customHeight="1">
      <c r="A14" s="351"/>
      <c r="B14" s="348" t="s">
        <v>394</v>
      </c>
      <c r="C14" s="348"/>
      <c r="D14" s="160">
        <v>522</v>
      </c>
      <c r="E14" s="160">
        <v>898</v>
      </c>
      <c r="F14" s="160">
        <v>189</v>
      </c>
      <c r="G14" s="160">
        <v>1340</v>
      </c>
      <c r="H14" s="61">
        <f>H12-H13</f>
        <v>2760</v>
      </c>
      <c r="I14" s="160">
        <v>80</v>
      </c>
      <c r="J14" s="160">
        <v>155</v>
      </c>
      <c r="K14" s="160">
        <v>27</v>
      </c>
      <c r="L14" s="160">
        <v>241</v>
      </c>
      <c r="M14" s="61">
        <f>M12-M13</f>
        <v>503</v>
      </c>
      <c r="N14" s="160">
        <v>408</v>
      </c>
      <c r="O14" s="160">
        <v>923</v>
      </c>
      <c r="P14" s="160">
        <v>59</v>
      </c>
      <c r="Q14" s="160">
        <v>769</v>
      </c>
      <c r="R14" s="61">
        <f>R12-R13</f>
        <v>2159</v>
      </c>
    </row>
    <row r="15" spans="1:18" s="88" customFormat="1" ht="20.399999999999999" customHeight="1">
      <c r="A15" s="349" t="s">
        <v>316</v>
      </c>
      <c r="B15" s="348" t="s">
        <v>385</v>
      </c>
      <c r="C15" s="348"/>
      <c r="D15" s="160">
        <v>486</v>
      </c>
      <c r="E15" s="160">
        <v>880</v>
      </c>
      <c r="F15" s="160">
        <v>122</v>
      </c>
      <c r="G15" s="160">
        <v>1397</v>
      </c>
      <c r="H15" s="61">
        <f t="shared" si="2"/>
        <v>2885</v>
      </c>
      <c r="I15" s="160">
        <v>58</v>
      </c>
      <c r="J15" s="160">
        <v>146</v>
      </c>
      <c r="K15" s="160">
        <v>14</v>
      </c>
      <c r="L15" s="160">
        <v>225</v>
      </c>
      <c r="M15" s="61">
        <f t="shared" si="3"/>
        <v>443</v>
      </c>
      <c r="N15" s="160">
        <v>404</v>
      </c>
      <c r="O15" s="160">
        <v>839</v>
      </c>
      <c r="P15" s="160">
        <v>76</v>
      </c>
      <c r="Q15" s="160">
        <v>1292</v>
      </c>
      <c r="R15" s="160">
        <f t="shared" ref="R15" si="5">SUM(N15:Q15)</f>
        <v>2611</v>
      </c>
    </row>
    <row r="16" spans="1:18" s="88" customFormat="1" ht="20.399999999999999" customHeight="1">
      <c r="A16" s="350"/>
      <c r="B16" s="348" t="s">
        <v>386</v>
      </c>
      <c r="C16" s="348"/>
      <c r="D16" s="160">
        <v>0</v>
      </c>
      <c r="E16" s="160">
        <v>0</v>
      </c>
      <c r="F16" s="160">
        <v>0</v>
      </c>
      <c r="G16" s="160">
        <v>0</v>
      </c>
      <c r="H16" s="61">
        <v>0</v>
      </c>
      <c r="I16" s="160">
        <v>0</v>
      </c>
      <c r="J16" s="160">
        <v>0</v>
      </c>
      <c r="K16" s="160">
        <v>0</v>
      </c>
      <c r="L16" s="160">
        <v>0</v>
      </c>
      <c r="M16" s="61">
        <v>0</v>
      </c>
      <c r="N16" s="160">
        <v>0</v>
      </c>
      <c r="O16" s="160">
        <v>0</v>
      </c>
      <c r="P16" s="160">
        <v>0</v>
      </c>
      <c r="Q16" s="160">
        <v>0</v>
      </c>
      <c r="R16" s="160">
        <v>0</v>
      </c>
    </row>
    <row r="17" spans="1:18" s="88" customFormat="1" ht="20.399999999999999" customHeight="1">
      <c r="A17" s="351"/>
      <c r="B17" s="348" t="s">
        <v>394</v>
      </c>
      <c r="C17" s="348"/>
      <c r="D17" s="160">
        <v>486</v>
      </c>
      <c r="E17" s="160">
        <v>880</v>
      </c>
      <c r="F17" s="160">
        <v>122</v>
      </c>
      <c r="G17" s="160">
        <v>1397</v>
      </c>
      <c r="H17" s="61">
        <f>H15-H16</f>
        <v>2885</v>
      </c>
      <c r="I17" s="160">
        <v>58</v>
      </c>
      <c r="J17" s="160">
        <v>146</v>
      </c>
      <c r="K17" s="160">
        <v>14</v>
      </c>
      <c r="L17" s="160">
        <v>225</v>
      </c>
      <c r="M17" s="61">
        <f>M15-M16</f>
        <v>443</v>
      </c>
      <c r="N17" s="160">
        <v>404</v>
      </c>
      <c r="O17" s="160">
        <v>839</v>
      </c>
      <c r="P17" s="160">
        <v>76</v>
      </c>
      <c r="Q17" s="160">
        <v>1292</v>
      </c>
      <c r="R17" s="61">
        <f>R15-R16</f>
        <v>2611</v>
      </c>
    </row>
    <row r="18" spans="1:18" s="88" customFormat="1" ht="20.399999999999999" customHeight="1">
      <c r="A18" s="349" t="s">
        <v>332</v>
      </c>
      <c r="B18" s="348" t="s">
        <v>385</v>
      </c>
      <c r="C18" s="348"/>
      <c r="D18" s="160">
        <f>SUM(D20:D29)-D19</f>
        <v>518</v>
      </c>
      <c r="E18" s="160">
        <f t="shared" ref="E18:R18" si="6">SUM(E20:E29)-E19</f>
        <v>717</v>
      </c>
      <c r="F18" s="160">
        <f t="shared" si="6"/>
        <v>162</v>
      </c>
      <c r="G18" s="160">
        <f t="shared" si="6"/>
        <v>1402</v>
      </c>
      <c r="H18" s="160">
        <f t="shared" si="6"/>
        <v>2799</v>
      </c>
      <c r="I18" s="160">
        <f t="shared" si="6"/>
        <v>78</v>
      </c>
      <c r="J18" s="160">
        <f t="shared" si="6"/>
        <v>134</v>
      </c>
      <c r="K18" s="160">
        <f t="shared" si="6"/>
        <v>30</v>
      </c>
      <c r="L18" s="160">
        <f t="shared" si="6"/>
        <v>239</v>
      </c>
      <c r="M18" s="160">
        <f>SUM(M20:M29)-M19</f>
        <v>481</v>
      </c>
      <c r="N18" s="160">
        <f t="shared" si="6"/>
        <v>387</v>
      </c>
      <c r="O18" s="160">
        <f t="shared" si="6"/>
        <v>730</v>
      </c>
      <c r="P18" s="160">
        <f t="shared" si="6"/>
        <v>109</v>
      </c>
      <c r="Q18" s="160">
        <f t="shared" si="6"/>
        <v>1209</v>
      </c>
      <c r="R18" s="160">
        <f t="shared" si="6"/>
        <v>2435</v>
      </c>
    </row>
    <row r="19" spans="1:18" s="88" customFormat="1" ht="20.399999999999999" customHeight="1">
      <c r="A19" s="350"/>
      <c r="B19" s="348" t="s">
        <v>489</v>
      </c>
      <c r="C19" s="348"/>
      <c r="D19" s="160">
        <v>0</v>
      </c>
      <c r="E19" s="160">
        <v>0</v>
      </c>
      <c r="F19" s="160">
        <v>0</v>
      </c>
      <c r="G19" s="160">
        <v>0</v>
      </c>
      <c r="H19" s="61">
        <f>SUM(D19:G19)</f>
        <v>0</v>
      </c>
      <c r="I19" s="160">
        <v>0</v>
      </c>
      <c r="J19" s="160">
        <v>0</v>
      </c>
      <c r="K19" s="160">
        <v>0</v>
      </c>
      <c r="L19" s="160">
        <v>0</v>
      </c>
      <c r="M19" s="61">
        <f>SUM(I19:L19)</f>
        <v>0</v>
      </c>
      <c r="N19" s="160">
        <v>0</v>
      </c>
      <c r="O19" s="160">
        <v>0</v>
      </c>
      <c r="P19" s="160">
        <v>0</v>
      </c>
      <c r="Q19" s="160">
        <v>0</v>
      </c>
      <c r="R19" s="160">
        <f>SUM(N19:Q19)</f>
        <v>0</v>
      </c>
    </row>
    <row r="20" spans="1:18" s="88" customFormat="1" ht="20.399999999999999" customHeight="1">
      <c r="A20" s="350"/>
      <c r="B20" s="245" t="s">
        <v>387</v>
      </c>
      <c r="C20" s="158" t="s">
        <v>94</v>
      </c>
      <c r="D20" s="160">
        <v>21</v>
      </c>
      <c r="E20" s="160">
        <v>62</v>
      </c>
      <c r="F20" s="160">
        <v>13</v>
      </c>
      <c r="G20" s="160">
        <v>66</v>
      </c>
      <c r="H20" s="61">
        <f>SUM(D20:G20)</f>
        <v>162</v>
      </c>
      <c r="I20" s="61">
        <v>8</v>
      </c>
      <c r="J20" s="61">
        <v>13</v>
      </c>
      <c r="K20" s="61">
        <v>11</v>
      </c>
      <c r="L20" s="61">
        <v>33</v>
      </c>
      <c r="M20" s="61">
        <f>SUM(I20:L20)</f>
        <v>65</v>
      </c>
      <c r="N20" s="61">
        <v>18</v>
      </c>
      <c r="O20" s="61">
        <v>63</v>
      </c>
      <c r="P20" s="160">
        <v>3</v>
      </c>
      <c r="Q20" s="160">
        <v>65</v>
      </c>
      <c r="R20" s="160">
        <f t="shared" ref="R20:R28" si="7">SUM(N20:Q20)</f>
        <v>149</v>
      </c>
    </row>
    <row r="21" spans="1:18" s="88" customFormat="1" ht="20.399999999999999" customHeight="1">
      <c r="A21" s="350"/>
      <c r="B21" s="246"/>
      <c r="C21" s="158" t="s">
        <v>95</v>
      </c>
      <c r="D21" s="160">
        <v>52</v>
      </c>
      <c r="E21" s="160">
        <v>60</v>
      </c>
      <c r="F21" s="160">
        <v>20</v>
      </c>
      <c r="G21" s="160">
        <v>107</v>
      </c>
      <c r="H21" s="61">
        <f t="shared" ref="H21:H29" si="8">SUM(D21:G21)</f>
        <v>239</v>
      </c>
      <c r="I21" s="61">
        <v>5</v>
      </c>
      <c r="J21" s="61">
        <v>24</v>
      </c>
      <c r="K21" s="61">
        <v>2</v>
      </c>
      <c r="L21" s="61">
        <v>17</v>
      </c>
      <c r="M21" s="61">
        <f t="shared" ref="M21:M29" si="9">SUM(I21:L21)</f>
        <v>48</v>
      </c>
      <c r="N21" s="61">
        <v>23</v>
      </c>
      <c r="O21" s="61">
        <v>51</v>
      </c>
      <c r="P21" s="160">
        <v>3</v>
      </c>
      <c r="Q21" s="160">
        <v>70</v>
      </c>
      <c r="R21" s="160">
        <f t="shared" si="7"/>
        <v>147</v>
      </c>
    </row>
    <row r="22" spans="1:18" s="88" customFormat="1" ht="20.399999999999999" customHeight="1">
      <c r="A22" s="350"/>
      <c r="B22" s="246"/>
      <c r="C22" s="158" t="s">
        <v>2</v>
      </c>
      <c r="D22" s="160">
        <v>5</v>
      </c>
      <c r="E22" s="160">
        <v>91</v>
      </c>
      <c r="F22" s="160">
        <v>45</v>
      </c>
      <c r="G22" s="160">
        <v>112</v>
      </c>
      <c r="H22" s="61">
        <f t="shared" si="8"/>
        <v>253</v>
      </c>
      <c r="I22" s="61">
        <v>4</v>
      </c>
      <c r="J22" s="61">
        <v>30</v>
      </c>
      <c r="K22" s="61">
        <v>8</v>
      </c>
      <c r="L22" s="61">
        <v>38</v>
      </c>
      <c r="M22" s="61">
        <f t="shared" si="9"/>
        <v>80</v>
      </c>
      <c r="N22" s="61">
        <v>8</v>
      </c>
      <c r="O22" s="61">
        <v>112</v>
      </c>
      <c r="P22" s="160">
        <v>8</v>
      </c>
      <c r="Q22" s="160">
        <v>152</v>
      </c>
      <c r="R22" s="160">
        <f t="shared" si="7"/>
        <v>280</v>
      </c>
    </row>
    <row r="23" spans="1:18" s="88" customFormat="1" ht="20.399999999999999" customHeight="1">
      <c r="A23" s="350"/>
      <c r="B23" s="246"/>
      <c r="C23" s="158" t="s">
        <v>3</v>
      </c>
      <c r="D23" s="160">
        <v>138</v>
      </c>
      <c r="E23" s="160">
        <v>106</v>
      </c>
      <c r="F23" s="160">
        <v>17</v>
      </c>
      <c r="G23" s="160">
        <v>265</v>
      </c>
      <c r="H23" s="61">
        <f t="shared" si="8"/>
        <v>526</v>
      </c>
      <c r="I23" s="61">
        <v>13</v>
      </c>
      <c r="J23" s="61">
        <v>14</v>
      </c>
      <c r="K23" s="61">
        <v>1</v>
      </c>
      <c r="L23" s="61">
        <v>41</v>
      </c>
      <c r="M23" s="61">
        <f t="shared" si="9"/>
        <v>69</v>
      </c>
      <c r="N23" s="61">
        <v>58</v>
      </c>
      <c r="O23" s="61">
        <v>110</v>
      </c>
      <c r="P23" s="160">
        <v>2</v>
      </c>
      <c r="Q23" s="160">
        <v>172</v>
      </c>
      <c r="R23" s="160">
        <f t="shared" si="7"/>
        <v>342</v>
      </c>
    </row>
    <row r="24" spans="1:18" s="88" customFormat="1" ht="20.399999999999999" customHeight="1">
      <c r="A24" s="350"/>
      <c r="B24" s="246"/>
      <c r="C24" s="158" t="s">
        <v>4</v>
      </c>
      <c r="D24" s="160">
        <v>18</v>
      </c>
      <c r="E24" s="160">
        <v>34</v>
      </c>
      <c r="F24" s="160">
        <v>21</v>
      </c>
      <c r="G24" s="160">
        <v>78</v>
      </c>
      <c r="H24" s="61">
        <f t="shared" si="8"/>
        <v>151</v>
      </c>
      <c r="I24" s="61">
        <v>2</v>
      </c>
      <c r="J24" s="61">
        <v>16</v>
      </c>
      <c r="K24" s="61">
        <v>7</v>
      </c>
      <c r="L24" s="61">
        <v>26</v>
      </c>
      <c r="M24" s="61">
        <f t="shared" si="9"/>
        <v>51</v>
      </c>
      <c r="N24" s="61">
        <v>24</v>
      </c>
      <c r="O24" s="61">
        <v>95</v>
      </c>
      <c r="P24" s="160">
        <v>12</v>
      </c>
      <c r="Q24" s="160">
        <v>156</v>
      </c>
      <c r="R24" s="160">
        <f t="shared" si="7"/>
        <v>287</v>
      </c>
    </row>
    <row r="25" spans="1:18" s="88" customFormat="1" ht="20.399999999999999" customHeight="1">
      <c r="A25" s="350"/>
      <c r="B25" s="246"/>
      <c r="C25" s="158" t="s">
        <v>96</v>
      </c>
      <c r="D25" s="160">
        <v>49</v>
      </c>
      <c r="E25" s="160">
        <v>95</v>
      </c>
      <c r="F25" s="160">
        <v>0</v>
      </c>
      <c r="G25" s="160">
        <v>165</v>
      </c>
      <c r="H25" s="61">
        <f t="shared" si="8"/>
        <v>309</v>
      </c>
      <c r="I25" s="61">
        <v>12</v>
      </c>
      <c r="J25" s="61">
        <v>13</v>
      </c>
      <c r="K25" s="61">
        <v>0</v>
      </c>
      <c r="L25" s="61">
        <v>21</v>
      </c>
      <c r="M25" s="61">
        <f t="shared" si="9"/>
        <v>46</v>
      </c>
      <c r="N25" s="61">
        <v>29</v>
      </c>
      <c r="O25" s="61">
        <v>83</v>
      </c>
      <c r="P25" s="160">
        <v>0</v>
      </c>
      <c r="Q25" s="160">
        <v>123</v>
      </c>
      <c r="R25" s="160">
        <f t="shared" si="7"/>
        <v>235</v>
      </c>
    </row>
    <row r="26" spans="1:18" s="81" customFormat="1" ht="20.399999999999999" customHeight="1">
      <c r="A26" s="350"/>
      <c r="B26" s="246"/>
      <c r="C26" s="158" t="s">
        <v>5</v>
      </c>
      <c r="D26" s="160">
        <v>13</v>
      </c>
      <c r="E26" s="160">
        <v>45</v>
      </c>
      <c r="F26" s="160">
        <v>14</v>
      </c>
      <c r="G26" s="160">
        <v>63</v>
      </c>
      <c r="H26" s="61">
        <f t="shared" si="8"/>
        <v>135</v>
      </c>
      <c r="I26" s="61">
        <v>3</v>
      </c>
      <c r="J26" s="61">
        <v>8</v>
      </c>
      <c r="K26" s="61">
        <v>0</v>
      </c>
      <c r="L26" s="61">
        <v>21</v>
      </c>
      <c r="M26" s="61">
        <f t="shared" si="9"/>
        <v>32</v>
      </c>
      <c r="N26" s="61">
        <v>23</v>
      </c>
      <c r="O26" s="61">
        <v>65</v>
      </c>
      <c r="P26" s="160">
        <v>4</v>
      </c>
      <c r="Q26" s="160">
        <v>60</v>
      </c>
      <c r="R26" s="160">
        <f t="shared" si="7"/>
        <v>152</v>
      </c>
    </row>
    <row r="27" spans="1:18" s="81" customFormat="1" ht="20.399999999999999" customHeight="1">
      <c r="A27" s="350"/>
      <c r="B27" s="246"/>
      <c r="C27" s="158" t="s">
        <v>97</v>
      </c>
      <c r="D27" s="160">
        <v>75</v>
      </c>
      <c r="E27" s="160">
        <v>86</v>
      </c>
      <c r="F27" s="160">
        <v>6</v>
      </c>
      <c r="G27" s="160">
        <v>198</v>
      </c>
      <c r="H27" s="61">
        <f t="shared" si="8"/>
        <v>365</v>
      </c>
      <c r="I27" s="61">
        <v>1</v>
      </c>
      <c r="J27" s="61">
        <v>2</v>
      </c>
      <c r="K27" s="61">
        <v>0</v>
      </c>
      <c r="L27" s="61">
        <v>2</v>
      </c>
      <c r="M27" s="61">
        <f t="shared" si="9"/>
        <v>5</v>
      </c>
      <c r="N27" s="61">
        <v>16</v>
      </c>
      <c r="O27" s="61">
        <v>19</v>
      </c>
      <c r="P27" s="160">
        <v>0</v>
      </c>
      <c r="Q27" s="160">
        <v>44</v>
      </c>
      <c r="R27" s="160">
        <f t="shared" si="7"/>
        <v>79</v>
      </c>
    </row>
    <row r="28" spans="1:18" s="81" customFormat="1" ht="20.399999999999999" customHeight="1">
      <c r="A28" s="350"/>
      <c r="B28" s="246"/>
      <c r="C28" s="158" t="s">
        <v>98</v>
      </c>
      <c r="D28" s="160">
        <v>59</v>
      </c>
      <c r="E28" s="160">
        <v>32</v>
      </c>
      <c r="F28" s="160">
        <v>19</v>
      </c>
      <c r="G28" s="160">
        <v>117</v>
      </c>
      <c r="H28" s="61">
        <f t="shared" si="8"/>
        <v>227</v>
      </c>
      <c r="I28" s="61">
        <v>3</v>
      </c>
      <c r="J28" s="61">
        <v>5</v>
      </c>
      <c r="K28" s="61">
        <v>1</v>
      </c>
      <c r="L28" s="61">
        <v>12</v>
      </c>
      <c r="M28" s="61">
        <f t="shared" si="9"/>
        <v>21</v>
      </c>
      <c r="N28" s="61">
        <v>55</v>
      </c>
      <c r="O28" s="61">
        <v>80</v>
      </c>
      <c r="P28" s="160">
        <v>19</v>
      </c>
      <c r="Q28" s="160">
        <v>128</v>
      </c>
      <c r="R28" s="160">
        <f t="shared" si="7"/>
        <v>282</v>
      </c>
    </row>
    <row r="29" spans="1:18" s="81" customFormat="1" ht="20.399999999999999" customHeight="1">
      <c r="A29" s="351"/>
      <c r="B29" s="246"/>
      <c r="C29" s="158" t="s">
        <v>6</v>
      </c>
      <c r="D29" s="160">
        <v>88</v>
      </c>
      <c r="E29" s="160">
        <v>106</v>
      </c>
      <c r="F29" s="160">
        <v>7</v>
      </c>
      <c r="G29" s="160">
        <v>231</v>
      </c>
      <c r="H29" s="61">
        <f t="shared" si="8"/>
        <v>432</v>
      </c>
      <c r="I29" s="61">
        <v>27</v>
      </c>
      <c r="J29" s="61">
        <v>9</v>
      </c>
      <c r="K29" s="61">
        <v>0</v>
      </c>
      <c r="L29" s="61">
        <v>28</v>
      </c>
      <c r="M29" s="61">
        <f t="shared" si="9"/>
        <v>64</v>
      </c>
      <c r="N29" s="61">
        <v>133</v>
      </c>
      <c r="O29" s="61">
        <v>52</v>
      </c>
      <c r="P29" s="160">
        <v>58</v>
      </c>
      <c r="Q29" s="160">
        <v>239</v>
      </c>
      <c r="R29" s="160">
        <f>SUM(N29:Q29)</f>
        <v>482</v>
      </c>
    </row>
    <row r="30" spans="1:18" s="144" customFormat="1" ht="20.399999999999999" customHeight="1">
      <c r="A30" s="81" t="s">
        <v>531</v>
      </c>
      <c r="B30" s="155"/>
      <c r="C30" s="155"/>
      <c r="D30" s="155"/>
      <c r="E30" s="155"/>
      <c r="F30" s="155"/>
      <c r="G30" s="155"/>
      <c r="H30" s="155"/>
      <c r="I30" s="155"/>
      <c r="J30" s="155"/>
    </row>
    <row r="31" spans="1:18" s="144" customFormat="1" ht="16.2" customHeight="1">
      <c r="A31" s="81" t="s">
        <v>537</v>
      </c>
      <c r="B31" s="155"/>
      <c r="C31" s="155"/>
      <c r="D31" s="155"/>
      <c r="E31" s="155"/>
      <c r="F31" s="155"/>
      <c r="G31" s="155"/>
      <c r="H31" s="155"/>
      <c r="I31" s="155"/>
      <c r="J31" s="155"/>
    </row>
    <row r="32" spans="1:18" s="144" customFormat="1" ht="16.2" customHeight="1">
      <c r="A32" s="81" t="s">
        <v>490</v>
      </c>
      <c r="B32" s="155"/>
      <c r="C32" s="155"/>
      <c r="D32" s="155"/>
      <c r="E32" s="155"/>
      <c r="F32" s="155"/>
      <c r="G32" s="155"/>
      <c r="H32" s="155"/>
      <c r="I32" s="155"/>
      <c r="J32" s="155"/>
    </row>
  </sheetData>
  <customSheetViews>
    <customSheetView guid="{FA2E2ECF-19D5-4416-B864-ACA636B8BADE}" fitToPage="1" topLeftCell="A19">
      <selection activeCell="C33" sqref="C33"/>
      <pageMargins left="0.70866141732283472" right="0.70866141732283472" top="0.74803149606299213" bottom="0.74803149606299213" header="0.31496062992125984" footer="0.31496062992125984"/>
      <pageSetup paperSize="9" scale="48" orientation="landscape" r:id="rId1"/>
    </customSheetView>
  </customSheetViews>
  <mergeCells count="24">
    <mergeCell ref="A18:A29"/>
    <mergeCell ref="B6:C6"/>
    <mergeCell ref="B7:C7"/>
    <mergeCell ref="N4:R4"/>
    <mergeCell ref="B18:C18"/>
    <mergeCell ref="B19:C19"/>
    <mergeCell ref="B20:B29"/>
    <mergeCell ref="B15:C15"/>
    <mergeCell ref="B16:C16"/>
    <mergeCell ref="B9:C9"/>
    <mergeCell ref="B10:C10"/>
    <mergeCell ref="B12:C12"/>
    <mergeCell ref="B13:C13"/>
    <mergeCell ref="D4:H4"/>
    <mergeCell ref="I4:M4"/>
    <mergeCell ref="A4:C5"/>
    <mergeCell ref="B8:C8"/>
    <mergeCell ref="A6:A8"/>
    <mergeCell ref="B11:C11"/>
    <mergeCell ref="B14:C14"/>
    <mergeCell ref="B17:C17"/>
    <mergeCell ref="A9:A11"/>
    <mergeCell ref="A12:A14"/>
    <mergeCell ref="A15:A17"/>
  </mergeCells>
  <phoneticPr fontId="1"/>
  <hyperlinks>
    <hyperlink ref="A1" location="目次!A1" display="目次へ戻る"/>
  </hyperlinks>
  <pageMargins left="0.70866141732283472" right="0.70866141732283472" top="0.74803149606299213" bottom="0.74803149606299213" header="0.31496062992125984" footer="0.31496062992125984"/>
  <pageSetup paperSize="9" scale="48"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3"/>
  <sheetViews>
    <sheetView zoomScaleNormal="100" workbookViewId="0"/>
  </sheetViews>
  <sheetFormatPr defaultColWidth="8" defaultRowHeight="12.6"/>
  <cols>
    <col min="1" max="3" width="8" style="13"/>
    <col min="4" max="9" width="8.69921875" style="13" customWidth="1"/>
    <col min="10" max="20" width="7.59765625" style="13" customWidth="1"/>
    <col min="21" max="16384" width="8" style="13"/>
  </cols>
  <sheetData>
    <row r="1" spans="1:19" s="12" customFormat="1" ht="15" customHeight="1">
      <c r="A1" s="9" t="s">
        <v>51</v>
      </c>
      <c r="E1" s="9"/>
      <c r="F1" s="9"/>
      <c r="G1" s="10"/>
      <c r="H1" s="11"/>
      <c r="I1" s="11"/>
      <c r="J1" s="11"/>
      <c r="K1" s="11"/>
      <c r="L1" s="11"/>
      <c r="M1" s="11"/>
    </row>
    <row r="2" spans="1:19" ht="20.100000000000001" customHeight="1">
      <c r="A2" s="175" t="s">
        <v>590</v>
      </c>
      <c r="E2" s="44"/>
      <c r="F2" s="44"/>
      <c r="G2" s="44"/>
      <c r="H2" s="44"/>
      <c r="I2" s="44"/>
      <c r="J2" s="44"/>
      <c r="K2" s="44"/>
      <c r="L2" s="44"/>
      <c r="M2" s="44"/>
    </row>
    <row r="3" spans="1:19" ht="20.100000000000001" customHeight="1">
      <c r="D3" s="44"/>
      <c r="E3" s="44"/>
      <c r="F3" s="44"/>
      <c r="G3" s="44"/>
      <c r="H3" s="44"/>
      <c r="I3" s="44"/>
      <c r="J3" s="44"/>
      <c r="K3" s="44"/>
      <c r="L3" s="44"/>
      <c r="M3" s="44"/>
    </row>
    <row r="4" spans="1:19" s="88" customFormat="1" ht="20.100000000000001" customHeight="1">
      <c r="A4" s="89" t="s">
        <v>494</v>
      </c>
      <c r="B4" s="162"/>
      <c r="C4" s="89"/>
      <c r="D4" s="89"/>
      <c r="E4" s="89"/>
      <c r="F4" s="89"/>
      <c r="G4" s="89"/>
      <c r="H4" s="89"/>
      <c r="I4" s="89"/>
      <c r="J4" s="89"/>
    </row>
    <row r="5" spans="1:19" s="88" customFormat="1" ht="20.100000000000001" customHeight="1">
      <c r="A5" s="89" t="s">
        <v>390</v>
      </c>
      <c r="B5" s="163"/>
      <c r="C5" s="163"/>
      <c r="D5" s="163"/>
      <c r="E5" s="163"/>
      <c r="F5" s="163"/>
      <c r="G5" s="163"/>
      <c r="H5" s="163"/>
      <c r="I5" s="163"/>
      <c r="J5" s="163"/>
    </row>
    <row r="6" spans="1:19" s="88" customFormat="1" ht="20.100000000000001" customHeight="1">
      <c r="A6" s="211"/>
      <c r="B6" s="108" t="s">
        <v>313</v>
      </c>
      <c r="C6" s="108" t="s">
        <v>314</v>
      </c>
      <c r="D6" s="108" t="s">
        <v>315</v>
      </c>
      <c r="E6" s="108" t="s">
        <v>316</v>
      </c>
      <c r="F6" s="108" t="s">
        <v>332</v>
      </c>
      <c r="K6" s="81"/>
      <c r="L6" s="81"/>
      <c r="M6" s="81"/>
    </row>
    <row r="7" spans="1:19" s="88" customFormat="1" ht="20.399999999999999" customHeight="1">
      <c r="A7" s="164" t="s">
        <v>388</v>
      </c>
      <c r="B7" s="110">
        <v>66</v>
      </c>
      <c r="C7" s="110">
        <v>66</v>
      </c>
      <c r="D7" s="110">
        <v>71</v>
      </c>
      <c r="E7" s="110">
        <v>46</v>
      </c>
      <c r="F7" s="110">
        <v>48</v>
      </c>
      <c r="K7" s="81"/>
      <c r="L7" s="81"/>
      <c r="M7" s="81"/>
    </row>
    <row r="8" spans="1:19" s="88" customFormat="1" ht="20.399999999999999" customHeight="1">
      <c r="A8" s="164" t="s">
        <v>389</v>
      </c>
      <c r="B8" s="110">
        <v>286</v>
      </c>
      <c r="C8" s="110">
        <v>324</v>
      </c>
      <c r="D8" s="110">
        <v>304</v>
      </c>
      <c r="E8" s="110">
        <v>227</v>
      </c>
      <c r="F8" s="110">
        <v>211</v>
      </c>
      <c r="K8" s="81"/>
      <c r="L8" s="81"/>
      <c r="M8" s="81"/>
    </row>
    <row r="9" spans="1:19" s="88" customFormat="1" ht="20.399999999999999" customHeight="1">
      <c r="D9" s="81"/>
      <c r="N9" s="81"/>
      <c r="O9" s="81"/>
      <c r="P9" s="81"/>
    </row>
    <row r="10" spans="1:19" s="88" customFormat="1" ht="20.399999999999999" customHeight="1">
      <c r="A10" s="98" t="s">
        <v>395</v>
      </c>
      <c r="N10" s="81"/>
      <c r="O10" s="81"/>
      <c r="P10" s="81"/>
    </row>
    <row r="11" spans="1:19" s="88" customFormat="1" ht="20.399999999999999" customHeight="1">
      <c r="A11" s="248"/>
      <c r="B11" s="248"/>
      <c r="C11" s="248"/>
      <c r="D11" s="356" t="s">
        <v>114</v>
      </c>
      <c r="E11" s="356"/>
      <c r="F11" s="356" t="s">
        <v>391</v>
      </c>
      <c r="G11" s="356"/>
      <c r="H11" s="356" t="s">
        <v>392</v>
      </c>
      <c r="I11" s="356"/>
      <c r="J11" s="356" t="s">
        <v>393</v>
      </c>
      <c r="K11" s="356"/>
      <c r="L11" s="356" t="s">
        <v>382</v>
      </c>
      <c r="M11" s="356"/>
      <c r="N11" s="356" t="s">
        <v>383</v>
      </c>
      <c r="O11" s="356"/>
      <c r="P11" s="356" t="s">
        <v>10</v>
      </c>
      <c r="Q11" s="356"/>
      <c r="R11" s="356" t="s">
        <v>8</v>
      </c>
      <c r="S11" s="356"/>
    </row>
    <row r="12" spans="1:19" s="88" customFormat="1" ht="20.399999999999999" customHeight="1">
      <c r="A12" s="248"/>
      <c r="B12" s="248"/>
      <c r="C12" s="248"/>
      <c r="D12" s="65" t="s">
        <v>111</v>
      </c>
      <c r="E12" s="65" t="s">
        <v>112</v>
      </c>
      <c r="F12" s="65" t="s">
        <v>111</v>
      </c>
      <c r="G12" s="65" t="s">
        <v>112</v>
      </c>
      <c r="H12" s="65" t="s">
        <v>111</v>
      </c>
      <c r="I12" s="65" t="s">
        <v>112</v>
      </c>
      <c r="J12" s="65" t="s">
        <v>111</v>
      </c>
      <c r="K12" s="65" t="s">
        <v>112</v>
      </c>
      <c r="L12" s="65" t="s">
        <v>111</v>
      </c>
      <c r="M12" s="65" t="s">
        <v>112</v>
      </c>
      <c r="N12" s="65" t="s">
        <v>111</v>
      </c>
      <c r="O12" s="65" t="s">
        <v>112</v>
      </c>
      <c r="P12" s="65" t="s">
        <v>111</v>
      </c>
      <c r="Q12" s="65" t="s">
        <v>112</v>
      </c>
      <c r="R12" s="65" t="s">
        <v>111</v>
      </c>
      <c r="S12" s="66" t="s">
        <v>112</v>
      </c>
    </row>
    <row r="13" spans="1:19" s="88" customFormat="1" ht="20.399999999999999" customHeight="1">
      <c r="A13" s="93" t="s">
        <v>504</v>
      </c>
      <c r="B13" s="357" t="s">
        <v>385</v>
      </c>
      <c r="C13" s="358"/>
      <c r="D13" s="62">
        <v>1</v>
      </c>
      <c r="E13" s="62">
        <v>1</v>
      </c>
      <c r="F13" s="62">
        <v>44</v>
      </c>
      <c r="G13" s="62">
        <v>166</v>
      </c>
      <c r="H13" s="62">
        <v>1</v>
      </c>
      <c r="I13" s="62">
        <v>1</v>
      </c>
      <c r="J13" s="62">
        <v>13</v>
      </c>
      <c r="K13" s="62">
        <v>44</v>
      </c>
      <c r="L13" s="62">
        <v>54</v>
      </c>
      <c r="M13" s="62">
        <v>217</v>
      </c>
      <c r="N13" s="62">
        <v>11</v>
      </c>
      <c r="O13" s="62">
        <v>40</v>
      </c>
      <c r="P13" s="62">
        <v>38</v>
      </c>
      <c r="Q13" s="62">
        <v>144</v>
      </c>
      <c r="R13" s="63">
        <v>162</v>
      </c>
      <c r="S13" s="62">
        <v>613</v>
      </c>
    </row>
    <row r="14" spans="1:19" s="88" customFormat="1" ht="20.399999999999999" customHeight="1">
      <c r="A14" s="93" t="s">
        <v>505</v>
      </c>
      <c r="B14" s="357" t="s">
        <v>385</v>
      </c>
      <c r="C14" s="358"/>
      <c r="D14" s="62">
        <v>1</v>
      </c>
      <c r="E14" s="62">
        <v>4</v>
      </c>
      <c r="F14" s="62">
        <v>41</v>
      </c>
      <c r="G14" s="62">
        <v>192</v>
      </c>
      <c r="H14" s="62">
        <v>2</v>
      </c>
      <c r="I14" s="62">
        <v>3</v>
      </c>
      <c r="J14" s="62">
        <v>17</v>
      </c>
      <c r="K14" s="62">
        <v>72</v>
      </c>
      <c r="L14" s="62">
        <v>50</v>
      </c>
      <c r="M14" s="62">
        <v>221</v>
      </c>
      <c r="N14" s="62">
        <v>23</v>
      </c>
      <c r="O14" s="62">
        <v>81</v>
      </c>
      <c r="P14" s="62">
        <v>44</v>
      </c>
      <c r="Q14" s="62">
        <v>148</v>
      </c>
      <c r="R14" s="63">
        <v>178</v>
      </c>
      <c r="S14" s="62">
        <v>721</v>
      </c>
    </row>
    <row r="15" spans="1:19" s="88" customFormat="1" ht="20.399999999999999" customHeight="1">
      <c r="A15" s="93" t="s">
        <v>506</v>
      </c>
      <c r="B15" s="357" t="s">
        <v>385</v>
      </c>
      <c r="C15" s="358"/>
      <c r="D15" s="62">
        <v>4</v>
      </c>
      <c r="E15" s="62">
        <v>6</v>
      </c>
      <c r="F15" s="62">
        <v>46</v>
      </c>
      <c r="G15" s="62">
        <v>173</v>
      </c>
      <c r="H15" s="62">
        <v>2</v>
      </c>
      <c r="I15" s="62">
        <v>3</v>
      </c>
      <c r="J15" s="62">
        <v>13</v>
      </c>
      <c r="K15" s="62">
        <v>45</v>
      </c>
      <c r="L15" s="62">
        <v>55</v>
      </c>
      <c r="M15" s="62">
        <v>211</v>
      </c>
      <c r="N15" s="62">
        <v>26</v>
      </c>
      <c r="O15" s="62">
        <v>84</v>
      </c>
      <c r="P15" s="62">
        <v>46</v>
      </c>
      <c r="Q15" s="62">
        <v>142</v>
      </c>
      <c r="R15" s="63">
        <v>192</v>
      </c>
      <c r="S15" s="62">
        <v>664</v>
      </c>
    </row>
    <row r="16" spans="1:19" s="88" customFormat="1" ht="20.399999999999999" customHeight="1">
      <c r="A16" s="165" t="s">
        <v>316</v>
      </c>
      <c r="B16" s="357" t="s">
        <v>385</v>
      </c>
      <c r="C16" s="358"/>
      <c r="D16" s="62">
        <v>0</v>
      </c>
      <c r="E16" s="62">
        <v>0</v>
      </c>
      <c r="F16" s="62">
        <v>23</v>
      </c>
      <c r="G16" s="62">
        <v>96</v>
      </c>
      <c r="H16" s="62">
        <v>2</v>
      </c>
      <c r="I16" s="62">
        <v>2</v>
      </c>
      <c r="J16" s="62">
        <v>3</v>
      </c>
      <c r="K16" s="62">
        <v>17</v>
      </c>
      <c r="L16" s="62">
        <v>35</v>
      </c>
      <c r="M16" s="62">
        <v>146</v>
      </c>
      <c r="N16" s="62">
        <v>19</v>
      </c>
      <c r="O16" s="62">
        <v>80</v>
      </c>
      <c r="P16" s="62">
        <v>39</v>
      </c>
      <c r="Q16" s="62">
        <v>153</v>
      </c>
      <c r="R16" s="62">
        <v>121</v>
      </c>
      <c r="S16" s="63">
        <v>494</v>
      </c>
    </row>
    <row r="17" spans="1:20" s="88" customFormat="1" ht="20.399999999999999" customHeight="1">
      <c r="A17" s="235" t="s">
        <v>332</v>
      </c>
      <c r="B17" s="265" t="s">
        <v>385</v>
      </c>
      <c r="C17" s="265"/>
      <c r="D17" s="62">
        <f t="shared" ref="D17:S17" si="0">SUM(D18:D27)</f>
        <v>1</v>
      </c>
      <c r="E17" s="62">
        <f t="shared" si="0"/>
        <v>1</v>
      </c>
      <c r="F17" s="62">
        <f t="shared" si="0"/>
        <v>30</v>
      </c>
      <c r="G17" s="62">
        <f t="shared" si="0"/>
        <v>102</v>
      </c>
      <c r="H17" s="62">
        <f t="shared" si="0"/>
        <v>2</v>
      </c>
      <c r="I17" s="62">
        <f t="shared" si="0"/>
        <v>3</v>
      </c>
      <c r="J17" s="62">
        <f t="shared" si="0"/>
        <v>8</v>
      </c>
      <c r="K17" s="62">
        <f t="shared" si="0"/>
        <v>42</v>
      </c>
      <c r="L17" s="62">
        <f t="shared" si="0"/>
        <v>33</v>
      </c>
      <c r="M17" s="62">
        <f t="shared" si="0"/>
        <v>117</v>
      </c>
      <c r="N17" s="62">
        <f t="shared" si="0"/>
        <v>14</v>
      </c>
      <c r="O17" s="62">
        <f t="shared" si="0"/>
        <v>66</v>
      </c>
      <c r="P17" s="62">
        <f t="shared" si="0"/>
        <v>29</v>
      </c>
      <c r="Q17" s="62">
        <f t="shared" si="0"/>
        <v>132</v>
      </c>
      <c r="R17" s="62">
        <f t="shared" si="0"/>
        <v>117</v>
      </c>
      <c r="S17" s="63">
        <f t="shared" si="0"/>
        <v>463</v>
      </c>
    </row>
    <row r="18" spans="1:20" s="88" customFormat="1" ht="20.399999999999999" customHeight="1">
      <c r="A18" s="235"/>
      <c r="B18" s="279" t="s">
        <v>387</v>
      </c>
      <c r="C18" s="166" t="s">
        <v>94</v>
      </c>
      <c r="D18" s="62">
        <v>0</v>
      </c>
      <c r="E18" s="64">
        <v>0</v>
      </c>
      <c r="F18" s="62">
        <v>2</v>
      </c>
      <c r="G18" s="62">
        <v>5</v>
      </c>
      <c r="H18" s="62">
        <v>0</v>
      </c>
      <c r="I18" s="62">
        <v>0</v>
      </c>
      <c r="J18" s="62">
        <v>0</v>
      </c>
      <c r="K18" s="62">
        <v>0</v>
      </c>
      <c r="L18" s="62">
        <v>2</v>
      </c>
      <c r="M18" s="62">
        <v>5</v>
      </c>
      <c r="N18" s="62">
        <v>1</v>
      </c>
      <c r="O18" s="62">
        <v>1</v>
      </c>
      <c r="P18" s="62">
        <v>1</v>
      </c>
      <c r="Q18" s="62">
        <v>1</v>
      </c>
      <c r="R18" s="62">
        <f t="shared" ref="R18:S27" si="1">SUM(D18,F18,H18,J18,L18,N18,P18)</f>
        <v>6</v>
      </c>
      <c r="S18" s="63">
        <f t="shared" si="1"/>
        <v>12</v>
      </c>
    </row>
    <row r="19" spans="1:20" s="88" customFormat="1" ht="20.399999999999999" customHeight="1">
      <c r="A19" s="235"/>
      <c r="B19" s="265"/>
      <c r="C19" s="166" t="s">
        <v>95</v>
      </c>
      <c r="D19" s="62">
        <v>1</v>
      </c>
      <c r="E19" s="64">
        <v>1</v>
      </c>
      <c r="F19" s="62">
        <v>4</v>
      </c>
      <c r="G19" s="62">
        <v>14</v>
      </c>
      <c r="H19" s="62">
        <v>1</v>
      </c>
      <c r="I19" s="62">
        <v>2</v>
      </c>
      <c r="J19" s="62">
        <v>0</v>
      </c>
      <c r="K19" s="62">
        <v>0</v>
      </c>
      <c r="L19" s="62">
        <v>4</v>
      </c>
      <c r="M19" s="62">
        <v>14</v>
      </c>
      <c r="N19" s="62">
        <v>0</v>
      </c>
      <c r="O19" s="62">
        <v>0</v>
      </c>
      <c r="P19" s="62">
        <v>3</v>
      </c>
      <c r="Q19" s="62">
        <v>5</v>
      </c>
      <c r="R19" s="62">
        <f t="shared" si="1"/>
        <v>13</v>
      </c>
      <c r="S19" s="63">
        <f t="shared" si="1"/>
        <v>36</v>
      </c>
    </row>
    <row r="20" spans="1:20" s="88" customFormat="1" ht="20.399999999999999" customHeight="1">
      <c r="A20" s="235"/>
      <c r="B20" s="265"/>
      <c r="C20" s="166" t="s">
        <v>2</v>
      </c>
      <c r="D20" s="62">
        <v>0</v>
      </c>
      <c r="E20" s="64">
        <v>0</v>
      </c>
      <c r="F20" s="62">
        <v>1</v>
      </c>
      <c r="G20" s="62">
        <v>3</v>
      </c>
      <c r="H20" s="62">
        <v>0</v>
      </c>
      <c r="I20" s="62">
        <v>0</v>
      </c>
      <c r="J20" s="62">
        <v>1</v>
      </c>
      <c r="K20" s="62">
        <v>4</v>
      </c>
      <c r="L20" s="62">
        <v>1</v>
      </c>
      <c r="M20" s="62">
        <v>3</v>
      </c>
      <c r="N20" s="62">
        <v>1</v>
      </c>
      <c r="O20" s="62">
        <v>2</v>
      </c>
      <c r="P20" s="62">
        <v>2</v>
      </c>
      <c r="Q20" s="62">
        <v>8</v>
      </c>
      <c r="R20" s="62">
        <f t="shared" si="1"/>
        <v>6</v>
      </c>
      <c r="S20" s="63">
        <f t="shared" si="1"/>
        <v>20</v>
      </c>
    </row>
    <row r="21" spans="1:20" s="88" customFormat="1" ht="20.399999999999999" customHeight="1">
      <c r="A21" s="235"/>
      <c r="B21" s="265"/>
      <c r="C21" s="166" t="s">
        <v>3</v>
      </c>
      <c r="D21" s="62">
        <v>0</v>
      </c>
      <c r="E21" s="64">
        <v>0</v>
      </c>
      <c r="F21" s="62">
        <v>2</v>
      </c>
      <c r="G21" s="62">
        <v>5</v>
      </c>
      <c r="H21" s="62">
        <v>1</v>
      </c>
      <c r="I21" s="62">
        <v>1</v>
      </c>
      <c r="J21" s="62">
        <v>1</v>
      </c>
      <c r="K21" s="62">
        <v>10</v>
      </c>
      <c r="L21" s="62">
        <v>4</v>
      </c>
      <c r="M21" s="62">
        <v>9</v>
      </c>
      <c r="N21" s="62">
        <v>0</v>
      </c>
      <c r="O21" s="62">
        <v>0</v>
      </c>
      <c r="P21" s="62">
        <v>4</v>
      </c>
      <c r="Q21" s="62">
        <v>21</v>
      </c>
      <c r="R21" s="62">
        <f t="shared" si="1"/>
        <v>12</v>
      </c>
      <c r="S21" s="63">
        <f t="shared" si="1"/>
        <v>46</v>
      </c>
    </row>
    <row r="22" spans="1:20" s="88" customFormat="1" ht="20.399999999999999" customHeight="1">
      <c r="A22" s="235"/>
      <c r="B22" s="265"/>
      <c r="C22" s="166" t="s">
        <v>4</v>
      </c>
      <c r="D22" s="62">
        <v>0</v>
      </c>
      <c r="E22" s="64">
        <v>0</v>
      </c>
      <c r="F22" s="62">
        <v>5</v>
      </c>
      <c r="G22" s="62">
        <v>14</v>
      </c>
      <c r="H22" s="62">
        <v>0</v>
      </c>
      <c r="I22" s="62">
        <v>0</v>
      </c>
      <c r="J22" s="62">
        <v>3</v>
      </c>
      <c r="K22" s="62">
        <v>16</v>
      </c>
      <c r="L22" s="62">
        <v>4</v>
      </c>
      <c r="M22" s="62">
        <v>7</v>
      </c>
      <c r="N22" s="62">
        <v>0</v>
      </c>
      <c r="O22" s="62">
        <v>0</v>
      </c>
      <c r="P22" s="62">
        <v>1</v>
      </c>
      <c r="Q22" s="62">
        <v>1</v>
      </c>
      <c r="R22" s="62">
        <f t="shared" si="1"/>
        <v>13</v>
      </c>
      <c r="S22" s="63">
        <f t="shared" si="1"/>
        <v>38</v>
      </c>
    </row>
    <row r="23" spans="1:20" s="88" customFormat="1" ht="20.399999999999999" customHeight="1">
      <c r="A23" s="235"/>
      <c r="B23" s="265"/>
      <c r="C23" s="166" t="s">
        <v>96</v>
      </c>
      <c r="D23" s="62">
        <v>0</v>
      </c>
      <c r="E23" s="64">
        <v>0</v>
      </c>
      <c r="F23" s="62">
        <v>0</v>
      </c>
      <c r="G23" s="62">
        <v>0</v>
      </c>
      <c r="H23" s="62">
        <v>0</v>
      </c>
      <c r="I23" s="62">
        <v>0</v>
      </c>
      <c r="J23" s="62">
        <v>0</v>
      </c>
      <c r="K23" s="62">
        <v>0</v>
      </c>
      <c r="L23" s="62">
        <v>1</v>
      </c>
      <c r="M23" s="62">
        <v>1</v>
      </c>
      <c r="N23" s="62">
        <v>0</v>
      </c>
      <c r="O23" s="62">
        <v>0</v>
      </c>
      <c r="P23" s="62">
        <v>1</v>
      </c>
      <c r="Q23" s="62">
        <v>1</v>
      </c>
      <c r="R23" s="62">
        <f t="shared" si="1"/>
        <v>2</v>
      </c>
      <c r="S23" s="63">
        <f t="shared" si="1"/>
        <v>2</v>
      </c>
    </row>
    <row r="24" spans="1:20" s="88" customFormat="1" ht="20.399999999999999" customHeight="1">
      <c r="A24" s="235"/>
      <c r="B24" s="265"/>
      <c r="C24" s="166" t="s">
        <v>5</v>
      </c>
      <c r="D24" s="62">
        <v>0</v>
      </c>
      <c r="E24" s="64">
        <v>0</v>
      </c>
      <c r="F24" s="62">
        <v>3</v>
      </c>
      <c r="G24" s="62">
        <v>16</v>
      </c>
      <c r="H24" s="62">
        <v>0</v>
      </c>
      <c r="I24" s="62">
        <v>0</v>
      </c>
      <c r="J24" s="62">
        <v>0</v>
      </c>
      <c r="K24" s="62">
        <v>0</v>
      </c>
      <c r="L24" s="62">
        <v>3</v>
      </c>
      <c r="M24" s="62">
        <v>16</v>
      </c>
      <c r="N24" s="62">
        <v>1</v>
      </c>
      <c r="O24" s="62">
        <v>1</v>
      </c>
      <c r="P24" s="62">
        <v>1</v>
      </c>
      <c r="Q24" s="62">
        <v>1</v>
      </c>
      <c r="R24" s="62">
        <f t="shared" si="1"/>
        <v>8</v>
      </c>
      <c r="S24" s="63">
        <f t="shared" si="1"/>
        <v>34</v>
      </c>
    </row>
    <row r="25" spans="1:20" s="88" customFormat="1" ht="20.399999999999999" customHeight="1">
      <c r="A25" s="235"/>
      <c r="B25" s="265"/>
      <c r="C25" s="166" t="s">
        <v>97</v>
      </c>
      <c r="D25" s="62">
        <v>0</v>
      </c>
      <c r="E25" s="64">
        <v>0</v>
      </c>
      <c r="F25" s="62">
        <v>6</v>
      </c>
      <c r="G25" s="62">
        <v>25</v>
      </c>
      <c r="H25" s="62">
        <v>0</v>
      </c>
      <c r="I25" s="62">
        <v>0</v>
      </c>
      <c r="J25" s="62">
        <v>0</v>
      </c>
      <c r="K25" s="62">
        <v>0</v>
      </c>
      <c r="L25" s="62">
        <v>6</v>
      </c>
      <c r="M25" s="62">
        <v>26</v>
      </c>
      <c r="N25" s="62">
        <v>6</v>
      </c>
      <c r="O25" s="62">
        <v>49</v>
      </c>
      <c r="P25" s="62">
        <v>8</v>
      </c>
      <c r="Q25" s="62">
        <v>45</v>
      </c>
      <c r="R25" s="62">
        <f t="shared" si="1"/>
        <v>26</v>
      </c>
      <c r="S25" s="63">
        <f t="shared" si="1"/>
        <v>145</v>
      </c>
    </row>
    <row r="26" spans="1:20" s="81" customFormat="1" ht="20.399999999999999" customHeight="1">
      <c r="A26" s="235"/>
      <c r="B26" s="265"/>
      <c r="C26" s="166" t="s">
        <v>98</v>
      </c>
      <c r="D26" s="62">
        <v>0</v>
      </c>
      <c r="E26" s="64">
        <v>0</v>
      </c>
      <c r="F26" s="62">
        <v>4</v>
      </c>
      <c r="G26" s="62">
        <v>13</v>
      </c>
      <c r="H26" s="62">
        <v>0</v>
      </c>
      <c r="I26" s="62">
        <v>0</v>
      </c>
      <c r="J26" s="62">
        <v>0</v>
      </c>
      <c r="K26" s="62">
        <v>0</v>
      </c>
      <c r="L26" s="62">
        <v>4</v>
      </c>
      <c r="M26" s="62">
        <v>13</v>
      </c>
      <c r="N26" s="62">
        <v>0</v>
      </c>
      <c r="O26" s="62">
        <v>0</v>
      </c>
      <c r="P26" s="62">
        <v>1</v>
      </c>
      <c r="Q26" s="62">
        <v>1</v>
      </c>
      <c r="R26" s="62">
        <f t="shared" si="1"/>
        <v>9</v>
      </c>
      <c r="S26" s="63">
        <f t="shared" si="1"/>
        <v>27</v>
      </c>
    </row>
    <row r="27" spans="1:20" s="81" customFormat="1" ht="20.399999999999999" customHeight="1">
      <c r="A27" s="235"/>
      <c r="B27" s="265"/>
      <c r="C27" s="166" t="s">
        <v>6</v>
      </c>
      <c r="D27" s="62">
        <v>0</v>
      </c>
      <c r="E27" s="64">
        <v>0</v>
      </c>
      <c r="F27" s="62">
        <v>3</v>
      </c>
      <c r="G27" s="62">
        <v>7</v>
      </c>
      <c r="H27" s="62">
        <v>0</v>
      </c>
      <c r="I27" s="62">
        <v>0</v>
      </c>
      <c r="J27" s="62">
        <v>3</v>
      </c>
      <c r="K27" s="62">
        <v>12</v>
      </c>
      <c r="L27" s="62">
        <v>4</v>
      </c>
      <c r="M27" s="62">
        <v>23</v>
      </c>
      <c r="N27" s="62">
        <v>5</v>
      </c>
      <c r="O27" s="62">
        <v>13</v>
      </c>
      <c r="P27" s="62">
        <v>7</v>
      </c>
      <c r="Q27" s="62">
        <v>48</v>
      </c>
      <c r="R27" s="62">
        <f t="shared" si="1"/>
        <v>22</v>
      </c>
      <c r="S27" s="63">
        <f t="shared" si="1"/>
        <v>103</v>
      </c>
    </row>
    <row r="28" spans="1:20" s="81" customFormat="1" ht="20.399999999999999" customHeight="1">
      <c r="A28" s="81" t="s">
        <v>496</v>
      </c>
      <c r="D28" s="88"/>
      <c r="E28" s="155"/>
      <c r="F28" s="155"/>
      <c r="G28" s="155"/>
      <c r="H28" s="155"/>
      <c r="I28" s="155"/>
      <c r="J28" s="155"/>
      <c r="K28" s="155"/>
      <c r="L28" s="155"/>
      <c r="M28" s="155"/>
      <c r="N28" s="88"/>
      <c r="O28" s="88"/>
      <c r="P28" s="88"/>
      <c r="Q28" s="88"/>
      <c r="R28" s="88"/>
      <c r="S28" s="88"/>
      <c r="T28" s="88"/>
    </row>
    <row r="29" spans="1:20" s="81" customFormat="1" ht="20.399999999999999" customHeight="1">
      <c r="A29" s="81" t="s">
        <v>538</v>
      </c>
      <c r="D29" s="88"/>
      <c r="E29" s="155"/>
      <c r="F29" s="155"/>
      <c r="G29" s="155"/>
      <c r="H29" s="155"/>
      <c r="I29" s="155"/>
      <c r="J29" s="155"/>
      <c r="K29" s="155"/>
      <c r="L29" s="155"/>
      <c r="M29" s="155"/>
      <c r="N29" s="88"/>
      <c r="O29" s="88"/>
      <c r="P29" s="88"/>
      <c r="Q29" s="88"/>
      <c r="R29" s="88"/>
      <c r="S29" s="88"/>
      <c r="T29" s="88"/>
    </row>
    <row r="30" spans="1:20" s="144" customFormat="1" ht="20.399999999999999" customHeight="1">
      <c r="A30" s="81" t="s">
        <v>601</v>
      </c>
      <c r="D30" s="88"/>
      <c r="E30" s="155"/>
      <c r="F30" s="155"/>
      <c r="G30" s="155"/>
      <c r="H30" s="155"/>
      <c r="I30" s="155"/>
      <c r="J30" s="155"/>
      <c r="K30" s="155"/>
      <c r="L30" s="155"/>
      <c r="M30" s="155"/>
      <c r="N30" s="88"/>
      <c r="O30" s="88"/>
      <c r="P30" s="88"/>
      <c r="Q30" s="88"/>
      <c r="R30" s="88"/>
      <c r="S30" s="88"/>
      <c r="T30" s="88"/>
    </row>
    <row r="31" spans="1:20" s="20" customFormat="1" ht="16.2" customHeight="1">
      <c r="D31" s="15"/>
      <c r="E31" s="13"/>
      <c r="F31" s="13"/>
      <c r="G31" s="13"/>
      <c r="H31" s="13"/>
      <c r="I31" s="13"/>
      <c r="J31" s="13"/>
      <c r="K31" s="13"/>
      <c r="L31" s="13"/>
      <c r="M31" s="13"/>
      <c r="N31" s="15"/>
      <c r="O31" s="15"/>
      <c r="P31" s="15"/>
      <c r="Q31" s="15"/>
      <c r="R31" s="15"/>
      <c r="S31" s="15"/>
      <c r="T31" s="15"/>
    </row>
    <row r="32" spans="1:20" s="20" customFormat="1" ht="16.2" customHeight="1">
      <c r="D32" s="15"/>
      <c r="E32" s="13"/>
      <c r="F32" s="13"/>
      <c r="G32" s="13"/>
      <c r="H32" s="13"/>
      <c r="I32" s="13"/>
      <c r="J32" s="13"/>
      <c r="K32" s="13"/>
      <c r="L32" s="13"/>
      <c r="M32" s="13"/>
      <c r="N32" s="15"/>
      <c r="O32" s="15"/>
      <c r="P32" s="15"/>
      <c r="Q32" s="15"/>
      <c r="R32" s="15"/>
      <c r="S32" s="15"/>
      <c r="T32" s="15"/>
    </row>
    <row r="33" spans="4:20" s="20" customFormat="1" ht="16.2" customHeight="1">
      <c r="D33" s="15"/>
      <c r="E33" s="13"/>
      <c r="F33" s="13"/>
      <c r="G33" s="13"/>
      <c r="H33" s="13"/>
      <c r="I33" s="13"/>
      <c r="J33" s="13"/>
      <c r="K33" s="13"/>
      <c r="L33" s="13"/>
      <c r="M33" s="13"/>
      <c r="N33" s="13"/>
      <c r="O33" s="13"/>
      <c r="P33" s="13"/>
      <c r="Q33" s="13"/>
      <c r="R33" s="13"/>
      <c r="S33" s="13"/>
      <c r="T33" s="13"/>
    </row>
    <row r="34" spans="4:20" s="20" customFormat="1" ht="16.2" customHeight="1">
      <c r="D34" s="15"/>
      <c r="E34" s="13"/>
      <c r="F34" s="13"/>
      <c r="G34" s="13"/>
      <c r="H34" s="13"/>
      <c r="I34" s="13"/>
      <c r="J34" s="13"/>
      <c r="K34" s="13"/>
      <c r="L34" s="13"/>
      <c r="M34" s="13"/>
      <c r="N34" s="13"/>
      <c r="O34" s="13"/>
      <c r="P34" s="13"/>
      <c r="Q34" s="13"/>
      <c r="R34" s="13"/>
      <c r="S34" s="13"/>
      <c r="T34" s="13"/>
    </row>
    <row r="35" spans="4:20" s="20" customFormat="1" ht="16.2" customHeight="1">
      <c r="D35" s="15"/>
      <c r="E35" s="13"/>
      <c r="F35" s="13"/>
      <c r="G35" s="13"/>
      <c r="H35" s="13"/>
      <c r="I35" s="13"/>
      <c r="J35" s="13"/>
      <c r="K35" s="13"/>
      <c r="L35" s="13"/>
      <c r="M35" s="13"/>
      <c r="N35" s="13"/>
      <c r="O35" s="13"/>
      <c r="P35" s="13"/>
      <c r="Q35" s="13"/>
      <c r="R35" s="13"/>
      <c r="S35" s="13"/>
      <c r="T35" s="13"/>
    </row>
    <row r="36" spans="4:20" s="20" customFormat="1" ht="10.5" customHeight="1">
      <c r="D36" s="13"/>
      <c r="E36" s="13"/>
      <c r="F36" s="13"/>
      <c r="G36" s="13"/>
      <c r="H36" s="13"/>
      <c r="I36" s="13"/>
      <c r="J36" s="13"/>
      <c r="K36" s="13"/>
      <c r="L36" s="13"/>
      <c r="M36" s="13"/>
      <c r="N36" s="13"/>
      <c r="O36" s="13"/>
      <c r="P36" s="13"/>
      <c r="Q36" s="13"/>
      <c r="R36" s="13"/>
      <c r="S36" s="13"/>
      <c r="T36" s="13"/>
    </row>
    <row r="37" spans="4:20" s="20" customFormat="1" ht="10.5" customHeight="1">
      <c r="D37" s="13"/>
      <c r="E37" s="13"/>
      <c r="F37" s="13"/>
      <c r="G37" s="13"/>
      <c r="H37" s="13"/>
      <c r="I37" s="13"/>
      <c r="J37" s="13"/>
      <c r="K37" s="13"/>
      <c r="L37" s="13"/>
      <c r="M37" s="13"/>
      <c r="N37" s="13"/>
      <c r="O37" s="13"/>
      <c r="P37" s="13"/>
      <c r="Q37" s="13"/>
      <c r="R37" s="13"/>
      <c r="S37" s="13"/>
      <c r="T37" s="13"/>
    </row>
    <row r="38" spans="4:20" s="20" customFormat="1" ht="10.5" customHeight="1">
      <c r="D38" s="13"/>
      <c r="E38" s="13"/>
      <c r="F38" s="13"/>
      <c r="G38" s="13"/>
      <c r="H38" s="13"/>
      <c r="I38" s="13"/>
      <c r="J38" s="13"/>
      <c r="K38" s="13"/>
      <c r="L38" s="13"/>
      <c r="M38" s="13"/>
      <c r="N38" s="13"/>
      <c r="O38" s="13"/>
      <c r="P38" s="13"/>
      <c r="Q38" s="13"/>
      <c r="R38" s="13"/>
      <c r="S38" s="13"/>
      <c r="T38" s="13"/>
    </row>
    <row r="39" spans="4:20" s="21" customFormat="1" ht="11.4" customHeight="1">
      <c r="D39" s="13"/>
      <c r="E39" s="13"/>
      <c r="F39" s="13"/>
      <c r="G39" s="13"/>
      <c r="H39" s="13"/>
      <c r="I39" s="13"/>
      <c r="J39" s="13"/>
      <c r="K39" s="13"/>
      <c r="L39" s="13"/>
      <c r="M39" s="13"/>
      <c r="N39" s="13"/>
      <c r="O39" s="13"/>
      <c r="P39" s="13"/>
      <c r="Q39" s="13"/>
      <c r="R39" s="13"/>
      <c r="S39" s="13"/>
      <c r="T39" s="13"/>
    </row>
    <row r="40" spans="4:20" s="21" customFormat="1" ht="16.2" customHeight="1">
      <c r="D40" s="13"/>
      <c r="E40" s="13"/>
      <c r="F40" s="13"/>
      <c r="G40" s="13"/>
      <c r="H40" s="13"/>
      <c r="I40" s="13"/>
      <c r="J40" s="13"/>
      <c r="K40" s="13"/>
      <c r="L40" s="13"/>
      <c r="M40" s="13"/>
      <c r="N40" s="13"/>
      <c r="O40" s="13"/>
      <c r="P40" s="13"/>
      <c r="Q40" s="13"/>
      <c r="R40" s="13"/>
      <c r="S40" s="13"/>
      <c r="T40" s="13"/>
    </row>
    <row r="41" spans="4:20" s="21" customFormat="1" ht="16.2" customHeight="1">
      <c r="D41" s="13"/>
      <c r="E41" s="13"/>
      <c r="F41" s="13"/>
      <c r="G41" s="13"/>
      <c r="H41" s="13"/>
      <c r="I41" s="13"/>
      <c r="J41" s="13"/>
      <c r="K41" s="13"/>
      <c r="L41" s="13"/>
      <c r="M41" s="13"/>
      <c r="N41" s="13"/>
      <c r="O41" s="13"/>
      <c r="P41" s="13"/>
      <c r="Q41" s="13"/>
      <c r="R41" s="13"/>
      <c r="S41" s="13"/>
      <c r="T41" s="13"/>
    </row>
    <row r="42" spans="4:20" s="21" customFormat="1" ht="16.2" customHeight="1">
      <c r="D42" s="13"/>
      <c r="E42" s="13"/>
      <c r="F42" s="13"/>
      <c r="G42" s="13"/>
      <c r="H42" s="13"/>
      <c r="I42" s="13"/>
      <c r="J42" s="13"/>
      <c r="K42" s="13"/>
      <c r="L42" s="13"/>
      <c r="M42" s="13"/>
      <c r="N42" s="13"/>
      <c r="O42" s="13"/>
      <c r="P42" s="13"/>
      <c r="Q42" s="13"/>
      <c r="R42" s="13"/>
      <c r="S42" s="13"/>
      <c r="T42" s="13"/>
    </row>
    <row r="43" spans="4:20" s="15" customFormat="1" ht="16.2" customHeight="1">
      <c r="D43" s="13"/>
      <c r="E43" s="13"/>
      <c r="F43" s="13"/>
      <c r="G43" s="13"/>
      <c r="H43" s="13"/>
      <c r="I43" s="13"/>
      <c r="J43" s="13"/>
      <c r="K43" s="13"/>
      <c r="L43" s="13"/>
      <c r="M43" s="13"/>
      <c r="N43" s="13"/>
      <c r="O43" s="13"/>
      <c r="P43" s="13"/>
      <c r="Q43" s="13"/>
      <c r="R43" s="13"/>
      <c r="S43" s="13"/>
      <c r="T43" s="13"/>
    </row>
    <row r="44" spans="4:20" s="15" customFormat="1" ht="16.2" customHeight="1">
      <c r="D44" s="13"/>
      <c r="E44" s="13"/>
      <c r="F44" s="13"/>
      <c r="G44" s="13"/>
      <c r="H44" s="13"/>
      <c r="I44" s="13"/>
      <c r="J44" s="13"/>
      <c r="K44" s="13"/>
      <c r="L44" s="13"/>
      <c r="M44" s="13"/>
      <c r="N44" s="13"/>
      <c r="O44" s="13"/>
      <c r="P44" s="13"/>
      <c r="Q44" s="13"/>
      <c r="R44" s="13"/>
      <c r="S44" s="13"/>
      <c r="T44" s="13"/>
    </row>
    <row r="45" spans="4:20" s="15" customFormat="1" ht="16.2" customHeight="1">
      <c r="D45" s="13"/>
      <c r="E45" s="13"/>
      <c r="F45" s="13"/>
      <c r="G45" s="13"/>
      <c r="H45" s="13"/>
      <c r="I45" s="13"/>
      <c r="J45" s="13"/>
      <c r="K45" s="13"/>
      <c r="L45" s="13"/>
      <c r="M45" s="13"/>
      <c r="N45" s="13"/>
      <c r="O45" s="13"/>
      <c r="P45" s="13"/>
      <c r="Q45" s="13"/>
      <c r="R45" s="13"/>
      <c r="S45" s="13"/>
      <c r="T45" s="13"/>
    </row>
    <row r="46" spans="4:20" s="15" customFormat="1" ht="16.2" customHeight="1">
      <c r="D46" s="13"/>
      <c r="E46" s="13"/>
      <c r="F46" s="13"/>
      <c r="G46" s="13"/>
      <c r="H46" s="13"/>
      <c r="I46" s="13"/>
      <c r="J46" s="13"/>
      <c r="K46" s="13"/>
      <c r="L46" s="13"/>
      <c r="M46" s="13"/>
      <c r="N46" s="13"/>
      <c r="O46" s="13"/>
      <c r="P46" s="13"/>
      <c r="Q46" s="13"/>
      <c r="R46" s="13"/>
      <c r="S46" s="13"/>
      <c r="T46" s="13"/>
    </row>
    <row r="47" spans="4:20" s="15" customFormat="1" ht="16.2" customHeight="1">
      <c r="D47" s="13"/>
      <c r="E47" s="13"/>
      <c r="F47" s="13"/>
      <c r="G47" s="13"/>
      <c r="H47" s="13"/>
      <c r="I47" s="13"/>
      <c r="J47" s="13"/>
      <c r="K47" s="13"/>
      <c r="L47" s="13"/>
      <c r="M47" s="13"/>
      <c r="N47" s="13"/>
      <c r="O47" s="13"/>
      <c r="P47" s="13"/>
      <c r="Q47" s="13"/>
      <c r="R47" s="13"/>
      <c r="S47" s="13"/>
      <c r="T47" s="13"/>
    </row>
    <row r="48" spans="4:20" s="15" customFormat="1" ht="16.2" customHeight="1">
      <c r="D48" s="13"/>
      <c r="E48" s="13"/>
      <c r="F48" s="13"/>
      <c r="G48" s="13"/>
      <c r="H48" s="13"/>
      <c r="I48" s="13"/>
      <c r="J48" s="13"/>
      <c r="K48" s="13"/>
      <c r="L48" s="13"/>
      <c r="M48" s="13"/>
      <c r="N48" s="13"/>
      <c r="O48" s="13"/>
      <c r="P48" s="13"/>
      <c r="Q48" s="13"/>
      <c r="R48" s="13"/>
      <c r="S48" s="13"/>
      <c r="T48" s="13"/>
    </row>
    <row r="49" spans="4:20" s="15" customFormat="1" ht="16.2" customHeight="1">
      <c r="D49" s="13"/>
      <c r="E49" s="13"/>
      <c r="F49" s="13"/>
      <c r="G49" s="13"/>
      <c r="H49" s="13"/>
      <c r="I49" s="13"/>
      <c r="J49" s="13"/>
      <c r="K49" s="13"/>
      <c r="L49" s="13"/>
      <c r="M49" s="13"/>
      <c r="N49" s="13"/>
      <c r="O49" s="13"/>
      <c r="P49" s="13"/>
      <c r="Q49" s="13"/>
      <c r="R49" s="13"/>
      <c r="S49" s="13"/>
      <c r="T49" s="13"/>
    </row>
    <row r="50" spans="4:20" s="15" customFormat="1" ht="16.2" customHeight="1">
      <c r="D50" s="13"/>
      <c r="E50" s="13"/>
      <c r="F50" s="13"/>
      <c r="G50" s="13"/>
      <c r="H50" s="13"/>
      <c r="I50" s="13"/>
      <c r="J50" s="13"/>
      <c r="K50" s="13"/>
      <c r="L50" s="13"/>
      <c r="M50" s="13"/>
      <c r="N50" s="13"/>
      <c r="O50" s="13"/>
      <c r="P50" s="13"/>
      <c r="Q50" s="13"/>
      <c r="R50" s="13"/>
      <c r="S50" s="13"/>
      <c r="T50" s="13"/>
    </row>
    <row r="51" spans="4:20" s="15" customFormat="1" ht="16.2" customHeight="1">
      <c r="D51" s="13"/>
      <c r="E51" s="13"/>
      <c r="F51" s="13"/>
      <c r="G51" s="13"/>
      <c r="H51" s="13"/>
      <c r="I51" s="13"/>
      <c r="J51" s="13"/>
      <c r="K51" s="13"/>
      <c r="L51" s="13"/>
      <c r="M51" s="13"/>
      <c r="N51" s="13"/>
      <c r="O51" s="13"/>
      <c r="P51" s="13"/>
      <c r="Q51" s="13"/>
      <c r="R51" s="13"/>
      <c r="S51" s="13"/>
      <c r="T51" s="13"/>
    </row>
    <row r="52" spans="4:20" s="15" customFormat="1" ht="16.2" customHeight="1">
      <c r="D52" s="13"/>
      <c r="E52" s="13"/>
      <c r="F52" s="13"/>
      <c r="G52" s="13"/>
      <c r="H52" s="13"/>
      <c r="I52" s="13"/>
      <c r="J52" s="13"/>
      <c r="K52" s="13"/>
      <c r="L52" s="13"/>
      <c r="M52" s="13"/>
      <c r="N52" s="13"/>
      <c r="O52" s="13"/>
      <c r="P52" s="13"/>
      <c r="Q52" s="13"/>
      <c r="R52" s="13"/>
      <c r="S52" s="13"/>
      <c r="T52" s="13"/>
    </row>
    <row r="53" spans="4:20" s="15" customFormat="1" ht="16.2" customHeight="1">
      <c r="D53" s="13"/>
      <c r="E53" s="13"/>
      <c r="F53" s="13"/>
      <c r="G53" s="13"/>
      <c r="H53" s="13"/>
      <c r="I53" s="13"/>
      <c r="J53" s="13"/>
      <c r="K53" s="13"/>
      <c r="L53" s="13"/>
      <c r="M53" s="13"/>
      <c r="N53" s="13"/>
      <c r="O53" s="13"/>
      <c r="P53" s="13"/>
      <c r="Q53" s="13"/>
      <c r="R53" s="13"/>
      <c r="S53" s="13"/>
      <c r="T53" s="13"/>
    </row>
  </sheetData>
  <customSheetViews>
    <customSheetView guid="{FA2E2ECF-19D5-4416-B864-ACA636B8BADE}" fitToPage="1" topLeftCell="A31">
      <selection activeCell="N29" sqref="N29"/>
      <colBreaks count="1" manualBreakCount="1">
        <brk id="19" max="61" man="1"/>
      </colBreaks>
      <pageMargins left="0.70866141732283472" right="0.70866141732283472" top="0.74803149606299213" bottom="0.74803149606299213" header="0.31496062992125984" footer="0.31496062992125984"/>
      <pageSetup paperSize="9" scale="40" orientation="landscape" r:id="rId1"/>
    </customSheetView>
  </customSheetViews>
  <mergeCells count="16">
    <mergeCell ref="A17:A27"/>
    <mergeCell ref="B18:B27"/>
    <mergeCell ref="B17:C17"/>
    <mergeCell ref="R11:S11"/>
    <mergeCell ref="D11:E11"/>
    <mergeCell ref="F11:G11"/>
    <mergeCell ref="H11:I11"/>
    <mergeCell ref="J11:K11"/>
    <mergeCell ref="L11:M11"/>
    <mergeCell ref="N11:O11"/>
    <mergeCell ref="P11:Q11"/>
    <mergeCell ref="B15:C15"/>
    <mergeCell ref="B16:C16"/>
    <mergeCell ref="A11:C12"/>
    <mergeCell ref="B13:C13"/>
    <mergeCell ref="B14:C14"/>
  </mergeCells>
  <phoneticPr fontId="1"/>
  <hyperlinks>
    <hyperlink ref="A1" location="目次!A1" display="目次へ戻る"/>
  </hyperlinks>
  <pageMargins left="0.70866141732283472" right="0.70866141732283472" top="0.74803149606299213" bottom="0.74803149606299213" header="0.31496062992125984" footer="0.31496062992125984"/>
  <pageSetup paperSize="9" scale="75" orientation="landscape" r:id="rId2"/>
  <colBreaks count="1" manualBreakCount="1">
    <brk id="19" max="3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showGridLines="0" zoomScaleNormal="100" zoomScaleSheetLayoutView="55" workbookViewId="0"/>
  </sheetViews>
  <sheetFormatPr defaultColWidth="8" defaultRowHeight="12.6"/>
  <cols>
    <col min="1" max="1" width="9.5" style="13" customWidth="1"/>
    <col min="2" max="16384" width="8" style="13"/>
  </cols>
  <sheetData>
    <row r="1" spans="1:14" s="12" customFormat="1" ht="15" customHeight="1">
      <c r="A1" s="87" t="s">
        <v>51</v>
      </c>
      <c r="B1" s="86"/>
      <c r="C1" s="10"/>
      <c r="D1" s="11"/>
      <c r="E1" s="11"/>
      <c r="F1" s="11"/>
      <c r="G1" s="11"/>
      <c r="H1" s="11"/>
      <c r="I1" s="11"/>
    </row>
    <row r="2" spans="1:14" ht="20.100000000000001" customHeight="1">
      <c r="A2" s="215" t="s">
        <v>52</v>
      </c>
      <c r="B2" s="215"/>
      <c r="C2" s="215"/>
      <c r="D2" s="215"/>
      <c r="E2" s="215"/>
      <c r="F2" s="215"/>
      <c r="G2" s="215"/>
      <c r="H2" s="215"/>
      <c r="I2" s="215"/>
    </row>
    <row r="3" spans="1:14" ht="15.6">
      <c r="A3" s="83"/>
      <c r="B3" s="83"/>
      <c r="C3" s="83"/>
      <c r="D3" s="83"/>
      <c r="E3" s="83"/>
      <c r="F3" s="83"/>
      <c r="G3" s="83"/>
      <c r="H3" s="83"/>
      <c r="I3" s="83"/>
    </row>
    <row r="4" spans="1:14" s="15" customFormat="1" ht="19.95" customHeight="1">
      <c r="A4" s="32" t="s">
        <v>100</v>
      </c>
      <c r="B4" s="14"/>
      <c r="I4" s="16"/>
      <c r="N4" s="16"/>
    </row>
    <row r="5" spans="1:14" s="15" customFormat="1" ht="19.95" customHeight="1">
      <c r="A5" s="216"/>
      <c r="B5" s="216"/>
      <c r="C5" s="216"/>
      <c r="D5" s="217" t="s">
        <v>53</v>
      </c>
      <c r="E5" s="218" t="s">
        <v>570</v>
      </c>
      <c r="F5" s="219"/>
      <c r="G5" s="219"/>
      <c r="H5" s="219"/>
      <c r="I5" s="219"/>
      <c r="J5" s="219"/>
      <c r="K5" s="173"/>
      <c r="L5" s="218" t="s">
        <v>54</v>
      </c>
      <c r="M5" s="219"/>
      <c r="N5" s="220"/>
    </row>
    <row r="6" spans="1:14" ht="19.95" customHeight="1">
      <c r="A6" s="216"/>
      <c r="B6" s="216"/>
      <c r="C6" s="216"/>
      <c r="D6" s="217"/>
      <c r="E6" s="17"/>
      <c r="F6" s="17" t="s">
        <v>58</v>
      </c>
      <c r="G6" s="17" t="s">
        <v>59</v>
      </c>
      <c r="H6" s="17" t="s">
        <v>60</v>
      </c>
      <c r="I6" s="17" t="s">
        <v>61</v>
      </c>
      <c r="J6" s="17" t="s">
        <v>62</v>
      </c>
      <c r="K6" s="217" t="s">
        <v>57</v>
      </c>
      <c r="L6" s="217" t="s">
        <v>55</v>
      </c>
      <c r="M6" s="217" t="s">
        <v>56</v>
      </c>
      <c r="N6" s="217" t="s">
        <v>57</v>
      </c>
    </row>
    <row r="7" spans="1:14" ht="19.95" customHeight="1">
      <c r="A7" s="216"/>
      <c r="B7" s="216"/>
      <c r="C7" s="216"/>
      <c r="D7" s="217"/>
      <c r="E7" s="18" t="s">
        <v>63</v>
      </c>
      <c r="F7" s="18" t="s">
        <v>63</v>
      </c>
      <c r="G7" s="18" t="s">
        <v>63</v>
      </c>
      <c r="H7" s="18" t="s">
        <v>63</v>
      </c>
      <c r="I7" s="18" t="s">
        <v>63</v>
      </c>
      <c r="J7" s="18" t="s">
        <v>63</v>
      </c>
      <c r="K7" s="217"/>
      <c r="L7" s="217"/>
      <c r="M7" s="217"/>
      <c r="N7" s="217"/>
    </row>
    <row r="8" spans="1:14" s="20" customFormat="1" ht="19.95" customHeight="1">
      <c r="A8" s="216"/>
      <c r="B8" s="216"/>
      <c r="C8" s="216"/>
      <c r="D8" s="217"/>
      <c r="E8" s="19" t="s">
        <v>64</v>
      </c>
      <c r="F8" s="19" t="s">
        <v>65</v>
      </c>
      <c r="G8" s="19" t="s">
        <v>66</v>
      </c>
      <c r="H8" s="19" t="s">
        <v>67</v>
      </c>
      <c r="I8" s="19" t="s">
        <v>68</v>
      </c>
      <c r="J8" s="19"/>
      <c r="K8" s="217"/>
      <c r="L8" s="217"/>
      <c r="M8" s="217"/>
      <c r="N8" s="217"/>
    </row>
    <row r="9" spans="1:14" s="20" customFormat="1" ht="19.95" customHeight="1">
      <c r="A9" s="84" t="s">
        <v>80</v>
      </c>
      <c r="B9" s="218" t="s">
        <v>79</v>
      </c>
      <c r="C9" s="220"/>
      <c r="D9" s="202">
        <v>10379</v>
      </c>
      <c r="E9" s="203">
        <v>14</v>
      </c>
      <c r="F9" s="203">
        <v>29</v>
      </c>
      <c r="G9" s="203">
        <v>100</v>
      </c>
      <c r="H9" s="203">
        <v>617</v>
      </c>
      <c r="I9" s="203">
        <v>6975</v>
      </c>
      <c r="J9" s="203">
        <v>60</v>
      </c>
      <c r="K9" s="204">
        <v>7795</v>
      </c>
      <c r="L9" s="204">
        <v>6204</v>
      </c>
      <c r="M9" s="204">
        <v>1986</v>
      </c>
      <c r="N9" s="204">
        <v>8190</v>
      </c>
    </row>
    <row r="10" spans="1:14" s="20" customFormat="1" ht="19.95" customHeight="1">
      <c r="A10" s="84" t="s">
        <v>81</v>
      </c>
      <c r="B10" s="218" t="s">
        <v>79</v>
      </c>
      <c r="C10" s="220"/>
      <c r="D10" s="202">
        <v>10209</v>
      </c>
      <c r="E10" s="203">
        <v>21</v>
      </c>
      <c r="F10" s="203">
        <v>28</v>
      </c>
      <c r="G10" s="203">
        <v>115</v>
      </c>
      <c r="H10" s="203">
        <v>669</v>
      </c>
      <c r="I10" s="203">
        <v>8033</v>
      </c>
      <c r="J10" s="203">
        <v>59</v>
      </c>
      <c r="K10" s="204">
        <v>8925</v>
      </c>
      <c r="L10" s="204">
        <v>6939</v>
      </c>
      <c r="M10" s="204">
        <v>1996</v>
      </c>
      <c r="N10" s="204">
        <v>8935</v>
      </c>
    </row>
    <row r="11" spans="1:14" s="20" customFormat="1" ht="19.95" customHeight="1">
      <c r="A11" s="84" t="s">
        <v>82</v>
      </c>
      <c r="B11" s="218" t="s">
        <v>79</v>
      </c>
      <c r="C11" s="220"/>
      <c r="D11" s="202">
        <v>10121</v>
      </c>
      <c r="E11" s="203">
        <v>29</v>
      </c>
      <c r="F11" s="203">
        <v>30</v>
      </c>
      <c r="G11" s="203">
        <v>105</v>
      </c>
      <c r="H11" s="203">
        <v>630</v>
      </c>
      <c r="I11" s="203">
        <v>7871</v>
      </c>
      <c r="J11" s="203">
        <v>57</v>
      </c>
      <c r="K11" s="204">
        <v>8722</v>
      </c>
      <c r="L11" s="204">
        <v>6988</v>
      </c>
      <c r="M11" s="204">
        <v>1731</v>
      </c>
      <c r="N11" s="204">
        <v>8719</v>
      </c>
    </row>
    <row r="12" spans="1:14" s="20" customFormat="1" ht="19.95" customHeight="1">
      <c r="A12" s="84" t="s">
        <v>83</v>
      </c>
      <c r="B12" s="218" t="s">
        <v>79</v>
      </c>
      <c r="C12" s="220"/>
      <c r="D12" s="202">
        <v>9688</v>
      </c>
      <c r="E12" s="203">
        <v>23</v>
      </c>
      <c r="F12" s="203">
        <v>34</v>
      </c>
      <c r="G12" s="203">
        <v>92</v>
      </c>
      <c r="H12" s="203">
        <v>705</v>
      </c>
      <c r="I12" s="203">
        <v>8212</v>
      </c>
      <c r="J12" s="203">
        <v>65</v>
      </c>
      <c r="K12" s="205">
        <v>9131</v>
      </c>
      <c r="L12" s="205">
        <v>8499</v>
      </c>
      <c r="M12" s="205">
        <v>686</v>
      </c>
      <c r="N12" s="205">
        <v>9185</v>
      </c>
    </row>
    <row r="13" spans="1:14" s="20" customFormat="1" ht="19.95" customHeight="1">
      <c r="A13" s="217" t="s">
        <v>84</v>
      </c>
      <c r="B13" s="218" t="s">
        <v>79</v>
      </c>
      <c r="C13" s="220"/>
      <c r="D13" s="206">
        <f t="shared" ref="D13" si="0">SUM(D14:D23)</f>
        <v>9606</v>
      </c>
      <c r="E13" s="207">
        <f>SUM(E14:E23)</f>
        <v>29</v>
      </c>
      <c r="F13" s="207">
        <f t="shared" ref="F13:N13" si="1">SUM(F14:F23)</f>
        <v>45</v>
      </c>
      <c r="G13" s="207">
        <f t="shared" si="1"/>
        <v>108</v>
      </c>
      <c r="H13" s="207">
        <f t="shared" si="1"/>
        <v>710</v>
      </c>
      <c r="I13" s="207">
        <f t="shared" si="1"/>
        <v>7867</v>
      </c>
      <c r="J13" s="207">
        <f t="shared" si="1"/>
        <v>56</v>
      </c>
      <c r="K13" s="207">
        <f t="shared" si="1"/>
        <v>8815</v>
      </c>
      <c r="L13" s="207">
        <f t="shared" si="1"/>
        <v>8247</v>
      </c>
      <c r="M13" s="207">
        <f t="shared" si="1"/>
        <v>568</v>
      </c>
      <c r="N13" s="207">
        <f t="shared" si="1"/>
        <v>8815</v>
      </c>
    </row>
    <row r="14" spans="1:14" s="20" customFormat="1" ht="19.95" customHeight="1">
      <c r="A14" s="217"/>
      <c r="B14" s="221" t="s">
        <v>69</v>
      </c>
      <c r="C14" s="84" t="s">
        <v>70</v>
      </c>
      <c r="D14" s="205">
        <v>713</v>
      </c>
      <c r="E14" s="208">
        <v>1</v>
      </c>
      <c r="F14" s="208">
        <v>2</v>
      </c>
      <c r="G14" s="208">
        <v>14</v>
      </c>
      <c r="H14" s="208">
        <v>54</v>
      </c>
      <c r="I14" s="208">
        <v>606</v>
      </c>
      <c r="J14" s="208">
        <v>5</v>
      </c>
      <c r="K14" s="207">
        <f>SUM(E14:J14)</f>
        <v>682</v>
      </c>
      <c r="L14" s="208">
        <v>627</v>
      </c>
      <c r="M14" s="208">
        <v>53</v>
      </c>
      <c r="N14" s="209">
        <f>SUM(L14:M14)</f>
        <v>680</v>
      </c>
    </row>
    <row r="15" spans="1:14" s="20" customFormat="1" ht="19.95" customHeight="1">
      <c r="A15" s="217"/>
      <c r="B15" s="221"/>
      <c r="C15" s="84" t="s">
        <v>71</v>
      </c>
      <c r="D15" s="205">
        <v>1036</v>
      </c>
      <c r="E15" s="205">
        <v>3</v>
      </c>
      <c r="F15" s="205">
        <v>6</v>
      </c>
      <c r="G15" s="205">
        <v>15</v>
      </c>
      <c r="H15" s="205">
        <v>70</v>
      </c>
      <c r="I15" s="205">
        <v>825</v>
      </c>
      <c r="J15" s="205">
        <v>4</v>
      </c>
      <c r="K15" s="206">
        <f t="shared" ref="K15:K23" si="2">SUM(E15:J15)</f>
        <v>923</v>
      </c>
      <c r="L15" s="205">
        <v>851</v>
      </c>
      <c r="M15" s="205">
        <v>72</v>
      </c>
      <c r="N15" s="206">
        <f t="shared" ref="N15:N23" si="3">SUM(L15:M15)</f>
        <v>923</v>
      </c>
    </row>
    <row r="16" spans="1:14" s="20" customFormat="1" ht="19.95" customHeight="1">
      <c r="A16" s="217"/>
      <c r="B16" s="221"/>
      <c r="C16" s="84" t="s">
        <v>72</v>
      </c>
      <c r="D16" s="205">
        <v>1173</v>
      </c>
      <c r="E16" s="205">
        <v>5</v>
      </c>
      <c r="F16" s="205">
        <v>6</v>
      </c>
      <c r="G16" s="205">
        <v>8</v>
      </c>
      <c r="H16" s="205">
        <v>65</v>
      </c>
      <c r="I16" s="205">
        <v>879</v>
      </c>
      <c r="J16" s="205">
        <v>10</v>
      </c>
      <c r="K16" s="206">
        <f t="shared" si="2"/>
        <v>973</v>
      </c>
      <c r="L16" s="205">
        <v>903</v>
      </c>
      <c r="M16" s="205">
        <v>71</v>
      </c>
      <c r="N16" s="206">
        <f t="shared" si="3"/>
        <v>974</v>
      </c>
    </row>
    <row r="17" spans="1:14" s="20" customFormat="1" ht="19.95" customHeight="1">
      <c r="A17" s="217"/>
      <c r="B17" s="221"/>
      <c r="C17" s="84" t="s">
        <v>73</v>
      </c>
      <c r="D17" s="205">
        <v>904</v>
      </c>
      <c r="E17" s="205">
        <v>1</v>
      </c>
      <c r="F17" s="205">
        <v>3</v>
      </c>
      <c r="G17" s="205">
        <v>9</v>
      </c>
      <c r="H17" s="205">
        <v>80</v>
      </c>
      <c r="I17" s="205">
        <v>779</v>
      </c>
      <c r="J17" s="205">
        <v>7</v>
      </c>
      <c r="K17" s="206">
        <f t="shared" si="2"/>
        <v>879</v>
      </c>
      <c r="L17" s="205">
        <v>817</v>
      </c>
      <c r="M17" s="205">
        <v>61</v>
      </c>
      <c r="N17" s="206">
        <f t="shared" si="3"/>
        <v>878</v>
      </c>
    </row>
    <row r="18" spans="1:14" s="20" customFormat="1" ht="19.95" customHeight="1">
      <c r="A18" s="217"/>
      <c r="B18" s="221"/>
      <c r="C18" s="84" t="s">
        <v>74</v>
      </c>
      <c r="D18" s="205">
        <v>784</v>
      </c>
      <c r="E18" s="205">
        <v>1</v>
      </c>
      <c r="F18" s="205">
        <v>4</v>
      </c>
      <c r="G18" s="205">
        <v>6</v>
      </c>
      <c r="H18" s="205">
        <v>50</v>
      </c>
      <c r="I18" s="205">
        <v>570</v>
      </c>
      <c r="J18" s="205">
        <v>0</v>
      </c>
      <c r="K18" s="206">
        <f t="shared" si="2"/>
        <v>631</v>
      </c>
      <c r="L18" s="205">
        <v>584</v>
      </c>
      <c r="M18" s="205">
        <v>49</v>
      </c>
      <c r="N18" s="206">
        <f t="shared" si="3"/>
        <v>633</v>
      </c>
    </row>
    <row r="19" spans="1:14" s="20" customFormat="1" ht="19.95" customHeight="1">
      <c r="A19" s="217"/>
      <c r="B19" s="221"/>
      <c r="C19" s="84" t="s">
        <v>75</v>
      </c>
      <c r="D19" s="205">
        <v>555</v>
      </c>
      <c r="E19" s="205">
        <v>2</v>
      </c>
      <c r="F19" s="205">
        <v>3</v>
      </c>
      <c r="G19" s="205">
        <v>8</v>
      </c>
      <c r="H19" s="205">
        <v>41</v>
      </c>
      <c r="I19" s="205">
        <v>512</v>
      </c>
      <c r="J19" s="205">
        <v>5</v>
      </c>
      <c r="K19" s="206">
        <f t="shared" si="2"/>
        <v>571</v>
      </c>
      <c r="L19" s="205">
        <v>553</v>
      </c>
      <c r="M19" s="205">
        <v>20</v>
      </c>
      <c r="N19" s="206">
        <f t="shared" si="3"/>
        <v>573</v>
      </c>
    </row>
    <row r="20" spans="1:14" s="20" customFormat="1" ht="19.95" customHeight="1">
      <c r="A20" s="217"/>
      <c r="B20" s="221"/>
      <c r="C20" s="84" t="s">
        <v>76</v>
      </c>
      <c r="D20" s="205">
        <v>1296</v>
      </c>
      <c r="E20" s="205">
        <v>7</v>
      </c>
      <c r="F20" s="205">
        <v>2</v>
      </c>
      <c r="G20" s="205">
        <v>11</v>
      </c>
      <c r="H20" s="205">
        <v>118</v>
      </c>
      <c r="I20" s="205">
        <v>1051</v>
      </c>
      <c r="J20" s="205">
        <v>5</v>
      </c>
      <c r="K20" s="206">
        <f>SUM(E20:J20)</f>
        <v>1194</v>
      </c>
      <c r="L20" s="205">
        <v>1137</v>
      </c>
      <c r="M20" s="205">
        <v>58</v>
      </c>
      <c r="N20" s="206">
        <f t="shared" si="3"/>
        <v>1195</v>
      </c>
    </row>
    <row r="21" spans="1:14" s="20" customFormat="1" ht="19.95" customHeight="1">
      <c r="A21" s="217"/>
      <c r="B21" s="221"/>
      <c r="C21" s="84" t="s">
        <v>77</v>
      </c>
      <c r="D21" s="205">
        <v>1564</v>
      </c>
      <c r="E21" s="205">
        <v>5</v>
      </c>
      <c r="F21" s="205">
        <v>14</v>
      </c>
      <c r="G21" s="205">
        <v>23</v>
      </c>
      <c r="H21" s="205">
        <v>109</v>
      </c>
      <c r="I21" s="205">
        <v>1278</v>
      </c>
      <c r="J21" s="205">
        <v>9</v>
      </c>
      <c r="K21" s="206">
        <f t="shared" si="2"/>
        <v>1438</v>
      </c>
      <c r="L21" s="205">
        <v>1334</v>
      </c>
      <c r="M21" s="205">
        <v>106</v>
      </c>
      <c r="N21" s="206">
        <f t="shared" si="3"/>
        <v>1440</v>
      </c>
    </row>
    <row r="22" spans="1:14" s="20" customFormat="1" ht="19.95" customHeight="1">
      <c r="A22" s="217"/>
      <c r="B22" s="221"/>
      <c r="C22" s="84" t="s">
        <v>78</v>
      </c>
      <c r="D22" s="205">
        <v>1002</v>
      </c>
      <c r="E22" s="205">
        <v>4</v>
      </c>
      <c r="F22" s="205">
        <v>2</v>
      </c>
      <c r="G22" s="205">
        <v>8</v>
      </c>
      <c r="H22" s="205">
        <v>77</v>
      </c>
      <c r="I22" s="205">
        <v>884</v>
      </c>
      <c r="J22" s="205">
        <v>2</v>
      </c>
      <c r="K22" s="206">
        <f t="shared" si="2"/>
        <v>977</v>
      </c>
      <c r="L22" s="205">
        <v>925</v>
      </c>
      <c r="M22" s="205">
        <v>48</v>
      </c>
      <c r="N22" s="206">
        <f t="shared" si="3"/>
        <v>973</v>
      </c>
    </row>
    <row r="23" spans="1:14" s="20" customFormat="1" ht="19.95" customHeight="1">
      <c r="A23" s="217"/>
      <c r="B23" s="221"/>
      <c r="C23" s="8" t="s">
        <v>6</v>
      </c>
      <c r="D23" s="205">
        <v>579</v>
      </c>
      <c r="E23" s="205">
        <v>0</v>
      </c>
      <c r="F23" s="205">
        <v>3</v>
      </c>
      <c r="G23" s="205">
        <v>6</v>
      </c>
      <c r="H23" s="205">
        <v>46</v>
      </c>
      <c r="I23" s="205">
        <v>483</v>
      </c>
      <c r="J23" s="205">
        <v>9</v>
      </c>
      <c r="K23" s="206">
        <f t="shared" si="2"/>
        <v>547</v>
      </c>
      <c r="L23" s="205">
        <v>516</v>
      </c>
      <c r="M23" s="205">
        <v>30</v>
      </c>
      <c r="N23" s="206">
        <f t="shared" si="3"/>
        <v>546</v>
      </c>
    </row>
    <row r="24" spans="1:14" s="20" customFormat="1" ht="10.5" customHeight="1">
      <c r="A24" s="21" t="s">
        <v>580</v>
      </c>
      <c r="B24" s="11"/>
      <c r="C24" s="12"/>
      <c r="D24" s="12"/>
      <c r="E24" s="12"/>
      <c r="F24" s="12"/>
      <c r="G24" s="12"/>
      <c r="H24" s="12"/>
      <c r="I24" s="12"/>
      <c r="J24" s="15"/>
      <c r="K24" s="15"/>
      <c r="L24" s="15"/>
      <c r="M24" s="15"/>
      <c r="N24" s="15"/>
    </row>
    <row r="25" spans="1:14" s="20" customFormat="1" ht="10.5" customHeight="1">
      <c r="A25" s="21" t="s">
        <v>130</v>
      </c>
    </row>
  </sheetData>
  <customSheetViews>
    <customSheetView guid="{FA2E2ECF-19D5-4416-B864-ACA636B8BADE}" showGridLines="0" fitToPage="1" topLeftCell="A7">
      <selection activeCell="C32" sqref="C32:C33"/>
      <pageMargins left="0.74803149606299213" right="0.78740157480314965" top="0.98425196850393704" bottom="0.98425196850393704" header="0.51181102362204722" footer="0.51181102362204722"/>
      <pageSetup paperSize="9" scale="38" orientation="landscape" horizontalDpi="300" verticalDpi="300" r:id="rId1"/>
      <headerFooter alignWithMargins="0"/>
    </customSheetView>
  </customSheetViews>
  <mergeCells count="16">
    <mergeCell ref="B14:B23"/>
    <mergeCell ref="A13:A23"/>
    <mergeCell ref="B9:C9"/>
    <mergeCell ref="B10:C10"/>
    <mergeCell ref="B11:C11"/>
    <mergeCell ref="B12:C12"/>
    <mergeCell ref="B13:C13"/>
    <mergeCell ref="A2:I2"/>
    <mergeCell ref="A5:C8"/>
    <mergeCell ref="D5:D8"/>
    <mergeCell ref="L5:N5"/>
    <mergeCell ref="K6:K8"/>
    <mergeCell ref="L6:L8"/>
    <mergeCell ref="M6:M8"/>
    <mergeCell ref="N6:N8"/>
    <mergeCell ref="E5:J5"/>
  </mergeCells>
  <phoneticPr fontId="1"/>
  <hyperlinks>
    <hyperlink ref="A1" location="目次!A1" display="目次へ戻る"/>
  </hyperlinks>
  <pageMargins left="0.74803149606299213" right="0.78740157480314965" top="0.98425196850393704" bottom="0.98425196850393704" header="0.51181102362204722" footer="0.51181102362204722"/>
  <pageSetup paperSize="9" scale="94" orientation="landscape" horizontalDpi="300" verticalDpi="300"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
  <sheetViews>
    <sheetView showGridLines="0" zoomScaleNormal="100" workbookViewId="0"/>
  </sheetViews>
  <sheetFormatPr defaultColWidth="8" defaultRowHeight="12.6"/>
  <cols>
    <col min="1" max="1" width="12.19921875" style="13" bestFit="1" customWidth="1"/>
    <col min="2" max="3" width="8" style="13"/>
    <col min="4" max="9" width="8.69921875" style="13" customWidth="1"/>
    <col min="10" max="17" width="7.59765625" style="13" customWidth="1"/>
    <col min="18" max="16384" width="8" style="13"/>
  </cols>
  <sheetData>
    <row r="1" spans="1:17" s="12" customFormat="1" ht="15" customHeight="1">
      <c r="A1" s="9" t="s">
        <v>51</v>
      </c>
      <c r="E1" s="9"/>
      <c r="F1" s="9"/>
      <c r="G1" s="10"/>
      <c r="H1" s="11"/>
      <c r="I1" s="11"/>
      <c r="J1" s="11"/>
      <c r="K1" s="11"/>
      <c r="L1" s="11"/>
      <c r="M1" s="11"/>
    </row>
    <row r="2" spans="1:17" ht="20.100000000000001" customHeight="1">
      <c r="A2" s="175" t="s">
        <v>591</v>
      </c>
      <c r="E2" s="44"/>
      <c r="F2" s="44"/>
      <c r="G2" s="44"/>
      <c r="H2" s="44"/>
      <c r="I2" s="44"/>
      <c r="J2" s="44"/>
      <c r="K2" s="44"/>
      <c r="L2" s="44"/>
      <c r="M2" s="44"/>
    </row>
    <row r="3" spans="1:17" ht="20.100000000000001" customHeight="1">
      <c r="D3" s="44"/>
      <c r="E3" s="44"/>
      <c r="F3" s="44"/>
      <c r="G3" s="44"/>
      <c r="H3" s="44"/>
      <c r="I3" s="44"/>
      <c r="J3" s="44"/>
      <c r="K3" s="44"/>
      <c r="L3" s="44"/>
      <c r="M3" s="44"/>
    </row>
    <row r="4" spans="1:17" s="15" customFormat="1" ht="20.100000000000001" customHeight="1">
      <c r="A4" s="70" t="s">
        <v>407</v>
      </c>
      <c r="B4" s="67"/>
      <c r="C4" s="67"/>
      <c r="D4" s="67"/>
      <c r="E4" s="67"/>
      <c r="F4" s="67"/>
      <c r="G4" s="67"/>
      <c r="H4" s="67"/>
      <c r="I4" s="67"/>
      <c r="J4" s="67"/>
      <c r="K4" s="67"/>
      <c r="L4" s="67"/>
      <c r="M4" s="67"/>
      <c r="N4" s="67"/>
      <c r="O4" s="67"/>
      <c r="P4" s="67"/>
      <c r="Q4" s="67"/>
    </row>
    <row r="5" spans="1:17" s="55" customFormat="1" ht="22.95" customHeight="1">
      <c r="A5" s="200"/>
      <c r="B5" s="362" t="s">
        <v>9</v>
      </c>
      <c r="C5" s="362"/>
      <c r="D5" s="362" t="s">
        <v>396</v>
      </c>
      <c r="E5" s="362"/>
      <c r="F5" s="362" t="s">
        <v>410</v>
      </c>
      <c r="G5" s="362"/>
      <c r="H5" s="362" t="s">
        <v>411</v>
      </c>
      <c r="I5" s="362"/>
      <c r="J5" s="362" t="s">
        <v>412</v>
      </c>
      <c r="K5" s="362"/>
      <c r="L5" s="362" t="s">
        <v>413</v>
      </c>
      <c r="M5" s="362"/>
      <c r="N5" s="362" t="s">
        <v>414</v>
      </c>
      <c r="O5" s="362"/>
      <c r="P5" s="362" t="s">
        <v>397</v>
      </c>
      <c r="Q5" s="362"/>
    </row>
    <row r="6" spans="1:17" s="15" customFormat="1" ht="22.95" customHeight="1">
      <c r="A6" s="49" t="s">
        <v>313</v>
      </c>
      <c r="B6" s="359">
        <v>535</v>
      </c>
      <c r="C6" s="360"/>
      <c r="D6" s="359">
        <v>121</v>
      </c>
      <c r="E6" s="360"/>
      <c r="F6" s="359">
        <v>167</v>
      </c>
      <c r="G6" s="360"/>
      <c r="H6" s="359">
        <v>127</v>
      </c>
      <c r="I6" s="360"/>
      <c r="J6" s="359">
        <v>57</v>
      </c>
      <c r="K6" s="360"/>
      <c r="L6" s="359">
        <v>31</v>
      </c>
      <c r="M6" s="360"/>
      <c r="N6" s="359">
        <v>17</v>
      </c>
      <c r="O6" s="360"/>
      <c r="P6" s="359">
        <v>15</v>
      </c>
      <c r="Q6" s="360"/>
    </row>
    <row r="7" spans="1:17" s="15" customFormat="1" ht="22.95" customHeight="1">
      <c r="A7" s="49" t="s">
        <v>314</v>
      </c>
      <c r="B7" s="359">
        <v>550</v>
      </c>
      <c r="C7" s="360"/>
      <c r="D7" s="359">
        <v>137</v>
      </c>
      <c r="E7" s="360"/>
      <c r="F7" s="359">
        <v>163</v>
      </c>
      <c r="G7" s="360"/>
      <c r="H7" s="359">
        <v>126</v>
      </c>
      <c r="I7" s="360"/>
      <c r="J7" s="359">
        <v>60</v>
      </c>
      <c r="K7" s="360"/>
      <c r="L7" s="359">
        <v>37</v>
      </c>
      <c r="M7" s="360"/>
      <c r="N7" s="359">
        <v>17</v>
      </c>
      <c r="O7" s="360"/>
      <c r="P7" s="359">
        <v>10</v>
      </c>
      <c r="Q7" s="360"/>
    </row>
    <row r="8" spans="1:17" s="15" customFormat="1" ht="22.95" customHeight="1">
      <c r="A8" s="49" t="s">
        <v>315</v>
      </c>
      <c r="B8" s="359">
        <v>408</v>
      </c>
      <c r="C8" s="360"/>
      <c r="D8" s="359">
        <v>73</v>
      </c>
      <c r="E8" s="360"/>
      <c r="F8" s="359">
        <v>125</v>
      </c>
      <c r="G8" s="360"/>
      <c r="H8" s="359">
        <v>95</v>
      </c>
      <c r="I8" s="360"/>
      <c r="J8" s="359">
        <v>56</v>
      </c>
      <c r="K8" s="360"/>
      <c r="L8" s="359">
        <v>27</v>
      </c>
      <c r="M8" s="360"/>
      <c r="N8" s="359">
        <v>21</v>
      </c>
      <c r="O8" s="360"/>
      <c r="P8" s="359">
        <v>11</v>
      </c>
      <c r="Q8" s="360"/>
    </row>
    <row r="9" spans="1:17" s="15" customFormat="1" ht="22.95" customHeight="1">
      <c r="A9" s="49" t="s">
        <v>316</v>
      </c>
      <c r="B9" s="361">
        <v>368</v>
      </c>
      <c r="C9" s="361"/>
      <c r="D9" s="361">
        <v>68</v>
      </c>
      <c r="E9" s="361"/>
      <c r="F9" s="361">
        <v>100</v>
      </c>
      <c r="G9" s="361"/>
      <c r="H9" s="361">
        <v>93</v>
      </c>
      <c r="I9" s="361"/>
      <c r="J9" s="361">
        <v>53</v>
      </c>
      <c r="K9" s="361"/>
      <c r="L9" s="361">
        <v>31</v>
      </c>
      <c r="M9" s="361"/>
      <c r="N9" s="361">
        <v>13</v>
      </c>
      <c r="O9" s="361"/>
      <c r="P9" s="361">
        <v>10</v>
      </c>
      <c r="Q9" s="361"/>
    </row>
    <row r="10" spans="1:17" s="15" customFormat="1" ht="22.95" customHeight="1">
      <c r="A10" s="49" t="s">
        <v>332</v>
      </c>
      <c r="B10" s="361">
        <v>403</v>
      </c>
      <c r="C10" s="361"/>
      <c r="D10" s="361">
        <v>82</v>
      </c>
      <c r="E10" s="361"/>
      <c r="F10" s="361">
        <v>105</v>
      </c>
      <c r="G10" s="361"/>
      <c r="H10" s="361">
        <v>100</v>
      </c>
      <c r="I10" s="361"/>
      <c r="J10" s="361">
        <v>60</v>
      </c>
      <c r="K10" s="361"/>
      <c r="L10" s="361">
        <v>28</v>
      </c>
      <c r="M10" s="361"/>
      <c r="N10" s="361">
        <v>15</v>
      </c>
      <c r="O10" s="361"/>
      <c r="P10" s="361">
        <v>13</v>
      </c>
      <c r="Q10" s="361"/>
    </row>
    <row r="11" spans="1:17" s="15" customFormat="1" ht="22.95" customHeight="1">
      <c r="A11" s="40"/>
      <c r="B11" s="68"/>
      <c r="C11" s="68"/>
      <c r="D11" s="68"/>
      <c r="E11" s="68"/>
      <c r="F11" s="68"/>
      <c r="G11" s="68"/>
      <c r="H11" s="68"/>
      <c r="I11" s="68"/>
      <c r="J11" s="68"/>
      <c r="K11" s="68"/>
      <c r="L11" s="68"/>
      <c r="M11" s="68"/>
      <c r="N11" s="68"/>
      <c r="O11" s="68"/>
      <c r="P11" s="68"/>
      <c r="Q11" s="68"/>
    </row>
    <row r="12" spans="1:17" s="15" customFormat="1" ht="22.95" customHeight="1">
      <c r="A12" s="70" t="s">
        <v>408</v>
      </c>
      <c r="B12" s="69"/>
      <c r="C12" s="69"/>
      <c r="D12" s="69"/>
      <c r="E12" s="69"/>
      <c r="F12" s="69"/>
      <c r="G12" s="69"/>
      <c r="H12" s="69"/>
      <c r="I12" s="69"/>
      <c r="J12" s="69"/>
      <c r="K12" s="69"/>
      <c r="L12" s="69"/>
      <c r="M12" s="69"/>
      <c r="N12" s="69"/>
      <c r="O12" s="69"/>
      <c r="P12" s="69"/>
      <c r="Q12" s="69"/>
    </row>
    <row r="13" spans="1:17" s="55" customFormat="1" ht="22.95" customHeight="1">
      <c r="A13" s="200"/>
      <c r="B13" s="362" t="s">
        <v>9</v>
      </c>
      <c r="C13" s="362"/>
      <c r="D13" s="362" t="s">
        <v>398</v>
      </c>
      <c r="E13" s="362"/>
      <c r="F13" s="362" t="s">
        <v>399</v>
      </c>
      <c r="G13" s="362"/>
      <c r="H13" s="362" t="s">
        <v>400</v>
      </c>
      <c r="I13" s="362"/>
      <c r="J13" s="363" t="s">
        <v>401</v>
      </c>
      <c r="K13" s="363"/>
      <c r="L13" s="364" t="s">
        <v>402</v>
      </c>
      <c r="M13" s="364"/>
      <c r="N13" s="364" t="s">
        <v>403</v>
      </c>
      <c r="O13" s="364"/>
      <c r="P13" s="362" t="s">
        <v>10</v>
      </c>
      <c r="Q13" s="362"/>
    </row>
    <row r="14" spans="1:17" s="15" customFormat="1" ht="22.95" customHeight="1">
      <c r="A14" s="49" t="s">
        <v>313</v>
      </c>
      <c r="B14" s="359">
        <v>649</v>
      </c>
      <c r="C14" s="360"/>
      <c r="D14" s="359">
        <v>346</v>
      </c>
      <c r="E14" s="360"/>
      <c r="F14" s="359">
        <v>96</v>
      </c>
      <c r="G14" s="360"/>
      <c r="H14" s="359">
        <v>8</v>
      </c>
      <c r="I14" s="360"/>
      <c r="J14" s="359">
        <v>2</v>
      </c>
      <c r="K14" s="360"/>
      <c r="L14" s="359">
        <v>119</v>
      </c>
      <c r="M14" s="360"/>
      <c r="N14" s="359">
        <v>29</v>
      </c>
      <c r="O14" s="360"/>
      <c r="P14" s="359">
        <v>49</v>
      </c>
      <c r="Q14" s="360"/>
    </row>
    <row r="15" spans="1:17" s="15" customFormat="1" ht="22.95" customHeight="1">
      <c r="A15" s="49" t="s">
        <v>314</v>
      </c>
      <c r="B15" s="359">
        <v>639</v>
      </c>
      <c r="C15" s="360"/>
      <c r="D15" s="359">
        <v>332</v>
      </c>
      <c r="E15" s="360"/>
      <c r="F15" s="359">
        <v>79</v>
      </c>
      <c r="G15" s="360"/>
      <c r="H15" s="359">
        <v>5</v>
      </c>
      <c r="I15" s="360"/>
      <c r="J15" s="359">
        <v>0</v>
      </c>
      <c r="K15" s="360"/>
      <c r="L15" s="359">
        <v>151</v>
      </c>
      <c r="M15" s="360"/>
      <c r="N15" s="359">
        <v>27</v>
      </c>
      <c r="O15" s="360"/>
      <c r="P15" s="359">
        <v>45</v>
      </c>
      <c r="Q15" s="360"/>
    </row>
    <row r="16" spans="1:17" s="15" customFormat="1" ht="22.95" customHeight="1">
      <c r="A16" s="49" t="s">
        <v>315</v>
      </c>
      <c r="B16" s="359">
        <v>499</v>
      </c>
      <c r="C16" s="360"/>
      <c r="D16" s="359">
        <v>245</v>
      </c>
      <c r="E16" s="360"/>
      <c r="F16" s="359">
        <v>47</v>
      </c>
      <c r="G16" s="360"/>
      <c r="H16" s="359">
        <v>9</v>
      </c>
      <c r="I16" s="360"/>
      <c r="J16" s="359">
        <v>2</v>
      </c>
      <c r="K16" s="360"/>
      <c r="L16" s="359">
        <v>125</v>
      </c>
      <c r="M16" s="360"/>
      <c r="N16" s="359">
        <v>23</v>
      </c>
      <c r="O16" s="360"/>
      <c r="P16" s="359">
        <v>48</v>
      </c>
      <c r="Q16" s="360"/>
    </row>
    <row r="17" spans="1:17" s="15" customFormat="1" ht="22.95" customHeight="1">
      <c r="A17" s="49" t="s">
        <v>316</v>
      </c>
      <c r="B17" s="361">
        <v>428</v>
      </c>
      <c r="C17" s="361"/>
      <c r="D17" s="361">
        <v>194</v>
      </c>
      <c r="E17" s="361"/>
      <c r="F17" s="361">
        <v>55</v>
      </c>
      <c r="G17" s="361"/>
      <c r="H17" s="361">
        <v>1</v>
      </c>
      <c r="I17" s="361"/>
      <c r="J17" s="361">
        <v>0</v>
      </c>
      <c r="K17" s="361"/>
      <c r="L17" s="361">
        <v>131</v>
      </c>
      <c r="M17" s="361"/>
      <c r="N17" s="361">
        <v>10</v>
      </c>
      <c r="O17" s="361"/>
      <c r="P17" s="361">
        <v>37</v>
      </c>
      <c r="Q17" s="361"/>
    </row>
    <row r="18" spans="1:17" s="15" customFormat="1" ht="22.95" customHeight="1">
      <c r="A18" s="49" t="s">
        <v>332</v>
      </c>
      <c r="B18" s="361">
        <v>501</v>
      </c>
      <c r="C18" s="361"/>
      <c r="D18" s="361">
        <v>204</v>
      </c>
      <c r="E18" s="361"/>
      <c r="F18" s="361">
        <v>70</v>
      </c>
      <c r="G18" s="361"/>
      <c r="H18" s="361">
        <v>5</v>
      </c>
      <c r="I18" s="361"/>
      <c r="J18" s="361">
        <v>1</v>
      </c>
      <c r="K18" s="361"/>
      <c r="L18" s="361">
        <v>150</v>
      </c>
      <c r="M18" s="361"/>
      <c r="N18" s="361">
        <v>20</v>
      </c>
      <c r="O18" s="361"/>
      <c r="P18" s="361">
        <v>51</v>
      </c>
      <c r="Q18" s="361"/>
    </row>
    <row r="19" spans="1:17" s="15" customFormat="1" ht="22.95" customHeight="1">
      <c r="A19" s="40"/>
      <c r="B19" s="68"/>
      <c r="C19" s="68"/>
      <c r="D19" s="68"/>
      <c r="E19" s="68"/>
      <c r="F19" s="68"/>
      <c r="G19" s="68"/>
      <c r="H19" s="68"/>
      <c r="I19" s="68"/>
      <c r="J19" s="68"/>
      <c r="K19" s="68"/>
      <c r="L19" s="68"/>
      <c r="M19" s="68"/>
      <c r="N19" s="69"/>
      <c r="O19" s="69"/>
      <c r="P19" s="69"/>
      <c r="Q19" s="69"/>
    </row>
    <row r="20" spans="1:17" s="15" customFormat="1" ht="22.95" customHeight="1">
      <c r="A20" s="70" t="s">
        <v>409</v>
      </c>
      <c r="B20" s="69"/>
      <c r="C20" s="69"/>
      <c r="D20" s="69"/>
      <c r="E20" s="69"/>
      <c r="F20" s="69"/>
      <c r="G20" s="69"/>
      <c r="H20" s="69"/>
      <c r="I20" s="69"/>
      <c r="J20" s="69"/>
      <c r="K20" s="69"/>
      <c r="L20" s="69"/>
      <c r="M20" s="69"/>
      <c r="N20" s="69"/>
      <c r="O20" s="69"/>
      <c r="P20" s="69"/>
      <c r="Q20" s="69"/>
    </row>
    <row r="21" spans="1:17" s="55" customFormat="1" ht="22.95" customHeight="1">
      <c r="A21" s="343"/>
      <c r="B21" s="362" t="s">
        <v>7</v>
      </c>
      <c r="C21" s="365" t="s">
        <v>415</v>
      </c>
      <c r="D21" s="365"/>
      <c r="E21" s="365"/>
      <c r="F21" s="365"/>
      <c r="G21" s="365"/>
      <c r="H21" s="365"/>
      <c r="I21" s="365"/>
      <c r="J21" s="365"/>
      <c r="K21" s="365"/>
      <c r="L21" s="365"/>
      <c r="M21" s="365"/>
      <c r="N21" s="365"/>
      <c r="O21" s="365"/>
      <c r="P21" s="365"/>
      <c r="Q21" s="365"/>
    </row>
    <row r="22" spans="1:17" s="55" customFormat="1" ht="22.95" customHeight="1">
      <c r="A22" s="343"/>
      <c r="B22" s="362"/>
      <c r="C22" s="48">
        <v>0</v>
      </c>
      <c r="D22" s="48">
        <v>1</v>
      </c>
      <c r="E22" s="48">
        <v>2</v>
      </c>
      <c r="F22" s="48">
        <v>3</v>
      </c>
      <c r="G22" s="48">
        <v>4</v>
      </c>
      <c r="H22" s="48">
        <v>5</v>
      </c>
      <c r="I22" s="48">
        <v>6</v>
      </c>
      <c r="J22" s="48">
        <v>7</v>
      </c>
      <c r="K22" s="48">
        <v>8</v>
      </c>
      <c r="L22" s="48">
        <v>9</v>
      </c>
      <c r="M22" s="48">
        <v>10</v>
      </c>
      <c r="N22" s="48">
        <v>11</v>
      </c>
      <c r="O22" s="48" t="s">
        <v>404</v>
      </c>
      <c r="P22" s="48" t="s">
        <v>405</v>
      </c>
      <c r="Q22" s="48" t="s">
        <v>406</v>
      </c>
    </row>
    <row r="23" spans="1:17" s="15" customFormat="1" ht="22.95" customHeight="1">
      <c r="A23" s="49" t="s">
        <v>313</v>
      </c>
      <c r="B23" s="37">
        <v>672</v>
      </c>
      <c r="C23" s="37">
        <v>183</v>
      </c>
      <c r="D23" s="37">
        <v>78</v>
      </c>
      <c r="E23" s="37">
        <v>64</v>
      </c>
      <c r="F23" s="37">
        <v>79</v>
      </c>
      <c r="G23" s="37">
        <v>36</v>
      </c>
      <c r="H23" s="37">
        <v>35</v>
      </c>
      <c r="I23" s="37">
        <v>30</v>
      </c>
      <c r="J23" s="37">
        <v>28</v>
      </c>
      <c r="K23" s="37">
        <v>18</v>
      </c>
      <c r="L23" s="37">
        <v>28</v>
      </c>
      <c r="M23" s="37">
        <v>14</v>
      </c>
      <c r="N23" s="37">
        <v>5</v>
      </c>
      <c r="O23" s="37">
        <v>43</v>
      </c>
      <c r="P23" s="37">
        <v>9</v>
      </c>
      <c r="Q23" s="37">
        <v>22</v>
      </c>
    </row>
    <row r="24" spans="1:17" s="15" customFormat="1" ht="22.95" customHeight="1">
      <c r="A24" s="49" t="s">
        <v>314</v>
      </c>
      <c r="B24" s="37">
        <v>705</v>
      </c>
      <c r="C24" s="37">
        <v>175</v>
      </c>
      <c r="D24" s="37">
        <v>66</v>
      </c>
      <c r="E24" s="37">
        <v>63</v>
      </c>
      <c r="F24" s="37">
        <v>79</v>
      </c>
      <c r="G24" s="37">
        <v>79</v>
      </c>
      <c r="H24" s="37">
        <v>33</v>
      </c>
      <c r="I24" s="37">
        <v>39</v>
      </c>
      <c r="J24" s="37">
        <v>38</v>
      </c>
      <c r="K24" s="37">
        <v>21</v>
      </c>
      <c r="L24" s="37">
        <v>27</v>
      </c>
      <c r="M24" s="37">
        <v>8</v>
      </c>
      <c r="N24" s="37">
        <v>15</v>
      </c>
      <c r="O24" s="37">
        <v>43</v>
      </c>
      <c r="P24" s="37">
        <v>4</v>
      </c>
      <c r="Q24" s="37">
        <v>15</v>
      </c>
    </row>
    <row r="25" spans="1:17" s="15" customFormat="1" ht="22.95" customHeight="1">
      <c r="A25" s="49" t="s">
        <v>315</v>
      </c>
      <c r="B25" s="37">
        <v>572</v>
      </c>
      <c r="C25" s="37">
        <v>126</v>
      </c>
      <c r="D25" s="37">
        <v>64</v>
      </c>
      <c r="E25" s="37">
        <v>43</v>
      </c>
      <c r="F25" s="37">
        <v>40</v>
      </c>
      <c r="G25" s="37">
        <v>37</v>
      </c>
      <c r="H25" s="37">
        <v>37</v>
      </c>
      <c r="I25" s="37">
        <v>27</v>
      </c>
      <c r="J25" s="37">
        <v>35</v>
      </c>
      <c r="K25" s="37">
        <v>31</v>
      </c>
      <c r="L25" s="37">
        <v>11</v>
      </c>
      <c r="M25" s="37">
        <v>19</v>
      </c>
      <c r="N25" s="37">
        <v>16</v>
      </c>
      <c r="O25" s="37">
        <v>60</v>
      </c>
      <c r="P25" s="37">
        <v>13</v>
      </c>
      <c r="Q25" s="37">
        <v>13</v>
      </c>
    </row>
    <row r="26" spans="1:17" s="15" customFormat="1" ht="22.95" customHeight="1">
      <c r="A26" s="49" t="s">
        <v>316</v>
      </c>
      <c r="B26" s="37">
        <v>496</v>
      </c>
      <c r="C26" s="37">
        <v>92</v>
      </c>
      <c r="D26" s="37">
        <v>40</v>
      </c>
      <c r="E26" s="37">
        <v>41</v>
      </c>
      <c r="F26" s="37">
        <v>40</v>
      </c>
      <c r="G26" s="37">
        <v>33</v>
      </c>
      <c r="H26" s="37">
        <v>29</v>
      </c>
      <c r="I26" s="37">
        <v>34</v>
      </c>
      <c r="J26" s="37">
        <v>24</v>
      </c>
      <c r="K26" s="37">
        <v>23</v>
      </c>
      <c r="L26" s="37">
        <v>25</v>
      </c>
      <c r="M26" s="37">
        <v>23</v>
      </c>
      <c r="N26" s="37">
        <v>9</v>
      </c>
      <c r="O26" s="37">
        <v>65</v>
      </c>
      <c r="P26" s="37">
        <v>6</v>
      </c>
      <c r="Q26" s="37">
        <v>12</v>
      </c>
    </row>
    <row r="27" spans="1:17" s="15" customFormat="1" ht="22.95" customHeight="1">
      <c r="A27" s="49" t="s">
        <v>332</v>
      </c>
      <c r="B27" s="37">
        <v>503</v>
      </c>
      <c r="C27" s="37">
        <v>97</v>
      </c>
      <c r="D27" s="37">
        <v>38</v>
      </c>
      <c r="E27" s="37">
        <v>33</v>
      </c>
      <c r="F27" s="37">
        <v>46</v>
      </c>
      <c r="G27" s="37">
        <v>30</v>
      </c>
      <c r="H27" s="37">
        <v>35</v>
      </c>
      <c r="I27" s="37">
        <v>23</v>
      </c>
      <c r="J27" s="37">
        <v>24</v>
      </c>
      <c r="K27" s="37">
        <v>10</v>
      </c>
      <c r="L27" s="37">
        <v>23</v>
      </c>
      <c r="M27" s="37">
        <v>35</v>
      </c>
      <c r="N27" s="37">
        <v>12</v>
      </c>
      <c r="O27" s="37">
        <v>78</v>
      </c>
      <c r="P27" s="37">
        <v>8</v>
      </c>
      <c r="Q27" s="37">
        <v>11</v>
      </c>
    </row>
    <row r="28" spans="1:17" s="88" customFormat="1" ht="20.399999999999999" customHeight="1">
      <c r="A28" s="81" t="s">
        <v>539</v>
      </c>
      <c r="B28" s="81"/>
      <c r="C28" s="81"/>
    </row>
    <row r="29" spans="1:17" s="88" customFormat="1" ht="20.399999999999999" customHeight="1">
      <c r="A29" s="81" t="s">
        <v>540</v>
      </c>
      <c r="B29" s="81"/>
      <c r="C29" s="81"/>
    </row>
  </sheetData>
  <customSheetViews>
    <customSheetView guid="{FA2E2ECF-19D5-4416-B864-ACA636B8BADE}" showGridLines="0" fitToPage="1" topLeftCell="A16">
      <selection activeCell="A29" sqref="A29"/>
      <pageMargins left="0.70866141732283472" right="0.70866141732283472" top="0.74803149606299213" bottom="0.74803149606299213" header="0.31496062992125984" footer="0.31496062992125984"/>
      <pageSetup paperSize="9" scale="38" orientation="landscape" r:id="rId1"/>
    </customSheetView>
  </customSheetViews>
  <mergeCells count="99">
    <mergeCell ref="P5:Q5"/>
    <mergeCell ref="A21:A22"/>
    <mergeCell ref="B21:B22"/>
    <mergeCell ref="B16:C16"/>
    <mergeCell ref="B17:C17"/>
    <mergeCell ref="B18:C18"/>
    <mergeCell ref="C21:Q21"/>
    <mergeCell ref="B13:C13"/>
    <mergeCell ref="B14:C14"/>
    <mergeCell ref="B15:C15"/>
    <mergeCell ref="D14:E14"/>
    <mergeCell ref="F14:G14"/>
    <mergeCell ref="H14:I14"/>
    <mergeCell ref="B5:C5"/>
    <mergeCell ref="D5:E5"/>
    <mergeCell ref="F5:G5"/>
    <mergeCell ref="H5:I5"/>
    <mergeCell ref="J5:K5"/>
    <mergeCell ref="N8:O8"/>
    <mergeCell ref="N7:O7"/>
    <mergeCell ref="L5:M5"/>
    <mergeCell ref="N5:O5"/>
    <mergeCell ref="P8:Q8"/>
    <mergeCell ref="B9:C9"/>
    <mergeCell ref="D9:E9"/>
    <mergeCell ref="F9:G9"/>
    <mergeCell ref="H9:I9"/>
    <mergeCell ref="J9:K9"/>
    <mergeCell ref="L9:M9"/>
    <mergeCell ref="N9:O9"/>
    <mergeCell ref="P9:Q9"/>
    <mergeCell ref="B8:C8"/>
    <mergeCell ref="D8:E8"/>
    <mergeCell ref="F8:G8"/>
    <mergeCell ref="H8:I8"/>
    <mergeCell ref="J8:K8"/>
    <mergeCell ref="L8:M8"/>
    <mergeCell ref="B10:C10"/>
    <mergeCell ref="D10:E10"/>
    <mergeCell ref="F10:G10"/>
    <mergeCell ref="H10:I10"/>
    <mergeCell ref="J10:K10"/>
    <mergeCell ref="N10:O10"/>
    <mergeCell ref="P10:Q10"/>
    <mergeCell ref="D13:E13"/>
    <mergeCell ref="F13:G13"/>
    <mergeCell ref="H13:I13"/>
    <mergeCell ref="J13:K13"/>
    <mergeCell ref="L13:M13"/>
    <mergeCell ref="N13:O13"/>
    <mergeCell ref="P13:Q13"/>
    <mergeCell ref="L10:M10"/>
    <mergeCell ref="D15:E15"/>
    <mergeCell ref="F15:G15"/>
    <mergeCell ref="H15:I15"/>
    <mergeCell ref="J15:K15"/>
    <mergeCell ref="L15:M15"/>
    <mergeCell ref="N16:O16"/>
    <mergeCell ref="P16:Q16"/>
    <mergeCell ref="J14:K14"/>
    <mergeCell ref="L14:M14"/>
    <mergeCell ref="N14:O14"/>
    <mergeCell ref="P14:Q14"/>
    <mergeCell ref="N15:O15"/>
    <mergeCell ref="D16:E16"/>
    <mergeCell ref="F16:G16"/>
    <mergeCell ref="H16:I16"/>
    <mergeCell ref="J16:K16"/>
    <mergeCell ref="L16:M16"/>
    <mergeCell ref="P6:Q6"/>
    <mergeCell ref="P17:Q17"/>
    <mergeCell ref="D18:E18"/>
    <mergeCell ref="F18:G18"/>
    <mergeCell ref="H18:I18"/>
    <mergeCell ref="J18:K18"/>
    <mergeCell ref="L18:M18"/>
    <mergeCell ref="N18:O18"/>
    <mergeCell ref="P18:Q18"/>
    <mergeCell ref="D17:E17"/>
    <mergeCell ref="F17:G17"/>
    <mergeCell ref="H17:I17"/>
    <mergeCell ref="J17:K17"/>
    <mergeCell ref="L17:M17"/>
    <mergeCell ref="N17:O17"/>
    <mergeCell ref="P15:Q15"/>
    <mergeCell ref="B6:C6"/>
    <mergeCell ref="H6:I6"/>
    <mergeCell ref="J6:K6"/>
    <mergeCell ref="L6:M6"/>
    <mergeCell ref="N6:O6"/>
    <mergeCell ref="D6:E6"/>
    <mergeCell ref="F6:G6"/>
    <mergeCell ref="P7:Q7"/>
    <mergeCell ref="B7:C7"/>
    <mergeCell ref="D7:E7"/>
    <mergeCell ref="F7:G7"/>
    <mergeCell ref="H7:I7"/>
    <mergeCell ref="J7:K7"/>
    <mergeCell ref="L7:M7"/>
  </mergeCells>
  <phoneticPr fontId="1"/>
  <hyperlinks>
    <hyperlink ref="A1" location="目次!A1" display="目次へ戻る"/>
  </hyperlinks>
  <pageMargins left="0.70866141732283472" right="0.70866141732283472" top="0.74803149606299213" bottom="0.74803149606299213" header="0.31496062992125984" footer="0.31496062992125984"/>
  <pageSetup paperSize="9" scale="38"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zoomScaleNormal="100" workbookViewId="0"/>
  </sheetViews>
  <sheetFormatPr defaultColWidth="8" defaultRowHeight="12.6"/>
  <cols>
    <col min="1" max="1" width="6.69921875" style="13" customWidth="1"/>
    <col min="2" max="2" width="9.8984375" style="13" customWidth="1"/>
    <col min="3" max="3" width="8" style="13"/>
    <col min="4" max="7" width="8.69921875" style="13" customWidth="1"/>
    <col min="8" max="16384" width="8" style="13"/>
  </cols>
  <sheetData>
    <row r="1" spans="1:13" s="12" customFormat="1" ht="15" customHeight="1">
      <c r="A1" s="9" t="s">
        <v>51</v>
      </c>
      <c r="E1" s="9"/>
      <c r="F1" s="9"/>
      <c r="G1" s="10"/>
    </row>
    <row r="2" spans="1:13" ht="20.100000000000001" customHeight="1">
      <c r="A2" s="175" t="s">
        <v>564</v>
      </c>
      <c r="E2" s="44"/>
      <c r="F2" s="44"/>
      <c r="G2" s="44"/>
    </row>
    <row r="3" spans="1:13" ht="12" customHeight="1">
      <c r="D3" s="44"/>
      <c r="E3" s="44"/>
      <c r="F3" s="44"/>
      <c r="G3" s="44"/>
    </row>
    <row r="4" spans="1:13" s="15" customFormat="1" ht="20.399999999999999" customHeight="1">
      <c r="A4" s="41" t="s">
        <v>424</v>
      </c>
      <c r="B4" s="21"/>
      <c r="C4" s="21"/>
    </row>
    <row r="5" spans="1:13" s="15" customFormat="1" ht="20.399999999999999" customHeight="1">
      <c r="A5" s="368"/>
      <c r="B5" s="368"/>
      <c r="C5" s="329" t="s">
        <v>425</v>
      </c>
      <c r="D5" s="329"/>
      <c r="E5" s="329"/>
      <c r="F5" s="329" t="s">
        <v>426</v>
      </c>
      <c r="G5" s="329"/>
      <c r="H5" s="329"/>
      <c r="I5" s="329"/>
      <c r="J5" s="329" t="s">
        <v>427</v>
      </c>
      <c r="K5" s="329"/>
      <c r="L5" s="329"/>
      <c r="M5" s="329"/>
    </row>
    <row r="6" spans="1:13" s="15" customFormat="1" ht="20.399999999999999" customHeight="1">
      <c r="A6" s="368"/>
      <c r="B6" s="368"/>
      <c r="C6" s="367" t="s">
        <v>416</v>
      </c>
      <c r="D6" s="367" t="s">
        <v>417</v>
      </c>
      <c r="E6" s="367"/>
      <c r="F6" s="332" t="s">
        <v>9</v>
      </c>
      <c r="G6" s="332" t="s">
        <v>420</v>
      </c>
      <c r="H6" s="332"/>
      <c r="I6" s="332"/>
      <c r="J6" s="332" t="s">
        <v>9</v>
      </c>
      <c r="K6" s="332" t="s">
        <v>420</v>
      </c>
      <c r="L6" s="332"/>
      <c r="M6" s="332"/>
    </row>
    <row r="7" spans="1:13" s="15" customFormat="1" ht="20.399999999999999" customHeight="1">
      <c r="A7" s="368"/>
      <c r="B7" s="368"/>
      <c r="C7" s="367"/>
      <c r="D7" s="71" t="s">
        <v>418</v>
      </c>
      <c r="E7" s="71" t="s">
        <v>419</v>
      </c>
      <c r="F7" s="332"/>
      <c r="G7" s="71" t="s">
        <v>394</v>
      </c>
      <c r="H7" s="71" t="s">
        <v>386</v>
      </c>
      <c r="I7" s="71" t="s">
        <v>10</v>
      </c>
      <c r="J7" s="332"/>
      <c r="K7" s="71" t="s">
        <v>421</v>
      </c>
      <c r="L7" s="71" t="s">
        <v>422</v>
      </c>
      <c r="M7" s="71" t="s">
        <v>423</v>
      </c>
    </row>
    <row r="8" spans="1:13" s="15" customFormat="1" ht="20.399999999999999" customHeight="1">
      <c r="A8" s="366" t="s">
        <v>386</v>
      </c>
      <c r="B8" s="49" t="s">
        <v>313</v>
      </c>
      <c r="C8" s="35">
        <v>20</v>
      </c>
      <c r="D8" s="35">
        <v>13</v>
      </c>
      <c r="E8" s="35">
        <v>2</v>
      </c>
      <c r="F8" s="39">
        <v>1</v>
      </c>
      <c r="G8" s="39">
        <v>1</v>
      </c>
      <c r="H8" s="39">
        <v>0</v>
      </c>
      <c r="I8" s="39">
        <v>0</v>
      </c>
      <c r="J8" s="39">
        <v>1</v>
      </c>
      <c r="K8" s="39">
        <v>1</v>
      </c>
      <c r="L8" s="39">
        <v>0</v>
      </c>
      <c r="M8" s="39">
        <v>0</v>
      </c>
    </row>
    <row r="9" spans="1:13" s="15" customFormat="1" ht="20.399999999999999" customHeight="1">
      <c r="A9" s="366"/>
      <c r="B9" s="49" t="s">
        <v>314</v>
      </c>
      <c r="C9" s="35">
        <v>23</v>
      </c>
      <c r="D9" s="35">
        <v>30</v>
      </c>
      <c r="E9" s="35">
        <v>5</v>
      </c>
      <c r="F9" s="39">
        <v>3</v>
      </c>
      <c r="G9" s="39">
        <v>3</v>
      </c>
      <c r="H9" s="39">
        <v>0</v>
      </c>
      <c r="I9" s="39">
        <v>0</v>
      </c>
      <c r="J9" s="39">
        <v>4</v>
      </c>
      <c r="K9" s="39">
        <v>1</v>
      </c>
      <c r="L9" s="39">
        <v>3</v>
      </c>
      <c r="M9" s="39">
        <v>0</v>
      </c>
    </row>
    <row r="10" spans="1:13" s="15" customFormat="1" ht="20.399999999999999" customHeight="1">
      <c r="A10" s="366"/>
      <c r="B10" s="49" t="s">
        <v>315</v>
      </c>
      <c r="C10" s="35">
        <v>23</v>
      </c>
      <c r="D10" s="35">
        <v>40</v>
      </c>
      <c r="E10" s="35">
        <v>14</v>
      </c>
      <c r="F10" s="39">
        <v>2</v>
      </c>
      <c r="G10" s="39">
        <v>2</v>
      </c>
      <c r="H10" s="39">
        <v>0</v>
      </c>
      <c r="I10" s="39">
        <v>0</v>
      </c>
      <c r="J10" s="39">
        <v>2</v>
      </c>
      <c r="K10" s="39">
        <v>2</v>
      </c>
      <c r="L10" s="39">
        <v>0</v>
      </c>
      <c r="M10" s="39">
        <v>0</v>
      </c>
    </row>
    <row r="11" spans="1:13" s="15" customFormat="1" ht="20.399999999999999" customHeight="1">
      <c r="A11" s="366"/>
      <c r="B11" s="49" t="s">
        <v>316</v>
      </c>
      <c r="C11" s="35">
        <v>17</v>
      </c>
      <c r="D11" s="35">
        <v>17</v>
      </c>
      <c r="E11" s="35">
        <v>0</v>
      </c>
      <c r="F11" s="39">
        <v>2</v>
      </c>
      <c r="G11" s="39">
        <v>2</v>
      </c>
      <c r="H11" s="39">
        <v>0</v>
      </c>
      <c r="I11" s="39">
        <v>0</v>
      </c>
      <c r="J11" s="39">
        <v>4</v>
      </c>
      <c r="K11" s="39">
        <v>2</v>
      </c>
      <c r="L11" s="39">
        <v>2</v>
      </c>
      <c r="M11" s="39">
        <v>0</v>
      </c>
    </row>
    <row r="12" spans="1:13" s="15" customFormat="1" ht="20.399999999999999" customHeight="1">
      <c r="A12" s="366"/>
      <c r="B12" s="49" t="s">
        <v>332</v>
      </c>
      <c r="C12" s="35">
        <v>16</v>
      </c>
      <c r="D12" s="35">
        <v>16</v>
      </c>
      <c r="E12" s="35">
        <v>2</v>
      </c>
      <c r="F12" s="39">
        <v>4</v>
      </c>
      <c r="G12" s="39">
        <v>4</v>
      </c>
      <c r="H12" s="39">
        <v>0</v>
      </c>
      <c r="I12" s="39">
        <v>0</v>
      </c>
      <c r="J12" s="39">
        <v>4</v>
      </c>
      <c r="K12" s="39">
        <v>2</v>
      </c>
      <c r="L12" s="39">
        <v>1</v>
      </c>
      <c r="M12" s="39">
        <v>1</v>
      </c>
    </row>
    <row r="13" spans="1:13" s="81" customFormat="1" ht="20.399999999999999" customHeight="1">
      <c r="A13" s="81" t="s">
        <v>515</v>
      </c>
      <c r="B13" s="88"/>
      <c r="C13" s="88"/>
      <c r="D13" s="155"/>
      <c r="E13" s="155"/>
      <c r="F13" s="155"/>
      <c r="G13" s="155"/>
    </row>
    <row r="14" spans="1:13" s="81" customFormat="1" ht="20.399999999999999" customHeight="1">
      <c r="A14" s="81" t="s">
        <v>541</v>
      </c>
      <c r="B14" s="88"/>
      <c r="C14" s="88"/>
      <c r="D14" s="155"/>
      <c r="E14" s="155"/>
      <c r="F14" s="155"/>
      <c r="G14" s="155"/>
    </row>
  </sheetData>
  <customSheetViews>
    <customSheetView guid="{FA2E2ECF-19D5-4416-B864-ACA636B8BADE}" showGridLines="0">
      <selection activeCell="G15" sqref="G15"/>
      <pageMargins left="0.7" right="0.7" top="0.75" bottom="0.75" header="0.3" footer="0.3"/>
      <pageSetup paperSize="9" orientation="landscape" r:id="rId1"/>
    </customSheetView>
  </customSheetViews>
  <mergeCells count="11">
    <mergeCell ref="J5:M5"/>
    <mergeCell ref="A8:A12"/>
    <mergeCell ref="C6:C7"/>
    <mergeCell ref="J6:J7"/>
    <mergeCell ref="K6:M6"/>
    <mergeCell ref="D6:E6"/>
    <mergeCell ref="C5:E5"/>
    <mergeCell ref="F6:F7"/>
    <mergeCell ref="G6:I6"/>
    <mergeCell ref="F5:I5"/>
    <mergeCell ref="A5:B7"/>
  </mergeCells>
  <phoneticPr fontId="1"/>
  <hyperlinks>
    <hyperlink ref="A1" location="目次!A1" display="目次へ戻る"/>
  </hyperlinks>
  <pageMargins left="0.7" right="0.7" top="0.75" bottom="0.75" header="0.3" footer="0.3"/>
  <pageSetup paperSize="9" orientation="landscap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
  <sheetViews>
    <sheetView zoomScaleNormal="100" workbookViewId="0"/>
  </sheetViews>
  <sheetFormatPr defaultColWidth="8" defaultRowHeight="12.6"/>
  <cols>
    <col min="1" max="1" width="23" style="13" customWidth="1"/>
    <col min="2" max="2" width="39.3984375" style="13" customWidth="1"/>
    <col min="3" max="3" width="18.796875" style="13" bestFit="1" customWidth="1"/>
    <col min="4" max="4" width="21.3984375" style="13" customWidth="1"/>
    <col min="5" max="5" width="14" style="13" customWidth="1"/>
    <col min="6" max="16384" width="8" style="13"/>
  </cols>
  <sheetData>
    <row r="1" spans="1:5" s="12" customFormat="1" ht="15" customHeight="1">
      <c r="A1" s="9" t="s">
        <v>51</v>
      </c>
      <c r="E1" s="9"/>
    </row>
    <row r="2" spans="1:5" ht="20.100000000000001" customHeight="1">
      <c r="A2" s="175" t="s">
        <v>592</v>
      </c>
      <c r="E2" s="44"/>
    </row>
    <row r="3" spans="1:5" ht="12" customHeight="1">
      <c r="D3" s="44"/>
      <c r="E3" s="44"/>
    </row>
    <row r="4" spans="1:5" s="15" customFormat="1" ht="20.399999999999999" customHeight="1">
      <c r="A4" s="72" t="s">
        <v>428</v>
      </c>
      <c r="B4" s="72" t="s">
        <v>429</v>
      </c>
      <c r="C4" s="72" t="s">
        <v>430</v>
      </c>
      <c r="D4" s="72" t="s">
        <v>431</v>
      </c>
      <c r="E4" s="72" t="s">
        <v>432</v>
      </c>
    </row>
    <row r="5" spans="1:5" s="15" customFormat="1" ht="84" customHeight="1">
      <c r="A5" s="73" t="s">
        <v>508</v>
      </c>
      <c r="B5" s="73" t="s">
        <v>433</v>
      </c>
      <c r="C5" s="73" t="s">
        <v>434</v>
      </c>
      <c r="D5" s="73" t="s">
        <v>435</v>
      </c>
      <c r="E5" s="72" t="s">
        <v>436</v>
      </c>
    </row>
    <row r="6" spans="1:5" s="15" customFormat="1" ht="84" customHeight="1">
      <c r="A6" s="73" t="s">
        <v>437</v>
      </c>
      <c r="B6" s="73" t="s">
        <v>433</v>
      </c>
      <c r="C6" s="73" t="s">
        <v>434</v>
      </c>
      <c r="D6" s="73" t="s">
        <v>435</v>
      </c>
      <c r="E6" s="72" t="s">
        <v>438</v>
      </c>
    </row>
    <row r="7" spans="1:5" s="15" customFormat="1" ht="84" customHeight="1">
      <c r="A7" s="73" t="s">
        <v>439</v>
      </c>
      <c r="B7" s="73" t="s">
        <v>440</v>
      </c>
      <c r="C7" s="73" t="s">
        <v>441</v>
      </c>
      <c r="D7" s="73" t="s">
        <v>435</v>
      </c>
      <c r="E7" s="72" t="s">
        <v>559</v>
      </c>
    </row>
    <row r="8" spans="1:5" s="15" customFormat="1" ht="169.2" customHeight="1">
      <c r="A8" s="73" t="s">
        <v>442</v>
      </c>
      <c r="B8" s="73" t="s">
        <v>443</v>
      </c>
      <c r="C8" s="73" t="s">
        <v>598</v>
      </c>
      <c r="D8" s="73" t="s">
        <v>444</v>
      </c>
      <c r="E8" s="72" t="s">
        <v>560</v>
      </c>
    </row>
    <row r="9" spans="1:5" s="15" customFormat="1" ht="20.399999999999999" customHeight="1">
      <c r="A9" s="21" t="s">
        <v>445</v>
      </c>
      <c r="B9" s="74"/>
      <c r="C9" s="74"/>
      <c r="D9" s="74"/>
      <c r="E9" s="74"/>
    </row>
    <row r="10" spans="1:5" s="15" customFormat="1" ht="20.399999999999999" customHeight="1">
      <c r="A10" s="21" t="s">
        <v>446</v>
      </c>
      <c r="B10" s="74"/>
      <c r="C10" s="74"/>
      <c r="D10" s="74"/>
      <c r="E10" s="74"/>
    </row>
  </sheetData>
  <customSheetViews>
    <customSheetView guid="{FA2E2ECF-19D5-4416-B864-ACA636B8BADE}" fitToPage="1">
      <selection activeCell="B5" sqref="B5"/>
      <colBreaks count="1" manualBreakCount="1">
        <brk id="5" max="1048575" man="1"/>
      </colBreaks>
      <pageMargins left="0.70866141732283472" right="0.70866141732283472" top="0.74803149606299213" bottom="0.74803149606299213" header="0.31496062992125984" footer="0.31496062992125984"/>
      <pageSetup paperSize="9" scale="49" orientation="landscape" r:id="rId1"/>
    </customSheetView>
  </customSheetViews>
  <phoneticPr fontId="1"/>
  <hyperlinks>
    <hyperlink ref="A1" location="目次!A1" display="目次へ戻る"/>
  </hyperlinks>
  <pageMargins left="0.70866141732283472" right="0.70866141732283472" top="0.74803149606299213" bottom="0.74803149606299213" header="0.31496062992125984" footer="0.31496062992125984"/>
  <pageSetup paperSize="9" scale="83"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zoomScaleNormal="100" workbookViewId="0"/>
  </sheetViews>
  <sheetFormatPr defaultColWidth="8" defaultRowHeight="12.6"/>
  <cols>
    <col min="1" max="6" width="10.19921875" style="13" customWidth="1"/>
    <col min="7" max="7" width="8.69921875" style="13" customWidth="1"/>
    <col min="8" max="16384" width="8" style="13"/>
  </cols>
  <sheetData>
    <row r="1" spans="1:9" s="12" customFormat="1" ht="15" customHeight="1">
      <c r="A1" s="9" t="s">
        <v>51</v>
      </c>
      <c r="E1" s="9"/>
      <c r="F1" s="9"/>
      <c r="G1" s="10"/>
    </row>
    <row r="2" spans="1:9" ht="20.100000000000001" customHeight="1">
      <c r="A2" s="175" t="s">
        <v>593</v>
      </c>
      <c r="E2" s="44"/>
      <c r="F2" s="44"/>
      <c r="G2" s="44"/>
    </row>
    <row r="3" spans="1:9" ht="12" customHeight="1">
      <c r="D3" s="44"/>
      <c r="E3" s="44"/>
      <c r="F3" s="44"/>
      <c r="G3" s="44"/>
    </row>
    <row r="4" spans="1:9" s="15" customFormat="1" ht="22.2" customHeight="1">
      <c r="A4" s="36" t="s">
        <v>447</v>
      </c>
      <c r="B4" s="77"/>
      <c r="C4" s="77"/>
      <c r="D4" s="77"/>
      <c r="E4" s="77"/>
      <c r="H4" s="21"/>
    </row>
    <row r="5" spans="1:9" s="15" customFormat="1" ht="22.2" customHeight="1">
      <c r="A5" s="75"/>
      <c r="B5" s="45" t="s">
        <v>80</v>
      </c>
      <c r="C5" s="45" t="s">
        <v>81</v>
      </c>
      <c r="D5" s="45" t="s">
        <v>82</v>
      </c>
      <c r="E5" s="45" t="s">
        <v>83</v>
      </c>
      <c r="F5" s="48" t="s">
        <v>84</v>
      </c>
      <c r="H5" s="21"/>
    </row>
    <row r="6" spans="1:9" s="21" customFormat="1" ht="22.2" customHeight="1">
      <c r="A6" s="76" t="s">
        <v>448</v>
      </c>
      <c r="B6" s="38">
        <v>0</v>
      </c>
      <c r="C6" s="38">
        <v>0</v>
      </c>
      <c r="D6" s="38">
        <v>0</v>
      </c>
      <c r="E6" s="38">
        <v>2</v>
      </c>
      <c r="F6" s="38">
        <v>0</v>
      </c>
      <c r="G6" s="15"/>
    </row>
    <row r="7" spans="1:9" s="21" customFormat="1" ht="22.2" customHeight="1">
      <c r="A7" s="21" t="s">
        <v>475</v>
      </c>
      <c r="B7" s="15"/>
      <c r="C7" s="15"/>
      <c r="D7" s="15"/>
      <c r="E7" s="15"/>
      <c r="F7" s="15"/>
      <c r="G7" s="15"/>
    </row>
    <row r="8" spans="1:9" s="21" customFormat="1" ht="22.2" customHeight="1">
      <c r="A8" s="21" t="s">
        <v>551</v>
      </c>
      <c r="B8" s="15"/>
      <c r="C8" s="15"/>
      <c r="D8" s="15"/>
      <c r="E8" s="15"/>
      <c r="F8" s="15"/>
      <c r="G8" s="15"/>
      <c r="H8" s="15"/>
    </row>
    <row r="9" spans="1:9" s="21" customFormat="1" ht="14.4" customHeight="1">
      <c r="A9" s="15"/>
      <c r="B9" s="15"/>
      <c r="C9" s="15"/>
      <c r="D9" s="15"/>
      <c r="E9" s="15"/>
      <c r="F9" s="15"/>
      <c r="G9" s="15"/>
      <c r="H9" s="15"/>
    </row>
    <row r="10" spans="1:9" s="21" customFormat="1" ht="22.2" customHeight="1">
      <c r="A10" s="41" t="s">
        <v>449</v>
      </c>
      <c r="B10" s="15"/>
      <c r="C10" s="15"/>
      <c r="D10" s="15"/>
      <c r="E10" s="15"/>
      <c r="F10" s="15"/>
      <c r="G10" s="15"/>
      <c r="H10" s="15"/>
    </row>
    <row r="11" spans="1:9" s="81" customFormat="1" ht="22.2" customHeight="1">
      <c r="A11" s="296"/>
      <c r="B11" s="369" t="s">
        <v>455</v>
      </c>
      <c r="C11" s="369" t="s">
        <v>450</v>
      </c>
      <c r="D11" s="371" t="s">
        <v>451</v>
      </c>
      <c r="E11" s="372"/>
      <c r="F11" s="369" t="s">
        <v>452</v>
      </c>
      <c r="G11" s="88"/>
      <c r="H11" s="88"/>
      <c r="I11" s="88"/>
    </row>
    <row r="12" spans="1:9" s="81" customFormat="1" ht="22.2" customHeight="1">
      <c r="A12" s="297"/>
      <c r="B12" s="314"/>
      <c r="C12" s="314"/>
      <c r="D12" s="108" t="s">
        <v>453</v>
      </c>
      <c r="E12" s="133" t="s">
        <v>454</v>
      </c>
      <c r="F12" s="373"/>
      <c r="G12" s="88"/>
      <c r="H12" s="88"/>
      <c r="I12" s="88"/>
    </row>
    <row r="13" spans="1:9" s="81" customFormat="1" ht="22.2" customHeight="1">
      <c r="A13" s="108" t="s">
        <v>313</v>
      </c>
      <c r="B13" s="201">
        <v>5822</v>
      </c>
      <c r="C13" s="201">
        <v>24</v>
      </c>
      <c r="D13" s="201">
        <v>3</v>
      </c>
      <c r="E13" s="201">
        <v>21</v>
      </c>
      <c r="F13" s="201">
        <v>0</v>
      </c>
      <c r="G13" s="88"/>
      <c r="H13" s="88"/>
      <c r="I13" s="88"/>
    </row>
    <row r="14" spans="1:9" s="81" customFormat="1" ht="22.2" customHeight="1">
      <c r="A14" s="108" t="s">
        <v>314</v>
      </c>
      <c r="B14" s="201">
        <v>9581</v>
      </c>
      <c r="C14" s="201">
        <v>55</v>
      </c>
      <c r="D14" s="201">
        <v>21</v>
      </c>
      <c r="E14" s="201">
        <v>49</v>
      </c>
      <c r="F14" s="201">
        <v>2</v>
      </c>
      <c r="G14" s="88"/>
      <c r="H14" s="88"/>
      <c r="I14" s="88"/>
    </row>
    <row r="15" spans="1:9" s="81" customFormat="1" ht="22.2" customHeight="1">
      <c r="A15" s="108" t="s">
        <v>315</v>
      </c>
      <c r="B15" s="201">
        <v>8927</v>
      </c>
      <c r="C15" s="201">
        <v>70</v>
      </c>
      <c r="D15" s="201">
        <v>40</v>
      </c>
      <c r="E15" s="201">
        <v>62</v>
      </c>
      <c r="F15" s="201">
        <v>4</v>
      </c>
      <c r="G15" s="88"/>
      <c r="H15" s="88"/>
      <c r="I15" s="88"/>
    </row>
    <row r="16" spans="1:9" s="81" customFormat="1" ht="22.2" customHeight="1">
      <c r="A16" s="108" t="s">
        <v>316</v>
      </c>
      <c r="B16" s="201">
        <v>9077</v>
      </c>
      <c r="C16" s="201">
        <v>83</v>
      </c>
      <c r="D16" s="201">
        <v>31</v>
      </c>
      <c r="E16" s="201">
        <v>73</v>
      </c>
      <c r="F16" s="201">
        <v>3</v>
      </c>
      <c r="G16" s="88"/>
      <c r="H16" s="88"/>
      <c r="I16" s="88"/>
    </row>
    <row r="17" spans="1:6" s="88" customFormat="1" ht="22.2" customHeight="1">
      <c r="A17" s="108" t="s">
        <v>332</v>
      </c>
      <c r="B17" s="201">
        <v>8489</v>
      </c>
      <c r="C17" s="201">
        <v>66</v>
      </c>
      <c r="D17" s="201">
        <v>43</v>
      </c>
      <c r="E17" s="201">
        <v>49</v>
      </c>
      <c r="F17" s="201">
        <v>2</v>
      </c>
    </row>
    <row r="18" spans="1:6" s="88" customFormat="1" ht="22.2" customHeight="1">
      <c r="A18" s="370" t="s">
        <v>456</v>
      </c>
      <c r="B18" s="370"/>
      <c r="C18" s="370"/>
      <c r="D18" s="370"/>
      <c r="E18" s="370"/>
      <c r="F18" s="370"/>
    </row>
    <row r="19" spans="1:6" s="88" customFormat="1" ht="22.2" customHeight="1">
      <c r="A19" s="81" t="s">
        <v>518</v>
      </c>
    </row>
    <row r="20" spans="1:6" s="88" customFormat="1" ht="22.2" customHeight="1">
      <c r="A20" s="81" t="s">
        <v>282</v>
      </c>
      <c r="B20" s="88" t="s">
        <v>486</v>
      </c>
    </row>
    <row r="21" spans="1:6" s="88" customFormat="1" ht="16.2" customHeight="1"/>
    <row r="22" spans="1:6" s="88" customFormat="1" ht="22.2" customHeight="1">
      <c r="A22" s="132" t="s">
        <v>457</v>
      </c>
    </row>
    <row r="23" spans="1:6" s="88" customFormat="1" ht="22.2" customHeight="1">
      <c r="A23" s="212"/>
      <c r="B23" s="108" t="s">
        <v>313</v>
      </c>
      <c r="C23" s="108" t="s">
        <v>314</v>
      </c>
      <c r="D23" s="108" t="s">
        <v>315</v>
      </c>
      <c r="E23" s="108" t="s">
        <v>316</v>
      </c>
      <c r="F23" s="108" t="s">
        <v>332</v>
      </c>
    </row>
    <row r="24" spans="1:6" s="88" customFormat="1" ht="22.2" customHeight="1">
      <c r="A24" s="133" t="s">
        <v>458</v>
      </c>
      <c r="B24" s="201">
        <v>6065</v>
      </c>
      <c r="C24" s="201">
        <v>6204</v>
      </c>
      <c r="D24" s="201">
        <v>6165</v>
      </c>
      <c r="E24" s="201">
        <v>6046</v>
      </c>
      <c r="F24" s="201">
        <v>6124</v>
      </c>
    </row>
    <row r="25" spans="1:6" s="88" customFormat="1" ht="22.2" customHeight="1">
      <c r="A25" s="133" t="s">
        <v>459</v>
      </c>
      <c r="B25" s="201">
        <v>464</v>
      </c>
      <c r="C25" s="201">
        <v>524</v>
      </c>
      <c r="D25" s="201">
        <v>483</v>
      </c>
      <c r="E25" s="201">
        <v>468</v>
      </c>
      <c r="F25" s="201">
        <v>504</v>
      </c>
    </row>
    <row r="26" spans="1:6" s="88" customFormat="1" ht="22.2" customHeight="1">
      <c r="A26" s="91" t="s">
        <v>473</v>
      </c>
      <c r="B26" s="93">
        <v>6529</v>
      </c>
      <c r="C26" s="93">
        <v>6728</v>
      </c>
      <c r="D26" s="93">
        <v>6648</v>
      </c>
      <c r="E26" s="93">
        <v>6514</v>
      </c>
      <c r="F26" s="93">
        <v>6628</v>
      </c>
    </row>
    <row r="27" spans="1:6" s="88" customFormat="1" ht="22.2" customHeight="1">
      <c r="A27" s="167" t="s">
        <v>542</v>
      </c>
    </row>
    <row r="28" spans="1:6" s="88" customFormat="1" ht="22.2" customHeight="1">
      <c r="A28" s="167" t="s">
        <v>543</v>
      </c>
    </row>
    <row r="29" spans="1:6" s="88" customFormat="1" ht="15.6" customHeight="1"/>
    <row r="30" spans="1:6" s="88" customFormat="1" ht="22.2" customHeight="1">
      <c r="A30" s="132" t="s">
        <v>460</v>
      </c>
    </row>
    <row r="31" spans="1:6" s="88" customFormat="1" ht="22.2" customHeight="1">
      <c r="A31" s="212"/>
      <c r="B31" s="108" t="s">
        <v>313</v>
      </c>
      <c r="C31" s="108" t="s">
        <v>314</v>
      </c>
      <c r="D31" s="108" t="s">
        <v>315</v>
      </c>
      <c r="E31" s="108" t="s">
        <v>316</v>
      </c>
      <c r="F31" s="108" t="s">
        <v>332</v>
      </c>
    </row>
    <row r="32" spans="1:6" s="88" customFormat="1" ht="22.2" customHeight="1">
      <c r="A32" s="108" t="s">
        <v>461</v>
      </c>
      <c r="B32" s="156">
        <v>11</v>
      </c>
      <c r="C32" s="156">
        <v>6</v>
      </c>
      <c r="D32" s="156">
        <v>18</v>
      </c>
      <c r="E32" s="156">
        <v>17</v>
      </c>
      <c r="F32" s="157">
        <v>18</v>
      </c>
    </row>
    <row r="33" spans="1:1" s="88" customFormat="1" ht="22.2" customHeight="1">
      <c r="A33" s="81" t="s">
        <v>544</v>
      </c>
    </row>
    <row r="34" spans="1:1" s="88" customFormat="1" ht="22.2" customHeight="1">
      <c r="A34" s="81" t="s">
        <v>545</v>
      </c>
    </row>
  </sheetData>
  <customSheetViews>
    <customSheetView guid="{FA2E2ECF-19D5-4416-B864-ACA636B8BADE}" fitToPage="1" topLeftCell="A28">
      <selection activeCell="A28" sqref="A28"/>
      <pageMargins left="0.70866141732283472" right="0.70866141732283472" top="0.74803149606299213" bottom="0.74803149606299213" header="0.31496062992125984" footer="0.31496062992125984"/>
      <pageSetup paperSize="9" scale="66" orientation="landscape" r:id="rId1"/>
    </customSheetView>
  </customSheetViews>
  <mergeCells count="6">
    <mergeCell ref="B11:B12"/>
    <mergeCell ref="A18:F18"/>
    <mergeCell ref="A11:A12"/>
    <mergeCell ref="C11:C12"/>
    <mergeCell ref="D11:E11"/>
    <mergeCell ref="F11:F12"/>
  </mergeCells>
  <phoneticPr fontId="1"/>
  <hyperlinks>
    <hyperlink ref="A1" location="目次!A1" display="目次へ戻る"/>
  </hyperlinks>
  <pageMargins left="0.70866141732283472" right="0.70866141732283472" top="0.74803149606299213" bottom="0.74803149606299213" header="0.31496062992125984" footer="0.31496062992125984"/>
  <pageSetup paperSize="9" scale="66"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
  <sheetViews>
    <sheetView zoomScaleNormal="100" workbookViewId="0"/>
  </sheetViews>
  <sheetFormatPr defaultColWidth="8" defaultRowHeight="12.6"/>
  <cols>
    <col min="1" max="6" width="10.19921875" style="13" customWidth="1"/>
    <col min="7" max="7" width="8.69921875" style="13" customWidth="1"/>
    <col min="8" max="16384" width="8" style="13"/>
  </cols>
  <sheetData>
    <row r="1" spans="1:8" s="12" customFormat="1" ht="15" customHeight="1">
      <c r="A1" s="9" t="s">
        <v>51</v>
      </c>
      <c r="E1" s="9"/>
      <c r="F1" s="9"/>
      <c r="G1" s="10"/>
    </row>
    <row r="2" spans="1:8" ht="20.100000000000001" customHeight="1">
      <c r="A2" s="175" t="s">
        <v>594</v>
      </c>
      <c r="E2" s="44"/>
      <c r="F2" s="44"/>
      <c r="G2" s="44"/>
    </row>
    <row r="3" spans="1:8" ht="12" customHeight="1">
      <c r="D3" s="44"/>
      <c r="E3" s="44"/>
      <c r="F3" s="44"/>
      <c r="G3" s="44"/>
    </row>
    <row r="4" spans="1:8" s="15" customFormat="1" ht="22.2" customHeight="1">
      <c r="A4" s="75"/>
      <c r="B4" s="45" t="s">
        <v>80</v>
      </c>
      <c r="C4" s="45" t="s">
        <v>81</v>
      </c>
      <c r="D4" s="45" t="s">
        <v>82</v>
      </c>
      <c r="E4" s="45" t="s">
        <v>83</v>
      </c>
      <c r="F4" s="48" t="s">
        <v>84</v>
      </c>
      <c r="H4" s="21"/>
    </row>
    <row r="5" spans="1:8" s="21" customFormat="1" ht="22.2" customHeight="1">
      <c r="A5" s="76" t="s">
        <v>462</v>
      </c>
      <c r="B5" s="38">
        <v>0</v>
      </c>
      <c r="C5" s="38">
        <v>3</v>
      </c>
      <c r="D5" s="38">
        <v>7</v>
      </c>
      <c r="E5" s="38">
        <v>7</v>
      </c>
      <c r="F5" s="38">
        <v>3</v>
      </c>
      <c r="G5" s="15"/>
    </row>
    <row r="6" spans="1:8" s="21" customFormat="1" ht="22.2" customHeight="1">
      <c r="A6" s="21" t="s">
        <v>556</v>
      </c>
      <c r="B6" s="15"/>
      <c r="C6" s="15"/>
      <c r="D6" s="15"/>
      <c r="E6" s="15"/>
      <c r="F6" s="15"/>
      <c r="G6" s="15"/>
    </row>
    <row r="7" spans="1:8" s="21" customFormat="1" ht="22.2" customHeight="1">
      <c r="A7" s="21" t="s">
        <v>557</v>
      </c>
      <c r="B7" s="15"/>
      <c r="C7" s="15"/>
      <c r="D7" s="15"/>
      <c r="E7" s="15"/>
      <c r="F7" s="15"/>
      <c r="G7" s="15"/>
      <c r="H7" s="15"/>
    </row>
    <row r="8" spans="1:8" s="21" customFormat="1" ht="14.4" customHeight="1">
      <c r="A8" s="15"/>
      <c r="B8" s="15"/>
      <c r="C8" s="15"/>
      <c r="D8" s="15"/>
      <c r="E8" s="15"/>
      <c r="F8" s="15"/>
      <c r="G8" s="15"/>
      <c r="H8" s="15"/>
    </row>
  </sheetData>
  <customSheetViews>
    <customSheetView guid="{FA2E2ECF-19D5-4416-B864-ACA636B8BADE}" fitToPage="1">
      <selection activeCell="A3" sqref="A3"/>
      <pageMargins left="0.70866141732283472" right="0.70866141732283472" top="0.74803149606299213" bottom="0.74803149606299213" header="0.31496062992125984" footer="0.31496062992125984"/>
      <pageSetup paperSize="9" orientation="landscape" r:id="rId1"/>
    </customSheetView>
  </customSheetViews>
  <phoneticPr fontId="1"/>
  <hyperlinks>
    <hyperlink ref="A1" location="目次!A1" display="目次へ戻る"/>
  </hyperlinks>
  <pageMargins left="0.70866141732283472" right="0.70866141732283472" top="0.74803149606299213" bottom="0.74803149606299213" header="0.31496062992125984" footer="0.31496062992125984"/>
  <pageSetup paperSize="9"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showGridLines="0" zoomScaleNormal="100" workbookViewId="0"/>
  </sheetViews>
  <sheetFormatPr defaultColWidth="8" defaultRowHeight="12.6"/>
  <cols>
    <col min="1" max="6" width="10.19921875" style="13" customWidth="1"/>
    <col min="7" max="16384" width="8" style="13"/>
  </cols>
  <sheetData>
    <row r="1" spans="1:6" s="12" customFormat="1" ht="15" customHeight="1">
      <c r="A1" s="9" t="s">
        <v>51</v>
      </c>
      <c r="E1" s="9"/>
      <c r="F1" s="9"/>
    </row>
    <row r="2" spans="1:6" s="155" customFormat="1" ht="20.100000000000001" customHeight="1">
      <c r="A2" s="175" t="s">
        <v>595</v>
      </c>
      <c r="E2" s="107"/>
      <c r="F2" s="107"/>
    </row>
    <row r="3" spans="1:6" s="155" customFormat="1" ht="12" customHeight="1">
      <c r="D3" s="107"/>
      <c r="E3" s="107"/>
      <c r="F3" s="107"/>
    </row>
    <row r="4" spans="1:6" s="88" customFormat="1" ht="18.600000000000001" customHeight="1">
      <c r="A4" s="57" t="s">
        <v>463</v>
      </c>
      <c r="B4" s="78"/>
      <c r="C4" s="78"/>
      <c r="D4" s="78"/>
      <c r="E4" s="78"/>
      <c r="F4" s="78"/>
    </row>
    <row r="5" spans="1:6" s="81" customFormat="1" ht="18.600000000000001" customHeight="1">
      <c r="A5" s="212"/>
      <c r="B5" s="108" t="s">
        <v>313</v>
      </c>
      <c r="C5" s="108" t="s">
        <v>314</v>
      </c>
      <c r="D5" s="108" t="s">
        <v>315</v>
      </c>
      <c r="E5" s="108" t="s">
        <v>316</v>
      </c>
      <c r="F5" s="108" t="s">
        <v>332</v>
      </c>
    </row>
    <row r="6" spans="1:6" s="81" customFormat="1" ht="18.600000000000001" customHeight="1">
      <c r="A6" s="133" t="s">
        <v>464</v>
      </c>
      <c r="B6" s="105">
        <v>512</v>
      </c>
      <c r="C6" s="137">
        <v>630</v>
      </c>
      <c r="D6" s="137">
        <v>481</v>
      </c>
      <c r="E6" s="105">
        <v>540</v>
      </c>
      <c r="F6" s="105">
        <v>819</v>
      </c>
    </row>
    <row r="7" spans="1:6" s="88" customFormat="1" ht="18.600000000000001" customHeight="1">
      <c r="A7" s="81" t="s">
        <v>518</v>
      </c>
    </row>
    <row r="8" spans="1:6" s="88" customFormat="1" ht="18.600000000000001" customHeight="1">
      <c r="A8" s="81" t="s">
        <v>507</v>
      </c>
    </row>
    <row r="9" spans="1:6" s="81" customFormat="1" ht="18.600000000000001" customHeight="1">
      <c r="A9" s="78"/>
      <c r="B9" s="79"/>
      <c r="C9" s="79"/>
      <c r="D9" s="79"/>
      <c r="E9" s="79"/>
      <c r="F9" s="79"/>
    </row>
    <row r="10" spans="1:6" s="81" customFormat="1" ht="18.600000000000001" customHeight="1">
      <c r="A10" s="57" t="s">
        <v>465</v>
      </c>
      <c r="B10" s="79"/>
      <c r="C10" s="79"/>
      <c r="D10" s="79"/>
      <c r="E10" s="79"/>
      <c r="F10" s="79"/>
    </row>
    <row r="11" spans="1:6" s="88" customFormat="1" ht="18.600000000000001" customHeight="1">
      <c r="A11" s="212"/>
      <c r="B11" s="90" t="s">
        <v>313</v>
      </c>
      <c r="C11" s="90" t="s">
        <v>314</v>
      </c>
      <c r="D11" s="90" t="s">
        <v>315</v>
      </c>
      <c r="E11" s="90" t="s">
        <v>316</v>
      </c>
      <c r="F11" s="90" t="s">
        <v>332</v>
      </c>
    </row>
    <row r="12" spans="1:6" s="88" customFormat="1" ht="18.600000000000001" customHeight="1">
      <c r="A12" s="133" t="s">
        <v>464</v>
      </c>
      <c r="B12" s="105">
        <v>101</v>
      </c>
      <c r="C12" s="137">
        <v>147</v>
      </c>
      <c r="D12" s="137">
        <v>100</v>
      </c>
      <c r="E12" s="105">
        <v>93</v>
      </c>
      <c r="F12" s="105">
        <v>98</v>
      </c>
    </row>
    <row r="13" spans="1:6" s="88" customFormat="1" ht="18.600000000000001" customHeight="1">
      <c r="A13" s="81" t="s">
        <v>518</v>
      </c>
    </row>
    <row r="14" spans="1:6" s="88" customFormat="1" ht="18.600000000000001" customHeight="1">
      <c r="A14" s="81" t="s">
        <v>507</v>
      </c>
    </row>
    <row r="16" spans="1:6" ht="18.600000000000001" customHeight="1">
      <c r="A16" s="70" t="s">
        <v>568</v>
      </c>
      <c r="B16" s="194"/>
      <c r="C16" s="194"/>
      <c r="D16" s="194"/>
      <c r="E16" s="194"/>
      <c r="F16" s="194"/>
    </row>
    <row r="17" spans="1:6" ht="18.600000000000001" customHeight="1">
      <c r="A17" s="213"/>
      <c r="B17" s="181" t="s">
        <v>80</v>
      </c>
      <c r="C17" s="181" t="s">
        <v>81</v>
      </c>
      <c r="D17" s="181" t="s">
        <v>82</v>
      </c>
      <c r="E17" s="181" t="s">
        <v>83</v>
      </c>
      <c r="F17" s="181" t="s">
        <v>84</v>
      </c>
    </row>
    <row r="18" spans="1:6" ht="18.600000000000001" customHeight="1">
      <c r="A18" s="195" t="s">
        <v>464</v>
      </c>
      <c r="B18" s="37">
        <v>0</v>
      </c>
      <c r="C18" s="196">
        <v>0</v>
      </c>
      <c r="D18" s="196">
        <v>3</v>
      </c>
      <c r="E18" s="37">
        <v>1</v>
      </c>
      <c r="F18" s="37">
        <v>0</v>
      </c>
    </row>
    <row r="19" spans="1:6" ht="18.600000000000001" customHeight="1">
      <c r="A19" s="21" t="s">
        <v>518</v>
      </c>
      <c r="B19" s="15"/>
      <c r="C19" s="15"/>
      <c r="D19" s="15"/>
      <c r="E19" s="15"/>
      <c r="F19" s="15"/>
    </row>
    <row r="20" spans="1:6" ht="18.600000000000001" customHeight="1">
      <c r="A20" s="21" t="s">
        <v>569</v>
      </c>
      <c r="B20" s="15"/>
      <c r="C20" s="15"/>
      <c r="D20" s="15"/>
      <c r="E20" s="15"/>
      <c r="F20" s="15"/>
    </row>
  </sheetData>
  <customSheetViews>
    <customSheetView guid="{FA2E2ECF-19D5-4416-B864-ACA636B8BADE}" showGridLines="0" fitToPage="1">
      <selection activeCell="B17" sqref="B17"/>
      <pageMargins left="0.70866141732283472" right="0.70866141732283472" top="0.74803149606299213" bottom="0.74803149606299213" header="0.31496062992125984" footer="0.31496062992125984"/>
      <pageSetup paperSize="9" orientation="landscape" r:id="rId1"/>
    </customSheetView>
  </customSheetViews>
  <phoneticPr fontId="1"/>
  <hyperlinks>
    <hyperlink ref="A1" location="目次!A1" display="目次へ戻る"/>
  </hyperlinks>
  <pageMargins left="0.70866141732283472" right="0.70866141732283472" top="0.74803149606299213" bottom="0.74803149606299213" header="0.31496062992125984" footer="0.31496062992125984"/>
  <pageSetup paperSize="9" orientation="landscape"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showGridLines="0" zoomScaleNormal="100" workbookViewId="0"/>
  </sheetViews>
  <sheetFormatPr defaultColWidth="8" defaultRowHeight="12.6"/>
  <cols>
    <col min="1" max="2" width="10.19921875" style="13" customWidth="1"/>
    <col min="3" max="3" width="30.59765625" style="13" customWidth="1"/>
    <col min="4" max="5" width="10.19921875" style="13" customWidth="1"/>
    <col min="6" max="6" width="8.69921875" style="13" customWidth="1"/>
    <col min="7" max="7" width="18.59765625" style="13" customWidth="1"/>
    <col min="8" max="16384" width="8" style="13"/>
  </cols>
  <sheetData>
    <row r="1" spans="1:7" s="12" customFormat="1" ht="15" customHeight="1">
      <c r="A1" s="9" t="s">
        <v>51</v>
      </c>
      <c r="D1" s="9"/>
      <c r="E1" s="9"/>
      <c r="F1" s="10"/>
    </row>
    <row r="2" spans="1:7" ht="20.100000000000001" customHeight="1">
      <c r="A2" s="175" t="s">
        <v>596</v>
      </c>
      <c r="D2" s="44"/>
      <c r="E2" s="44"/>
      <c r="F2" s="44"/>
    </row>
    <row r="3" spans="1:7" ht="12" customHeight="1">
      <c r="C3" s="44"/>
      <c r="D3" s="44"/>
      <c r="E3" s="44"/>
      <c r="F3" s="44"/>
    </row>
    <row r="4" spans="1:7" s="15" customFormat="1" ht="18.600000000000001" customHeight="1">
      <c r="A4" s="374" t="s">
        <v>466</v>
      </c>
      <c r="B4" s="375"/>
      <c r="C4" s="375"/>
      <c r="D4" s="376"/>
      <c r="G4" s="21"/>
    </row>
    <row r="5" spans="1:7" s="21" customFormat="1" ht="18.600000000000001" customHeight="1">
      <c r="A5" s="197"/>
      <c r="B5" s="179" t="s">
        <v>467</v>
      </c>
      <c r="C5" s="182" t="s">
        <v>468</v>
      </c>
      <c r="D5" s="47" t="s">
        <v>469</v>
      </c>
      <c r="E5" s="15"/>
      <c r="F5" s="15"/>
    </row>
    <row r="6" spans="1:7" s="21" customFormat="1" ht="25.8" customHeight="1">
      <c r="A6" s="177" t="s">
        <v>80</v>
      </c>
      <c r="B6" s="176">
        <v>5</v>
      </c>
      <c r="C6" s="46" t="s">
        <v>470</v>
      </c>
      <c r="D6" s="168">
        <v>88</v>
      </c>
      <c r="E6" s="13"/>
      <c r="F6" s="15"/>
    </row>
    <row r="7" spans="1:7" s="15" customFormat="1" ht="25.8" customHeight="1">
      <c r="A7" s="177" t="s">
        <v>81</v>
      </c>
      <c r="B7" s="176">
        <v>4</v>
      </c>
      <c r="C7" s="46" t="s">
        <v>471</v>
      </c>
      <c r="D7" s="34">
        <v>70</v>
      </c>
      <c r="E7" s="13"/>
    </row>
    <row r="8" spans="1:7" s="15" customFormat="1" ht="25.8" customHeight="1">
      <c r="A8" s="177" t="s">
        <v>82</v>
      </c>
      <c r="B8" s="176">
        <v>5</v>
      </c>
      <c r="C8" s="46" t="s">
        <v>470</v>
      </c>
      <c r="D8" s="34">
        <v>77</v>
      </c>
      <c r="E8" s="13"/>
    </row>
    <row r="9" spans="1:7" s="21" customFormat="1" ht="25.8" customHeight="1">
      <c r="A9" s="177" t="s">
        <v>83</v>
      </c>
      <c r="B9" s="176">
        <v>5</v>
      </c>
      <c r="C9" s="46" t="s">
        <v>470</v>
      </c>
      <c r="D9" s="34">
        <v>75</v>
      </c>
      <c r="E9" s="13"/>
      <c r="F9" s="15"/>
      <c r="G9" s="15"/>
    </row>
    <row r="10" spans="1:7" s="21" customFormat="1" ht="25.8" customHeight="1">
      <c r="A10" s="177" t="s">
        <v>84</v>
      </c>
      <c r="B10" s="176">
        <v>5</v>
      </c>
      <c r="C10" s="80" t="s">
        <v>561</v>
      </c>
      <c r="D10" s="34">
        <v>76</v>
      </c>
      <c r="E10" s="13"/>
      <c r="F10" s="15"/>
      <c r="G10" s="15"/>
    </row>
    <row r="11" spans="1:7" s="88" customFormat="1" ht="18.600000000000001" customHeight="1">
      <c r="A11" s="167" t="s">
        <v>546</v>
      </c>
      <c r="E11" s="155"/>
    </row>
    <row r="12" spans="1:7" s="88" customFormat="1" ht="18.600000000000001" customHeight="1">
      <c r="A12" s="167" t="s">
        <v>547</v>
      </c>
      <c r="E12" s="155"/>
    </row>
    <row r="13" spans="1:7" s="15" customFormat="1" ht="18.600000000000001" customHeight="1">
      <c r="A13" s="13"/>
      <c r="B13" s="13"/>
      <c r="C13" s="13"/>
      <c r="D13" s="13"/>
      <c r="E13" s="13"/>
    </row>
    <row r="14" spans="1:7" s="15" customFormat="1" ht="18.600000000000001" customHeight="1">
      <c r="A14" s="13"/>
      <c r="B14" s="13"/>
      <c r="C14" s="13"/>
      <c r="D14" s="13"/>
      <c r="E14" s="13"/>
    </row>
  </sheetData>
  <customSheetViews>
    <customSheetView guid="{FA2E2ECF-19D5-4416-B864-ACA636B8BADE}" showGridLines="0" fitToPage="1">
      <selection activeCell="K21" sqref="K21:K22"/>
      <pageMargins left="0.70866141732283472" right="0.70866141732283472" top="0.74803149606299213" bottom="0.74803149606299213" header="0.31496062992125984" footer="0.31496062992125984"/>
      <pageSetup paperSize="9" orientation="landscape" r:id="rId1"/>
    </customSheetView>
  </customSheetViews>
  <mergeCells count="1">
    <mergeCell ref="A4:D4"/>
  </mergeCells>
  <phoneticPr fontId="1"/>
  <hyperlinks>
    <hyperlink ref="A1" location="目次!A1" display="目次へ戻る"/>
  </hyperlinks>
  <pageMargins left="0.70866141732283472" right="0.70866141732283472" top="0.74803149606299213" bottom="0.74803149606299213" header="0.31496062992125984" footer="0.31496062992125984"/>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showGridLines="0" zoomScaleNormal="100" zoomScaleSheetLayoutView="43" workbookViewId="0"/>
  </sheetViews>
  <sheetFormatPr defaultColWidth="8" defaultRowHeight="12.6"/>
  <cols>
    <col min="1" max="1" width="9.5" style="13" customWidth="1"/>
    <col min="2" max="3" width="8" style="13"/>
    <col min="4" max="4" width="12.19921875" style="13" customWidth="1"/>
    <col min="5" max="16384" width="8" style="13"/>
  </cols>
  <sheetData>
    <row r="1" spans="1:8" s="12" customFormat="1" ht="15" customHeight="1">
      <c r="A1" s="9" t="s">
        <v>51</v>
      </c>
      <c r="B1" s="9"/>
      <c r="C1" s="10"/>
      <c r="D1" s="11"/>
      <c r="E1" s="11"/>
      <c r="F1" s="11"/>
      <c r="G1" s="11"/>
      <c r="H1" s="11"/>
    </row>
    <row r="2" spans="1:8" ht="20.100000000000001" customHeight="1">
      <c r="A2" s="215" t="s">
        <v>250</v>
      </c>
      <c r="B2" s="215"/>
      <c r="C2" s="215"/>
      <c r="D2" s="215"/>
      <c r="E2" s="215"/>
      <c r="F2" s="215"/>
      <c r="G2" s="215"/>
      <c r="H2" s="215"/>
    </row>
    <row r="3" spans="1:8" ht="15.6">
      <c r="A3" s="28"/>
      <c r="B3" s="28"/>
      <c r="C3" s="28"/>
      <c r="D3" s="28"/>
      <c r="E3" s="28"/>
      <c r="F3" s="28"/>
      <c r="G3" s="28"/>
      <c r="H3" s="28"/>
    </row>
    <row r="4" spans="1:8" s="15" customFormat="1" ht="14.25" customHeight="1">
      <c r="A4" s="32" t="s">
        <v>99</v>
      </c>
      <c r="H4" s="16"/>
    </row>
    <row r="5" spans="1:8" s="15" customFormat="1" ht="14.25" customHeight="1">
      <c r="A5" s="229"/>
      <c r="B5" s="230"/>
      <c r="C5" s="231"/>
      <c r="D5" s="224" t="s">
        <v>85</v>
      </c>
      <c r="E5" s="23" t="s">
        <v>86</v>
      </c>
      <c r="F5" s="225" t="s">
        <v>86</v>
      </c>
      <c r="G5" s="226"/>
      <c r="H5" s="227"/>
    </row>
    <row r="6" spans="1:8" ht="13.95" customHeight="1">
      <c r="A6" s="229"/>
      <c r="B6" s="230"/>
      <c r="C6" s="231"/>
      <c r="D6" s="224"/>
      <c r="E6" s="224" t="s">
        <v>87</v>
      </c>
      <c r="F6" s="225" t="s">
        <v>88</v>
      </c>
      <c r="G6" s="226"/>
      <c r="H6" s="227"/>
    </row>
    <row r="7" spans="1:8" ht="13.95" customHeight="1">
      <c r="A7" s="229"/>
      <c r="B7" s="230"/>
      <c r="C7" s="231"/>
      <c r="D7" s="222"/>
      <c r="E7" s="228"/>
      <c r="F7" s="23" t="s">
        <v>89</v>
      </c>
      <c r="G7" s="23" t="s">
        <v>90</v>
      </c>
      <c r="H7" s="23" t="s">
        <v>91</v>
      </c>
    </row>
    <row r="8" spans="1:8" ht="13.95" customHeight="1">
      <c r="A8" s="22" t="s">
        <v>80</v>
      </c>
      <c r="B8" s="222" t="s">
        <v>92</v>
      </c>
      <c r="C8" s="222"/>
      <c r="D8" s="24">
        <v>11208</v>
      </c>
      <c r="E8" s="24">
        <v>10793</v>
      </c>
      <c r="F8" s="24">
        <v>9043</v>
      </c>
      <c r="G8" s="24">
        <v>1746</v>
      </c>
      <c r="H8" s="24">
        <v>4</v>
      </c>
    </row>
    <row r="9" spans="1:8" ht="13.95" customHeight="1">
      <c r="A9" s="22" t="s">
        <v>81</v>
      </c>
      <c r="B9" s="222" t="s">
        <v>92</v>
      </c>
      <c r="C9" s="222"/>
      <c r="D9" s="24">
        <v>10988</v>
      </c>
      <c r="E9" s="24">
        <v>10668</v>
      </c>
      <c r="F9" s="24">
        <v>9694</v>
      </c>
      <c r="G9" s="24">
        <v>967</v>
      </c>
      <c r="H9" s="24">
        <v>7</v>
      </c>
    </row>
    <row r="10" spans="1:8" ht="13.95" customHeight="1">
      <c r="A10" s="22" t="s">
        <v>82</v>
      </c>
      <c r="B10" s="222" t="s">
        <v>92</v>
      </c>
      <c r="C10" s="222"/>
      <c r="D10" s="24">
        <v>10861</v>
      </c>
      <c r="E10" s="24">
        <v>10671</v>
      </c>
      <c r="F10" s="24">
        <v>10206</v>
      </c>
      <c r="G10" s="24">
        <v>454</v>
      </c>
      <c r="H10" s="24">
        <v>11</v>
      </c>
    </row>
    <row r="11" spans="1:8" ht="13.95" customHeight="1">
      <c r="A11" s="22" t="s">
        <v>83</v>
      </c>
      <c r="B11" s="222" t="s">
        <v>92</v>
      </c>
      <c r="C11" s="222"/>
      <c r="D11" s="24">
        <v>10361</v>
      </c>
      <c r="E11" s="24">
        <v>10312</v>
      </c>
      <c r="F11" s="24">
        <v>10284</v>
      </c>
      <c r="G11" s="24">
        <v>21</v>
      </c>
      <c r="H11" s="24">
        <v>7</v>
      </c>
    </row>
    <row r="12" spans="1:8" s="20" customFormat="1" ht="12" customHeight="1">
      <c r="A12" s="232" t="s">
        <v>84</v>
      </c>
      <c r="B12" s="222" t="s">
        <v>92</v>
      </c>
      <c r="C12" s="222"/>
      <c r="D12" s="26">
        <f>SUM(D13:D22)</f>
        <v>10327</v>
      </c>
      <c r="E12" s="27">
        <f>SUM(E13:E22)</f>
        <v>10258</v>
      </c>
      <c r="F12" s="27">
        <f>SUM(F13:F22)</f>
        <v>10216</v>
      </c>
      <c r="G12" s="27">
        <f>SUM(G13:G22)</f>
        <v>32</v>
      </c>
      <c r="H12" s="27">
        <f>SUM(H13:H22)</f>
        <v>10</v>
      </c>
    </row>
    <row r="13" spans="1:8" s="20" customFormat="1" ht="10.5" customHeight="1">
      <c r="A13" s="232"/>
      <c r="B13" s="223" t="s">
        <v>93</v>
      </c>
      <c r="C13" s="23" t="s">
        <v>94</v>
      </c>
      <c r="D13" s="24">
        <v>759</v>
      </c>
      <c r="E13" s="25">
        <v>757</v>
      </c>
      <c r="F13" s="25">
        <v>756</v>
      </c>
      <c r="G13" s="25">
        <v>1</v>
      </c>
      <c r="H13" s="25">
        <v>0</v>
      </c>
    </row>
    <row r="14" spans="1:8" s="20" customFormat="1" ht="10.5" customHeight="1">
      <c r="A14" s="232"/>
      <c r="B14" s="223"/>
      <c r="C14" s="23" t="s">
        <v>95</v>
      </c>
      <c r="D14" s="24">
        <v>1122</v>
      </c>
      <c r="E14" s="25">
        <v>1108</v>
      </c>
      <c r="F14" s="25">
        <v>1107</v>
      </c>
      <c r="G14" s="25">
        <v>1</v>
      </c>
      <c r="H14" s="25">
        <v>0</v>
      </c>
    </row>
    <row r="15" spans="1:8" s="20" customFormat="1" ht="10.5" customHeight="1">
      <c r="A15" s="232"/>
      <c r="B15" s="223"/>
      <c r="C15" s="23" t="s">
        <v>2</v>
      </c>
      <c r="D15" s="24">
        <v>1157</v>
      </c>
      <c r="E15" s="25">
        <v>1149</v>
      </c>
      <c r="F15" s="25">
        <v>1146</v>
      </c>
      <c r="G15" s="25">
        <v>3</v>
      </c>
      <c r="H15" s="25">
        <v>0</v>
      </c>
    </row>
    <row r="16" spans="1:8" s="20" customFormat="1" ht="10.5" customHeight="1">
      <c r="A16" s="232"/>
      <c r="B16" s="223"/>
      <c r="C16" s="23" t="s">
        <v>3</v>
      </c>
      <c r="D16" s="24">
        <v>1051</v>
      </c>
      <c r="E16" s="25">
        <v>1046</v>
      </c>
      <c r="F16" s="25">
        <v>1040</v>
      </c>
      <c r="G16" s="25">
        <v>2</v>
      </c>
      <c r="H16" s="25">
        <v>4</v>
      </c>
    </row>
    <row r="17" spans="1:8" s="20" customFormat="1" ht="10.5" customHeight="1">
      <c r="A17" s="232"/>
      <c r="B17" s="223"/>
      <c r="C17" s="23" t="s">
        <v>4</v>
      </c>
      <c r="D17" s="24">
        <v>820</v>
      </c>
      <c r="E17" s="25">
        <v>819</v>
      </c>
      <c r="F17" s="25">
        <v>814</v>
      </c>
      <c r="G17" s="25">
        <v>5</v>
      </c>
      <c r="H17" s="25">
        <v>0</v>
      </c>
    </row>
    <row r="18" spans="1:8" s="20" customFormat="1" ht="10.5" customHeight="1">
      <c r="A18" s="232"/>
      <c r="B18" s="223"/>
      <c r="C18" s="23" t="s">
        <v>96</v>
      </c>
      <c r="D18" s="24">
        <v>661</v>
      </c>
      <c r="E18" s="25">
        <v>658</v>
      </c>
      <c r="F18" s="25">
        <v>654</v>
      </c>
      <c r="G18" s="25">
        <v>2</v>
      </c>
      <c r="H18" s="25">
        <v>2</v>
      </c>
    </row>
    <row r="19" spans="1:8" s="20" customFormat="1" ht="10.5" customHeight="1">
      <c r="A19" s="232"/>
      <c r="B19" s="223"/>
      <c r="C19" s="23" t="s">
        <v>5</v>
      </c>
      <c r="D19" s="24">
        <v>1351</v>
      </c>
      <c r="E19" s="25">
        <v>1336</v>
      </c>
      <c r="F19" s="25">
        <v>1327</v>
      </c>
      <c r="G19" s="25">
        <v>8</v>
      </c>
      <c r="H19" s="25">
        <v>1</v>
      </c>
    </row>
    <row r="20" spans="1:8" s="20" customFormat="1" ht="10.5" customHeight="1">
      <c r="A20" s="232"/>
      <c r="B20" s="223"/>
      <c r="C20" s="23" t="s">
        <v>97</v>
      </c>
      <c r="D20" s="24">
        <v>1711</v>
      </c>
      <c r="E20" s="25">
        <v>1696</v>
      </c>
      <c r="F20" s="25">
        <v>1688</v>
      </c>
      <c r="G20" s="25">
        <v>6</v>
      </c>
      <c r="H20" s="25">
        <v>2</v>
      </c>
    </row>
    <row r="21" spans="1:8" s="20" customFormat="1" ht="10.5" customHeight="1">
      <c r="A21" s="232"/>
      <c r="B21" s="223"/>
      <c r="C21" s="23" t="s">
        <v>98</v>
      </c>
      <c r="D21" s="24">
        <v>1045</v>
      </c>
      <c r="E21" s="25">
        <v>1043</v>
      </c>
      <c r="F21" s="25">
        <v>1039</v>
      </c>
      <c r="G21" s="25">
        <v>4</v>
      </c>
      <c r="H21" s="25">
        <v>0</v>
      </c>
    </row>
    <row r="22" spans="1:8" s="20" customFormat="1" ht="10.5" customHeight="1">
      <c r="A22" s="232"/>
      <c r="B22" s="223"/>
      <c r="C22" s="23" t="s">
        <v>6</v>
      </c>
      <c r="D22" s="24">
        <v>650</v>
      </c>
      <c r="E22" s="25">
        <v>646</v>
      </c>
      <c r="F22" s="25">
        <v>645</v>
      </c>
      <c r="G22" s="25">
        <v>0</v>
      </c>
      <c r="H22" s="25">
        <v>1</v>
      </c>
    </row>
    <row r="23" spans="1:8" s="20" customFormat="1" ht="10.5" customHeight="1">
      <c r="A23" s="21" t="s">
        <v>582</v>
      </c>
    </row>
    <row r="24" spans="1:8" s="20" customFormat="1" ht="10.5" customHeight="1">
      <c r="A24" s="21" t="s">
        <v>282</v>
      </c>
      <c r="B24" s="21" t="s">
        <v>599</v>
      </c>
    </row>
  </sheetData>
  <customSheetViews>
    <customSheetView guid="{FA2E2ECF-19D5-4416-B864-ACA636B8BADE}" showGridLines="0" fitToPage="1">
      <selection activeCell="B28" sqref="B28"/>
      <colBreaks count="1" manualBreakCount="1">
        <brk id="10" max="1048575" man="1"/>
      </colBreaks>
      <pageMargins left="0.74803149606299213" right="0.78740157480314965" top="0.98425196850393704" bottom="0.98425196850393704" header="0.51181102362204722" footer="0.51181102362204722"/>
      <pageSetup paperSize="9" scale="48" orientation="landscape" horizontalDpi="300" verticalDpi="300" r:id="rId1"/>
      <headerFooter alignWithMargins="0"/>
    </customSheetView>
  </customSheetViews>
  <mergeCells count="13">
    <mergeCell ref="A2:H2"/>
    <mergeCell ref="B8:C8"/>
    <mergeCell ref="B12:C12"/>
    <mergeCell ref="B13:B22"/>
    <mergeCell ref="D5:D7"/>
    <mergeCell ref="F5:H5"/>
    <mergeCell ref="E6:E7"/>
    <mergeCell ref="F6:H6"/>
    <mergeCell ref="A5:C7"/>
    <mergeCell ref="B9:C9"/>
    <mergeCell ref="B10:C10"/>
    <mergeCell ref="B11:C11"/>
    <mergeCell ref="A12:A22"/>
  </mergeCells>
  <phoneticPr fontId="1"/>
  <hyperlinks>
    <hyperlink ref="A1" location="目次!A1" display="目次へ戻る"/>
  </hyperlinks>
  <pageMargins left="0.74803149606299213" right="0.78740157480314965" top="0.98425196850393704" bottom="0.98425196850393704" header="0.51181102362204722" footer="0.51181102362204722"/>
  <pageSetup paperSize="9" orientation="landscape" horizontalDpi="300" verticalDpi="300"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5"/>
  <sheetViews>
    <sheetView showGridLines="0" zoomScaleNormal="100" zoomScaleSheetLayoutView="40" workbookViewId="0"/>
  </sheetViews>
  <sheetFormatPr defaultColWidth="8" defaultRowHeight="10.8"/>
  <cols>
    <col min="1" max="1" width="9.5" style="15" customWidth="1"/>
    <col min="2" max="3" width="8" style="15"/>
    <col min="4" max="4" width="9.19921875" style="15" bestFit="1" customWidth="1"/>
    <col min="5" max="5" width="9.19921875" style="15" customWidth="1"/>
    <col min="6" max="6" width="9.3984375" style="15" bestFit="1" customWidth="1"/>
    <col min="7" max="7" width="8.19921875" style="15" bestFit="1" customWidth="1"/>
    <col min="8" max="8" width="9.19921875" style="15" bestFit="1" customWidth="1"/>
    <col min="9" max="9" width="8.09765625" style="15" bestFit="1" customWidth="1"/>
    <col min="10" max="10" width="9.3984375" style="15" bestFit="1" customWidth="1"/>
    <col min="11" max="11" width="8.09765625" style="15" bestFit="1" customWidth="1"/>
    <col min="12" max="12" width="8.19921875" style="15" bestFit="1" customWidth="1"/>
    <col min="13" max="13" width="7.5" style="15" bestFit="1" customWidth="1"/>
    <col min="14" max="14" width="7.3984375" style="15" bestFit="1" customWidth="1"/>
    <col min="15" max="15" width="9.19921875" style="15" bestFit="1" customWidth="1"/>
    <col min="16" max="21" width="8.09765625" style="15" bestFit="1" customWidth="1"/>
    <col min="22" max="22" width="8.3984375" style="15" bestFit="1" customWidth="1"/>
    <col min="23" max="24" width="9.3984375" style="15" bestFit="1" customWidth="1"/>
    <col min="25" max="27" width="7.5" style="15" bestFit="1" customWidth="1"/>
    <col min="28" max="28" width="7.3984375" style="15" bestFit="1" customWidth="1"/>
    <col min="29" max="29" width="29.69921875" style="15" customWidth="1"/>
    <col min="30" max="16384" width="8" style="15"/>
  </cols>
  <sheetData>
    <row r="1" spans="1:29" ht="15" customHeight="1">
      <c r="A1" s="29" t="s">
        <v>51</v>
      </c>
      <c r="B1" s="29"/>
      <c r="C1" s="30"/>
      <c r="D1" s="31"/>
      <c r="E1" s="31"/>
      <c r="F1" s="31"/>
      <c r="G1" s="31"/>
      <c r="H1" s="31"/>
      <c r="I1" s="31"/>
    </row>
    <row r="2" spans="1:29" s="88" customFormat="1" ht="20.100000000000001" customHeight="1">
      <c r="A2" s="244" t="s">
        <v>101</v>
      </c>
      <c r="B2" s="244"/>
      <c r="C2" s="244"/>
      <c r="D2" s="244"/>
      <c r="E2" s="244"/>
      <c r="F2" s="244"/>
      <c r="G2" s="244"/>
      <c r="H2" s="244"/>
      <c r="I2" s="244"/>
    </row>
    <row r="3" spans="1:29" s="88" customFormat="1">
      <c r="A3" s="89"/>
      <c r="B3" s="89"/>
      <c r="C3" s="89"/>
      <c r="D3" s="89"/>
      <c r="E3" s="89"/>
      <c r="F3" s="89"/>
      <c r="G3" s="89"/>
      <c r="H3" s="89"/>
      <c r="I3" s="89"/>
    </row>
    <row r="4" spans="1:29" s="88" customFormat="1" ht="13.95" customHeight="1">
      <c r="A4" s="249"/>
      <c r="B4" s="249"/>
      <c r="C4" s="249"/>
      <c r="D4" s="235" t="s">
        <v>109</v>
      </c>
      <c r="E4" s="235"/>
      <c r="F4" s="235"/>
      <c r="G4" s="235"/>
      <c r="H4" s="235"/>
      <c r="I4" s="235"/>
      <c r="J4" s="235"/>
      <c r="K4" s="235"/>
      <c r="L4" s="235"/>
      <c r="M4" s="235" t="s">
        <v>113</v>
      </c>
      <c r="N4" s="235"/>
      <c r="O4" s="235"/>
      <c r="P4" s="235"/>
      <c r="Q4" s="235"/>
      <c r="R4" s="235"/>
      <c r="S4" s="235"/>
      <c r="T4" s="235"/>
      <c r="U4" s="235"/>
      <c r="V4" s="235" t="s">
        <v>116</v>
      </c>
      <c r="W4" s="235"/>
      <c r="X4" s="235"/>
      <c r="Y4" s="235"/>
      <c r="Z4" s="235"/>
      <c r="AA4" s="235"/>
      <c r="AB4" s="235"/>
      <c r="AC4" s="235" t="s">
        <v>117</v>
      </c>
    </row>
    <row r="5" spans="1:29" s="88" customFormat="1" ht="13.95" customHeight="1">
      <c r="A5" s="249"/>
      <c r="B5" s="249"/>
      <c r="C5" s="249"/>
      <c r="D5" s="245" t="s">
        <v>102</v>
      </c>
      <c r="E5" s="246" t="s">
        <v>103</v>
      </c>
      <c r="F5" s="246"/>
      <c r="G5" s="246"/>
      <c r="H5" s="246"/>
      <c r="I5" s="246"/>
      <c r="J5" s="246"/>
      <c r="K5" s="246"/>
      <c r="L5" s="246"/>
      <c r="M5" s="245" t="s">
        <v>102</v>
      </c>
      <c r="N5" s="246" t="s">
        <v>110</v>
      </c>
      <c r="O5" s="246"/>
      <c r="P5" s="246"/>
      <c r="Q5" s="246"/>
      <c r="R5" s="246"/>
      <c r="S5" s="246"/>
      <c r="T5" s="246"/>
      <c r="U5" s="246"/>
      <c r="V5" s="245" t="s">
        <v>102</v>
      </c>
      <c r="W5" s="247" t="s">
        <v>251</v>
      </c>
      <c r="X5" s="247"/>
      <c r="Y5" s="247"/>
      <c r="Z5" s="247"/>
      <c r="AA5" s="247"/>
      <c r="AB5" s="247"/>
      <c r="AC5" s="235"/>
    </row>
    <row r="6" spans="1:29" s="88" customFormat="1" ht="13.95" customHeight="1">
      <c r="A6" s="249"/>
      <c r="B6" s="249"/>
      <c r="C6" s="249"/>
      <c r="D6" s="246"/>
      <c r="E6" s="246" t="s">
        <v>491</v>
      </c>
      <c r="F6" s="246"/>
      <c r="G6" s="246" t="s">
        <v>492</v>
      </c>
      <c r="H6" s="246"/>
      <c r="I6" s="246" t="s">
        <v>106</v>
      </c>
      <c r="J6" s="246"/>
      <c r="K6" s="246" t="s">
        <v>57</v>
      </c>
      <c r="L6" s="246"/>
      <c r="M6" s="245"/>
      <c r="N6" s="246" t="s">
        <v>491</v>
      </c>
      <c r="O6" s="246"/>
      <c r="P6" s="246" t="s">
        <v>492</v>
      </c>
      <c r="Q6" s="246"/>
      <c r="R6" s="246" t="s">
        <v>106</v>
      </c>
      <c r="S6" s="246"/>
      <c r="T6" s="246" t="s">
        <v>57</v>
      </c>
      <c r="U6" s="246"/>
      <c r="V6" s="245"/>
      <c r="W6" s="247" t="s">
        <v>114</v>
      </c>
      <c r="X6" s="247" t="s">
        <v>510</v>
      </c>
      <c r="Y6" s="247" t="s">
        <v>511</v>
      </c>
      <c r="Z6" s="247" t="s">
        <v>115</v>
      </c>
      <c r="AA6" s="247" t="s">
        <v>10</v>
      </c>
      <c r="AB6" s="247" t="s">
        <v>8</v>
      </c>
      <c r="AC6" s="235"/>
    </row>
    <row r="7" spans="1:29" s="88" customFormat="1" ht="13.95" customHeight="1">
      <c r="A7" s="249"/>
      <c r="B7" s="249"/>
      <c r="C7" s="249"/>
      <c r="D7" s="246"/>
      <c r="E7" s="90" t="s">
        <v>107</v>
      </c>
      <c r="F7" s="90" t="s">
        <v>108</v>
      </c>
      <c r="G7" s="90" t="s">
        <v>107</v>
      </c>
      <c r="H7" s="90" t="s">
        <v>108</v>
      </c>
      <c r="I7" s="90" t="s">
        <v>107</v>
      </c>
      <c r="J7" s="90" t="s">
        <v>108</v>
      </c>
      <c r="K7" s="90" t="s">
        <v>107</v>
      </c>
      <c r="L7" s="90" t="s">
        <v>108</v>
      </c>
      <c r="M7" s="245"/>
      <c r="N7" s="90" t="s">
        <v>111</v>
      </c>
      <c r="O7" s="90" t="s">
        <v>112</v>
      </c>
      <c r="P7" s="90" t="s">
        <v>111</v>
      </c>
      <c r="Q7" s="90" t="s">
        <v>112</v>
      </c>
      <c r="R7" s="90" t="s">
        <v>111</v>
      </c>
      <c r="S7" s="90" t="s">
        <v>112</v>
      </c>
      <c r="T7" s="90" t="s">
        <v>111</v>
      </c>
      <c r="U7" s="90" t="s">
        <v>112</v>
      </c>
      <c r="V7" s="245"/>
      <c r="W7" s="247"/>
      <c r="X7" s="247"/>
      <c r="Y7" s="247"/>
      <c r="Z7" s="247"/>
      <c r="AA7" s="247"/>
      <c r="AB7" s="247"/>
      <c r="AC7" s="235"/>
    </row>
    <row r="8" spans="1:29" s="88" customFormat="1" ht="13.95" customHeight="1">
      <c r="A8" s="91" t="s">
        <v>80</v>
      </c>
      <c r="B8" s="239" t="s">
        <v>92</v>
      </c>
      <c r="C8" s="239"/>
      <c r="D8" s="92">
        <v>42</v>
      </c>
      <c r="E8" s="92">
        <v>466</v>
      </c>
      <c r="F8" s="92">
        <v>494</v>
      </c>
      <c r="G8" s="92">
        <v>4</v>
      </c>
      <c r="H8" s="92">
        <v>4</v>
      </c>
      <c r="I8" s="92">
        <v>0</v>
      </c>
      <c r="J8" s="92">
        <v>0</v>
      </c>
      <c r="K8" s="92">
        <v>470</v>
      </c>
      <c r="L8" s="92">
        <v>498</v>
      </c>
      <c r="M8" s="93">
        <v>69</v>
      </c>
      <c r="N8" s="92">
        <v>1248</v>
      </c>
      <c r="O8" s="93">
        <v>1248</v>
      </c>
      <c r="P8" s="92">
        <v>1245</v>
      </c>
      <c r="Q8" s="93">
        <v>1245</v>
      </c>
      <c r="R8" s="92">
        <v>3</v>
      </c>
      <c r="S8" s="93">
        <v>3</v>
      </c>
      <c r="T8" s="92">
        <v>2496</v>
      </c>
      <c r="U8" s="93">
        <v>2496</v>
      </c>
      <c r="V8" s="93">
        <v>10</v>
      </c>
      <c r="W8" s="93">
        <v>14</v>
      </c>
      <c r="X8" s="93">
        <v>37</v>
      </c>
      <c r="Y8" s="93">
        <v>8</v>
      </c>
      <c r="Z8" s="93">
        <v>73</v>
      </c>
      <c r="AA8" s="93">
        <v>3</v>
      </c>
      <c r="AB8" s="93">
        <v>135</v>
      </c>
      <c r="AC8" s="93" t="s">
        <v>479</v>
      </c>
    </row>
    <row r="9" spans="1:29" s="88" customFormat="1" ht="13.95" customHeight="1">
      <c r="A9" s="91" t="s">
        <v>81</v>
      </c>
      <c r="B9" s="239" t="s">
        <v>92</v>
      </c>
      <c r="C9" s="239"/>
      <c r="D9" s="92">
        <v>59</v>
      </c>
      <c r="E9" s="92">
        <v>636</v>
      </c>
      <c r="F9" s="92">
        <v>682</v>
      </c>
      <c r="G9" s="92">
        <v>36</v>
      </c>
      <c r="H9" s="92">
        <v>36</v>
      </c>
      <c r="I9" s="92">
        <v>0</v>
      </c>
      <c r="J9" s="92">
        <v>0</v>
      </c>
      <c r="K9" s="92">
        <v>672</v>
      </c>
      <c r="L9" s="92">
        <v>718</v>
      </c>
      <c r="M9" s="93">
        <v>79</v>
      </c>
      <c r="N9" s="92">
        <v>1433</v>
      </c>
      <c r="O9" s="93">
        <v>1433</v>
      </c>
      <c r="P9" s="92">
        <v>1430</v>
      </c>
      <c r="Q9" s="93">
        <v>1430</v>
      </c>
      <c r="R9" s="92">
        <v>2</v>
      </c>
      <c r="S9" s="93">
        <v>2</v>
      </c>
      <c r="T9" s="92">
        <v>2865</v>
      </c>
      <c r="U9" s="93">
        <v>2865</v>
      </c>
      <c r="V9" s="93">
        <v>16</v>
      </c>
      <c r="W9" s="93">
        <v>11</v>
      </c>
      <c r="X9" s="93">
        <v>46</v>
      </c>
      <c r="Y9" s="93">
        <v>8</v>
      </c>
      <c r="Z9" s="93">
        <v>94</v>
      </c>
      <c r="AA9" s="93">
        <v>8</v>
      </c>
      <c r="AB9" s="93">
        <v>167</v>
      </c>
      <c r="AC9" s="93" t="s">
        <v>478</v>
      </c>
    </row>
    <row r="10" spans="1:29" s="88" customFormat="1" ht="13.95" customHeight="1">
      <c r="A10" s="91" t="s">
        <v>82</v>
      </c>
      <c r="B10" s="239" t="s">
        <v>92</v>
      </c>
      <c r="C10" s="239"/>
      <c r="D10" s="92">
        <v>49</v>
      </c>
      <c r="E10" s="92">
        <v>728</v>
      </c>
      <c r="F10" s="92">
        <v>770</v>
      </c>
      <c r="G10" s="92">
        <v>65</v>
      </c>
      <c r="H10" s="92">
        <v>65</v>
      </c>
      <c r="I10" s="92">
        <v>1</v>
      </c>
      <c r="J10" s="92">
        <v>1</v>
      </c>
      <c r="K10" s="92">
        <v>794</v>
      </c>
      <c r="L10" s="92">
        <v>836</v>
      </c>
      <c r="M10" s="93">
        <v>83</v>
      </c>
      <c r="N10" s="92">
        <v>1754</v>
      </c>
      <c r="O10" s="93">
        <v>1754</v>
      </c>
      <c r="P10" s="92">
        <v>1721</v>
      </c>
      <c r="Q10" s="93">
        <v>1721</v>
      </c>
      <c r="R10" s="92">
        <v>10</v>
      </c>
      <c r="S10" s="93">
        <v>10</v>
      </c>
      <c r="T10" s="92">
        <v>3485</v>
      </c>
      <c r="U10" s="93">
        <v>3485</v>
      </c>
      <c r="V10" s="93">
        <v>19</v>
      </c>
      <c r="W10" s="93">
        <v>17</v>
      </c>
      <c r="X10" s="93">
        <v>69</v>
      </c>
      <c r="Y10" s="93">
        <v>18</v>
      </c>
      <c r="Z10" s="93">
        <v>136</v>
      </c>
      <c r="AA10" s="93">
        <v>9</v>
      </c>
      <c r="AB10" s="93">
        <v>249</v>
      </c>
      <c r="AC10" s="93" t="s">
        <v>477</v>
      </c>
    </row>
    <row r="11" spans="1:29" s="88" customFormat="1" ht="13.95" customHeight="1">
      <c r="A11" s="91" t="s">
        <v>83</v>
      </c>
      <c r="B11" s="239" t="s">
        <v>92</v>
      </c>
      <c r="C11" s="239"/>
      <c r="D11" s="92">
        <v>61</v>
      </c>
      <c r="E11" s="92">
        <v>865</v>
      </c>
      <c r="F11" s="92">
        <v>927</v>
      </c>
      <c r="G11" s="92">
        <v>79</v>
      </c>
      <c r="H11" s="92">
        <v>79</v>
      </c>
      <c r="I11" s="92">
        <v>0</v>
      </c>
      <c r="J11" s="92">
        <v>0</v>
      </c>
      <c r="K11" s="92">
        <v>944</v>
      </c>
      <c r="L11" s="92">
        <v>1006</v>
      </c>
      <c r="M11" s="93">
        <v>94</v>
      </c>
      <c r="N11" s="92">
        <v>2156</v>
      </c>
      <c r="O11" s="93">
        <v>2156</v>
      </c>
      <c r="P11" s="92">
        <v>2131</v>
      </c>
      <c r="Q11" s="93">
        <v>2131</v>
      </c>
      <c r="R11" s="92">
        <v>7</v>
      </c>
      <c r="S11" s="93">
        <v>7</v>
      </c>
      <c r="T11" s="92">
        <v>4294</v>
      </c>
      <c r="U11" s="93">
        <v>4294</v>
      </c>
      <c r="V11" s="93">
        <v>20</v>
      </c>
      <c r="W11" s="93">
        <v>21</v>
      </c>
      <c r="X11" s="93">
        <v>57</v>
      </c>
      <c r="Y11" s="93">
        <v>15</v>
      </c>
      <c r="Z11" s="93">
        <v>111</v>
      </c>
      <c r="AA11" s="93">
        <v>12</v>
      </c>
      <c r="AB11" s="93">
        <v>216</v>
      </c>
      <c r="AC11" s="93" t="s">
        <v>252</v>
      </c>
    </row>
    <row r="12" spans="1:29" s="81" customFormat="1" ht="13.95" customHeight="1">
      <c r="A12" s="240" t="s">
        <v>84</v>
      </c>
      <c r="B12" s="239" t="s">
        <v>92</v>
      </c>
      <c r="C12" s="239"/>
      <c r="D12" s="6">
        <v>61</v>
      </c>
      <c r="E12" s="7">
        <v>925</v>
      </c>
      <c r="F12" s="7">
        <v>999</v>
      </c>
      <c r="G12" s="7">
        <v>203</v>
      </c>
      <c r="H12" s="7">
        <v>203</v>
      </c>
      <c r="I12" s="33">
        <v>2</v>
      </c>
      <c r="J12" s="33">
        <v>2</v>
      </c>
      <c r="K12" s="33">
        <v>1130</v>
      </c>
      <c r="L12" s="33">
        <v>1204</v>
      </c>
      <c r="M12" s="33">
        <v>97</v>
      </c>
      <c r="N12" s="33">
        <v>2160</v>
      </c>
      <c r="O12" s="33">
        <v>2160</v>
      </c>
      <c r="P12" s="33">
        <v>2140</v>
      </c>
      <c r="Q12" s="33">
        <v>2140</v>
      </c>
      <c r="R12" s="33">
        <v>4</v>
      </c>
      <c r="S12" s="33">
        <v>4</v>
      </c>
      <c r="T12" s="33">
        <v>4304</v>
      </c>
      <c r="U12" s="33">
        <v>4304</v>
      </c>
      <c r="V12" s="33">
        <v>18</v>
      </c>
      <c r="W12" s="33">
        <v>18</v>
      </c>
      <c r="X12" s="33">
        <v>60</v>
      </c>
      <c r="Y12" s="33">
        <v>23</v>
      </c>
      <c r="Z12" s="33">
        <v>124</v>
      </c>
      <c r="AA12" s="33">
        <v>20</v>
      </c>
      <c r="AB12" s="33">
        <f>SUM(W12:AA12)</f>
        <v>245</v>
      </c>
      <c r="AC12" s="236" t="s">
        <v>558</v>
      </c>
    </row>
    <row r="13" spans="1:29" s="81" customFormat="1" ht="13.95" customHeight="1">
      <c r="A13" s="240"/>
      <c r="B13" s="241" t="s">
        <v>93</v>
      </c>
      <c r="C13" s="95" t="s">
        <v>94</v>
      </c>
      <c r="D13" s="6">
        <v>6</v>
      </c>
      <c r="E13" s="7">
        <v>86</v>
      </c>
      <c r="F13" s="7">
        <v>86</v>
      </c>
      <c r="G13" s="7">
        <v>0</v>
      </c>
      <c r="H13" s="7">
        <v>0</v>
      </c>
      <c r="I13" s="33">
        <v>0</v>
      </c>
      <c r="J13" s="33">
        <v>0</v>
      </c>
      <c r="K13" s="33">
        <v>86</v>
      </c>
      <c r="L13" s="33">
        <v>86</v>
      </c>
      <c r="M13" s="33">
        <v>6</v>
      </c>
      <c r="N13" s="33">
        <v>82</v>
      </c>
      <c r="O13" s="33">
        <v>82</v>
      </c>
      <c r="P13" s="33">
        <v>79</v>
      </c>
      <c r="Q13" s="33">
        <v>79</v>
      </c>
      <c r="R13" s="33">
        <v>0</v>
      </c>
      <c r="S13" s="33">
        <v>0</v>
      </c>
      <c r="T13" s="33">
        <v>161</v>
      </c>
      <c r="U13" s="33">
        <v>161</v>
      </c>
      <c r="V13" s="33">
        <v>2</v>
      </c>
      <c r="W13" s="33">
        <v>0</v>
      </c>
      <c r="X13" s="33">
        <v>8</v>
      </c>
      <c r="Y13" s="33">
        <v>2</v>
      </c>
      <c r="Z13" s="33">
        <v>16</v>
      </c>
      <c r="AA13" s="33">
        <v>9</v>
      </c>
      <c r="AB13" s="33">
        <f t="shared" ref="AB13:AB22" si="0">SUM(W13:AA13)</f>
        <v>35</v>
      </c>
      <c r="AC13" s="237"/>
    </row>
    <row r="14" spans="1:29" s="81" customFormat="1" ht="13.95" customHeight="1">
      <c r="A14" s="240"/>
      <c r="B14" s="241"/>
      <c r="C14" s="95" t="s">
        <v>95</v>
      </c>
      <c r="D14" s="6">
        <v>6</v>
      </c>
      <c r="E14" s="7">
        <v>162</v>
      </c>
      <c r="F14" s="7">
        <v>162</v>
      </c>
      <c r="G14" s="7">
        <v>121</v>
      </c>
      <c r="H14" s="7">
        <v>121</v>
      </c>
      <c r="I14" s="33">
        <v>0</v>
      </c>
      <c r="J14" s="33">
        <v>0</v>
      </c>
      <c r="K14" s="33">
        <v>283</v>
      </c>
      <c r="L14" s="33">
        <v>283</v>
      </c>
      <c r="M14" s="33">
        <v>6</v>
      </c>
      <c r="N14" s="33">
        <v>169</v>
      </c>
      <c r="O14" s="33">
        <v>169</v>
      </c>
      <c r="P14" s="33">
        <v>166</v>
      </c>
      <c r="Q14" s="33">
        <v>166</v>
      </c>
      <c r="R14" s="33">
        <v>0</v>
      </c>
      <c r="S14" s="33">
        <v>0</v>
      </c>
      <c r="T14" s="33">
        <v>335</v>
      </c>
      <c r="U14" s="33">
        <v>335</v>
      </c>
      <c r="V14" s="33">
        <v>3</v>
      </c>
      <c r="W14" s="33">
        <v>1</v>
      </c>
      <c r="X14" s="33">
        <v>6</v>
      </c>
      <c r="Y14" s="33">
        <v>0</v>
      </c>
      <c r="Z14" s="33">
        <v>15</v>
      </c>
      <c r="AA14" s="33">
        <v>2</v>
      </c>
      <c r="AB14" s="33">
        <f t="shared" si="0"/>
        <v>24</v>
      </c>
      <c r="AC14" s="237"/>
    </row>
    <row r="15" spans="1:29" s="81" customFormat="1" ht="13.95" customHeight="1">
      <c r="A15" s="240"/>
      <c r="B15" s="241"/>
      <c r="C15" s="95" t="s">
        <v>2</v>
      </c>
      <c r="D15" s="6">
        <v>5</v>
      </c>
      <c r="E15" s="7">
        <v>103</v>
      </c>
      <c r="F15" s="7">
        <v>103</v>
      </c>
      <c r="G15" s="7">
        <v>2</v>
      </c>
      <c r="H15" s="7">
        <v>2</v>
      </c>
      <c r="I15" s="33">
        <v>0</v>
      </c>
      <c r="J15" s="33">
        <v>0</v>
      </c>
      <c r="K15" s="33">
        <v>105</v>
      </c>
      <c r="L15" s="33">
        <v>105</v>
      </c>
      <c r="M15" s="33">
        <v>12</v>
      </c>
      <c r="N15" s="33">
        <v>264</v>
      </c>
      <c r="O15" s="33">
        <v>264</v>
      </c>
      <c r="P15" s="33">
        <v>265</v>
      </c>
      <c r="Q15" s="33">
        <v>265</v>
      </c>
      <c r="R15" s="33">
        <v>0</v>
      </c>
      <c r="S15" s="33">
        <v>0</v>
      </c>
      <c r="T15" s="33">
        <v>529</v>
      </c>
      <c r="U15" s="33">
        <v>529</v>
      </c>
      <c r="V15" s="33">
        <v>2</v>
      </c>
      <c r="W15" s="33">
        <v>1</v>
      </c>
      <c r="X15" s="33">
        <v>8</v>
      </c>
      <c r="Y15" s="33">
        <v>2</v>
      </c>
      <c r="Z15" s="33">
        <v>16</v>
      </c>
      <c r="AA15" s="33">
        <v>1</v>
      </c>
      <c r="AB15" s="33">
        <f t="shared" si="0"/>
        <v>28</v>
      </c>
      <c r="AC15" s="237"/>
    </row>
    <row r="16" spans="1:29" s="81" customFormat="1" ht="13.95" customHeight="1">
      <c r="A16" s="240"/>
      <c r="B16" s="241"/>
      <c r="C16" s="95" t="s">
        <v>3</v>
      </c>
      <c r="D16" s="6">
        <v>12</v>
      </c>
      <c r="E16" s="7">
        <v>77</v>
      </c>
      <c r="F16" s="7">
        <v>151</v>
      </c>
      <c r="G16" s="7">
        <v>0</v>
      </c>
      <c r="H16" s="7">
        <v>0</v>
      </c>
      <c r="I16" s="33">
        <v>0</v>
      </c>
      <c r="J16" s="33">
        <v>0</v>
      </c>
      <c r="K16" s="33">
        <v>77</v>
      </c>
      <c r="L16" s="33">
        <v>151</v>
      </c>
      <c r="M16" s="33">
        <v>9</v>
      </c>
      <c r="N16" s="33">
        <v>200</v>
      </c>
      <c r="O16" s="33">
        <v>200</v>
      </c>
      <c r="P16" s="33">
        <v>202</v>
      </c>
      <c r="Q16" s="33">
        <v>202</v>
      </c>
      <c r="R16" s="33">
        <v>0</v>
      </c>
      <c r="S16" s="33">
        <v>0</v>
      </c>
      <c r="T16" s="33">
        <v>402</v>
      </c>
      <c r="U16" s="33">
        <v>402</v>
      </c>
      <c r="V16" s="33">
        <v>1</v>
      </c>
      <c r="W16" s="33">
        <v>0</v>
      </c>
      <c r="X16" s="33">
        <v>4</v>
      </c>
      <c r="Y16" s="33">
        <v>1</v>
      </c>
      <c r="Z16" s="33">
        <v>8</v>
      </c>
      <c r="AA16" s="33">
        <v>0</v>
      </c>
      <c r="AB16" s="33">
        <f t="shared" si="0"/>
        <v>13</v>
      </c>
      <c r="AC16" s="237"/>
    </row>
    <row r="17" spans="1:29" s="81" customFormat="1" ht="13.95" customHeight="1">
      <c r="A17" s="240"/>
      <c r="B17" s="241"/>
      <c r="C17" s="95" t="s">
        <v>4</v>
      </c>
      <c r="D17" s="6">
        <v>6</v>
      </c>
      <c r="E17" s="7">
        <v>99</v>
      </c>
      <c r="F17" s="7">
        <v>99</v>
      </c>
      <c r="G17" s="7">
        <v>0</v>
      </c>
      <c r="H17" s="7">
        <v>0</v>
      </c>
      <c r="I17" s="33">
        <v>0</v>
      </c>
      <c r="J17" s="33">
        <v>0</v>
      </c>
      <c r="K17" s="33">
        <v>99</v>
      </c>
      <c r="L17" s="33">
        <v>99</v>
      </c>
      <c r="M17" s="33">
        <v>9</v>
      </c>
      <c r="N17" s="33">
        <v>195</v>
      </c>
      <c r="O17" s="33">
        <v>195</v>
      </c>
      <c r="P17" s="33">
        <v>195</v>
      </c>
      <c r="Q17" s="33">
        <v>195</v>
      </c>
      <c r="R17" s="33">
        <v>0</v>
      </c>
      <c r="S17" s="33">
        <v>0</v>
      </c>
      <c r="T17" s="33">
        <v>390</v>
      </c>
      <c r="U17" s="33">
        <v>390</v>
      </c>
      <c r="V17" s="33">
        <v>2</v>
      </c>
      <c r="W17" s="33">
        <v>3</v>
      </c>
      <c r="X17" s="33">
        <v>4</v>
      </c>
      <c r="Y17" s="33">
        <v>2</v>
      </c>
      <c r="Z17" s="33">
        <v>8</v>
      </c>
      <c r="AA17" s="33">
        <v>0</v>
      </c>
      <c r="AB17" s="33">
        <f t="shared" si="0"/>
        <v>17</v>
      </c>
      <c r="AC17" s="237"/>
    </row>
    <row r="18" spans="1:29" s="81" customFormat="1" ht="13.95" customHeight="1">
      <c r="A18" s="240"/>
      <c r="B18" s="241"/>
      <c r="C18" s="95" t="s">
        <v>96</v>
      </c>
      <c r="D18" s="6">
        <v>6</v>
      </c>
      <c r="E18" s="7">
        <v>108</v>
      </c>
      <c r="F18" s="7">
        <v>108</v>
      </c>
      <c r="G18" s="7">
        <v>0</v>
      </c>
      <c r="H18" s="7">
        <v>0</v>
      </c>
      <c r="I18" s="33">
        <v>0</v>
      </c>
      <c r="J18" s="33">
        <v>0</v>
      </c>
      <c r="K18" s="33">
        <v>108</v>
      </c>
      <c r="L18" s="33">
        <v>108</v>
      </c>
      <c r="M18" s="33">
        <v>6</v>
      </c>
      <c r="N18" s="33">
        <v>109</v>
      </c>
      <c r="O18" s="33">
        <v>109</v>
      </c>
      <c r="P18" s="33">
        <v>108</v>
      </c>
      <c r="Q18" s="33">
        <v>108</v>
      </c>
      <c r="R18" s="33">
        <v>0</v>
      </c>
      <c r="S18" s="33">
        <v>0</v>
      </c>
      <c r="T18" s="33">
        <v>217</v>
      </c>
      <c r="U18" s="33">
        <v>217</v>
      </c>
      <c r="V18" s="33">
        <v>1</v>
      </c>
      <c r="W18" s="33">
        <v>2</v>
      </c>
      <c r="X18" s="33">
        <v>0</v>
      </c>
      <c r="Y18" s="33">
        <v>0</v>
      </c>
      <c r="Z18" s="33">
        <v>1</v>
      </c>
      <c r="AA18" s="33">
        <v>0</v>
      </c>
      <c r="AB18" s="33">
        <f t="shared" si="0"/>
        <v>3</v>
      </c>
      <c r="AC18" s="237"/>
    </row>
    <row r="19" spans="1:29" s="81" customFormat="1" ht="13.95" customHeight="1">
      <c r="A19" s="240"/>
      <c r="B19" s="241"/>
      <c r="C19" s="95" t="s">
        <v>5</v>
      </c>
      <c r="D19" s="6">
        <v>6</v>
      </c>
      <c r="E19" s="7">
        <v>93</v>
      </c>
      <c r="F19" s="7">
        <v>93</v>
      </c>
      <c r="G19" s="7">
        <v>0</v>
      </c>
      <c r="H19" s="7">
        <v>0</v>
      </c>
      <c r="I19" s="33">
        <v>0</v>
      </c>
      <c r="J19" s="33">
        <v>0</v>
      </c>
      <c r="K19" s="33">
        <v>93</v>
      </c>
      <c r="L19" s="33">
        <v>93</v>
      </c>
      <c r="M19" s="33">
        <v>12</v>
      </c>
      <c r="N19" s="33">
        <v>426</v>
      </c>
      <c r="O19" s="33">
        <v>426</v>
      </c>
      <c r="P19" s="33">
        <v>424</v>
      </c>
      <c r="Q19" s="33">
        <v>424</v>
      </c>
      <c r="R19" s="33">
        <v>0</v>
      </c>
      <c r="S19" s="33">
        <v>0</v>
      </c>
      <c r="T19" s="33">
        <v>850</v>
      </c>
      <c r="U19" s="33">
        <v>850</v>
      </c>
      <c r="V19" s="33">
        <v>3</v>
      </c>
      <c r="W19" s="33">
        <v>5</v>
      </c>
      <c r="X19" s="33">
        <v>12</v>
      </c>
      <c r="Y19" s="33">
        <v>8</v>
      </c>
      <c r="Z19" s="33">
        <v>24</v>
      </c>
      <c r="AA19" s="33">
        <v>4</v>
      </c>
      <c r="AB19" s="33">
        <f t="shared" si="0"/>
        <v>53</v>
      </c>
      <c r="AC19" s="237"/>
    </row>
    <row r="20" spans="1:29" s="81" customFormat="1" ht="13.95" customHeight="1">
      <c r="A20" s="240"/>
      <c r="B20" s="241"/>
      <c r="C20" s="95" t="s">
        <v>97</v>
      </c>
      <c r="D20" s="6">
        <v>6</v>
      </c>
      <c r="E20" s="7">
        <v>132</v>
      </c>
      <c r="F20" s="7">
        <v>132</v>
      </c>
      <c r="G20" s="7">
        <v>72</v>
      </c>
      <c r="H20" s="7">
        <v>72</v>
      </c>
      <c r="I20" s="33">
        <v>2</v>
      </c>
      <c r="J20" s="33">
        <v>2</v>
      </c>
      <c r="K20" s="33">
        <v>206</v>
      </c>
      <c r="L20" s="33">
        <v>206</v>
      </c>
      <c r="M20" s="33">
        <v>19</v>
      </c>
      <c r="N20" s="33">
        <v>385</v>
      </c>
      <c r="O20" s="33">
        <v>385</v>
      </c>
      <c r="P20" s="33">
        <v>375</v>
      </c>
      <c r="Q20" s="33">
        <v>375</v>
      </c>
      <c r="R20" s="33">
        <v>3</v>
      </c>
      <c r="S20" s="33">
        <v>3</v>
      </c>
      <c r="T20" s="33">
        <v>763</v>
      </c>
      <c r="U20" s="33">
        <v>763</v>
      </c>
      <c r="V20" s="33">
        <v>2</v>
      </c>
      <c r="W20" s="33">
        <v>3</v>
      </c>
      <c r="X20" s="33">
        <v>13</v>
      </c>
      <c r="Y20" s="33">
        <v>7</v>
      </c>
      <c r="Z20" s="33">
        <v>26</v>
      </c>
      <c r="AA20" s="33">
        <v>4</v>
      </c>
      <c r="AB20" s="33">
        <f t="shared" si="0"/>
        <v>53</v>
      </c>
      <c r="AC20" s="237"/>
    </row>
    <row r="21" spans="1:29" s="81" customFormat="1" ht="13.95" customHeight="1">
      <c r="A21" s="240"/>
      <c r="B21" s="241"/>
      <c r="C21" s="95" t="s">
        <v>98</v>
      </c>
      <c r="D21" s="6">
        <v>4</v>
      </c>
      <c r="E21" s="7">
        <v>41</v>
      </c>
      <c r="F21" s="7">
        <v>41</v>
      </c>
      <c r="G21" s="7">
        <v>0</v>
      </c>
      <c r="H21" s="7">
        <v>0</v>
      </c>
      <c r="I21" s="33">
        <v>0</v>
      </c>
      <c r="J21" s="33">
        <v>0</v>
      </c>
      <c r="K21" s="33">
        <v>41</v>
      </c>
      <c r="L21" s="33">
        <v>41</v>
      </c>
      <c r="M21" s="33">
        <v>12</v>
      </c>
      <c r="N21" s="33">
        <v>247</v>
      </c>
      <c r="O21" s="33">
        <v>247</v>
      </c>
      <c r="P21" s="33">
        <v>247</v>
      </c>
      <c r="Q21" s="33">
        <v>247</v>
      </c>
      <c r="R21" s="33">
        <v>1</v>
      </c>
      <c r="S21" s="33">
        <v>1</v>
      </c>
      <c r="T21" s="33">
        <v>495</v>
      </c>
      <c r="U21" s="33">
        <v>495</v>
      </c>
      <c r="V21" s="33">
        <v>1</v>
      </c>
      <c r="W21" s="33">
        <v>1</v>
      </c>
      <c r="X21" s="33">
        <v>2</v>
      </c>
      <c r="Y21" s="33">
        <v>0</v>
      </c>
      <c r="Z21" s="33">
        <v>4</v>
      </c>
      <c r="AA21" s="33">
        <v>0</v>
      </c>
      <c r="AB21" s="33">
        <f t="shared" si="0"/>
        <v>7</v>
      </c>
      <c r="AC21" s="237"/>
    </row>
    <row r="22" spans="1:29" s="81" customFormat="1" ht="13.95" customHeight="1">
      <c r="A22" s="240"/>
      <c r="B22" s="241"/>
      <c r="C22" s="95" t="s">
        <v>6</v>
      </c>
      <c r="D22" s="6">
        <v>4</v>
      </c>
      <c r="E22" s="7">
        <v>24</v>
      </c>
      <c r="F22" s="7">
        <v>24</v>
      </c>
      <c r="G22" s="7">
        <v>8</v>
      </c>
      <c r="H22" s="7">
        <v>8</v>
      </c>
      <c r="I22" s="33">
        <v>0</v>
      </c>
      <c r="J22" s="33">
        <v>0</v>
      </c>
      <c r="K22" s="33">
        <v>32</v>
      </c>
      <c r="L22" s="33">
        <v>32</v>
      </c>
      <c r="M22" s="33">
        <v>6</v>
      </c>
      <c r="N22" s="33">
        <v>83</v>
      </c>
      <c r="O22" s="33">
        <v>83</v>
      </c>
      <c r="P22" s="33">
        <v>79</v>
      </c>
      <c r="Q22" s="33">
        <v>79</v>
      </c>
      <c r="R22" s="33">
        <v>0</v>
      </c>
      <c r="S22" s="33">
        <v>0</v>
      </c>
      <c r="T22" s="33">
        <v>162</v>
      </c>
      <c r="U22" s="33">
        <v>162</v>
      </c>
      <c r="V22" s="33">
        <v>1</v>
      </c>
      <c r="W22" s="33">
        <v>2</v>
      </c>
      <c r="X22" s="33">
        <v>3</v>
      </c>
      <c r="Y22" s="33">
        <v>1</v>
      </c>
      <c r="Z22" s="33">
        <v>6</v>
      </c>
      <c r="AA22" s="33">
        <v>0</v>
      </c>
      <c r="AB22" s="33">
        <f t="shared" si="0"/>
        <v>12</v>
      </c>
      <c r="AC22" s="238"/>
    </row>
    <row r="23" spans="1:29" s="81" customFormat="1" ht="13.95" customHeight="1">
      <c r="A23" s="81" t="s">
        <v>495</v>
      </c>
    </row>
    <row r="24" spans="1:29" s="81" customFormat="1" ht="13.95" customHeight="1">
      <c r="A24" s="81" t="s">
        <v>282</v>
      </c>
      <c r="B24" s="81" t="s">
        <v>476</v>
      </c>
    </row>
    <row r="25" spans="1:29" s="81" customFormat="1" ht="13.95" customHeight="1"/>
    <row r="26" spans="1:29" s="81" customFormat="1" ht="13.95" customHeight="1">
      <c r="A26" s="249"/>
      <c r="B26" s="249"/>
      <c r="C26" s="249"/>
      <c r="D26" s="235" t="s">
        <v>118</v>
      </c>
      <c r="E26" s="235"/>
      <c r="F26" s="235"/>
      <c r="G26" s="235"/>
      <c r="H26" s="235"/>
      <c r="I26" s="235"/>
      <c r="J26" s="235" t="s">
        <v>119</v>
      </c>
      <c r="K26" s="235"/>
      <c r="L26" s="235"/>
      <c r="M26" s="235"/>
      <c r="N26" s="235"/>
      <c r="O26" s="235"/>
      <c r="P26" s="235" t="s">
        <v>120</v>
      </c>
      <c r="Q26" s="235"/>
      <c r="R26" s="235"/>
      <c r="S26" s="235"/>
      <c r="T26" s="235"/>
      <c r="U26" s="235"/>
      <c r="V26" s="235"/>
      <c r="W26" s="235"/>
      <c r="X26" s="235"/>
      <c r="Y26" s="235"/>
      <c r="Z26" s="235"/>
    </row>
    <row r="27" spans="1:29" s="81" customFormat="1" ht="13.95" customHeight="1">
      <c r="A27" s="249"/>
      <c r="B27" s="249"/>
      <c r="C27" s="249"/>
      <c r="D27" s="245" t="s">
        <v>102</v>
      </c>
      <c r="E27" s="247" t="s">
        <v>493</v>
      </c>
      <c r="F27" s="247"/>
      <c r="G27" s="247"/>
      <c r="H27" s="247"/>
      <c r="I27" s="247"/>
      <c r="J27" s="245" t="s">
        <v>102</v>
      </c>
      <c r="K27" s="247" t="s">
        <v>493</v>
      </c>
      <c r="L27" s="247"/>
      <c r="M27" s="247"/>
      <c r="N27" s="247"/>
      <c r="O27" s="247"/>
      <c r="P27" s="245" t="s">
        <v>102</v>
      </c>
      <c r="Q27" s="246" t="s">
        <v>110</v>
      </c>
      <c r="R27" s="246"/>
      <c r="S27" s="246"/>
      <c r="T27" s="246"/>
      <c r="U27" s="246"/>
      <c r="V27" s="246"/>
      <c r="W27" s="246"/>
      <c r="X27" s="246"/>
      <c r="Y27" s="246"/>
      <c r="Z27" s="246"/>
    </row>
    <row r="28" spans="1:29" s="81" customFormat="1" ht="13.95" customHeight="1">
      <c r="A28" s="249"/>
      <c r="B28" s="249"/>
      <c r="C28" s="249"/>
      <c r="D28" s="245"/>
      <c r="E28" s="247" t="s">
        <v>510</v>
      </c>
      <c r="F28" s="247" t="s">
        <v>511</v>
      </c>
      <c r="G28" s="247" t="s">
        <v>115</v>
      </c>
      <c r="H28" s="247" t="s">
        <v>10</v>
      </c>
      <c r="I28" s="247" t="s">
        <v>8</v>
      </c>
      <c r="J28" s="245"/>
      <c r="K28" s="250" t="s">
        <v>510</v>
      </c>
      <c r="L28" s="250" t="s">
        <v>511</v>
      </c>
      <c r="M28" s="247" t="s">
        <v>115</v>
      </c>
      <c r="N28" s="247" t="s">
        <v>10</v>
      </c>
      <c r="O28" s="247" t="s">
        <v>8</v>
      </c>
      <c r="P28" s="245"/>
      <c r="Q28" s="246" t="s">
        <v>104</v>
      </c>
      <c r="R28" s="246"/>
      <c r="S28" s="246" t="s">
        <v>105</v>
      </c>
      <c r="T28" s="246"/>
      <c r="U28" s="246" t="s">
        <v>121</v>
      </c>
      <c r="V28" s="246"/>
      <c r="W28" s="246" t="s">
        <v>106</v>
      </c>
      <c r="X28" s="246"/>
      <c r="Y28" s="246" t="s">
        <v>57</v>
      </c>
      <c r="Z28" s="246"/>
    </row>
    <row r="29" spans="1:29" s="81" customFormat="1" ht="13.95" customHeight="1">
      <c r="A29" s="249"/>
      <c r="B29" s="249"/>
      <c r="C29" s="249"/>
      <c r="D29" s="245"/>
      <c r="E29" s="247"/>
      <c r="F29" s="247"/>
      <c r="G29" s="247"/>
      <c r="H29" s="247"/>
      <c r="I29" s="247"/>
      <c r="J29" s="245"/>
      <c r="K29" s="251"/>
      <c r="L29" s="251"/>
      <c r="M29" s="247"/>
      <c r="N29" s="247"/>
      <c r="O29" s="247"/>
      <c r="P29" s="245"/>
      <c r="Q29" s="90" t="s">
        <v>111</v>
      </c>
      <c r="R29" s="90" t="s">
        <v>112</v>
      </c>
      <c r="S29" s="90" t="s">
        <v>111</v>
      </c>
      <c r="T29" s="90" t="s">
        <v>112</v>
      </c>
      <c r="U29" s="90" t="s">
        <v>111</v>
      </c>
      <c r="V29" s="90" t="s">
        <v>112</v>
      </c>
      <c r="W29" s="90" t="s">
        <v>111</v>
      </c>
      <c r="X29" s="90" t="s">
        <v>112</v>
      </c>
      <c r="Y29" s="90" t="s">
        <v>111</v>
      </c>
      <c r="Z29" s="90" t="s">
        <v>112</v>
      </c>
    </row>
    <row r="30" spans="1:29" s="81" customFormat="1" ht="13.95" customHeight="1">
      <c r="A30" s="91" t="s">
        <v>80</v>
      </c>
      <c r="B30" s="239" t="s">
        <v>92</v>
      </c>
      <c r="C30" s="239"/>
      <c r="D30" s="93">
        <v>93</v>
      </c>
      <c r="E30" s="93">
        <v>1823</v>
      </c>
      <c r="F30" s="93">
        <v>14</v>
      </c>
      <c r="G30" s="93">
        <v>1825</v>
      </c>
      <c r="H30" s="93">
        <v>83</v>
      </c>
      <c r="I30" s="93">
        <v>3745</v>
      </c>
      <c r="J30" s="93">
        <v>100</v>
      </c>
      <c r="K30" s="93">
        <v>969</v>
      </c>
      <c r="L30" s="93">
        <v>11</v>
      </c>
      <c r="M30" s="93">
        <v>622</v>
      </c>
      <c r="N30" s="93">
        <v>0</v>
      </c>
      <c r="O30" s="93">
        <v>1602</v>
      </c>
      <c r="P30" s="93">
        <v>141</v>
      </c>
      <c r="Q30" s="92">
        <v>172</v>
      </c>
      <c r="R30" s="93">
        <v>742</v>
      </c>
      <c r="S30" s="92">
        <v>15</v>
      </c>
      <c r="T30" s="93">
        <v>31</v>
      </c>
      <c r="U30" s="92">
        <v>178</v>
      </c>
      <c r="V30" s="93">
        <v>763</v>
      </c>
      <c r="W30" s="92">
        <v>23</v>
      </c>
      <c r="X30" s="93">
        <v>61</v>
      </c>
      <c r="Y30" s="92">
        <v>388</v>
      </c>
      <c r="Z30" s="93">
        <v>1597</v>
      </c>
    </row>
    <row r="31" spans="1:29" s="81" customFormat="1" ht="13.95" customHeight="1">
      <c r="A31" s="91" t="s">
        <v>81</v>
      </c>
      <c r="B31" s="239" t="s">
        <v>92</v>
      </c>
      <c r="C31" s="239"/>
      <c r="D31" s="93">
        <v>93</v>
      </c>
      <c r="E31" s="93">
        <v>1226</v>
      </c>
      <c r="F31" s="93">
        <v>22</v>
      </c>
      <c r="G31" s="93">
        <v>1234</v>
      </c>
      <c r="H31" s="93">
        <v>44</v>
      </c>
      <c r="I31" s="93">
        <v>2526</v>
      </c>
      <c r="J31" s="93">
        <v>120</v>
      </c>
      <c r="K31" s="93">
        <v>972</v>
      </c>
      <c r="L31" s="93">
        <v>27</v>
      </c>
      <c r="M31" s="93">
        <v>532</v>
      </c>
      <c r="N31" s="93">
        <v>1</v>
      </c>
      <c r="O31" s="93">
        <v>1532</v>
      </c>
      <c r="P31" s="93">
        <v>162</v>
      </c>
      <c r="Q31" s="92">
        <v>204</v>
      </c>
      <c r="R31" s="93">
        <v>940</v>
      </c>
      <c r="S31" s="92">
        <v>20</v>
      </c>
      <c r="T31" s="93">
        <v>54</v>
      </c>
      <c r="U31" s="92">
        <v>205</v>
      </c>
      <c r="V31" s="93">
        <v>981</v>
      </c>
      <c r="W31" s="92">
        <v>20</v>
      </c>
      <c r="X31" s="93">
        <v>53</v>
      </c>
      <c r="Y31" s="92">
        <v>449</v>
      </c>
      <c r="Z31" s="93">
        <v>2028</v>
      </c>
    </row>
    <row r="32" spans="1:29" s="81" customFormat="1" ht="13.95" customHeight="1">
      <c r="A32" s="91" t="s">
        <v>82</v>
      </c>
      <c r="B32" s="239" t="s">
        <v>92</v>
      </c>
      <c r="C32" s="239"/>
      <c r="D32" s="93">
        <v>98</v>
      </c>
      <c r="E32" s="93">
        <v>1529</v>
      </c>
      <c r="F32" s="93">
        <v>44</v>
      </c>
      <c r="G32" s="93">
        <v>1548</v>
      </c>
      <c r="H32" s="93">
        <v>40</v>
      </c>
      <c r="I32" s="93">
        <v>3161</v>
      </c>
      <c r="J32" s="93">
        <v>164</v>
      </c>
      <c r="K32" s="93">
        <v>1396</v>
      </c>
      <c r="L32" s="93">
        <v>64</v>
      </c>
      <c r="M32" s="93">
        <v>1052</v>
      </c>
      <c r="N32" s="93">
        <v>6</v>
      </c>
      <c r="O32" s="93">
        <v>2518</v>
      </c>
      <c r="P32" s="93">
        <v>194</v>
      </c>
      <c r="Q32" s="92">
        <v>243</v>
      </c>
      <c r="R32" s="93">
        <v>1184</v>
      </c>
      <c r="S32" s="92">
        <v>30</v>
      </c>
      <c r="T32" s="93">
        <v>54</v>
      </c>
      <c r="U32" s="92">
        <v>250</v>
      </c>
      <c r="V32" s="93">
        <v>1238</v>
      </c>
      <c r="W32" s="92">
        <v>51</v>
      </c>
      <c r="X32" s="93">
        <v>154</v>
      </c>
      <c r="Y32" s="92">
        <v>574</v>
      </c>
      <c r="Z32" s="93">
        <v>2630</v>
      </c>
    </row>
    <row r="33" spans="1:27" s="81" customFormat="1" ht="13.95" customHeight="1">
      <c r="A33" s="91" t="s">
        <v>83</v>
      </c>
      <c r="B33" s="239" t="s">
        <v>92</v>
      </c>
      <c r="C33" s="239"/>
      <c r="D33" s="93">
        <v>118</v>
      </c>
      <c r="E33" s="93">
        <v>1943</v>
      </c>
      <c r="F33" s="93">
        <v>249</v>
      </c>
      <c r="G33" s="93">
        <v>1962</v>
      </c>
      <c r="H33" s="93">
        <v>37</v>
      </c>
      <c r="I33" s="93">
        <v>4191</v>
      </c>
      <c r="J33" s="93">
        <v>155</v>
      </c>
      <c r="K33" s="93">
        <v>1830</v>
      </c>
      <c r="L33" s="93">
        <v>234</v>
      </c>
      <c r="M33" s="93">
        <v>1566</v>
      </c>
      <c r="N33" s="93">
        <v>14</v>
      </c>
      <c r="O33" s="93">
        <v>3644</v>
      </c>
      <c r="P33" s="93">
        <v>213</v>
      </c>
      <c r="Q33" s="92">
        <v>226</v>
      </c>
      <c r="R33" s="93">
        <v>1213</v>
      </c>
      <c r="S33" s="92">
        <v>34</v>
      </c>
      <c r="T33" s="93">
        <v>62</v>
      </c>
      <c r="U33" s="92">
        <v>229</v>
      </c>
      <c r="V33" s="93">
        <v>1262</v>
      </c>
      <c r="W33" s="92">
        <v>51</v>
      </c>
      <c r="X33" s="93">
        <v>159</v>
      </c>
      <c r="Y33" s="92">
        <v>540</v>
      </c>
      <c r="Z33" s="93">
        <v>2696</v>
      </c>
    </row>
    <row r="34" spans="1:27" s="81" customFormat="1" ht="13.95" customHeight="1">
      <c r="A34" s="240" t="s">
        <v>84</v>
      </c>
      <c r="B34" s="239" t="s">
        <v>92</v>
      </c>
      <c r="C34" s="239"/>
      <c r="D34" s="93">
        <v>112</v>
      </c>
      <c r="E34" s="93">
        <v>1793</v>
      </c>
      <c r="F34" s="93">
        <v>397</v>
      </c>
      <c r="G34" s="93">
        <v>1808</v>
      </c>
      <c r="H34" s="93">
        <v>33</v>
      </c>
      <c r="I34" s="93">
        <v>4031</v>
      </c>
      <c r="J34" s="93">
        <v>132</v>
      </c>
      <c r="K34" s="93">
        <v>1837</v>
      </c>
      <c r="L34" s="93">
        <v>365</v>
      </c>
      <c r="M34" s="93">
        <v>1580</v>
      </c>
      <c r="N34" s="93">
        <v>15</v>
      </c>
      <c r="O34" s="93">
        <v>3797</v>
      </c>
      <c r="P34" s="93">
        <v>216</v>
      </c>
      <c r="Q34" s="93">
        <v>241</v>
      </c>
      <c r="R34" s="93">
        <v>1241</v>
      </c>
      <c r="S34" s="93">
        <v>50</v>
      </c>
      <c r="T34" s="93">
        <v>113</v>
      </c>
      <c r="U34" s="93">
        <v>247</v>
      </c>
      <c r="V34" s="93">
        <v>1335</v>
      </c>
      <c r="W34" s="93">
        <v>39</v>
      </c>
      <c r="X34" s="93">
        <v>158</v>
      </c>
      <c r="Y34" s="93">
        <v>577</v>
      </c>
      <c r="Z34" s="93">
        <v>2847</v>
      </c>
    </row>
    <row r="35" spans="1:27" s="81" customFormat="1" ht="13.95" customHeight="1">
      <c r="A35" s="240"/>
      <c r="B35" s="241" t="s">
        <v>93</v>
      </c>
      <c r="C35" s="95" t="s">
        <v>94</v>
      </c>
      <c r="D35" s="93">
        <v>6</v>
      </c>
      <c r="E35" s="93">
        <v>55</v>
      </c>
      <c r="F35" s="93">
        <v>2</v>
      </c>
      <c r="G35" s="93">
        <v>55</v>
      </c>
      <c r="H35" s="93">
        <v>0</v>
      </c>
      <c r="I35" s="93">
        <f>SUM(E35:H35)</f>
        <v>112</v>
      </c>
      <c r="J35" s="93">
        <v>12</v>
      </c>
      <c r="K35" s="93">
        <v>119</v>
      </c>
      <c r="L35" s="93">
        <v>25</v>
      </c>
      <c r="M35" s="93">
        <v>106</v>
      </c>
      <c r="N35" s="93">
        <v>2</v>
      </c>
      <c r="O35" s="93">
        <v>252</v>
      </c>
      <c r="P35" s="93">
        <v>18</v>
      </c>
      <c r="Q35" s="93">
        <v>19</v>
      </c>
      <c r="R35" s="93">
        <v>94</v>
      </c>
      <c r="S35" s="93">
        <v>1</v>
      </c>
      <c r="T35" s="93">
        <v>6</v>
      </c>
      <c r="U35" s="93">
        <v>20</v>
      </c>
      <c r="V35" s="93">
        <v>98</v>
      </c>
      <c r="W35" s="93">
        <v>4</v>
      </c>
      <c r="X35" s="93">
        <v>12</v>
      </c>
      <c r="Y35" s="93">
        <v>44</v>
      </c>
      <c r="Z35" s="93">
        <v>210</v>
      </c>
    </row>
    <row r="36" spans="1:27" s="81" customFormat="1" ht="13.95" customHeight="1">
      <c r="A36" s="240"/>
      <c r="B36" s="241"/>
      <c r="C36" s="95" t="s">
        <v>95</v>
      </c>
      <c r="D36" s="93">
        <v>12</v>
      </c>
      <c r="E36" s="93">
        <v>171</v>
      </c>
      <c r="F36" s="93">
        <v>54</v>
      </c>
      <c r="G36" s="93">
        <v>172</v>
      </c>
      <c r="H36" s="93">
        <v>0</v>
      </c>
      <c r="I36" s="93">
        <f t="shared" ref="I36:I44" si="1">SUM(E36:H36)</f>
        <v>397</v>
      </c>
      <c r="J36" s="93">
        <v>12</v>
      </c>
      <c r="K36" s="93">
        <v>207</v>
      </c>
      <c r="L36" s="93">
        <v>63</v>
      </c>
      <c r="M36" s="93">
        <v>174</v>
      </c>
      <c r="N36" s="93">
        <v>0</v>
      </c>
      <c r="O36" s="93">
        <v>444</v>
      </c>
      <c r="P36" s="93">
        <v>24</v>
      </c>
      <c r="Q36" s="93">
        <v>22</v>
      </c>
      <c r="R36" s="93">
        <v>134</v>
      </c>
      <c r="S36" s="93">
        <v>7</v>
      </c>
      <c r="T36" s="93">
        <v>9</v>
      </c>
      <c r="U36" s="93">
        <v>23</v>
      </c>
      <c r="V36" s="93">
        <v>141</v>
      </c>
      <c r="W36" s="93">
        <v>7</v>
      </c>
      <c r="X36" s="93">
        <v>33</v>
      </c>
      <c r="Y36" s="93">
        <v>59</v>
      </c>
      <c r="Z36" s="93">
        <v>317</v>
      </c>
    </row>
    <row r="37" spans="1:27" s="81" customFormat="1" ht="13.95" customHeight="1">
      <c r="A37" s="240"/>
      <c r="B37" s="241"/>
      <c r="C37" s="95" t="s">
        <v>2</v>
      </c>
      <c r="D37" s="93">
        <v>12</v>
      </c>
      <c r="E37" s="93">
        <v>159</v>
      </c>
      <c r="F37" s="93">
        <v>51</v>
      </c>
      <c r="G37" s="93">
        <v>160</v>
      </c>
      <c r="H37" s="93">
        <v>1</v>
      </c>
      <c r="I37" s="93">
        <f t="shared" si="1"/>
        <v>371</v>
      </c>
      <c r="J37" s="93">
        <v>12</v>
      </c>
      <c r="K37" s="93">
        <v>219</v>
      </c>
      <c r="L37" s="93">
        <v>18</v>
      </c>
      <c r="M37" s="93">
        <v>188</v>
      </c>
      <c r="N37" s="93">
        <v>2</v>
      </c>
      <c r="O37" s="93">
        <v>427</v>
      </c>
      <c r="P37" s="93">
        <v>23</v>
      </c>
      <c r="Q37" s="93">
        <v>22</v>
      </c>
      <c r="R37" s="93">
        <v>129</v>
      </c>
      <c r="S37" s="93">
        <v>7</v>
      </c>
      <c r="T37" s="93">
        <v>24</v>
      </c>
      <c r="U37" s="93">
        <v>22</v>
      </c>
      <c r="V37" s="93">
        <v>139</v>
      </c>
      <c r="W37" s="93">
        <v>3</v>
      </c>
      <c r="X37" s="93">
        <v>26</v>
      </c>
      <c r="Y37" s="93">
        <v>54</v>
      </c>
      <c r="Z37" s="93">
        <v>318</v>
      </c>
    </row>
    <row r="38" spans="1:27" s="81" customFormat="1" ht="13.95" customHeight="1">
      <c r="A38" s="240"/>
      <c r="B38" s="241"/>
      <c r="C38" s="95" t="s">
        <v>3</v>
      </c>
      <c r="D38" s="93">
        <v>6</v>
      </c>
      <c r="E38" s="93">
        <v>89</v>
      </c>
      <c r="F38" s="93">
        <v>27</v>
      </c>
      <c r="G38" s="93">
        <v>90</v>
      </c>
      <c r="H38" s="93">
        <v>0</v>
      </c>
      <c r="I38" s="93">
        <f t="shared" si="1"/>
        <v>206</v>
      </c>
      <c r="J38" s="93">
        <v>12</v>
      </c>
      <c r="K38" s="93">
        <v>146</v>
      </c>
      <c r="L38" s="93">
        <v>37</v>
      </c>
      <c r="M38" s="93">
        <v>116</v>
      </c>
      <c r="N38" s="93">
        <v>1</v>
      </c>
      <c r="O38" s="93">
        <v>300</v>
      </c>
      <c r="P38" s="93">
        <v>24</v>
      </c>
      <c r="Q38" s="93">
        <v>32</v>
      </c>
      <c r="R38" s="93">
        <v>162</v>
      </c>
      <c r="S38" s="93">
        <v>8</v>
      </c>
      <c r="T38" s="93">
        <v>19</v>
      </c>
      <c r="U38" s="93">
        <v>32</v>
      </c>
      <c r="V38" s="93">
        <v>173</v>
      </c>
      <c r="W38" s="93">
        <v>7</v>
      </c>
      <c r="X38" s="93">
        <v>25</v>
      </c>
      <c r="Y38" s="93">
        <v>79</v>
      </c>
      <c r="Z38" s="93">
        <v>379</v>
      </c>
    </row>
    <row r="39" spans="1:27" s="81" customFormat="1" ht="13.95" customHeight="1">
      <c r="A39" s="240"/>
      <c r="B39" s="241"/>
      <c r="C39" s="95" t="s">
        <v>4</v>
      </c>
      <c r="D39" s="93">
        <v>6</v>
      </c>
      <c r="E39" s="93">
        <v>130</v>
      </c>
      <c r="F39" s="93">
        <v>15</v>
      </c>
      <c r="G39" s="93">
        <v>131</v>
      </c>
      <c r="H39" s="93">
        <v>0</v>
      </c>
      <c r="I39" s="93">
        <f t="shared" si="1"/>
        <v>276</v>
      </c>
      <c r="J39" s="93">
        <v>12</v>
      </c>
      <c r="K39" s="93">
        <v>177</v>
      </c>
      <c r="L39" s="93">
        <v>22</v>
      </c>
      <c r="M39" s="93">
        <v>150</v>
      </c>
      <c r="N39" s="93">
        <v>3</v>
      </c>
      <c r="O39" s="93">
        <v>352</v>
      </c>
      <c r="P39" s="93">
        <v>21</v>
      </c>
      <c r="Q39" s="93">
        <v>25</v>
      </c>
      <c r="R39" s="93">
        <v>134</v>
      </c>
      <c r="S39" s="93">
        <v>3</v>
      </c>
      <c r="T39" s="93">
        <v>5</v>
      </c>
      <c r="U39" s="93">
        <v>25</v>
      </c>
      <c r="V39" s="93">
        <v>139</v>
      </c>
      <c r="W39" s="93">
        <v>3</v>
      </c>
      <c r="X39" s="93">
        <v>8</v>
      </c>
      <c r="Y39" s="93">
        <v>56</v>
      </c>
      <c r="Z39" s="93">
        <v>286</v>
      </c>
    </row>
    <row r="40" spans="1:27" s="81" customFormat="1" ht="13.95" customHeight="1">
      <c r="A40" s="240"/>
      <c r="B40" s="241"/>
      <c r="C40" s="95" t="s">
        <v>96</v>
      </c>
      <c r="D40" s="93">
        <v>6</v>
      </c>
      <c r="E40" s="93">
        <v>47</v>
      </c>
      <c r="F40" s="93">
        <v>11</v>
      </c>
      <c r="G40" s="93">
        <v>47</v>
      </c>
      <c r="H40" s="93">
        <v>0</v>
      </c>
      <c r="I40" s="93">
        <f t="shared" si="1"/>
        <v>105</v>
      </c>
      <c r="J40" s="93">
        <v>12</v>
      </c>
      <c r="K40" s="93">
        <v>92</v>
      </c>
      <c r="L40" s="93">
        <v>13</v>
      </c>
      <c r="M40" s="93">
        <v>77</v>
      </c>
      <c r="N40" s="93">
        <v>1</v>
      </c>
      <c r="O40" s="93">
        <v>183</v>
      </c>
      <c r="P40" s="93">
        <v>18</v>
      </c>
      <c r="Q40" s="93">
        <v>19</v>
      </c>
      <c r="R40" s="93">
        <v>87</v>
      </c>
      <c r="S40" s="93">
        <v>5</v>
      </c>
      <c r="T40" s="93">
        <v>13</v>
      </c>
      <c r="U40" s="93">
        <v>20</v>
      </c>
      <c r="V40" s="93">
        <v>100</v>
      </c>
      <c r="W40" s="93">
        <v>2</v>
      </c>
      <c r="X40" s="93">
        <v>6</v>
      </c>
      <c r="Y40" s="93">
        <v>46</v>
      </c>
      <c r="Z40" s="93">
        <v>206</v>
      </c>
    </row>
    <row r="41" spans="1:27" s="81" customFormat="1" ht="13.95" customHeight="1">
      <c r="A41" s="240"/>
      <c r="B41" s="241"/>
      <c r="C41" s="95" t="s">
        <v>5</v>
      </c>
      <c r="D41" s="93">
        <v>12</v>
      </c>
      <c r="E41" s="93">
        <v>288</v>
      </c>
      <c r="F41" s="93">
        <v>24</v>
      </c>
      <c r="G41" s="93">
        <v>289</v>
      </c>
      <c r="H41" s="93">
        <v>1</v>
      </c>
      <c r="I41" s="93">
        <f t="shared" si="1"/>
        <v>602</v>
      </c>
      <c r="J41" s="93">
        <v>12</v>
      </c>
      <c r="K41" s="93">
        <v>297</v>
      </c>
      <c r="L41" s="93">
        <v>53</v>
      </c>
      <c r="M41" s="93">
        <v>256</v>
      </c>
      <c r="N41" s="93">
        <v>2</v>
      </c>
      <c r="O41" s="93">
        <v>608</v>
      </c>
      <c r="P41" s="93">
        <v>22</v>
      </c>
      <c r="Q41" s="93">
        <v>34</v>
      </c>
      <c r="R41" s="93">
        <v>164</v>
      </c>
      <c r="S41" s="93">
        <v>3</v>
      </c>
      <c r="T41" s="93">
        <v>9</v>
      </c>
      <c r="U41" s="93">
        <v>34</v>
      </c>
      <c r="V41" s="93">
        <v>174</v>
      </c>
      <c r="W41" s="93">
        <v>7</v>
      </c>
      <c r="X41" s="93">
        <v>22</v>
      </c>
      <c r="Y41" s="93">
        <v>78</v>
      </c>
      <c r="Z41" s="93">
        <v>369</v>
      </c>
    </row>
    <row r="42" spans="1:27" s="81" customFormat="1" ht="13.95" customHeight="1">
      <c r="A42" s="240"/>
      <c r="B42" s="241"/>
      <c r="C42" s="95" t="s">
        <v>97</v>
      </c>
      <c r="D42" s="93">
        <v>36</v>
      </c>
      <c r="E42" s="93">
        <v>651</v>
      </c>
      <c r="F42" s="93">
        <v>154</v>
      </c>
      <c r="G42" s="93">
        <v>660</v>
      </c>
      <c r="H42" s="93">
        <v>29</v>
      </c>
      <c r="I42" s="93">
        <f>SUM(E42:H42)</f>
        <v>1494</v>
      </c>
      <c r="J42" s="93">
        <v>24</v>
      </c>
      <c r="K42" s="93">
        <v>291</v>
      </c>
      <c r="L42" s="93">
        <v>61</v>
      </c>
      <c r="M42" s="93">
        <v>259</v>
      </c>
      <c r="N42" s="93">
        <v>2</v>
      </c>
      <c r="O42" s="93">
        <v>613</v>
      </c>
      <c r="P42" s="93">
        <v>22</v>
      </c>
      <c r="Q42" s="93">
        <v>28</v>
      </c>
      <c r="R42" s="93">
        <v>119</v>
      </c>
      <c r="S42" s="93">
        <v>3</v>
      </c>
      <c r="T42" s="93">
        <v>3</v>
      </c>
      <c r="U42" s="93">
        <v>29</v>
      </c>
      <c r="V42" s="93">
        <v>125</v>
      </c>
      <c r="W42" s="93">
        <v>1</v>
      </c>
      <c r="X42" s="93">
        <v>4</v>
      </c>
      <c r="Y42" s="93">
        <v>61</v>
      </c>
      <c r="Z42" s="93">
        <v>251</v>
      </c>
    </row>
    <row r="43" spans="1:27" s="81" customFormat="1" ht="13.95" customHeight="1">
      <c r="A43" s="240"/>
      <c r="B43" s="241"/>
      <c r="C43" s="95" t="s">
        <v>98</v>
      </c>
      <c r="D43" s="93">
        <v>10</v>
      </c>
      <c r="E43" s="93">
        <v>152</v>
      </c>
      <c r="F43" s="93">
        <v>50</v>
      </c>
      <c r="G43" s="93">
        <v>152</v>
      </c>
      <c r="H43" s="93">
        <v>1</v>
      </c>
      <c r="I43" s="93">
        <f t="shared" si="1"/>
        <v>355</v>
      </c>
      <c r="J43" s="93">
        <v>12</v>
      </c>
      <c r="K43" s="93">
        <v>205</v>
      </c>
      <c r="L43" s="93">
        <v>56</v>
      </c>
      <c r="M43" s="93">
        <v>179</v>
      </c>
      <c r="N43" s="93">
        <v>1</v>
      </c>
      <c r="O43" s="93">
        <v>441</v>
      </c>
      <c r="P43" s="93">
        <v>20</v>
      </c>
      <c r="Q43" s="93">
        <v>19</v>
      </c>
      <c r="R43" s="93">
        <v>114</v>
      </c>
      <c r="S43" s="93">
        <v>8</v>
      </c>
      <c r="T43" s="93">
        <v>10</v>
      </c>
      <c r="U43" s="93">
        <v>20</v>
      </c>
      <c r="V43" s="93">
        <v>124</v>
      </c>
      <c r="W43" s="93">
        <v>2</v>
      </c>
      <c r="X43" s="93">
        <v>5</v>
      </c>
      <c r="Y43" s="93">
        <v>49</v>
      </c>
      <c r="Z43" s="93">
        <v>253</v>
      </c>
    </row>
    <row r="44" spans="1:27" s="81" customFormat="1" ht="13.95" customHeight="1">
      <c r="A44" s="240"/>
      <c r="B44" s="241"/>
      <c r="C44" s="95" t="s">
        <v>6</v>
      </c>
      <c r="D44" s="93">
        <v>6</v>
      </c>
      <c r="E44" s="93">
        <v>51</v>
      </c>
      <c r="F44" s="93">
        <v>9</v>
      </c>
      <c r="G44" s="93">
        <v>52</v>
      </c>
      <c r="H44" s="93">
        <v>1</v>
      </c>
      <c r="I44" s="93">
        <f t="shared" si="1"/>
        <v>113</v>
      </c>
      <c r="J44" s="93">
        <v>12</v>
      </c>
      <c r="K44" s="93">
        <v>84</v>
      </c>
      <c r="L44" s="93">
        <v>17</v>
      </c>
      <c r="M44" s="93">
        <v>75</v>
      </c>
      <c r="N44" s="93">
        <v>1</v>
      </c>
      <c r="O44" s="93">
        <v>177</v>
      </c>
      <c r="P44" s="93">
        <v>24</v>
      </c>
      <c r="Q44" s="93">
        <v>21</v>
      </c>
      <c r="R44" s="93">
        <v>104</v>
      </c>
      <c r="S44" s="93">
        <v>5</v>
      </c>
      <c r="T44" s="93">
        <v>15</v>
      </c>
      <c r="U44" s="93">
        <v>22</v>
      </c>
      <c r="V44" s="93">
        <v>122</v>
      </c>
      <c r="W44" s="93">
        <v>3</v>
      </c>
      <c r="X44" s="93">
        <v>17</v>
      </c>
      <c r="Y44" s="93">
        <v>51</v>
      </c>
      <c r="Z44" s="93">
        <v>258</v>
      </c>
    </row>
    <row r="45" spans="1:27" s="81" customFormat="1" ht="13.95" customHeight="1">
      <c r="A45" s="81" t="s">
        <v>495</v>
      </c>
    </row>
    <row r="46" spans="1:27" s="81" customFormat="1" ht="13.95" customHeight="1">
      <c r="A46" s="81" t="s">
        <v>482</v>
      </c>
    </row>
    <row r="47" spans="1:27" s="81" customFormat="1" ht="13.95" customHeight="1"/>
    <row r="48" spans="1:27" s="81" customFormat="1" ht="13.95" customHeight="1">
      <c r="A48" s="248"/>
      <c r="B48" s="248"/>
      <c r="C48" s="248"/>
      <c r="D48" s="235" t="s">
        <v>253</v>
      </c>
      <c r="E48" s="235"/>
      <c r="F48" s="235"/>
      <c r="G48" s="235"/>
      <c r="H48" s="235"/>
      <c r="I48" s="235"/>
      <c r="J48" s="235" t="s">
        <v>255</v>
      </c>
      <c r="K48" s="235"/>
      <c r="L48" s="235"/>
      <c r="M48" s="235"/>
      <c r="N48" s="235"/>
      <c r="O48" s="235"/>
      <c r="P48" s="235" t="s">
        <v>122</v>
      </c>
      <c r="Q48" s="235"/>
      <c r="R48" s="235"/>
      <c r="S48" s="235"/>
      <c r="T48" s="235"/>
      <c r="U48" s="235"/>
      <c r="V48" s="235" t="s">
        <v>256</v>
      </c>
      <c r="W48" s="235"/>
      <c r="X48" s="235"/>
      <c r="Y48" s="235"/>
      <c r="Z48" s="235"/>
      <c r="AA48" s="235"/>
    </row>
    <row r="49" spans="1:27" s="81" customFormat="1" ht="13.95" customHeight="1">
      <c r="A49" s="248"/>
      <c r="B49" s="248"/>
      <c r="C49" s="248"/>
      <c r="D49" s="245" t="s">
        <v>102</v>
      </c>
      <c r="E49" s="247" t="s">
        <v>254</v>
      </c>
      <c r="F49" s="247"/>
      <c r="G49" s="247"/>
      <c r="H49" s="247"/>
      <c r="I49" s="247"/>
      <c r="J49" s="245" t="s">
        <v>102</v>
      </c>
      <c r="K49" s="247" t="s">
        <v>254</v>
      </c>
      <c r="L49" s="247"/>
      <c r="M49" s="247"/>
      <c r="N49" s="247"/>
      <c r="O49" s="247"/>
      <c r="P49" s="245" t="s">
        <v>102</v>
      </c>
      <c r="Q49" s="247" t="s">
        <v>254</v>
      </c>
      <c r="R49" s="247"/>
      <c r="S49" s="247"/>
      <c r="T49" s="247"/>
      <c r="U49" s="247"/>
      <c r="V49" s="245" t="s">
        <v>102</v>
      </c>
      <c r="W49" s="247" t="s">
        <v>254</v>
      </c>
      <c r="X49" s="247"/>
      <c r="Y49" s="247"/>
      <c r="Z49" s="247"/>
      <c r="AA49" s="247"/>
    </row>
    <row r="50" spans="1:27" s="81" customFormat="1" ht="13.95" customHeight="1">
      <c r="A50" s="248"/>
      <c r="B50" s="248"/>
      <c r="C50" s="248"/>
      <c r="D50" s="245"/>
      <c r="E50" s="247" t="s">
        <v>512</v>
      </c>
      <c r="F50" s="247" t="s">
        <v>511</v>
      </c>
      <c r="G50" s="247" t="s">
        <v>115</v>
      </c>
      <c r="H50" s="247" t="s">
        <v>10</v>
      </c>
      <c r="I50" s="247" t="s">
        <v>8</v>
      </c>
      <c r="J50" s="245"/>
      <c r="K50" s="247" t="s">
        <v>510</v>
      </c>
      <c r="L50" s="247" t="s">
        <v>511</v>
      </c>
      <c r="M50" s="247" t="s">
        <v>115</v>
      </c>
      <c r="N50" s="247" t="s">
        <v>10</v>
      </c>
      <c r="O50" s="247" t="s">
        <v>8</v>
      </c>
      <c r="P50" s="245"/>
      <c r="Q50" s="247" t="s">
        <v>510</v>
      </c>
      <c r="R50" s="247" t="s">
        <v>511</v>
      </c>
      <c r="S50" s="247" t="s">
        <v>115</v>
      </c>
      <c r="T50" s="247" t="s">
        <v>10</v>
      </c>
      <c r="U50" s="247" t="s">
        <v>8</v>
      </c>
      <c r="V50" s="245"/>
      <c r="W50" s="247" t="s">
        <v>510</v>
      </c>
      <c r="X50" s="247" t="s">
        <v>511</v>
      </c>
      <c r="Y50" s="247" t="s">
        <v>115</v>
      </c>
      <c r="Z50" s="247" t="s">
        <v>10</v>
      </c>
      <c r="AA50" s="247" t="s">
        <v>8</v>
      </c>
    </row>
    <row r="51" spans="1:27" s="81" customFormat="1" ht="13.95" customHeight="1">
      <c r="A51" s="248"/>
      <c r="B51" s="248"/>
      <c r="C51" s="248"/>
      <c r="D51" s="245"/>
      <c r="E51" s="247"/>
      <c r="F51" s="247"/>
      <c r="G51" s="247"/>
      <c r="H51" s="247"/>
      <c r="I51" s="247"/>
      <c r="J51" s="245"/>
      <c r="K51" s="247"/>
      <c r="L51" s="247"/>
      <c r="M51" s="247"/>
      <c r="N51" s="247"/>
      <c r="O51" s="247"/>
      <c r="P51" s="245"/>
      <c r="Q51" s="247"/>
      <c r="R51" s="247"/>
      <c r="S51" s="247"/>
      <c r="T51" s="247"/>
      <c r="U51" s="247"/>
      <c r="V51" s="245"/>
      <c r="W51" s="247"/>
      <c r="X51" s="247"/>
      <c r="Y51" s="247"/>
      <c r="Z51" s="247"/>
      <c r="AA51" s="247"/>
    </row>
    <row r="52" spans="1:27" s="81" customFormat="1" ht="13.95" customHeight="1">
      <c r="A52" s="91" t="s">
        <v>80</v>
      </c>
      <c r="B52" s="239" t="s">
        <v>92</v>
      </c>
      <c r="C52" s="239"/>
      <c r="D52" s="93">
        <v>119</v>
      </c>
      <c r="E52" s="93">
        <v>665</v>
      </c>
      <c r="F52" s="93">
        <v>11</v>
      </c>
      <c r="G52" s="93">
        <v>519</v>
      </c>
      <c r="H52" s="93">
        <v>0</v>
      </c>
      <c r="I52" s="93">
        <v>1195</v>
      </c>
      <c r="J52" s="93">
        <v>24</v>
      </c>
      <c r="K52" s="93">
        <v>0</v>
      </c>
      <c r="L52" s="93">
        <v>0</v>
      </c>
      <c r="M52" s="93">
        <v>924</v>
      </c>
      <c r="N52" s="93">
        <v>0</v>
      </c>
      <c r="O52" s="93">
        <v>924</v>
      </c>
      <c r="P52" s="93">
        <v>46</v>
      </c>
      <c r="Q52" s="92">
        <v>191</v>
      </c>
      <c r="R52" s="92">
        <v>7</v>
      </c>
      <c r="S52" s="92">
        <v>680</v>
      </c>
      <c r="T52" s="92">
        <v>35</v>
      </c>
      <c r="U52" s="93">
        <v>913</v>
      </c>
      <c r="V52" s="93">
        <v>31</v>
      </c>
      <c r="W52" s="92">
        <v>129</v>
      </c>
      <c r="X52" s="92">
        <v>7</v>
      </c>
      <c r="Y52" s="92">
        <v>633</v>
      </c>
      <c r="Z52" s="92">
        <v>16</v>
      </c>
      <c r="AA52" s="93">
        <v>785</v>
      </c>
    </row>
    <row r="53" spans="1:27" s="81" customFormat="1" ht="13.95" customHeight="1">
      <c r="A53" s="91" t="s">
        <v>81</v>
      </c>
      <c r="B53" s="239" t="s">
        <v>92</v>
      </c>
      <c r="C53" s="239"/>
      <c r="D53" s="93">
        <v>105</v>
      </c>
      <c r="E53" s="93">
        <v>527</v>
      </c>
      <c r="F53" s="93">
        <v>20</v>
      </c>
      <c r="G53" s="93">
        <v>471</v>
      </c>
      <c r="H53" s="93">
        <v>2</v>
      </c>
      <c r="I53" s="93">
        <v>1020</v>
      </c>
      <c r="J53" s="93">
        <v>53</v>
      </c>
      <c r="K53" s="93">
        <v>24</v>
      </c>
      <c r="L53" s="93">
        <v>3</v>
      </c>
      <c r="M53" s="93">
        <v>1971</v>
      </c>
      <c r="N53" s="93">
        <v>0</v>
      </c>
      <c r="O53" s="93">
        <v>1998</v>
      </c>
      <c r="P53" s="93">
        <v>71</v>
      </c>
      <c r="Q53" s="92">
        <v>206</v>
      </c>
      <c r="R53" s="92">
        <v>3</v>
      </c>
      <c r="S53" s="92">
        <v>1549</v>
      </c>
      <c r="T53" s="92">
        <v>50</v>
      </c>
      <c r="U53" s="93">
        <v>1808</v>
      </c>
      <c r="V53" s="93">
        <v>55</v>
      </c>
      <c r="W53" s="92">
        <v>150</v>
      </c>
      <c r="X53" s="92">
        <v>3</v>
      </c>
      <c r="Y53" s="92">
        <v>1519</v>
      </c>
      <c r="Z53" s="92">
        <v>24</v>
      </c>
      <c r="AA53" s="93">
        <v>1696</v>
      </c>
    </row>
    <row r="54" spans="1:27" s="81" customFormat="1" ht="13.95" customHeight="1">
      <c r="A54" s="91" t="s">
        <v>82</v>
      </c>
      <c r="B54" s="239" t="s">
        <v>92</v>
      </c>
      <c r="C54" s="239"/>
      <c r="D54" s="93">
        <v>135</v>
      </c>
      <c r="E54" s="93">
        <v>703</v>
      </c>
      <c r="F54" s="93">
        <v>18</v>
      </c>
      <c r="G54" s="93">
        <v>640</v>
      </c>
      <c r="H54" s="93">
        <v>3</v>
      </c>
      <c r="I54" s="93">
        <v>1364</v>
      </c>
      <c r="J54" s="93">
        <v>61</v>
      </c>
      <c r="K54" s="93">
        <v>101</v>
      </c>
      <c r="L54" s="93">
        <v>10</v>
      </c>
      <c r="M54" s="93">
        <v>2063</v>
      </c>
      <c r="N54" s="93">
        <v>0</v>
      </c>
      <c r="O54" s="93">
        <v>2174</v>
      </c>
      <c r="P54" s="93">
        <v>119</v>
      </c>
      <c r="Q54" s="92">
        <v>550</v>
      </c>
      <c r="R54" s="92">
        <v>26</v>
      </c>
      <c r="S54" s="92">
        <v>1888</v>
      </c>
      <c r="T54" s="92">
        <v>40</v>
      </c>
      <c r="U54" s="93">
        <v>2504</v>
      </c>
      <c r="V54" s="93">
        <v>70</v>
      </c>
      <c r="W54" s="92">
        <v>254</v>
      </c>
      <c r="X54" s="92">
        <v>16</v>
      </c>
      <c r="Y54" s="92">
        <v>1635</v>
      </c>
      <c r="Z54" s="92">
        <v>17</v>
      </c>
      <c r="AA54" s="93">
        <v>1922</v>
      </c>
    </row>
    <row r="55" spans="1:27" s="81" customFormat="1" ht="13.95" customHeight="1">
      <c r="A55" s="91" t="s">
        <v>83</v>
      </c>
      <c r="B55" s="239" t="s">
        <v>92</v>
      </c>
      <c r="C55" s="239"/>
      <c r="D55" s="93">
        <v>153</v>
      </c>
      <c r="E55" s="93">
        <v>863</v>
      </c>
      <c r="F55" s="93">
        <v>58</v>
      </c>
      <c r="G55" s="93">
        <v>848</v>
      </c>
      <c r="H55" s="93">
        <v>7</v>
      </c>
      <c r="I55" s="93">
        <v>1776</v>
      </c>
      <c r="J55" s="93">
        <v>81</v>
      </c>
      <c r="K55" s="93">
        <v>170</v>
      </c>
      <c r="L55" s="93">
        <v>28</v>
      </c>
      <c r="M55" s="93">
        <v>2358</v>
      </c>
      <c r="N55" s="93">
        <v>2</v>
      </c>
      <c r="O55" s="93">
        <v>2558</v>
      </c>
      <c r="P55" s="93">
        <v>147</v>
      </c>
      <c r="Q55" s="92">
        <v>822</v>
      </c>
      <c r="R55" s="92">
        <v>39</v>
      </c>
      <c r="S55" s="92">
        <v>2536</v>
      </c>
      <c r="T55" s="92">
        <v>245</v>
      </c>
      <c r="U55" s="93">
        <v>3642</v>
      </c>
      <c r="V55" s="93">
        <v>90</v>
      </c>
      <c r="W55" s="92">
        <v>467</v>
      </c>
      <c r="X55" s="92">
        <v>22</v>
      </c>
      <c r="Y55" s="92">
        <v>2258</v>
      </c>
      <c r="Z55" s="92">
        <v>13</v>
      </c>
      <c r="AA55" s="93">
        <v>2760</v>
      </c>
    </row>
    <row r="56" spans="1:27" s="81" customFormat="1" ht="13.95" customHeight="1">
      <c r="A56" s="240" t="s">
        <v>84</v>
      </c>
      <c r="B56" s="239" t="s">
        <v>92</v>
      </c>
      <c r="C56" s="239"/>
      <c r="D56" s="93">
        <v>144</v>
      </c>
      <c r="E56" s="93">
        <v>905</v>
      </c>
      <c r="F56" s="93">
        <v>90</v>
      </c>
      <c r="G56" s="93">
        <v>889</v>
      </c>
      <c r="H56" s="93">
        <v>8</v>
      </c>
      <c r="I56" s="93">
        <v>1892</v>
      </c>
      <c r="J56" s="93">
        <v>87</v>
      </c>
      <c r="K56" s="93">
        <v>257</v>
      </c>
      <c r="L56" s="93">
        <v>39</v>
      </c>
      <c r="M56" s="93">
        <v>2499</v>
      </c>
      <c r="N56" s="93">
        <v>4</v>
      </c>
      <c r="O56" s="93">
        <v>2799</v>
      </c>
      <c r="P56" s="93">
        <v>152</v>
      </c>
      <c r="Q56" s="93">
        <v>891</v>
      </c>
      <c r="R56" s="93">
        <v>81</v>
      </c>
      <c r="S56" s="93">
        <v>3452</v>
      </c>
      <c r="T56" s="93">
        <v>273</v>
      </c>
      <c r="U56" s="93">
        <v>4697</v>
      </c>
      <c r="V56" s="93">
        <v>96</v>
      </c>
      <c r="W56" s="93">
        <v>469</v>
      </c>
      <c r="X56" s="93">
        <v>55</v>
      </c>
      <c r="Y56" s="93">
        <v>2907</v>
      </c>
      <c r="Z56" s="93">
        <v>62</v>
      </c>
      <c r="AA56" s="93">
        <f>SUM(AA57:AA66)</f>
        <v>3493</v>
      </c>
    </row>
    <row r="57" spans="1:27" s="81" customFormat="1" ht="13.95" customHeight="1">
      <c r="A57" s="240"/>
      <c r="B57" s="241" t="s">
        <v>93</v>
      </c>
      <c r="C57" s="95" t="s">
        <v>94</v>
      </c>
      <c r="D57" s="93">
        <v>12</v>
      </c>
      <c r="E57" s="93">
        <v>60</v>
      </c>
      <c r="F57" s="93">
        <v>8</v>
      </c>
      <c r="G57" s="93">
        <v>63</v>
      </c>
      <c r="H57" s="93">
        <v>0</v>
      </c>
      <c r="I57" s="93">
        <v>131</v>
      </c>
      <c r="J57" s="93">
        <v>14</v>
      </c>
      <c r="K57" s="93">
        <v>82</v>
      </c>
      <c r="L57" s="93">
        <v>7</v>
      </c>
      <c r="M57" s="93">
        <v>206</v>
      </c>
      <c r="N57" s="93">
        <v>0</v>
      </c>
      <c r="O57" s="93">
        <v>295</v>
      </c>
      <c r="P57" s="93">
        <v>8</v>
      </c>
      <c r="Q57" s="93">
        <v>9</v>
      </c>
      <c r="R57" s="93">
        <v>0</v>
      </c>
      <c r="S57" s="93">
        <v>259</v>
      </c>
      <c r="T57" s="93">
        <v>3</v>
      </c>
      <c r="U57" s="93">
        <v>271</v>
      </c>
      <c r="V57" s="93">
        <v>6</v>
      </c>
      <c r="W57" s="93">
        <v>0</v>
      </c>
      <c r="X57" s="93">
        <v>0</v>
      </c>
      <c r="Y57" s="93">
        <v>250</v>
      </c>
      <c r="Z57" s="93">
        <v>0</v>
      </c>
      <c r="AA57" s="93">
        <v>250</v>
      </c>
    </row>
    <row r="58" spans="1:27" s="81" customFormat="1" ht="13.95" customHeight="1">
      <c r="A58" s="240"/>
      <c r="B58" s="241"/>
      <c r="C58" s="95" t="s">
        <v>95</v>
      </c>
      <c r="D58" s="93">
        <v>13</v>
      </c>
      <c r="E58" s="93">
        <v>114</v>
      </c>
      <c r="F58" s="93">
        <v>23</v>
      </c>
      <c r="G58" s="93">
        <v>115</v>
      </c>
      <c r="H58" s="93">
        <v>2</v>
      </c>
      <c r="I58" s="93">
        <v>254</v>
      </c>
      <c r="J58" s="93">
        <v>11</v>
      </c>
      <c r="K58" s="93">
        <v>27</v>
      </c>
      <c r="L58" s="93">
        <v>2</v>
      </c>
      <c r="M58" s="93">
        <v>316</v>
      </c>
      <c r="N58" s="93">
        <v>1</v>
      </c>
      <c r="O58" s="93">
        <v>346</v>
      </c>
      <c r="P58" s="93">
        <v>16</v>
      </c>
      <c r="Q58" s="93">
        <v>47</v>
      </c>
      <c r="R58" s="93">
        <v>1</v>
      </c>
      <c r="S58" s="93">
        <v>501</v>
      </c>
      <c r="T58" s="93">
        <v>3</v>
      </c>
      <c r="U58" s="93">
        <v>552</v>
      </c>
      <c r="V58" s="93">
        <v>10</v>
      </c>
      <c r="W58" s="93">
        <v>29</v>
      </c>
      <c r="X58" s="93">
        <v>1</v>
      </c>
      <c r="Y58" s="93">
        <v>354</v>
      </c>
      <c r="Z58" s="93">
        <v>0</v>
      </c>
      <c r="AA58" s="93">
        <v>384</v>
      </c>
    </row>
    <row r="59" spans="1:27" s="81" customFormat="1" ht="13.95" customHeight="1">
      <c r="A59" s="240"/>
      <c r="B59" s="241"/>
      <c r="C59" s="95" t="s">
        <v>2</v>
      </c>
      <c r="D59" s="93">
        <v>18</v>
      </c>
      <c r="E59" s="93">
        <v>92</v>
      </c>
      <c r="F59" s="93">
        <v>5</v>
      </c>
      <c r="G59" s="93">
        <v>92</v>
      </c>
      <c r="H59" s="93">
        <v>0</v>
      </c>
      <c r="I59" s="93">
        <v>189</v>
      </c>
      <c r="J59" s="93">
        <v>10</v>
      </c>
      <c r="K59" s="93">
        <v>47</v>
      </c>
      <c r="L59" s="93">
        <v>11</v>
      </c>
      <c r="M59" s="93">
        <v>260</v>
      </c>
      <c r="N59" s="93">
        <v>0</v>
      </c>
      <c r="O59" s="93">
        <v>318</v>
      </c>
      <c r="P59" s="93">
        <v>10</v>
      </c>
      <c r="Q59" s="93">
        <v>56</v>
      </c>
      <c r="R59" s="93">
        <v>0</v>
      </c>
      <c r="S59" s="93">
        <v>165</v>
      </c>
      <c r="T59" s="93">
        <v>12</v>
      </c>
      <c r="U59" s="93">
        <v>233</v>
      </c>
      <c r="V59" s="93">
        <v>9</v>
      </c>
      <c r="W59" s="93">
        <v>50</v>
      </c>
      <c r="X59" s="93">
        <v>0</v>
      </c>
      <c r="Y59" s="93">
        <v>159</v>
      </c>
      <c r="Z59" s="93">
        <v>12</v>
      </c>
      <c r="AA59" s="93">
        <v>221</v>
      </c>
    </row>
    <row r="60" spans="1:27" s="81" customFormat="1" ht="13.95" customHeight="1">
      <c r="A60" s="240"/>
      <c r="B60" s="241"/>
      <c r="C60" s="95" t="s">
        <v>3</v>
      </c>
      <c r="D60" s="93">
        <v>13</v>
      </c>
      <c r="E60" s="93">
        <v>75</v>
      </c>
      <c r="F60" s="93">
        <v>7</v>
      </c>
      <c r="G60" s="93">
        <v>75</v>
      </c>
      <c r="H60" s="93">
        <v>2</v>
      </c>
      <c r="I60" s="93">
        <v>159</v>
      </c>
      <c r="J60" s="93">
        <v>12</v>
      </c>
      <c r="K60" s="93">
        <v>47</v>
      </c>
      <c r="L60" s="93">
        <v>5</v>
      </c>
      <c r="M60" s="93">
        <v>315</v>
      </c>
      <c r="N60" s="93">
        <v>3</v>
      </c>
      <c r="O60" s="93">
        <v>370</v>
      </c>
      <c r="P60" s="93">
        <v>15</v>
      </c>
      <c r="Q60" s="93">
        <v>41</v>
      </c>
      <c r="R60" s="93">
        <v>0</v>
      </c>
      <c r="S60" s="93">
        <v>241</v>
      </c>
      <c r="T60" s="93">
        <v>156</v>
      </c>
      <c r="U60" s="93">
        <v>438</v>
      </c>
      <c r="V60" s="93">
        <v>8</v>
      </c>
      <c r="W60" s="93">
        <v>28</v>
      </c>
      <c r="X60" s="93">
        <v>0</v>
      </c>
      <c r="Y60" s="93">
        <v>228</v>
      </c>
      <c r="Z60" s="93">
        <v>0</v>
      </c>
      <c r="AA60" s="93">
        <v>256</v>
      </c>
    </row>
    <row r="61" spans="1:27" s="81" customFormat="1" ht="13.95" customHeight="1">
      <c r="A61" s="240"/>
      <c r="B61" s="241"/>
      <c r="C61" s="95" t="s">
        <v>4</v>
      </c>
      <c r="D61" s="93">
        <v>14</v>
      </c>
      <c r="E61" s="93">
        <v>83</v>
      </c>
      <c r="F61" s="93">
        <v>2</v>
      </c>
      <c r="G61" s="93">
        <v>78</v>
      </c>
      <c r="H61" s="93">
        <v>0</v>
      </c>
      <c r="I61" s="93">
        <v>163</v>
      </c>
      <c r="J61" s="93">
        <v>6</v>
      </c>
      <c r="K61" s="93">
        <v>9</v>
      </c>
      <c r="L61" s="93">
        <v>3</v>
      </c>
      <c r="M61" s="93">
        <v>184</v>
      </c>
      <c r="N61" s="93">
        <v>0</v>
      </c>
      <c r="O61" s="93">
        <v>196</v>
      </c>
      <c r="P61" s="93">
        <v>19</v>
      </c>
      <c r="Q61" s="93">
        <v>123</v>
      </c>
      <c r="R61" s="93">
        <v>35</v>
      </c>
      <c r="S61" s="93">
        <v>405</v>
      </c>
      <c r="T61" s="93">
        <v>45</v>
      </c>
      <c r="U61" s="93">
        <v>608</v>
      </c>
      <c r="V61" s="93">
        <v>13</v>
      </c>
      <c r="W61" s="93">
        <v>54</v>
      </c>
      <c r="X61" s="93">
        <v>16</v>
      </c>
      <c r="Y61" s="93">
        <v>333</v>
      </c>
      <c r="Z61" s="93">
        <v>0</v>
      </c>
      <c r="AA61" s="93">
        <v>403</v>
      </c>
    </row>
    <row r="62" spans="1:27" s="81" customFormat="1" ht="13.95" customHeight="1">
      <c r="A62" s="240"/>
      <c r="B62" s="241"/>
      <c r="C62" s="95" t="s">
        <v>96</v>
      </c>
      <c r="D62" s="93">
        <v>11</v>
      </c>
      <c r="E62" s="93">
        <v>41</v>
      </c>
      <c r="F62" s="93">
        <v>0</v>
      </c>
      <c r="G62" s="93">
        <v>39</v>
      </c>
      <c r="H62" s="93">
        <v>0</v>
      </c>
      <c r="I62" s="93">
        <v>80</v>
      </c>
      <c r="J62" s="93">
        <v>1</v>
      </c>
      <c r="K62" s="93">
        <v>0</v>
      </c>
      <c r="L62" s="93">
        <v>0</v>
      </c>
      <c r="M62" s="93">
        <v>29</v>
      </c>
      <c r="N62" s="93">
        <v>0</v>
      </c>
      <c r="O62" s="93">
        <v>29</v>
      </c>
      <c r="P62" s="93">
        <v>7</v>
      </c>
      <c r="Q62" s="93">
        <v>57</v>
      </c>
      <c r="R62" s="93">
        <v>0</v>
      </c>
      <c r="S62" s="93">
        <v>65</v>
      </c>
      <c r="T62" s="93">
        <v>0</v>
      </c>
      <c r="U62" s="93">
        <v>122</v>
      </c>
      <c r="V62" s="93">
        <v>4</v>
      </c>
      <c r="W62" s="93">
        <v>25</v>
      </c>
      <c r="X62" s="93">
        <v>0</v>
      </c>
      <c r="Y62" s="93">
        <v>33</v>
      </c>
      <c r="Z62" s="93">
        <v>0</v>
      </c>
      <c r="AA62" s="93">
        <v>58</v>
      </c>
    </row>
    <row r="63" spans="1:27" s="81" customFormat="1" ht="13.95" customHeight="1">
      <c r="A63" s="240"/>
      <c r="B63" s="241"/>
      <c r="C63" s="95" t="s">
        <v>5</v>
      </c>
      <c r="D63" s="93">
        <v>12</v>
      </c>
      <c r="E63" s="93">
        <v>134</v>
      </c>
      <c r="F63" s="93">
        <v>14</v>
      </c>
      <c r="G63" s="93">
        <v>120</v>
      </c>
      <c r="H63" s="93">
        <v>1</v>
      </c>
      <c r="I63" s="93">
        <v>269</v>
      </c>
      <c r="J63" s="93">
        <v>10</v>
      </c>
      <c r="K63" s="93">
        <v>0</v>
      </c>
      <c r="L63" s="93">
        <v>0</v>
      </c>
      <c r="M63" s="93">
        <v>401</v>
      </c>
      <c r="N63" s="93">
        <v>0</v>
      </c>
      <c r="O63" s="93">
        <v>401</v>
      </c>
      <c r="P63" s="93">
        <v>13</v>
      </c>
      <c r="Q63" s="93">
        <v>106</v>
      </c>
      <c r="R63" s="93">
        <v>5</v>
      </c>
      <c r="S63" s="93">
        <v>146</v>
      </c>
      <c r="T63" s="93">
        <v>37</v>
      </c>
      <c r="U63" s="93">
        <v>294</v>
      </c>
      <c r="V63" s="93">
        <v>5</v>
      </c>
      <c r="W63" s="93">
        <v>29</v>
      </c>
      <c r="X63" s="93">
        <v>1</v>
      </c>
      <c r="Y63" s="93">
        <v>66</v>
      </c>
      <c r="Z63" s="93">
        <v>36</v>
      </c>
      <c r="AA63" s="93">
        <v>132</v>
      </c>
    </row>
    <row r="64" spans="1:27" s="81" customFormat="1" ht="13.95" customHeight="1">
      <c r="A64" s="240"/>
      <c r="B64" s="241"/>
      <c r="C64" s="95" t="s">
        <v>97</v>
      </c>
      <c r="D64" s="93">
        <v>24</v>
      </c>
      <c r="E64" s="93">
        <v>159</v>
      </c>
      <c r="F64" s="93">
        <v>11</v>
      </c>
      <c r="G64" s="93">
        <v>156</v>
      </c>
      <c r="H64" s="93">
        <v>2</v>
      </c>
      <c r="I64" s="93">
        <v>328</v>
      </c>
      <c r="J64" s="93">
        <v>10</v>
      </c>
      <c r="K64" s="93">
        <v>14</v>
      </c>
      <c r="L64" s="93">
        <v>5</v>
      </c>
      <c r="M64" s="93">
        <v>325</v>
      </c>
      <c r="N64" s="93">
        <v>0</v>
      </c>
      <c r="O64" s="93">
        <v>344</v>
      </c>
      <c r="P64" s="93">
        <v>41</v>
      </c>
      <c r="Q64" s="93">
        <v>356</v>
      </c>
      <c r="R64" s="93">
        <v>37</v>
      </c>
      <c r="S64" s="93">
        <v>1043</v>
      </c>
      <c r="T64" s="93">
        <v>9</v>
      </c>
      <c r="U64" s="93">
        <v>1445</v>
      </c>
      <c r="V64" s="93">
        <v>20</v>
      </c>
      <c r="W64" s="93">
        <v>191</v>
      </c>
      <c r="X64" s="93">
        <v>35</v>
      </c>
      <c r="Y64" s="93">
        <v>894</v>
      </c>
      <c r="Z64" s="93">
        <v>7</v>
      </c>
      <c r="AA64" s="93">
        <v>1127</v>
      </c>
    </row>
    <row r="65" spans="1:29" s="81" customFormat="1" ht="13.95" customHeight="1">
      <c r="A65" s="240"/>
      <c r="B65" s="241"/>
      <c r="C65" s="95" t="s">
        <v>98</v>
      </c>
      <c r="D65" s="93">
        <v>18</v>
      </c>
      <c r="E65" s="93">
        <v>108</v>
      </c>
      <c r="F65" s="93">
        <v>14</v>
      </c>
      <c r="G65" s="93">
        <v>109</v>
      </c>
      <c r="H65" s="93">
        <v>0</v>
      </c>
      <c r="I65" s="93">
        <v>231</v>
      </c>
      <c r="J65" s="93">
        <v>5</v>
      </c>
      <c r="K65" s="93">
        <v>0</v>
      </c>
      <c r="L65" s="93">
        <v>0</v>
      </c>
      <c r="M65" s="93">
        <v>283</v>
      </c>
      <c r="N65" s="93">
        <v>0</v>
      </c>
      <c r="O65" s="93">
        <v>283</v>
      </c>
      <c r="P65" s="93">
        <v>9</v>
      </c>
      <c r="Q65" s="93">
        <v>58</v>
      </c>
      <c r="R65" s="93">
        <v>1</v>
      </c>
      <c r="S65" s="93">
        <v>292</v>
      </c>
      <c r="T65" s="93">
        <v>1</v>
      </c>
      <c r="U65" s="93">
        <v>352</v>
      </c>
      <c r="V65" s="93">
        <v>7</v>
      </c>
      <c r="W65" s="93">
        <v>25</v>
      </c>
      <c r="X65" s="93">
        <v>0</v>
      </c>
      <c r="Y65" s="93">
        <v>255</v>
      </c>
      <c r="Z65" s="93">
        <v>0</v>
      </c>
      <c r="AA65" s="93">
        <v>280</v>
      </c>
    </row>
    <row r="66" spans="1:29" s="81" customFormat="1" ht="13.95" customHeight="1">
      <c r="A66" s="240"/>
      <c r="B66" s="241"/>
      <c r="C66" s="95" t="s">
        <v>6</v>
      </c>
      <c r="D66" s="93">
        <v>9</v>
      </c>
      <c r="E66" s="93">
        <v>39</v>
      </c>
      <c r="F66" s="93">
        <v>6</v>
      </c>
      <c r="G66" s="93">
        <v>42</v>
      </c>
      <c r="H66" s="93">
        <v>1</v>
      </c>
      <c r="I66" s="93">
        <v>88</v>
      </c>
      <c r="J66" s="93">
        <v>8</v>
      </c>
      <c r="K66" s="93">
        <v>31</v>
      </c>
      <c r="L66" s="93">
        <v>6</v>
      </c>
      <c r="M66" s="93">
        <v>180</v>
      </c>
      <c r="N66" s="93">
        <v>0</v>
      </c>
      <c r="O66" s="93">
        <v>217</v>
      </c>
      <c r="P66" s="93">
        <v>14</v>
      </c>
      <c r="Q66" s="93">
        <v>38</v>
      </c>
      <c r="R66" s="93">
        <v>2</v>
      </c>
      <c r="S66" s="93">
        <v>335</v>
      </c>
      <c r="T66" s="93">
        <v>7</v>
      </c>
      <c r="U66" s="93">
        <v>382</v>
      </c>
      <c r="V66" s="93">
        <v>14</v>
      </c>
      <c r="W66" s="93">
        <v>38</v>
      </c>
      <c r="X66" s="93">
        <v>2</v>
      </c>
      <c r="Y66" s="93">
        <v>335</v>
      </c>
      <c r="Z66" s="93">
        <v>7</v>
      </c>
      <c r="AA66" s="93">
        <v>382</v>
      </c>
    </row>
    <row r="67" spans="1:29" s="81" customFormat="1" ht="13.95" customHeight="1">
      <c r="A67" s="81" t="s">
        <v>513</v>
      </c>
    </row>
    <row r="68" spans="1:29" s="81" customFormat="1" ht="13.95" customHeight="1">
      <c r="A68" s="81" t="s">
        <v>514</v>
      </c>
      <c r="W68" s="81" t="s">
        <v>487</v>
      </c>
    </row>
    <row r="69" spans="1:29" s="81" customFormat="1" ht="13.95" customHeight="1"/>
    <row r="70" spans="1:29" s="81" customFormat="1" ht="13.95" customHeight="1">
      <c r="A70" s="235" t="s">
        <v>129</v>
      </c>
      <c r="B70" s="235"/>
      <c r="C70" s="235"/>
      <c r="D70" s="235"/>
      <c r="E70" s="235"/>
      <c r="F70" s="235"/>
      <c r="G70" s="235"/>
      <c r="H70" s="235"/>
      <c r="I70" s="235"/>
      <c r="J70" s="235"/>
      <c r="K70" s="235"/>
      <c r="L70" s="235"/>
    </row>
    <row r="71" spans="1:29" s="81" customFormat="1" ht="13.95" customHeight="1">
      <c r="A71" s="93"/>
      <c r="B71" s="235" t="s">
        <v>257</v>
      </c>
      <c r="C71" s="235"/>
      <c r="D71" s="235"/>
      <c r="E71" s="235"/>
      <c r="F71" s="235"/>
      <c r="G71" s="235"/>
      <c r="H71" s="235" t="s">
        <v>258</v>
      </c>
      <c r="I71" s="235"/>
      <c r="J71" s="235"/>
      <c r="K71" s="235"/>
      <c r="L71" s="235"/>
    </row>
    <row r="72" spans="1:29" s="81" customFormat="1" ht="13.95" customHeight="1">
      <c r="A72" s="93"/>
      <c r="B72" s="235" t="s">
        <v>128</v>
      </c>
      <c r="C72" s="235"/>
      <c r="D72" s="235"/>
      <c r="E72" s="235" t="s">
        <v>259</v>
      </c>
      <c r="F72" s="235"/>
      <c r="G72" s="235"/>
      <c r="H72" s="235"/>
      <c r="I72" s="235"/>
      <c r="J72" s="235"/>
      <c r="K72" s="235"/>
      <c r="L72" s="235"/>
    </row>
    <row r="73" spans="1:29" s="88" customFormat="1" ht="13.95" customHeight="1">
      <c r="A73" s="91" t="s">
        <v>80</v>
      </c>
      <c r="B73" s="239" t="s">
        <v>92</v>
      </c>
      <c r="C73" s="239"/>
      <c r="D73" s="93">
        <v>2272</v>
      </c>
      <c r="E73" s="239" t="s">
        <v>92</v>
      </c>
      <c r="F73" s="239"/>
      <c r="G73" s="93">
        <v>17</v>
      </c>
      <c r="H73" s="235" t="s">
        <v>84</v>
      </c>
      <c r="I73" s="95" t="s">
        <v>260</v>
      </c>
      <c r="J73" s="234">
        <v>44</v>
      </c>
      <c r="K73" s="234"/>
      <c r="L73" s="234"/>
      <c r="M73" s="81"/>
      <c r="N73" s="81"/>
      <c r="O73" s="81"/>
      <c r="P73" s="81"/>
      <c r="Q73" s="81"/>
      <c r="R73" s="81"/>
      <c r="S73" s="81"/>
      <c r="T73" s="81"/>
      <c r="U73" s="81"/>
      <c r="V73" s="81"/>
      <c r="W73" s="81"/>
      <c r="X73" s="81"/>
      <c r="Y73" s="81"/>
      <c r="Z73" s="81"/>
      <c r="AA73" s="81"/>
      <c r="AB73" s="81"/>
      <c r="AC73" s="81"/>
    </row>
    <row r="74" spans="1:29" s="88" customFormat="1" ht="13.95" customHeight="1">
      <c r="A74" s="91" t="s">
        <v>81</v>
      </c>
      <c r="B74" s="239" t="s">
        <v>92</v>
      </c>
      <c r="C74" s="239"/>
      <c r="D74" s="93">
        <v>2216</v>
      </c>
      <c r="E74" s="239" t="s">
        <v>92</v>
      </c>
      <c r="F74" s="239"/>
      <c r="G74" s="93">
        <v>19</v>
      </c>
      <c r="H74" s="235"/>
      <c r="I74" s="239" t="s">
        <v>261</v>
      </c>
      <c r="J74" s="243" t="s">
        <v>262</v>
      </c>
      <c r="K74" s="243"/>
      <c r="L74" s="243"/>
      <c r="M74" s="81"/>
      <c r="N74" s="81"/>
      <c r="O74" s="81"/>
      <c r="P74" s="81"/>
      <c r="Q74" s="81"/>
      <c r="R74" s="81"/>
      <c r="S74" s="81"/>
      <c r="T74" s="81"/>
      <c r="U74" s="81"/>
      <c r="V74" s="81"/>
      <c r="W74" s="81"/>
      <c r="X74" s="81"/>
      <c r="Y74" s="81"/>
      <c r="Z74" s="81"/>
      <c r="AA74" s="81"/>
      <c r="AB74" s="81"/>
      <c r="AC74" s="81"/>
    </row>
    <row r="75" spans="1:29" s="88" customFormat="1" ht="13.95" customHeight="1">
      <c r="A75" s="91" t="s">
        <v>82</v>
      </c>
      <c r="B75" s="239" t="s">
        <v>92</v>
      </c>
      <c r="C75" s="239"/>
      <c r="D75" s="93">
        <v>3151</v>
      </c>
      <c r="E75" s="239" t="s">
        <v>92</v>
      </c>
      <c r="F75" s="239"/>
      <c r="G75" s="93">
        <v>20</v>
      </c>
      <c r="H75" s="235"/>
      <c r="I75" s="239"/>
      <c r="J75" s="243"/>
      <c r="K75" s="243"/>
      <c r="L75" s="243"/>
      <c r="M75" s="81"/>
      <c r="N75" s="81"/>
      <c r="O75" s="81"/>
      <c r="P75" s="81"/>
      <c r="Q75" s="81"/>
      <c r="R75" s="81"/>
      <c r="S75" s="81"/>
      <c r="T75" s="81"/>
      <c r="U75" s="81"/>
      <c r="V75" s="81"/>
      <c r="W75" s="81"/>
      <c r="X75" s="81"/>
      <c r="Y75" s="81"/>
      <c r="Z75" s="81"/>
      <c r="AA75" s="81"/>
      <c r="AB75" s="81"/>
      <c r="AC75" s="81"/>
    </row>
    <row r="76" spans="1:29" s="88" customFormat="1" ht="13.95" customHeight="1">
      <c r="A76" s="91" t="s">
        <v>83</v>
      </c>
      <c r="B76" s="239" t="s">
        <v>92</v>
      </c>
      <c r="C76" s="239"/>
      <c r="D76" s="93">
        <v>5447</v>
      </c>
      <c r="E76" s="239" t="s">
        <v>92</v>
      </c>
      <c r="F76" s="239"/>
      <c r="G76" s="93">
        <v>35</v>
      </c>
      <c r="H76" s="235"/>
      <c r="I76" s="239" t="s">
        <v>263</v>
      </c>
      <c r="J76" s="235" t="s">
        <v>264</v>
      </c>
      <c r="K76" s="235"/>
      <c r="L76" s="235"/>
      <c r="M76" s="81"/>
      <c r="N76" s="81"/>
      <c r="O76" s="81"/>
      <c r="P76" s="81"/>
      <c r="Q76" s="81"/>
      <c r="R76" s="81"/>
      <c r="S76" s="81"/>
      <c r="T76" s="81"/>
      <c r="U76" s="81"/>
      <c r="V76" s="81"/>
      <c r="W76" s="81"/>
      <c r="X76" s="81"/>
      <c r="Y76" s="81"/>
      <c r="Z76" s="81"/>
      <c r="AA76" s="81"/>
      <c r="AB76" s="81"/>
      <c r="AC76" s="81"/>
    </row>
    <row r="77" spans="1:29" s="88" customFormat="1" ht="13.95" customHeight="1">
      <c r="A77" s="240" t="s">
        <v>84</v>
      </c>
      <c r="B77" s="239" t="s">
        <v>92</v>
      </c>
      <c r="C77" s="239"/>
      <c r="D77" s="93">
        <v>5937</v>
      </c>
      <c r="E77" s="239" t="s">
        <v>92</v>
      </c>
      <c r="F77" s="239"/>
      <c r="G77" s="93">
        <v>35</v>
      </c>
      <c r="H77" s="235"/>
      <c r="I77" s="239"/>
      <c r="J77" s="235"/>
      <c r="K77" s="235"/>
      <c r="L77" s="235"/>
      <c r="M77" s="81"/>
      <c r="N77" s="81"/>
      <c r="O77" s="81"/>
      <c r="P77" s="81"/>
      <c r="Q77" s="81"/>
      <c r="R77" s="81"/>
      <c r="S77" s="81"/>
      <c r="T77" s="81"/>
      <c r="U77" s="81"/>
      <c r="V77" s="81"/>
      <c r="W77" s="81"/>
      <c r="X77" s="81"/>
      <c r="Y77" s="81"/>
      <c r="Z77" s="81"/>
      <c r="AA77" s="81"/>
      <c r="AB77" s="81"/>
      <c r="AC77" s="81"/>
    </row>
    <row r="78" spans="1:29" s="88" customFormat="1" ht="13.95" customHeight="1">
      <c r="A78" s="240"/>
      <c r="B78" s="241" t="s">
        <v>93</v>
      </c>
      <c r="C78" s="95" t="s">
        <v>123</v>
      </c>
      <c r="D78" s="93">
        <v>1673</v>
      </c>
      <c r="E78" s="241" t="s">
        <v>93</v>
      </c>
      <c r="F78" s="95" t="s">
        <v>265</v>
      </c>
      <c r="G78" s="93">
        <v>16</v>
      </c>
      <c r="H78" s="235"/>
      <c r="I78" s="241" t="s">
        <v>266</v>
      </c>
      <c r="J78" s="233" t="s">
        <v>267</v>
      </c>
      <c r="K78" s="233"/>
      <c r="L78" s="233"/>
      <c r="M78" s="81"/>
      <c r="N78" s="81"/>
      <c r="O78" s="81"/>
      <c r="P78" s="81"/>
      <c r="Q78" s="81"/>
      <c r="R78" s="81"/>
      <c r="S78" s="81"/>
      <c r="T78" s="81"/>
      <c r="U78" s="81"/>
      <c r="V78" s="81"/>
      <c r="W78" s="81"/>
      <c r="X78" s="81"/>
      <c r="Y78" s="81"/>
      <c r="Z78" s="81"/>
      <c r="AA78" s="81"/>
      <c r="AB78" s="81"/>
      <c r="AC78" s="81"/>
    </row>
    <row r="79" spans="1:29" s="88" customFormat="1" ht="13.95" customHeight="1">
      <c r="A79" s="240"/>
      <c r="B79" s="241"/>
      <c r="C79" s="95" t="s">
        <v>124</v>
      </c>
      <c r="D79" s="93">
        <v>3400</v>
      </c>
      <c r="E79" s="241"/>
      <c r="F79" s="95" t="s">
        <v>268</v>
      </c>
      <c r="G79" s="93">
        <v>18</v>
      </c>
      <c r="H79" s="235"/>
      <c r="I79" s="241"/>
      <c r="J79" s="233"/>
      <c r="K79" s="233"/>
      <c r="L79" s="233"/>
      <c r="M79" s="81"/>
      <c r="N79" s="81"/>
      <c r="O79" s="81"/>
      <c r="P79" s="81"/>
      <c r="Q79" s="81"/>
      <c r="R79" s="81"/>
      <c r="S79" s="81"/>
      <c r="T79" s="81"/>
      <c r="U79" s="81"/>
      <c r="V79" s="81"/>
      <c r="W79" s="81"/>
      <c r="X79" s="81"/>
      <c r="Y79" s="81"/>
      <c r="Z79" s="81"/>
      <c r="AA79" s="81"/>
      <c r="AB79" s="81"/>
      <c r="AC79" s="81"/>
    </row>
    <row r="80" spans="1:29" s="88" customFormat="1" ht="13.95" customHeight="1">
      <c r="A80" s="240"/>
      <c r="B80" s="241"/>
      <c r="C80" s="95" t="s">
        <v>125</v>
      </c>
      <c r="D80" s="93">
        <v>7</v>
      </c>
      <c r="E80" s="241"/>
      <c r="F80" s="95" t="s">
        <v>269</v>
      </c>
      <c r="G80" s="93">
        <v>0</v>
      </c>
      <c r="H80" s="235"/>
      <c r="I80" s="241"/>
      <c r="J80" s="233"/>
      <c r="K80" s="233"/>
      <c r="L80" s="233"/>
      <c r="M80" s="81"/>
      <c r="N80" s="81"/>
      <c r="O80" s="81"/>
      <c r="P80" s="81"/>
      <c r="Q80" s="81"/>
      <c r="R80" s="81"/>
      <c r="S80" s="81"/>
      <c r="T80" s="81"/>
      <c r="U80" s="81"/>
      <c r="V80" s="81"/>
      <c r="W80" s="81"/>
      <c r="X80" s="81"/>
      <c r="Y80" s="81"/>
      <c r="Z80" s="81"/>
      <c r="AA80" s="81"/>
      <c r="AB80" s="81"/>
      <c r="AC80" s="81"/>
    </row>
    <row r="81" spans="1:29" s="88" customFormat="1" ht="13.95" customHeight="1">
      <c r="A81" s="240"/>
      <c r="B81" s="241"/>
      <c r="C81" s="95" t="s">
        <v>126</v>
      </c>
      <c r="D81" s="93">
        <v>299</v>
      </c>
      <c r="E81" s="241"/>
      <c r="F81" s="95" t="s">
        <v>270</v>
      </c>
      <c r="G81" s="93">
        <v>0</v>
      </c>
      <c r="H81" s="235"/>
      <c r="I81" s="241"/>
      <c r="J81" s="233"/>
      <c r="K81" s="233"/>
      <c r="L81" s="233"/>
      <c r="M81" s="81"/>
      <c r="N81" s="81"/>
      <c r="O81" s="81"/>
      <c r="P81" s="81"/>
      <c r="Q81" s="81"/>
      <c r="R81" s="81"/>
      <c r="S81" s="81"/>
      <c r="T81" s="81"/>
      <c r="U81" s="81"/>
      <c r="V81" s="81"/>
      <c r="W81" s="81"/>
      <c r="X81" s="81"/>
      <c r="Y81" s="81"/>
      <c r="Z81" s="81"/>
      <c r="AA81" s="81"/>
      <c r="AB81" s="81"/>
      <c r="AC81" s="81"/>
    </row>
    <row r="82" spans="1:29" s="88" customFormat="1" ht="13.95" customHeight="1">
      <c r="A82" s="240"/>
      <c r="B82" s="241"/>
      <c r="C82" s="95" t="s">
        <v>127</v>
      </c>
      <c r="D82" s="93">
        <v>557</v>
      </c>
      <c r="E82" s="241"/>
      <c r="F82" s="95" t="s">
        <v>271</v>
      </c>
      <c r="G82" s="93">
        <v>1</v>
      </c>
      <c r="H82" s="235"/>
      <c r="I82" s="241"/>
      <c r="J82" s="233"/>
      <c r="K82" s="233"/>
      <c r="L82" s="233"/>
      <c r="M82" s="81"/>
      <c r="N82" s="81"/>
      <c r="O82" s="81"/>
      <c r="P82" s="81"/>
      <c r="Q82" s="81"/>
      <c r="R82" s="81"/>
      <c r="S82" s="81"/>
      <c r="T82" s="81"/>
      <c r="U82" s="81"/>
      <c r="V82" s="81"/>
      <c r="W82" s="81"/>
      <c r="X82" s="81"/>
      <c r="Y82" s="81"/>
      <c r="Z82" s="81"/>
      <c r="AA82" s="81"/>
      <c r="AB82" s="81"/>
      <c r="AC82" s="81"/>
    </row>
    <row r="83" spans="1:29" s="88" customFormat="1" ht="13.95" customHeight="1">
      <c r="A83" s="240"/>
      <c r="B83" s="241"/>
      <c r="C83" s="95" t="s">
        <v>10</v>
      </c>
      <c r="D83" s="93">
        <v>1</v>
      </c>
      <c r="E83" s="241"/>
      <c r="F83" s="242"/>
      <c r="G83" s="242"/>
      <c r="H83" s="235"/>
      <c r="I83" s="241"/>
      <c r="J83" s="233"/>
      <c r="K83" s="233"/>
      <c r="L83" s="233"/>
      <c r="M83" s="81"/>
      <c r="N83" s="81"/>
      <c r="O83" s="81"/>
      <c r="P83" s="81"/>
      <c r="Q83" s="81"/>
      <c r="R83" s="81"/>
      <c r="S83" s="81"/>
      <c r="T83" s="81"/>
      <c r="U83" s="81"/>
      <c r="V83" s="81"/>
      <c r="W83" s="81"/>
      <c r="X83" s="81"/>
      <c r="Y83" s="81"/>
      <c r="Z83" s="81"/>
      <c r="AA83" s="81"/>
      <c r="AB83" s="81"/>
      <c r="AC83" s="81"/>
    </row>
    <row r="84" spans="1:29" s="88" customFormat="1">
      <c r="A84" s="81" t="s">
        <v>515</v>
      </c>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row>
    <row r="85" spans="1:29" s="88" customFormat="1">
      <c r="A85" s="81" t="s">
        <v>482</v>
      </c>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row>
  </sheetData>
  <customSheetViews>
    <customSheetView guid="{FA2E2ECF-19D5-4416-B864-ACA636B8BADE}" scale="90" showGridLines="0" fitToPage="1" topLeftCell="A61">
      <selection activeCell="A67" sqref="A67"/>
      <pageMargins left="0.6692913385826772" right="0.6692913385826772" top="0.98425196850393704" bottom="0.59055118110236227" header="0.51181102362204722" footer="0.51181102362204722"/>
      <pageSetup paperSize="9" scale="31" orientation="landscape" horizontalDpi="300" verticalDpi="300" r:id="rId1"/>
      <headerFooter alignWithMargins="0"/>
    </customSheetView>
  </customSheetViews>
  <mergeCells count="133">
    <mergeCell ref="B35:B44"/>
    <mergeCell ref="A26:C29"/>
    <mergeCell ref="B30:C30"/>
    <mergeCell ref="B31:C31"/>
    <mergeCell ref="B32:C32"/>
    <mergeCell ref="B33:C33"/>
    <mergeCell ref="A34:A44"/>
    <mergeCell ref="B34:C34"/>
    <mergeCell ref="X50:X51"/>
    <mergeCell ref="D26:I26"/>
    <mergeCell ref="J26:O26"/>
    <mergeCell ref="P26:Z26"/>
    <mergeCell ref="N28:N29"/>
    <mergeCell ref="O28:O29"/>
    <mergeCell ref="Q28:R28"/>
    <mergeCell ref="S28:T28"/>
    <mergeCell ref="U28:V28"/>
    <mergeCell ref="W28:X28"/>
    <mergeCell ref="Y28:Z28"/>
    <mergeCell ref="E50:E51"/>
    <mergeCell ref="D27:D29"/>
    <mergeCell ref="E27:I27"/>
    <mergeCell ref="J27:J29"/>
    <mergeCell ref="K27:O27"/>
    <mergeCell ref="F28:F29"/>
    <mergeCell ref="Z50:Z51"/>
    <mergeCell ref="G28:G29"/>
    <mergeCell ref="H28:H29"/>
    <mergeCell ref="I28:I29"/>
    <mergeCell ref="D48:I48"/>
    <mergeCell ref="K28:K29"/>
    <mergeCell ref="L28:L29"/>
    <mergeCell ref="M28:M29"/>
    <mergeCell ref="V49:V51"/>
    <mergeCell ref="W49:AA49"/>
    <mergeCell ref="W50:W51"/>
    <mergeCell ref="V48:AA48"/>
    <mergeCell ref="Y50:Y51"/>
    <mergeCell ref="F50:F51"/>
    <mergeCell ref="G50:G51"/>
    <mergeCell ref="H50:H51"/>
    <mergeCell ref="I50:I51"/>
    <mergeCell ref="K50:K51"/>
    <mergeCell ref="B76:C76"/>
    <mergeCell ref="B73:C73"/>
    <mergeCell ref="B74:C74"/>
    <mergeCell ref="B75:C75"/>
    <mergeCell ref="L50:L51"/>
    <mergeCell ref="M50:M51"/>
    <mergeCell ref="N50:N51"/>
    <mergeCell ref="O50:O51"/>
    <mergeCell ref="P48:U48"/>
    <mergeCell ref="P49:P51"/>
    <mergeCell ref="Q49:U49"/>
    <mergeCell ref="Q50:Q51"/>
    <mergeCell ref="R50:R51"/>
    <mergeCell ref="S50:S51"/>
    <mergeCell ref="T50:T51"/>
    <mergeCell ref="U50:U51"/>
    <mergeCell ref="J48:O48"/>
    <mergeCell ref="J49:J51"/>
    <mergeCell ref="K49:O49"/>
    <mergeCell ref="B54:C54"/>
    <mergeCell ref="B55:C55"/>
    <mergeCell ref="J76:L77"/>
    <mergeCell ref="D49:D51"/>
    <mergeCell ref="E49:I49"/>
    <mergeCell ref="B56:C56"/>
    <mergeCell ref="B57:B66"/>
    <mergeCell ref="A48:C51"/>
    <mergeCell ref="B52:C52"/>
    <mergeCell ref="B53:C53"/>
    <mergeCell ref="V4:AB4"/>
    <mergeCell ref="B11:C11"/>
    <mergeCell ref="A12:A22"/>
    <mergeCell ref="B12:C12"/>
    <mergeCell ref="B13:B22"/>
    <mergeCell ref="E5:L5"/>
    <mergeCell ref="E6:F6"/>
    <mergeCell ref="G6:H6"/>
    <mergeCell ref="I6:J6"/>
    <mergeCell ref="K6:L6"/>
    <mergeCell ref="A4:C7"/>
    <mergeCell ref="D4:L4"/>
    <mergeCell ref="B8:C8"/>
    <mergeCell ref="B9:C9"/>
    <mergeCell ref="B10:C10"/>
    <mergeCell ref="AA50:AA51"/>
    <mergeCell ref="P27:P29"/>
    <mergeCell ref="Q27:Z27"/>
    <mergeCell ref="E28:E29"/>
    <mergeCell ref="AC4:AC7"/>
    <mergeCell ref="W5:AB5"/>
    <mergeCell ref="V5:V7"/>
    <mergeCell ref="W6:W7"/>
    <mergeCell ref="X6:X7"/>
    <mergeCell ref="Y6:Y7"/>
    <mergeCell ref="Z6:Z7"/>
    <mergeCell ref="AA6:AA7"/>
    <mergeCell ref="AB6:AB7"/>
    <mergeCell ref="A2:I2"/>
    <mergeCell ref="D5:D7"/>
    <mergeCell ref="M5:M7"/>
    <mergeCell ref="N5:U5"/>
    <mergeCell ref="N6:O6"/>
    <mergeCell ref="P6:Q6"/>
    <mergeCell ref="R6:S6"/>
    <mergeCell ref="T6:U6"/>
    <mergeCell ref="M4:U4"/>
    <mergeCell ref="J78:L83"/>
    <mergeCell ref="J73:L73"/>
    <mergeCell ref="H71:L72"/>
    <mergeCell ref="A70:L70"/>
    <mergeCell ref="AC12:AC22"/>
    <mergeCell ref="B71:G71"/>
    <mergeCell ref="B72:D72"/>
    <mergeCell ref="E72:G72"/>
    <mergeCell ref="E73:F73"/>
    <mergeCell ref="H73:H83"/>
    <mergeCell ref="E74:F74"/>
    <mergeCell ref="I74:I75"/>
    <mergeCell ref="E75:F75"/>
    <mergeCell ref="E76:F76"/>
    <mergeCell ref="I76:I77"/>
    <mergeCell ref="A77:A83"/>
    <mergeCell ref="B77:C77"/>
    <mergeCell ref="E77:F77"/>
    <mergeCell ref="B78:B83"/>
    <mergeCell ref="E78:E83"/>
    <mergeCell ref="I78:I83"/>
    <mergeCell ref="F83:G83"/>
    <mergeCell ref="J74:L75"/>
    <mergeCell ref="A56:A66"/>
  </mergeCells>
  <phoneticPr fontId="1"/>
  <hyperlinks>
    <hyperlink ref="A1" location="目次!A1" display="目次へ戻る"/>
  </hyperlinks>
  <pageMargins left="0.6692913385826772" right="0.6692913385826772" top="0.98425196850393704" bottom="0.59055118110236227" header="0.51181102362204722" footer="0.51181102362204722"/>
  <pageSetup paperSize="9" scale="31" orientation="landscape" horizontalDpi="300" verticalDpi="300"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8"/>
  <sheetViews>
    <sheetView showGridLines="0" zoomScaleNormal="100" zoomScaleSheetLayoutView="40" workbookViewId="0"/>
  </sheetViews>
  <sheetFormatPr defaultColWidth="8" defaultRowHeight="10.8"/>
  <cols>
    <col min="1" max="1" width="9.5" style="15" customWidth="1"/>
    <col min="2" max="3" width="8" style="15"/>
    <col min="4" max="4" width="9.09765625" style="15" bestFit="1" customWidth="1"/>
    <col min="5" max="7" width="8" style="15"/>
    <col min="8" max="9" width="8.5" style="15" bestFit="1" customWidth="1"/>
    <col min="10" max="13" width="8" style="15"/>
    <col min="14" max="14" width="8.3984375" style="15" bestFit="1" customWidth="1"/>
    <col min="15" max="15" width="8" style="15"/>
    <col min="16" max="16" width="8.5" style="15" bestFit="1" customWidth="1"/>
    <col min="17" max="16384" width="8" style="15"/>
  </cols>
  <sheetData>
    <row r="1" spans="1:16" ht="15" customHeight="1">
      <c r="A1" s="29" t="s">
        <v>51</v>
      </c>
      <c r="B1" s="29"/>
      <c r="C1" s="30"/>
    </row>
    <row r="2" spans="1:16" s="88" customFormat="1" ht="20.100000000000001" customHeight="1">
      <c r="A2" s="244" t="s">
        <v>131</v>
      </c>
      <c r="B2" s="244"/>
      <c r="C2" s="244"/>
    </row>
    <row r="3" spans="1:16" s="88" customFormat="1" ht="20.100000000000001" customHeight="1">
      <c r="A3" s="96"/>
      <c r="B3" s="96"/>
      <c r="C3" s="96"/>
    </row>
    <row r="4" spans="1:16" s="88" customFormat="1" ht="15.6" customHeight="1">
      <c r="A4" s="89" t="s">
        <v>132</v>
      </c>
      <c r="B4" s="89"/>
      <c r="C4" s="89"/>
    </row>
    <row r="5" spans="1:16" s="88" customFormat="1" ht="13.95" customHeight="1">
      <c r="A5" s="249"/>
      <c r="B5" s="249"/>
      <c r="C5" s="249"/>
      <c r="D5" s="235" t="s">
        <v>134</v>
      </c>
      <c r="E5" s="235" t="s">
        <v>135</v>
      </c>
      <c r="F5" s="235"/>
      <c r="G5" s="235" t="s">
        <v>136</v>
      </c>
      <c r="H5" s="235"/>
      <c r="I5" s="235" t="s">
        <v>137</v>
      </c>
      <c r="J5" s="235"/>
      <c r="K5" s="235" t="s">
        <v>138</v>
      </c>
      <c r="L5" s="235"/>
      <c r="M5" s="235" t="s">
        <v>106</v>
      </c>
      <c r="N5" s="235"/>
      <c r="O5" s="235" t="s">
        <v>57</v>
      </c>
      <c r="P5" s="235"/>
    </row>
    <row r="6" spans="1:16" s="88" customFormat="1" ht="13.95" customHeight="1">
      <c r="A6" s="249"/>
      <c r="B6" s="249"/>
      <c r="C6" s="249"/>
      <c r="D6" s="235"/>
      <c r="E6" s="93" t="s">
        <v>107</v>
      </c>
      <c r="F6" s="93" t="s">
        <v>108</v>
      </c>
      <c r="G6" s="93" t="s">
        <v>107</v>
      </c>
      <c r="H6" s="93" t="s">
        <v>108</v>
      </c>
      <c r="I6" s="93" t="s">
        <v>107</v>
      </c>
      <c r="J6" s="93" t="s">
        <v>108</v>
      </c>
      <c r="K6" s="93" t="s">
        <v>107</v>
      </c>
      <c r="L6" s="93" t="s">
        <v>108</v>
      </c>
      <c r="M6" s="93" t="s">
        <v>107</v>
      </c>
      <c r="N6" s="93" t="s">
        <v>108</v>
      </c>
      <c r="O6" s="93" t="s">
        <v>107</v>
      </c>
      <c r="P6" s="93" t="s">
        <v>108</v>
      </c>
    </row>
    <row r="7" spans="1:16" s="88" customFormat="1" ht="13.95" customHeight="1">
      <c r="A7" s="91" t="s">
        <v>80</v>
      </c>
      <c r="B7" s="239" t="s">
        <v>92</v>
      </c>
      <c r="C7" s="239"/>
      <c r="D7" s="93">
        <v>155</v>
      </c>
      <c r="E7" s="93">
        <v>915</v>
      </c>
      <c r="F7" s="93">
        <v>1657</v>
      </c>
      <c r="G7" s="93">
        <v>698</v>
      </c>
      <c r="H7" s="93">
        <v>1201</v>
      </c>
      <c r="I7" s="93">
        <v>2</v>
      </c>
      <c r="J7" s="93">
        <v>2</v>
      </c>
      <c r="K7" s="93">
        <v>24</v>
      </c>
      <c r="L7" s="93">
        <v>24</v>
      </c>
      <c r="M7" s="93">
        <v>0</v>
      </c>
      <c r="N7" s="93">
        <v>0</v>
      </c>
      <c r="O7" s="93">
        <v>1639</v>
      </c>
      <c r="P7" s="93">
        <v>2884</v>
      </c>
    </row>
    <row r="8" spans="1:16" s="88" customFormat="1" ht="13.95" customHeight="1">
      <c r="A8" s="91" t="s">
        <v>81</v>
      </c>
      <c r="B8" s="239" t="s">
        <v>92</v>
      </c>
      <c r="C8" s="239"/>
      <c r="D8" s="93">
        <v>232</v>
      </c>
      <c r="E8" s="93">
        <v>1228</v>
      </c>
      <c r="F8" s="93">
        <v>2056</v>
      </c>
      <c r="G8" s="93">
        <v>658</v>
      </c>
      <c r="H8" s="93">
        <v>1135</v>
      </c>
      <c r="I8" s="93">
        <v>3</v>
      </c>
      <c r="J8" s="93">
        <v>3</v>
      </c>
      <c r="K8" s="93">
        <v>28</v>
      </c>
      <c r="L8" s="93">
        <v>28</v>
      </c>
      <c r="M8" s="93">
        <v>4</v>
      </c>
      <c r="N8" s="93">
        <v>4</v>
      </c>
      <c r="O8" s="93">
        <v>1921</v>
      </c>
      <c r="P8" s="93">
        <v>3226</v>
      </c>
    </row>
    <row r="9" spans="1:16" s="88" customFormat="1" ht="13.95" customHeight="1">
      <c r="A9" s="91" t="s">
        <v>82</v>
      </c>
      <c r="B9" s="239" t="s">
        <v>92</v>
      </c>
      <c r="C9" s="239"/>
      <c r="D9" s="93">
        <v>208</v>
      </c>
      <c r="E9" s="93">
        <v>1029</v>
      </c>
      <c r="F9" s="93">
        <v>1820</v>
      </c>
      <c r="G9" s="93">
        <v>623</v>
      </c>
      <c r="H9" s="93">
        <v>1072</v>
      </c>
      <c r="I9" s="93">
        <v>2</v>
      </c>
      <c r="J9" s="93">
        <v>2</v>
      </c>
      <c r="K9" s="93">
        <v>41</v>
      </c>
      <c r="L9" s="93">
        <v>41</v>
      </c>
      <c r="M9" s="93">
        <v>5</v>
      </c>
      <c r="N9" s="93">
        <v>5</v>
      </c>
      <c r="O9" s="93">
        <v>1700</v>
      </c>
      <c r="P9" s="93">
        <v>2940</v>
      </c>
    </row>
    <row r="10" spans="1:16" s="88" customFormat="1" ht="13.95" customHeight="1">
      <c r="A10" s="91" t="s">
        <v>83</v>
      </c>
      <c r="B10" s="239" t="s">
        <v>92</v>
      </c>
      <c r="C10" s="239"/>
      <c r="D10" s="93">
        <v>256</v>
      </c>
      <c r="E10" s="93">
        <v>1350</v>
      </c>
      <c r="F10" s="93">
        <v>2718</v>
      </c>
      <c r="G10" s="93">
        <v>777</v>
      </c>
      <c r="H10" s="93">
        <v>1285</v>
      </c>
      <c r="I10" s="93">
        <v>2</v>
      </c>
      <c r="J10" s="93">
        <v>2</v>
      </c>
      <c r="K10" s="93">
        <v>33</v>
      </c>
      <c r="L10" s="93">
        <v>33</v>
      </c>
      <c r="M10" s="93">
        <v>3</v>
      </c>
      <c r="N10" s="93">
        <v>3</v>
      </c>
      <c r="O10" s="93">
        <v>2165</v>
      </c>
      <c r="P10" s="93">
        <v>4041</v>
      </c>
    </row>
    <row r="11" spans="1:16" s="81" customFormat="1" ht="13.95" customHeight="1">
      <c r="A11" s="240" t="s">
        <v>84</v>
      </c>
      <c r="B11" s="239" t="s">
        <v>92</v>
      </c>
      <c r="C11" s="239"/>
      <c r="D11" s="94">
        <f>SUM(D12:D21)</f>
        <v>235</v>
      </c>
      <c r="E11" s="94">
        <f t="shared" ref="E11:N11" si="0">SUM(E12:E21)</f>
        <v>1369</v>
      </c>
      <c r="F11" s="94">
        <f t="shared" si="0"/>
        <v>3187</v>
      </c>
      <c r="G11" s="94">
        <f t="shared" si="0"/>
        <v>755</v>
      </c>
      <c r="H11" s="94">
        <f t="shared" si="0"/>
        <v>1442</v>
      </c>
      <c r="I11" s="94">
        <f t="shared" si="0"/>
        <v>2</v>
      </c>
      <c r="J11" s="94">
        <f t="shared" si="0"/>
        <v>2</v>
      </c>
      <c r="K11" s="94">
        <f t="shared" si="0"/>
        <v>44</v>
      </c>
      <c r="L11" s="94">
        <f t="shared" si="0"/>
        <v>44</v>
      </c>
      <c r="M11" s="94">
        <f t="shared" si="0"/>
        <v>5</v>
      </c>
      <c r="N11" s="94">
        <f t="shared" si="0"/>
        <v>5</v>
      </c>
      <c r="O11" s="94">
        <f>SUM(O12:O21)</f>
        <v>2175</v>
      </c>
      <c r="P11" s="94">
        <f>SUM(P12:P21)</f>
        <v>4680</v>
      </c>
    </row>
    <row r="12" spans="1:16" s="81" customFormat="1" ht="13.95" customHeight="1">
      <c r="A12" s="240"/>
      <c r="B12" s="241" t="s">
        <v>93</v>
      </c>
      <c r="C12" s="95" t="s">
        <v>94</v>
      </c>
      <c r="D12" s="94">
        <v>24</v>
      </c>
      <c r="E12" s="94">
        <v>119</v>
      </c>
      <c r="F12" s="94">
        <v>271</v>
      </c>
      <c r="G12" s="94">
        <v>77</v>
      </c>
      <c r="H12" s="94">
        <v>171</v>
      </c>
      <c r="I12" s="94">
        <v>0</v>
      </c>
      <c r="J12" s="94">
        <v>0</v>
      </c>
      <c r="K12" s="94">
        <v>1</v>
      </c>
      <c r="L12" s="94">
        <v>1</v>
      </c>
      <c r="M12" s="94">
        <v>0</v>
      </c>
      <c r="N12" s="94">
        <v>0</v>
      </c>
      <c r="O12" s="94">
        <f>SUM(E12+G12+I12+K12+M12)</f>
        <v>197</v>
      </c>
      <c r="P12" s="94">
        <f>SUM(F12+H12+J12+L12+N12)</f>
        <v>443</v>
      </c>
    </row>
    <row r="13" spans="1:16" s="81" customFormat="1" ht="13.95" customHeight="1">
      <c r="A13" s="240"/>
      <c r="B13" s="241"/>
      <c r="C13" s="95" t="s">
        <v>95</v>
      </c>
      <c r="D13" s="94">
        <v>18</v>
      </c>
      <c r="E13" s="94">
        <v>223</v>
      </c>
      <c r="F13" s="94">
        <v>591</v>
      </c>
      <c r="G13" s="94">
        <v>108</v>
      </c>
      <c r="H13" s="94">
        <v>203</v>
      </c>
      <c r="I13" s="94">
        <v>0</v>
      </c>
      <c r="J13" s="94">
        <v>0</v>
      </c>
      <c r="K13" s="94">
        <v>0</v>
      </c>
      <c r="L13" s="94">
        <v>0</v>
      </c>
      <c r="M13" s="94">
        <v>0</v>
      </c>
      <c r="N13" s="94">
        <v>0</v>
      </c>
      <c r="O13" s="94">
        <f t="shared" ref="O13:P21" si="1">SUM(E13+G13+I13+K13+M13)</f>
        <v>331</v>
      </c>
      <c r="P13" s="94">
        <f t="shared" si="1"/>
        <v>794</v>
      </c>
    </row>
    <row r="14" spans="1:16" s="81" customFormat="1" ht="13.95" customHeight="1">
      <c r="A14" s="240"/>
      <c r="B14" s="241"/>
      <c r="C14" s="95" t="s">
        <v>2</v>
      </c>
      <c r="D14" s="94">
        <v>24</v>
      </c>
      <c r="E14" s="94">
        <v>117</v>
      </c>
      <c r="F14" s="94">
        <v>228</v>
      </c>
      <c r="G14" s="94">
        <v>81</v>
      </c>
      <c r="H14" s="94">
        <v>209</v>
      </c>
      <c r="I14" s="94">
        <v>0</v>
      </c>
      <c r="J14" s="94">
        <v>0</v>
      </c>
      <c r="K14" s="94">
        <v>11</v>
      </c>
      <c r="L14" s="94">
        <v>11</v>
      </c>
      <c r="M14" s="94">
        <v>0</v>
      </c>
      <c r="N14" s="94">
        <v>0</v>
      </c>
      <c r="O14" s="94">
        <f t="shared" si="1"/>
        <v>209</v>
      </c>
      <c r="P14" s="94">
        <f t="shared" si="1"/>
        <v>448</v>
      </c>
    </row>
    <row r="15" spans="1:16" s="81" customFormat="1" ht="13.95" customHeight="1">
      <c r="A15" s="240"/>
      <c r="B15" s="241"/>
      <c r="C15" s="95" t="s">
        <v>3</v>
      </c>
      <c r="D15" s="94">
        <v>30</v>
      </c>
      <c r="E15" s="94">
        <v>114</v>
      </c>
      <c r="F15" s="94">
        <v>292</v>
      </c>
      <c r="G15" s="94">
        <v>62</v>
      </c>
      <c r="H15" s="94">
        <v>141</v>
      </c>
      <c r="I15" s="94">
        <v>0</v>
      </c>
      <c r="J15" s="94">
        <v>0</v>
      </c>
      <c r="K15" s="94">
        <v>2</v>
      </c>
      <c r="L15" s="94">
        <v>2</v>
      </c>
      <c r="M15" s="94">
        <v>2</v>
      </c>
      <c r="N15" s="94">
        <v>2</v>
      </c>
      <c r="O15" s="94">
        <f t="shared" si="1"/>
        <v>180</v>
      </c>
      <c r="P15" s="94">
        <f t="shared" si="1"/>
        <v>437</v>
      </c>
    </row>
    <row r="16" spans="1:16" s="81" customFormat="1" ht="13.95" customHeight="1">
      <c r="A16" s="240"/>
      <c r="B16" s="241"/>
      <c r="C16" s="95" t="s">
        <v>4</v>
      </c>
      <c r="D16" s="94">
        <v>23</v>
      </c>
      <c r="E16" s="94">
        <v>170</v>
      </c>
      <c r="F16" s="94">
        <v>470</v>
      </c>
      <c r="G16" s="94">
        <v>79</v>
      </c>
      <c r="H16" s="94">
        <v>141</v>
      </c>
      <c r="I16" s="94">
        <v>0</v>
      </c>
      <c r="J16" s="94">
        <v>0</v>
      </c>
      <c r="K16" s="94">
        <v>3</v>
      </c>
      <c r="L16" s="94">
        <v>3</v>
      </c>
      <c r="M16" s="94">
        <v>2</v>
      </c>
      <c r="N16" s="94">
        <v>2</v>
      </c>
      <c r="O16" s="94">
        <f t="shared" si="1"/>
        <v>254</v>
      </c>
      <c r="P16" s="94">
        <f t="shared" si="1"/>
        <v>616</v>
      </c>
    </row>
    <row r="17" spans="1:16" s="81" customFormat="1" ht="13.95" customHeight="1">
      <c r="A17" s="240"/>
      <c r="B17" s="241"/>
      <c r="C17" s="95" t="s">
        <v>96</v>
      </c>
      <c r="D17" s="94">
        <v>30</v>
      </c>
      <c r="E17" s="94">
        <v>101</v>
      </c>
      <c r="F17" s="94">
        <v>247</v>
      </c>
      <c r="G17" s="94">
        <v>67</v>
      </c>
      <c r="H17" s="94">
        <v>93</v>
      </c>
      <c r="I17" s="94">
        <v>2</v>
      </c>
      <c r="J17" s="94">
        <v>2</v>
      </c>
      <c r="K17" s="94">
        <v>4</v>
      </c>
      <c r="L17" s="94">
        <v>4</v>
      </c>
      <c r="M17" s="94">
        <v>0</v>
      </c>
      <c r="N17" s="94">
        <v>0</v>
      </c>
      <c r="O17" s="94">
        <f t="shared" si="1"/>
        <v>174</v>
      </c>
      <c r="P17" s="94">
        <f t="shared" si="1"/>
        <v>346</v>
      </c>
    </row>
    <row r="18" spans="1:16" s="81" customFormat="1" ht="13.95" customHeight="1">
      <c r="A18" s="240"/>
      <c r="B18" s="241"/>
      <c r="C18" s="95" t="s">
        <v>5</v>
      </c>
      <c r="D18" s="94">
        <v>12</v>
      </c>
      <c r="E18" s="94">
        <v>111</v>
      </c>
      <c r="F18" s="94">
        <v>161</v>
      </c>
      <c r="G18" s="94">
        <v>64</v>
      </c>
      <c r="H18" s="94">
        <v>79</v>
      </c>
      <c r="I18" s="94">
        <v>0</v>
      </c>
      <c r="J18" s="94">
        <v>0</v>
      </c>
      <c r="K18" s="94">
        <v>7</v>
      </c>
      <c r="L18" s="94">
        <v>7</v>
      </c>
      <c r="M18" s="94">
        <v>0</v>
      </c>
      <c r="N18" s="94">
        <v>0</v>
      </c>
      <c r="O18" s="94">
        <f t="shared" si="1"/>
        <v>182</v>
      </c>
      <c r="P18" s="94">
        <f t="shared" si="1"/>
        <v>247</v>
      </c>
    </row>
    <row r="19" spans="1:16" s="81" customFormat="1" ht="13.95" customHeight="1">
      <c r="A19" s="240"/>
      <c r="B19" s="241"/>
      <c r="C19" s="95" t="s">
        <v>97</v>
      </c>
      <c r="D19" s="94">
        <v>21</v>
      </c>
      <c r="E19" s="94">
        <v>115</v>
      </c>
      <c r="F19" s="94">
        <v>225</v>
      </c>
      <c r="G19" s="94">
        <v>59</v>
      </c>
      <c r="H19" s="94">
        <v>112</v>
      </c>
      <c r="I19" s="94">
        <v>0</v>
      </c>
      <c r="J19" s="94">
        <v>0</v>
      </c>
      <c r="K19" s="94">
        <v>0</v>
      </c>
      <c r="L19" s="94">
        <v>0</v>
      </c>
      <c r="M19" s="94">
        <v>0</v>
      </c>
      <c r="N19" s="94">
        <v>0</v>
      </c>
      <c r="O19" s="94">
        <f t="shared" si="1"/>
        <v>174</v>
      </c>
      <c r="P19" s="94">
        <f t="shared" si="1"/>
        <v>337</v>
      </c>
    </row>
    <row r="20" spans="1:16" s="81" customFormat="1" ht="13.95" customHeight="1">
      <c r="A20" s="240"/>
      <c r="B20" s="241"/>
      <c r="C20" s="95" t="s">
        <v>98</v>
      </c>
      <c r="D20" s="94">
        <v>24</v>
      </c>
      <c r="E20" s="94">
        <v>187</v>
      </c>
      <c r="F20" s="94">
        <v>428</v>
      </c>
      <c r="G20" s="94">
        <v>90</v>
      </c>
      <c r="H20" s="94">
        <v>151</v>
      </c>
      <c r="I20" s="94">
        <v>0</v>
      </c>
      <c r="J20" s="94">
        <v>0</v>
      </c>
      <c r="K20" s="94">
        <v>15</v>
      </c>
      <c r="L20" s="94">
        <v>15</v>
      </c>
      <c r="M20" s="94">
        <v>0</v>
      </c>
      <c r="N20" s="94">
        <v>0</v>
      </c>
      <c r="O20" s="94">
        <f t="shared" si="1"/>
        <v>292</v>
      </c>
      <c r="P20" s="94">
        <f t="shared" si="1"/>
        <v>594</v>
      </c>
    </row>
    <row r="21" spans="1:16" s="81" customFormat="1" ht="13.95" customHeight="1">
      <c r="A21" s="240"/>
      <c r="B21" s="241"/>
      <c r="C21" s="95" t="s">
        <v>6</v>
      </c>
      <c r="D21" s="94">
        <v>29</v>
      </c>
      <c r="E21" s="94">
        <v>112</v>
      </c>
      <c r="F21" s="94">
        <v>274</v>
      </c>
      <c r="G21" s="94">
        <v>68</v>
      </c>
      <c r="H21" s="94">
        <v>142</v>
      </c>
      <c r="I21" s="94">
        <v>0</v>
      </c>
      <c r="J21" s="94">
        <v>0</v>
      </c>
      <c r="K21" s="94">
        <v>1</v>
      </c>
      <c r="L21" s="94">
        <v>1</v>
      </c>
      <c r="M21" s="94">
        <v>1</v>
      </c>
      <c r="N21" s="94">
        <v>1</v>
      </c>
      <c r="O21" s="94">
        <f t="shared" si="1"/>
        <v>182</v>
      </c>
      <c r="P21" s="94">
        <f t="shared" si="1"/>
        <v>418</v>
      </c>
    </row>
    <row r="22" spans="1:16" s="81" customFormat="1" ht="13.95" customHeight="1">
      <c r="A22" s="81" t="s">
        <v>502</v>
      </c>
      <c r="D22" s="252"/>
      <c r="E22" s="252"/>
      <c r="F22" s="252"/>
      <c r="G22" s="252"/>
      <c r="H22" s="252"/>
      <c r="I22" s="252"/>
      <c r="J22" s="252"/>
      <c r="K22" s="252"/>
      <c r="L22" s="252"/>
      <c r="M22" s="252"/>
      <c r="N22" s="252"/>
      <c r="O22" s="252"/>
      <c r="P22" s="252"/>
    </row>
    <row r="23" spans="1:16" s="81" customFormat="1" ht="13.95" customHeight="1">
      <c r="A23" s="81" t="s">
        <v>480</v>
      </c>
      <c r="D23" s="97"/>
      <c r="E23" s="97"/>
      <c r="F23" s="97"/>
      <c r="G23" s="97"/>
      <c r="H23" s="97"/>
      <c r="I23" s="97"/>
      <c r="J23" s="97"/>
      <c r="K23" s="97"/>
      <c r="L23" s="97"/>
      <c r="M23" s="97"/>
      <c r="N23" s="97"/>
      <c r="O23" s="97"/>
      <c r="P23" s="97"/>
    </row>
    <row r="24" spans="1:16" s="81" customFormat="1" ht="13.95" customHeight="1">
      <c r="A24" s="81" t="s">
        <v>133</v>
      </c>
      <c r="D24" s="97"/>
      <c r="E24" s="97"/>
      <c r="F24" s="97"/>
      <c r="H24" s="97"/>
      <c r="J24" s="97"/>
      <c r="K24" s="97"/>
      <c r="L24" s="97"/>
      <c r="M24" s="97"/>
      <c r="N24" s="97"/>
      <c r="O24" s="97"/>
      <c r="P24" s="97"/>
    </row>
    <row r="25" spans="1:16" s="81" customFormat="1" ht="13.95" customHeight="1">
      <c r="D25" s="97"/>
      <c r="E25" s="97"/>
      <c r="F25" s="97"/>
      <c r="H25" s="97"/>
      <c r="I25" s="97"/>
      <c r="J25" s="97"/>
      <c r="K25" s="97"/>
      <c r="L25" s="97"/>
      <c r="M25" s="97"/>
      <c r="N25" s="97"/>
      <c r="O25" s="97"/>
      <c r="P25" s="97"/>
    </row>
    <row r="26" spans="1:16" s="81" customFormat="1" ht="13.95" customHeight="1">
      <c r="A26" s="98" t="s">
        <v>150</v>
      </c>
    </row>
    <row r="27" spans="1:16" s="81" customFormat="1" ht="13.95" customHeight="1">
      <c r="A27" s="253"/>
      <c r="B27" s="253"/>
      <c r="C27" s="253"/>
      <c r="D27" s="245" t="s">
        <v>135</v>
      </c>
      <c r="E27" s="245"/>
      <c r="F27" s="245" t="s">
        <v>136</v>
      </c>
      <c r="G27" s="245"/>
      <c r="H27" s="245" t="s">
        <v>137</v>
      </c>
      <c r="I27" s="245"/>
      <c r="J27" s="245" t="s">
        <v>138</v>
      </c>
      <c r="K27" s="245"/>
      <c r="L27" s="245" t="s">
        <v>106</v>
      </c>
      <c r="M27" s="245"/>
      <c r="N27" s="245" t="s">
        <v>57</v>
      </c>
      <c r="O27" s="245"/>
    </row>
    <row r="28" spans="1:16" s="81" customFormat="1" ht="13.95" customHeight="1">
      <c r="A28" s="253"/>
      <c r="B28" s="253"/>
      <c r="C28" s="253"/>
      <c r="D28" s="99" t="s">
        <v>107</v>
      </c>
      <c r="E28" s="99" t="s">
        <v>108</v>
      </c>
      <c r="F28" s="99" t="s">
        <v>107</v>
      </c>
      <c r="G28" s="99" t="s">
        <v>108</v>
      </c>
      <c r="H28" s="99" t="s">
        <v>107</v>
      </c>
      <c r="I28" s="99" t="s">
        <v>108</v>
      </c>
      <c r="J28" s="99" t="s">
        <v>107</v>
      </c>
      <c r="K28" s="99" t="s">
        <v>108</v>
      </c>
      <c r="L28" s="99" t="s">
        <v>107</v>
      </c>
      <c r="M28" s="99" t="s">
        <v>108</v>
      </c>
      <c r="N28" s="99" t="s">
        <v>107</v>
      </c>
      <c r="O28" s="99" t="s">
        <v>108</v>
      </c>
    </row>
    <row r="29" spans="1:16" s="81" customFormat="1" ht="13.95" customHeight="1">
      <c r="A29" s="91" t="s">
        <v>498</v>
      </c>
      <c r="B29" s="239" t="s">
        <v>92</v>
      </c>
      <c r="C29" s="239"/>
      <c r="D29" s="93">
        <v>2197</v>
      </c>
      <c r="E29" s="93">
        <v>2615</v>
      </c>
      <c r="F29" s="93">
        <v>2360</v>
      </c>
      <c r="G29" s="93">
        <v>3048</v>
      </c>
      <c r="H29" s="93">
        <v>9896</v>
      </c>
      <c r="I29" s="93">
        <v>9901</v>
      </c>
      <c r="J29" s="93">
        <v>1564</v>
      </c>
      <c r="K29" s="93">
        <v>1565</v>
      </c>
      <c r="L29" s="93">
        <v>2705</v>
      </c>
      <c r="M29" s="93">
        <v>2706</v>
      </c>
      <c r="N29" s="93">
        <v>18722</v>
      </c>
      <c r="O29" s="100">
        <v>19835</v>
      </c>
    </row>
    <row r="30" spans="1:16" s="81" customFormat="1" ht="13.95" customHeight="1">
      <c r="A30" s="91" t="s">
        <v>497</v>
      </c>
      <c r="B30" s="239" t="s">
        <v>92</v>
      </c>
      <c r="C30" s="239"/>
      <c r="D30" s="93">
        <v>2290</v>
      </c>
      <c r="E30" s="93">
        <v>2738</v>
      </c>
      <c r="F30" s="93">
        <v>2563</v>
      </c>
      <c r="G30" s="93">
        <v>3204</v>
      </c>
      <c r="H30" s="93">
        <v>10440</v>
      </c>
      <c r="I30" s="93">
        <v>10453</v>
      </c>
      <c r="J30" s="93">
        <v>1799</v>
      </c>
      <c r="K30" s="93">
        <v>1806</v>
      </c>
      <c r="L30" s="93">
        <v>2871</v>
      </c>
      <c r="M30" s="93">
        <v>2875</v>
      </c>
      <c r="N30" s="93">
        <v>19963</v>
      </c>
      <c r="O30" s="82">
        <v>21076</v>
      </c>
    </row>
    <row r="31" spans="1:16" s="81" customFormat="1" ht="13.95" customHeight="1">
      <c r="A31" s="91" t="s">
        <v>499</v>
      </c>
      <c r="B31" s="239" t="s">
        <v>92</v>
      </c>
      <c r="C31" s="239"/>
      <c r="D31" s="93">
        <v>2670</v>
      </c>
      <c r="E31" s="93">
        <v>2909</v>
      </c>
      <c r="F31" s="93">
        <v>2609</v>
      </c>
      <c r="G31" s="93">
        <v>3155</v>
      </c>
      <c r="H31" s="93">
        <v>11127</v>
      </c>
      <c r="I31" s="93">
        <v>11127</v>
      </c>
      <c r="J31" s="93">
        <v>1937</v>
      </c>
      <c r="K31" s="93">
        <v>1937</v>
      </c>
      <c r="L31" s="93">
        <v>3058</v>
      </c>
      <c r="M31" s="93">
        <v>3058</v>
      </c>
      <c r="N31" s="93">
        <v>21401</v>
      </c>
      <c r="O31" s="82">
        <v>22186</v>
      </c>
    </row>
    <row r="32" spans="1:16" s="81" customFormat="1" ht="13.95" customHeight="1">
      <c r="A32" s="91" t="s">
        <v>500</v>
      </c>
      <c r="B32" s="239" t="s">
        <v>92</v>
      </c>
      <c r="C32" s="239"/>
      <c r="D32" s="93">
        <v>2617</v>
      </c>
      <c r="E32" s="93">
        <v>2869</v>
      </c>
      <c r="F32" s="93">
        <v>2951</v>
      </c>
      <c r="G32" s="93">
        <v>3408</v>
      </c>
      <c r="H32" s="93">
        <v>11721</v>
      </c>
      <c r="I32" s="93">
        <v>11721</v>
      </c>
      <c r="J32" s="93">
        <v>1637</v>
      </c>
      <c r="K32" s="93">
        <v>1637</v>
      </c>
      <c r="L32" s="93">
        <v>4940</v>
      </c>
      <c r="M32" s="93">
        <v>4940</v>
      </c>
      <c r="N32" s="94">
        <f>SUM(D32,F32,H32,J32,L32)</f>
        <v>23866</v>
      </c>
      <c r="O32" s="100">
        <v>24575</v>
      </c>
    </row>
    <row r="33" spans="1:15" s="81" customFormat="1" ht="13.95" customHeight="1">
      <c r="A33" s="240" t="s">
        <v>501</v>
      </c>
      <c r="B33" s="239" t="s">
        <v>92</v>
      </c>
      <c r="C33" s="239"/>
      <c r="D33" s="94">
        <f>SUM(D34:D43)</f>
        <v>2661</v>
      </c>
      <c r="E33" s="94">
        <f t="shared" ref="E33:M33" si="2">SUM(E34:E43)</f>
        <v>2976</v>
      </c>
      <c r="F33" s="94">
        <f t="shared" si="2"/>
        <v>3005</v>
      </c>
      <c r="G33" s="94">
        <f t="shared" si="2"/>
        <v>3591</v>
      </c>
      <c r="H33" s="94">
        <f t="shared" si="2"/>
        <v>11589</v>
      </c>
      <c r="I33" s="94">
        <f t="shared" si="2"/>
        <v>11589</v>
      </c>
      <c r="J33" s="94">
        <f t="shared" si="2"/>
        <v>1769</v>
      </c>
      <c r="K33" s="94">
        <f t="shared" si="2"/>
        <v>1769</v>
      </c>
      <c r="L33" s="94">
        <f t="shared" si="2"/>
        <v>5934</v>
      </c>
      <c r="M33" s="94">
        <f t="shared" si="2"/>
        <v>5934</v>
      </c>
      <c r="N33" s="94">
        <f>SUM(D33,F33,H33,J33,L33)</f>
        <v>24958</v>
      </c>
      <c r="O33" s="94">
        <f>SUM(E33,G33,I33,K33,M33)</f>
        <v>25859</v>
      </c>
    </row>
    <row r="34" spans="1:15" s="81" customFormat="1" ht="13.95" customHeight="1">
      <c r="A34" s="240"/>
      <c r="B34" s="241" t="s">
        <v>93</v>
      </c>
      <c r="C34" s="95" t="s">
        <v>94</v>
      </c>
      <c r="D34" s="94">
        <v>194</v>
      </c>
      <c r="E34" s="94">
        <v>213</v>
      </c>
      <c r="F34" s="94">
        <v>278</v>
      </c>
      <c r="G34" s="94">
        <v>310</v>
      </c>
      <c r="H34" s="94">
        <v>942</v>
      </c>
      <c r="I34" s="94">
        <v>942</v>
      </c>
      <c r="J34" s="94">
        <v>187</v>
      </c>
      <c r="K34" s="94">
        <v>187</v>
      </c>
      <c r="L34" s="94">
        <v>528</v>
      </c>
      <c r="M34" s="94">
        <v>528</v>
      </c>
      <c r="N34" s="94">
        <f t="shared" ref="N34:O43" si="3">SUM(D34,F34,H34,J34,L34)</f>
        <v>2129</v>
      </c>
      <c r="O34" s="94">
        <f t="shared" si="3"/>
        <v>2180</v>
      </c>
    </row>
    <row r="35" spans="1:15" s="81" customFormat="1" ht="13.95" customHeight="1">
      <c r="A35" s="240"/>
      <c r="B35" s="241"/>
      <c r="C35" s="95" t="s">
        <v>95</v>
      </c>
      <c r="D35" s="94">
        <v>406</v>
      </c>
      <c r="E35" s="94">
        <v>442</v>
      </c>
      <c r="F35" s="94">
        <v>461</v>
      </c>
      <c r="G35" s="94">
        <v>624</v>
      </c>
      <c r="H35" s="94">
        <v>1304</v>
      </c>
      <c r="I35" s="94">
        <v>1304</v>
      </c>
      <c r="J35" s="94">
        <v>328</v>
      </c>
      <c r="K35" s="94">
        <v>328</v>
      </c>
      <c r="L35" s="94">
        <v>898</v>
      </c>
      <c r="M35" s="94">
        <v>898</v>
      </c>
      <c r="N35" s="94">
        <f t="shared" si="3"/>
        <v>3397</v>
      </c>
      <c r="O35" s="94">
        <f t="shared" si="3"/>
        <v>3596</v>
      </c>
    </row>
    <row r="36" spans="1:15" s="81" customFormat="1" ht="13.95" customHeight="1">
      <c r="A36" s="240"/>
      <c r="B36" s="241"/>
      <c r="C36" s="95" t="s">
        <v>2</v>
      </c>
      <c r="D36" s="94">
        <v>255</v>
      </c>
      <c r="E36" s="94">
        <v>286</v>
      </c>
      <c r="F36" s="94">
        <v>383</v>
      </c>
      <c r="G36" s="94">
        <v>459</v>
      </c>
      <c r="H36" s="94">
        <v>1357</v>
      </c>
      <c r="I36" s="94">
        <v>1357</v>
      </c>
      <c r="J36" s="94">
        <v>141</v>
      </c>
      <c r="K36" s="94">
        <v>141</v>
      </c>
      <c r="L36" s="94">
        <v>750</v>
      </c>
      <c r="M36" s="94">
        <v>750</v>
      </c>
      <c r="N36" s="94">
        <f t="shared" si="3"/>
        <v>2886</v>
      </c>
      <c r="O36" s="94">
        <f t="shared" si="3"/>
        <v>2993</v>
      </c>
    </row>
    <row r="37" spans="1:15" s="81" customFormat="1" ht="13.95" customHeight="1">
      <c r="A37" s="240"/>
      <c r="B37" s="241"/>
      <c r="C37" s="95" t="s">
        <v>3</v>
      </c>
      <c r="D37" s="94">
        <v>152</v>
      </c>
      <c r="E37" s="94">
        <v>192</v>
      </c>
      <c r="F37" s="94">
        <v>271</v>
      </c>
      <c r="G37" s="94">
        <v>345</v>
      </c>
      <c r="H37" s="94">
        <v>1089</v>
      </c>
      <c r="I37" s="94">
        <v>1089</v>
      </c>
      <c r="J37" s="94">
        <v>106</v>
      </c>
      <c r="K37" s="94">
        <v>106</v>
      </c>
      <c r="L37" s="94">
        <v>539</v>
      </c>
      <c r="M37" s="94">
        <v>539</v>
      </c>
      <c r="N37" s="94">
        <f t="shared" si="3"/>
        <v>2157</v>
      </c>
      <c r="O37" s="94">
        <f t="shared" si="3"/>
        <v>2271</v>
      </c>
    </row>
    <row r="38" spans="1:15" s="81" customFormat="1" ht="13.95" customHeight="1">
      <c r="A38" s="240"/>
      <c r="B38" s="241"/>
      <c r="C38" s="95" t="s">
        <v>4</v>
      </c>
      <c r="D38" s="94">
        <v>215</v>
      </c>
      <c r="E38" s="94">
        <v>252</v>
      </c>
      <c r="F38" s="94">
        <v>199</v>
      </c>
      <c r="G38" s="94">
        <v>255</v>
      </c>
      <c r="H38" s="94">
        <v>980</v>
      </c>
      <c r="I38" s="94">
        <v>980</v>
      </c>
      <c r="J38" s="94">
        <v>142</v>
      </c>
      <c r="K38" s="94">
        <v>142</v>
      </c>
      <c r="L38" s="94">
        <v>280</v>
      </c>
      <c r="M38" s="94">
        <v>280</v>
      </c>
      <c r="N38" s="94">
        <f t="shared" si="3"/>
        <v>1816</v>
      </c>
      <c r="O38" s="94">
        <f t="shared" si="3"/>
        <v>1909</v>
      </c>
    </row>
    <row r="39" spans="1:15" s="81" customFormat="1" ht="13.95" customHeight="1">
      <c r="A39" s="240"/>
      <c r="B39" s="241"/>
      <c r="C39" s="95" t="s">
        <v>96</v>
      </c>
      <c r="D39" s="94">
        <v>147</v>
      </c>
      <c r="E39" s="94">
        <v>163</v>
      </c>
      <c r="F39" s="94">
        <v>243</v>
      </c>
      <c r="G39" s="94">
        <v>282</v>
      </c>
      <c r="H39" s="94">
        <v>700</v>
      </c>
      <c r="I39" s="94">
        <v>700</v>
      </c>
      <c r="J39" s="94">
        <v>90</v>
      </c>
      <c r="K39" s="94">
        <v>90</v>
      </c>
      <c r="L39" s="94">
        <v>486</v>
      </c>
      <c r="M39" s="94">
        <v>486</v>
      </c>
      <c r="N39" s="94">
        <f t="shared" si="3"/>
        <v>1666</v>
      </c>
      <c r="O39" s="94">
        <f t="shared" si="3"/>
        <v>1721</v>
      </c>
    </row>
    <row r="40" spans="1:15" s="81" customFormat="1" ht="13.95" customHeight="1">
      <c r="A40" s="240"/>
      <c r="B40" s="241"/>
      <c r="C40" s="95" t="s">
        <v>5</v>
      </c>
      <c r="D40" s="94">
        <v>208</v>
      </c>
      <c r="E40" s="94">
        <v>260</v>
      </c>
      <c r="F40" s="94">
        <v>243</v>
      </c>
      <c r="G40" s="94">
        <v>292</v>
      </c>
      <c r="H40" s="94">
        <v>1429</v>
      </c>
      <c r="I40" s="94">
        <v>1429</v>
      </c>
      <c r="J40" s="94">
        <v>113</v>
      </c>
      <c r="K40" s="94">
        <v>113</v>
      </c>
      <c r="L40" s="94">
        <v>633</v>
      </c>
      <c r="M40" s="94">
        <v>633</v>
      </c>
      <c r="N40" s="94">
        <f t="shared" si="3"/>
        <v>2626</v>
      </c>
      <c r="O40" s="94">
        <f t="shared" si="3"/>
        <v>2727</v>
      </c>
    </row>
    <row r="41" spans="1:15" s="81" customFormat="1" ht="13.95" customHeight="1">
      <c r="A41" s="240"/>
      <c r="B41" s="241"/>
      <c r="C41" s="95" t="s">
        <v>97</v>
      </c>
      <c r="D41" s="94">
        <v>463</v>
      </c>
      <c r="E41" s="94">
        <v>498</v>
      </c>
      <c r="F41" s="94">
        <v>242</v>
      </c>
      <c r="G41" s="94">
        <v>265</v>
      </c>
      <c r="H41" s="94">
        <v>1879</v>
      </c>
      <c r="I41" s="94">
        <v>1879</v>
      </c>
      <c r="J41" s="94">
        <v>194</v>
      </c>
      <c r="K41" s="94">
        <v>194</v>
      </c>
      <c r="L41" s="94">
        <v>637</v>
      </c>
      <c r="M41" s="94">
        <v>637</v>
      </c>
      <c r="N41" s="94">
        <f t="shared" si="3"/>
        <v>3415</v>
      </c>
      <c r="O41" s="94">
        <f t="shared" si="3"/>
        <v>3473</v>
      </c>
    </row>
    <row r="42" spans="1:15" s="81" customFormat="1" ht="13.95" customHeight="1">
      <c r="A42" s="240"/>
      <c r="B42" s="241"/>
      <c r="C42" s="95" t="s">
        <v>98</v>
      </c>
      <c r="D42" s="94">
        <v>374</v>
      </c>
      <c r="E42" s="94">
        <v>392</v>
      </c>
      <c r="F42" s="94">
        <v>401</v>
      </c>
      <c r="G42" s="94">
        <v>443</v>
      </c>
      <c r="H42" s="94">
        <v>1190</v>
      </c>
      <c r="I42" s="94">
        <v>1190</v>
      </c>
      <c r="J42" s="94">
        <v>271</v>
      </c>
      <c r="K42" s="94">
        <v>271</v>
      </c>
      <c r="L42" s="94">
        <v>665</v>
      </c>
      <c r="M42" s="94">
        <v>665</v>
      </c>
      <c r="N42" s="101">
        <f t="shared" si="3"/>
        <v>2901</v>
      </c>
      <c r="O42" s="94">
        <f t="shared" si="3"/>
        <v>2961</v>
      </c>
    </row>
    <row r="43" spans="1:15" s="81" customFormat="1" ht="13.95" customHeight="1">
      <c r="A43" s="240"/>
      <c r="B43" s="241"/>
      <c r="C43" s="95" t="s">
        <v>6</v>
      </c>
      <c r="D43" s="94">
        <v>247</v>
      </c>
      <c r="E43" s="94">
        <v>278</v>
      </c>
      <c r="F43" s="94">
        <v>284</v>
      </c>
      <c r="G43" s="94">
        <v>316</v>
      </c>
      <c r="H43" s="94">
        <v>719</v>
      </c>
      <c r="I43" s="94">
        <v>719</v>
      </c>
      <c r="J43" s="94">
        <v>197</v>
      </c>
      <c r="K43" s="94">
        <v>197</v>
      </c>
      <c r="L43" s="94">
        <v>518</v>
      </c>
      <c r="M43" s="94">
        <v>518</v>
      </c>
      <c r="N43" s="94">
        <f t="shared" si="3"/>
        <v>1965</v>
      </c>
      <c r="O43" s="94">
        <f t="shared" si="3"/>
        <v>2028</v>
      </c>
    </row>
    <row r="44" spans="1:15" s="81" customFormat="1" ht="13.95" customHeight="1">
      <c r="A44" s="81" t="s">
        <v>502</v>
      </c>
    </row>
    <row r="45" spans="1:15" s="81" customFormat="1" ht="13.95" customHeight="1">
      <c r="A45" s="81" t="s">
        <v>480</v>
      </c>
    </row>
    <row r="46" spans="1:15" s="81" customFormat="1" ht="13.95" customHeight="1"/>
    <row r="47" spans="1:15" s="81" customFormat="1" ht="13.95" customHeight="1">
      <c r="A47" s="98" t="s">
        <v>151</v>
      </c>
    </row>
    <row r="48" spans="1:15" s="81" customFormat="1" ht="13.95" customHeight="1">
      <c r="A48" s="254"/>
      <c r="B48" s="255"/>
      <c r="C48" s="256"/>
      <c r="D48" s="235" t="s">
        <v>149</v>
      </c>
      <c r="E48" s="235"/>
      <c r="F48" s="235"/>
      <c r="G48" s="235"/>
      <c r="H48" s="235"/>
      <c r="I48" s="235"/>
      <c r="J48" s="235"/>
      <c r="K48" s="235"/>
      <c r="L48" s="235"/>
      <c r="M48" s="235"/>
    </row>
    <row r="49" spans="1:13" s="81" customFormat="1" ht="13.95" customHeight="1">
      <c r="A49" s="257"/>
      <c r="B49" s="258"/>
      <c r="C49" s="259"/>
      <c r="D49" s="245" t="s">
        <v>137</v>
      </c>
      <c r="E49" s="245" t="s">
        <v>138</v>
      </c>
      <c r="F49" s="245" t="s">
        <v>135</v>
      </c>
      <c r="G49" s="245"/>
      <c r="H49" s="245" t="s">
        <v>136</v>
      </c>
      <c r="I49" s="245" t="s">
        <v>146</v>
      </c>
      <c r="J49" s="245"/>
      <c r="K49" s="245" t="s">
        <v>147</v>
      </c>
      <c r="L49" s="245"/>
      <c r="M49" s="102"/>
    </row>
    <row r="50" spans="1:13" s="81" customFormat="1" ht="13.95" customHeight="1">
      <c r="A50" s="260"/>
      <c r="B50" s="261"/>
      <c r="C50" s="262"/>
      <c r="D50" s="245"/>
      <c r="E50" s="245"/>
      <c r="F50" s="99" t="s">
        <v>142</v>
      </c>
      <c r="G50" s="99" t="s">
        <v>143</v>
      </c>
      <c r="H50" s="245"/>
      <c r="I50" s="99" t="s">
        <v>144</v>
      </c>
      <c r="J50" s="99" t="s">
        <v>145</v>
      </c>
      <c r="K50" s="99" t="s">
        <v>516</v>
      </c>
      <c r="L50" s="99" t="s">
        <v>148</v>
      </c>
      <c r="M50" s="99" t="s">
        <v>108</v>
      </c>
    </row>
    <row r="51" spans="1:13" s="81" customFormat="1" ht="13.95" customHeight="1">
      <c r="A51" s="240" t="s">
        <v>80</v>
      </c>
      <c r="B51" s="239" t="s">
        <v>92</v>
      </c>
      <c r="C51" s="239"/>
      <c r="D51" s="93">
        <v>6414</v>
      </c>
      <c r="E51" s="93">
        <v>4557</v>
      </c>
      <c r="F51" s="93">
        <v>995</v>
      </c>
      <c r="G51" s="93">
        <v>6895</v>
      </c>
      <c r="H51" s="93">
        <v>9421</v>
      </c>
      <c r="I51" s="93">
        <v>506</v>
      </c>
      <c r="J51" s="93">
        <v>101</v>
      </c>
      <c r="K51" s="93">
        <v>128</v>
      </c>
      <c r="L51" s="93">
        <v>4219</v>
      </c>
      <c r="M51" s="100">
        <v>33236</v>
      </c>
    </row>
    <row r="52" spans="1:13" s="81" customFormat="1" ht="13.95" customHeight="1">
      <c r="A52" s="240"/>
      <c r="B52" s="239" t="s">
        <v>140</v>
      </c>
      <c r="C52" s="239"/>
      <c r="D52" s="93">
        <v>5</v>
      </c>
      <c r="E52" s="93">
        <v>9</v>
      </c>
      <c r="F52" s="93">
        <v>1</v>
      </c>
      <c r="G52" s="93">
        <v>7</v>
      </c>
      <c r="H52" s="93">
        <v>11</v>
      </c>
      <c r="I52" s="93">
        <v>0</v>
      </c>
      <c r="J52" s="93">
        <v>0</v>
      </c>
      <c r="K52" s="93">
        <v>0</v>
      </c>
      <c r="L52" s="93">
        <v>17</v>
      </c>
      <c r="M52" s="100">
        <v>50</v>
      </c>
    </row>
    <row r="53" spans="1:13" s="81" customFormat="1" ht="13.95" customHeight="1">
      <c r="A53" s="240"/>
      <c r="B53" s="239" t="s">
        <v>141</v>
      </c>
      <c r="C53" s="239"/>
      <c r="D53" s="93">
        <f>D51-D52</f>
        <v>6409</v>
      </c>
      <c r="E53" s="93">
        <f t="shared" ref="E53:L53" si="4">E51-E52</f>
        <v>4548</v>
      </c>
      <c r="F53" s="93">
        <f t="shared" si="4"/>
        <v>994</v>
      </c>
      <c r="G53" s="93">
        <f t="shared" si="4"/>
        <v>6888</v>
      </c>
      <c r="H53" s="93">
        <f t="shared" si="4"/>
        <v>9410</v>
      </c>
      <c r="I53" s="93">
        <f t="shared" si="4"/>
        <v>506</v>
      </c>
      <c r="J53" s="93">
        <f t="shared" si="4"/>
        <v>101</v>
      </c>
      <c r="K53" s="93">
        <f t="shared" si="4"/>
        <v>128</v>
      </c>
      <c r="L53" s="93">
        <f t="shared" si="4"/>
        <v>4202</v>
      </c>
      <c r="M53" s="100">
        <v>33186</v>
      </c>
    </row>
    <row r="54" spans="1:13" s="81" customFormat="1" ht="13.95" customHeight="1">
      <c r="A54" s="240" t="s">
        <v>81</v>
      </c>
      <c r="B54" s="239" t="s">
        <v>92</v>
      </c>
      <c r="C54" s="239"/>
      <c r="D54" s="93">
        <v>5417</v>
      </c>
      <c r="E54" s="93">
        <v>4373</v>
      </c>
      <c r="F54" s="93">
        <v>943</v>
      </c>
      <c r="G54" s="93">
        <v>6751</v>
      </c>
      <c r="H54" s="93">
        <v>9032</v>
      </c>
      <c r="I54" s="93">
        <v>257</v>
      </c>
      <c r="J54" s="93">
        <v>84</v>
      </c>
      <c r="K54" s="93">
        <v>32</v>
      </c>
      <c r="L54" s="93">
        <v>4484</v>
      </c>
      <c r="M54" s="82">
        <v>31373</v>
      </c>
    </row>
    <row r="55" spans="1:13" s="81" customFormat="1" ht="13.95" customHeight="1">
      <c r="A55" s="240"/>
      <c r="B55" s="239" t="s">
        <v>140</v>
      </c>
      <c r="C55" s="239"/>
      <c r="D55" s="93">
        <v>5</v>
      </c>
      <c r="E55" s="93">
        <v>7</v>
      </c>
      <c r="F55" s="93">
        <v>1</v>
      </c>
      <c r="G55" s="93">
        <v>7</v>
      </c>
      <c r="H55" s="93">
        <v>4</v>
      </c>
      <c r="I55" s="93">
        <v>0</v>
      </c>
      <c r="J55" s="93">
        <v>0</v>
      </c>
      <c r="K55" s="93">
        <v>0</v>
      </c>
      <c r="L55" s="93">
        <v>7</v>
      </c>
      <c r="M55" s="82">
        <v>31</v>
      </c>
    </row>
    <row r="56" spans="1:13" s="81" customFormat="1" ht="13.95" customHeight="1">
      <c r="A56" s="240"/>
      <c r="B56" s="239" t="s">
        <v>141</v>
      </c>
      <c r="C56" s="239"/>
      <c r="D56" s="93">
        <f>D54-D55</f>
        <v>5412</v>
      </c>
      <c r="E56" s="93">
        <f t="shared" ref="E56:L56" si="5">E54-E55</f>
        <v>4366</v>
      </c>
      <c r="F56" s="93">
        <f t="shared" si="5"/>
        <v>942</v>
      </c>
      <c r="G56" s="93">
        <f t="shared" si="5"/>
        <v>6744</v>
      </c>
      <c r="H56" s="93">
        <f t="shared" si="5"/>
        <v>9028</v>
      </c>
      <c r="I56" s="93">
        <f t="shared" si="5"/>
        <v>257</v>
      </c>
      <c r="J56" s="93">
        <f t="shared" si="5"/>
        <v>84</v>
      </c>
      <c r="K56" s="93">
        <f t="shared" si="5"/>
        <v>32</v>
      </c>
      <c r="L56" s="93">
        <f t="shared" si="5"/>
        <v>4477</v>
      </c>
      <c r="M56" s="82">
        <v>31342</v>
      </c>
    </row>
    <row r="57" spans="1:13" s="81" customFormat="1" ht="13.95" customHeight="1">
      <c r="A57" s="240" t="s">
        <v>82</v>
      </c>
      <c r="B57" s="239" t="s">
        <v>92</v>
      </c>
      <c r="C57" s="239"/>
      <c r="D57" s="93">
        <v>5843</v>
      </c>
      <c r="E57" s="93">
        <v>5142</v>
      </c>
      <c r="F57" s="93">
        <v>1255</v>
      </c>
      <c r="G57" s="93">
        <v>6551</v>
      </c>
      <c r="H57" s="93">
        <v>9827</v>
      </c>
      <c r="I57" s="93">
        <v>297</v>
      </c>
      <c r="J57" s="93">
        <v>61</v>
      </c>
      <c r="K57" s="93">
        <v>41</v>
      </c>
      <c r="L57" s="93">
        <v>5376</v>
      </c>
      <c r="M57" s="82">
        <v>34393</v>
      </c>
    </row>
    <row r="58" spans="1:13" s="81" customFormat="1" ht="13.95" customHeight="1">
      <c r="A58" s="240"/>
      <c r="B58" s="239" t="s">
        <v>140</v>
      </c>
      <c r="C58" s="239"/>
      <c r="D58" s="93">
        <v>10</v>
      </c>
      <c r="E58" s="93">
        <v>2</v>
      </c>
      <c r="F58" s="93">
        <v>2</v>
      </c>
      <c r="G58" s="93">
        <v>3</v>
      </c>
      <c r="H58" s="93">
        <v>2</v>
      </c>
      <c r="I58" s="93">
        <v>0</v>
      </c>
      <c r="J58" s="93">
        <v>0</v>
      </c>
      <c r="K58" s="93">
        <v>0</v>
      </c>
      <c r="L58" s="93">
        <v>3</v>
      </c>
      <c r="M58" s="82">
        <v>22</v>
      </c>
    </row>
    <row r="59" spans="1:13" s="81" customFormat="1" ht="13.95" customHeight="1">
      <c r="A59" s="240"/>
      <c r="B59" s="239" t="s">
        <v>141</v>
      </c>
      <c r="C59" s="239"/>
      <c r="D59" s="93">
        <f>D57-D58</f>
        <v>5833</v>
      </c>
      <c r="E59" s="93">
        <f t="shared" ref="E59:L59" si="6">E57-E58</f>
        <v>5140</v>
      </c>
      <c r="F59" s="93">
        <f t="shared" si="6"/>
        <v>1253</v>
      </c>
      <c r="G59" s="93">
        <f t="shared" si="6"/>
        <v>6548</v>
      </c>
      <c r="H59" s="93">
        <f t="shared" si="6"/>
        <v>9825</v>
      </c>
      <c r="I59" s="93">
        <f t="shared" si="6"/>
        <v>297</v>
      </c>
      <c r="J59" s="93">
        <f t="shared" si="6"/>
        <v>61</v>
      </c>
      <c r="K59" s="93">
        <f t="shared" si="6"/>
        <v>41</v>
      </c>
      <c r="L59" s="93">
        <f t="shared" si="6"/>
        <v>5373</v>
      </c>
      <c r="M59" s="82">
        <v>34371</v>
      </c>
    </row>
    <row r="60" spans="1:13" s="81" customFormat="1" ht="13.95" customHeight="1">
      <c r="A60" s="240" t="s">
        <v>83</v>
      </c>
      <c r="B60" s="239" t="s">
        <v>92</v>
      </c>
      <c r="C60" s="239"/>
      <c r="D60" s="93">
        <f>SUM(D61:D62)</f>
        <v>5551</v>
      </c>
      <c r="E60" s="93">
        <f t="shared" ref="E60" si="7">SUM(E61:E62)</f>
        <v>5489</v>
      </c>
      <c r="F60" s="93">
        <f t="shared" ref="F60" si="8">SUM(F61:F62)</f>
        <v>1092</v>
      </c>
      <c r="G60" s="93">
        <f t="shared" ref="G60" si="9">SUM(G61:G62)</f>
        <v>7064</v>
      </c>
      <c r="H60" s="93">
        <f t="shared" ref="H60" si="10">SUM(H61:H62)</f>
        <v>10148</v>
      </c>
      <c r="I60" s="93">
        <f t="shared" ref="I60" si="11">SUM(I61:I62)</f>
        <v>235</v>
      </c>
      <c r="J60" s="93">
        <f t="shared" ref="J60" si="12">SUM(J61:J62)</f>
        <v>31</v>
      </c>
      <c r="K60" s="93">
        <f t="shared" ref="K60" si="13">SUM(K61:K62)</f>
        <v>66</v>
      </c>
      <c r="L60" s="93">
        <f t="shared" ref="L60" si="14">SUM(L61:L62)</f>
        <v>6496</v>
      </c>
      <c r="M60" s="100">
        <v>36172</v>
      </c>
    </row>
    <row r="61" spans="1:13" s="81" customFormat="1" ht="13.95" customHeight="1">
      <c r="A61" s="240"/>
      <c r="B61" s="239" t="s">
        <v>140</v>
      </c>
      <c r="C61" s="239"/>
      <c r="D61" s="94">
        <v>0</v>
      </c>
      <c r="E61" s="94">
        <v>0</v>
      </c>
      <c r="F61" s="94">
        <v>0</v>
      </c>
      <c r="G61" s="94">
        <v>0</v>
      </c>
      <c r="H61" s="94">
        <v>0</v>
      </c>
      <c r="I61" s="94">
        <v>0</v>
      </c>
      <c r="J61" s="94">
        <v>0</v>
      </c>
      <c r="K61" s="94">
        <v>0</v>
      </c>
      <c r="L61" s="94">
        <v>0</v>
      </c>
      <c r="M61" s="100">
        <v>0</v>
      </c>
    </row>
    <row r="62" spans="1:13" s="81" customFormat="1" ht="13.95" customHeight="1">
      <c r="A62" s="240"/>
      <c r="B62" s="239" t="s">
        <v>141</v>
      </c>
      <c r="C62" s="239"/>
      <c r="D62" s="93">
        <v>5551</v>
      </c>
      <c r="E62" s="93">
        <v>5489</v>
      </c>
      <c r="F62" s="93">
        <v>1092</v>
      </c>
      <c r="G62" s="93">
        <v>7064</v>
      </c>
      <c r="H62" s="93">
        <v>10148</v>
      </c>
      <c r="I62" s="93">
        <v>235</v>
      </c>
      <c r="J62" s="93">
        <v>31</v>
      </c>
      <c r="K62" s="93">
        <v>66</v>
      </c>
      <c r="L62" s="93">
        <v>6496</v>
      </c>
      <c r="M62" s="100">
        <v>36172</v>
      </c>
    </row>
    <row r="63" spans="1:13" s="81" customFormat="1" ht="13.95" customHeight="1">
      <c r="A63" s="240" t="s">
        <v>84</v>
      </c>
      <c r="B63" s="239" t="s">
        <v>139</v>
      </c>
      <c r="C63" s="239"/>
      <c r="D63" s="93">
        <f>SUM(D64:D65)</f>
        <v>5256</v>
      </c>
      <c r="E63" s="93">
        <f>SUM(E64:E65)</f>
        <v>5073</v>
      </c>
      <c r="F63" s="93">
        <f>SUM(F64:F65)</f>
        <v>1058</v>
      </c>
      <c r="G63" s="93">
        <f t="shared" ref="G63:L63" si="15">SUM(G64:G65)</f>
        <v>6139</v>
      </c>
      <c r="H63" s="93">
        <f t="shared" si="15"/>
        <v>9829</v>
      </c>
      <c r="I63" s="93">
        <f t="shared" si="15"/>
        <v>248</v>
      </c>
      <c r="J63" s="93">
        <f t="shared" si="15"/>
        <v>41</v>
      </c>
      <c r="K63" s="93">
        <f t="shared" si="15"/>
        <v>49</v>
      </c>
      <c r="L63" s="93">
        <f t="shared" si="15"/>
        <v>6457</v>
      </c>
      <c r="M63" s="93">
        <f>SUM(D63:L63)</f>
        <v>34150</v>
      </c>
    </row>
    <row r="64" spans="1:13" s="81" customFormat="1" ht="13.95" customHeight="1">
      <c r="A64" s="240"/>
      <c r="B64" s="239" t="s">
        <v>488</v>
      </c>
      <c r="C64" s="263"/>
      <c r="D64" s="94">
        <v>0</v>
      </c>
      <c r="E64" s="94">
        <v>0</v>
      </c>
      <c r="F64" s="94">
        <v>0</v>
      </c>
      <c r="G64" s="94">
        <v>0</v>
      </c>
      <c r="H64" s="94">
        <v>0</v>
      </c>
      <c r="I64" s="94">
        <v>0</v>
      </c>
      <c r="J64" s="94">
        <v>0</v>
      </c>
      <c r="K64" s="94">
        <v>0</v>
      </c>
      <c r="L64" s="94">
        <v>0</v>
      </c>
      <c r="M64" s="93">
        <f>SUM(D64:L64)</f>
        <v>0</v>
      </c>
    </row>
    <row r="65" spans="1:13" s="81" customFormat="1" ht="13.95" customHeight="1">
      <c r="A65" s="240"/>
      <c r="B65" s="239" t="s">
        <v>141</v>
      </c>
      <c r="C65" s="239"/>
      <c r="D65" s="94">
        <f>SUM(D66:D75)</f>
        <v>5256</v>
      </c>
      <c r="E65" s="94">
        <f>SUM(E66:E75)</f>
        <v>5073</v>
      </c>
      <c r="F65" s="94">
        <f>SUM(F66:F75)</f>
        <v>1058</v>
      </c>
      <c r="G65" s="94">
        <f t="shared" ref="G65" si="16">SUM(G66:G75)</f>
        <v>6139</v>
      </c>
      <c r="H65" s="94">
        <f t="shared" ref="H65" si="17">SUM(H66:H75)</f>
        <v>9829</v>
      </c>
      <c r="I65" s="94">
        <f t="shared" ref="I65" si="18">SUM(I66:I75)</f>
        <v>248</v>
      </c>
      <c r="J65" s="94">
        <f t="shared" ref="J65" si="19">SUM(J66:J75)</f>
        <v>41</v>
      </c>
      <c r="K65" s="94">
        <f>SUM(K66:K75)</f>
        <v>49</v>
      </c>
      <c r="L65" s="94">
        <f>SUM(L66:L75)</f>
        <v>6457</v>
      </c>
      <c r="M65" s="93">
        <f>SUM(D65:L65)</f>
        <v>34150</v>
      </c>
    </row>
    <row r="66" spans="1:13" s="81" customFormat="1" ht="13.95" customHeight="1">
      <c r="A66" s="240"/>
      <c r="B66" s="241" t="s">
        <v>93</v>
      </c>
      <c r="C66" s="95" t="s">
        <v>94</v>
      </c>
      <c r="D66" s="94">
        <v>379</v>
      </c>
      <c r="E66" s="94">
        <v>374</v>
      </c>
      <c r="F66" s="94">
        <v>176</v>
      </c>
      <c r="G66" s="94">
        <v>279</v>
      </c>
      <c r="H66" s="94">
        <v>528</v>
      </c>
      <c r="I66" s="94">
        <v>4</v>
      </c>
      <c r="J66" s="94">
        <v>1</v>
      </c>
      <c r="K66" s="94">
        <v>0</v>
      </c>
      <c r="L66" s="94">
        <v>380</v>
      </c>
      <c r="M66" s="93">
        <f>SUM(D66:L66)</f>
        <v>2121</v>
      </c>
    </row>
    <row r="67" spans="1:13" s="81" customFormat="1" ht="13.95" customHeight="1">
      <c r="A67" s="240"/>
      <c r="B67" s="241"/>
      <c r="C67" s="95" t="s">
        <v>95</v>
      </c>
      <c r="D67" s="94">
        <v>617</v>
      </c>
      <c r="E67" s="94">
        <v>641</v>
      </c>
      <c r="F67" s="94">
        <v>78</v>
      </c>
      <c r="G67" s="94">
        <v>700</v>
      </c>
      <c r="H67" s="94">
        <v>1108</v>
      </c>
      <c r="I67" s="94">
        <v>35</v>
      </c>
      <c r="J67" s="94">
        <v>19</v>
      </c>
      <c r="K67" s="94">
        <v>19</v>
      </c>
      <c r="L67" s="94">
        <v>912</v>
      </c>
      <c r="M67" s="93">
        <f t="shared" ref="M67:M75" si="20">SUM(D67:L67)</f>
        <v>4129</v>
      </c>
    </row>
    <row r="68" spans="1:13" s="81" customFormat="1" ht="13.95" customHeight="1">
      <c r="A68" s="240"/>
      <c r="B68" s="241"/>
      <c r="C68" s="95" t="s">
        <v>2</v>
      </c>
      <c r="D68" s="94">
        <v>813</v>
      </c>
      <c r="E68" s="94">
        <v>538</v>
      </c>
      <c r="F68" s="94">
        <v>68</v>
      </c>
      <c r="G68" s="94">
        <v>608</v>
      </c>
      <c r="H68" s="94">
        <v>1194</v>
      </c>
      <c r="I68" s="94">
        <v>12</v>
      </c>
      <c r="J68" s="94">
        <v>0</v>
      </c>
      <c r="K68" s="94">
        <v>0</v>
      </c>
      <c r="L68" s="94">
        <v>802</v>
      </c>
      <c r="M68" s="93">
        <f t="shared" si="20"/>
        <v>4035</v>
      </c>
    </row>
    <row r="69" spans="1:13" s="81" customFormat="1" ht="13.95" customHeight="1">
      <c r="A69" s="240"/>
      <c r="B69" s="241"/>
      <c r="C69" s="95" t="s">
        <v>3</v>
      </c>
      <c r="D69" s="94">
        <v>541</v>
      </c>
      <c r="E69" s="94">
        <v>444</v>
      </c>
      <c r="F69" s="94">
        <v>79</v>
      </c>
      <c r="G69" s="94">
        <v>742</v>
      </c>
      <c r="H69" s="94">
        <v>1506</v>
      </c>
      <c r="I69" s="94">
        <v>16</v>
      </c>
      <c r="J69" s="94">
        <v>0</v>
      </c>
      <c r="K69" s="94">
        <v>2</v>
      </c>
      <c r="L69" s="94">
        <v>746</v>
      </c>
      <c r="M69" s="93">
        <f t="shared" si="20"/>
        <v>4076</v>
      </c>
    </row>
    <row r="70" spans="1:13" s="81" customFormat="1" ht="13.95" customHeight="1">
      <c r="A70" s="240"/>
      <c r="B70" s="241"/>
      <c r="C70" s="95" t="s">
        <v>4</v>
      </c>
      <c r="D70" s="94">
        <v>438</v>
      </c>
      <c r="E70" s="94">
        <v>510</v>
      </c>
      <c r="F70" s="94">
        <v>109</v>
      </c>
      <c r="G70" s="94">
        <v>571</v>
      </c>
      <c r="H70" s="94">
        <v>864</v>
      </c>
      <c r="I70" s="94">
        <v>17</v>
      </c>
      <c r="J70" s="94">
        <v>1</v>
      </c>
      <c r="K70" s="94">
        <v>2</v>
      </c>
      <c r="L70" s="94">
        <v>393</v>
      </c>
      <c r="M70" s="93">
        <f t="shared" si="20"/>
        <v>2905</v>
      </c>
    </row>
    <row r="71" spans="1:13" s="81" customFormat="1" ht="13.95" customHeight="1">
      <c r="A71" s="240"/>
      <c r="B71" s="241"/>
      <c r="C71" s="95" t="s">
        <v>96</v>
      </c>
      <c r="D71" s="94">
        <v>338</v>
      </c>
      <c r="E71" s="94">
        <v>366</v>
      </c>
      <c r="F71" s="94">
        <v>46</v>
      </c>
      <c r="G71" s="94">
        <v>518</v>
      </c>
      <c r="H71" s="94">
        <v>752</v>
      </c>
      <c r="I71" s="94">
        <v>15</v>
      </c>
      <c r="J71" s="94">
        <v>11</v>
      </c>
      <c r="K71" s="94">
        <v>14</v>
      </c>
      <c r="L71" s="94">
        <v>676</v>
      </c>
      <c r="M71" s="93">
        <f t="shared" si="20"/>
        <v>2736</v>
      </c>
    </row>
    <row r="72" spans="1:13" s="81" customFormat="1" ht="13.95" customHeight="1">
      <c r="A72" s="240"/>
      <c r="B72" s="241"/>
      <c r="C72" s="95" t="s">
        <v>5</v>
      </c>
      <c r="D72" s="94">
        <v>230</v>
      </c>
      <c r="E72" s="94">
        <v>233</v>
      </c>
      <c r="F72" s="94">
        <v>38</v>
      </c>
      <c r="G72" s="94">
        <v>531</v>
      </c>
      <c r="H72" s="94">
        <v>703</v>
      </c>
      <c r="I72" s="94">
        <v>16</v>
      </c>
      <c r="J72" s="94">
        <v>2</v>
      </c>
      <c r="K72" s="94">
        <v>3</v>
      </c>
      <c r="L72" s="94">
        <v>274</v>
      </c>
      <c r="M72" s="93">
        <f t="shared" si="20"/>
        <v>2030</v>
      </c>
    </row>
    <row r="73" spans="1:13" s="88" customFormat="1" ht="13.95" customHeight="1">
      <c r="A73" s="240"/>
      <c r="B73" s="241"/>
      <c r="C73" s="95" t="s">
        <v>97</v>
      </c>
      <c r="D73" s="94">
        <v>737</v>
      </c>
      <c r="E73" s="94">
        <v>948</v>
      </c>
      <c r="F73" s="94">
        <v>163</v>
      </c>
      <c r="G73" s="94">
        <v>859</v>
      </c>
      <c r="H73" s="94">
        <v>1167</v>
      </c>
      <c r="I73" s="94">
        <v>6</v>
      </c>
      <c r="J73" s="94">
        <v>2</v>
      </c>
      <c r="K73" s="94">
        <v>6</v>
      </c>
      <c r="L73" s="94">
        <v>903</v>
      </c>
      <c r="M73" s="93">
        <f t="shared" si="20"/>
        <v>4791</v>
      </c>
    </row>
    <row r="74" spans="1:13" s="88" customFormat="1" ht="13.95" customHeight="1">
      <c r="A74" s="240"/>
      <c r="B74" s="241"/>
      <c r="C74" s="95" t="s">
        <v>98</v>
      </c>
      <c r="D74" s="94">
        <v>673</v>
      </c>
      <c r="E74" s="94">
        <v>491</v>
      </c>
      <c r="F74" s="94">
        <v>96</v>
      </c>
      <c r="G74" s="94">
        <v>754</v>
      </c>
      <c r="H74" s="94">
        <v>1192</v>
      </c>
      <c r="I74" s="94">
        <v>76</v>
      </c>
      <c r="J74" s="94">
        <v>4</v>
      </c>
      <c r="K74" s="94">
        <v>1</v>
      </c>
      <c r="L74" s="101">
        <v>812</v>
      </c>
      <c r="M74" s="93">
        <f t="shared" si="20"/>
        <v>4099</v>
      </c>
    </row>
    <row r="75" spans="1:13" s="88" customFormat="1" ht="13.95" customHeight="1">
      <c r="A75" s="240"/>
      <c r="B75" s="241"/>
      <c r="C75" s="95" t="s">
        <v>6</v>
      </c>
      <c r="D75" s="94">
        <v>490</v>
      </c>
      <c r="E75" s="94">
        <v>528</v>
      </c>
      <c r="F75" s="94">
        <v>205</v>
      </c>
      <c r="G75" s="94">
        <v>577</v>
      </c>
      <c r="H75" s="94">
        <v>815</v>
      </c>
      <c r="I75" s="94">
        <v>51</v>
      </c>
      <c r="J75" s="94">
        <v>1</v>
      </c>
      <c r="K75" s="94">
        <v>2</v>
      </c>
      <c r="L75" s="94">
        <v>559</v>
      </c>
      <c r="M75" s="93">
        <f t="shared" si="20"/>
        <v>3228</v>
      </c>
    </row>
    <row r="76" spans="1:13" s="88" customFormat="1" ht="14.4" customHeight="1">
      <c r="A76" s="81" t="s">
        <v>496</v>
      </c>
      <c r="B76" s="81"/>
      <c r="C76" s="81"/>
    </row>
    <row r="77" spans="1:13" s="88" customFormat="1" ht="14.4" customHeight="1">
      <c r="A77" s="81" t="s">
        <v>480</v>
      </c>
      <c r="B77" s="81"/>
      <c r="C77" s="81"/>
    </row>
    <row r="78" spans="1:13" s="88" customFormat="1" ht="14.4" customHeight="1">
      <c r="A78" s="81" t="s">
        <v>490</v>
      </c>
      <c r="B78" s="81"/>
      <c r="C78" s="81"/>
    </row>
  </sheetData>
  <customSheetViews>
    <customSheetView guid="{FA2E2ECF-19D5-4416-B864-ACA636B8BADE}" showGridLines="0" fitToPage="1" topLeftCell="A67">
      <selection activeCell="A86" sqref="A86"/>
      <rowBreaks count="2" manualBreakCount="2">
        <brk id="86" max="16383" man="1"/>
        <brk id="139" max="23" man="1"/>
      </rowBreaks>
      <pageMargins left="0.78740157480314965" right="0.55118110236220474" top="0.78740157480314965" bottom="0.78740157480314965" header="0.51181102362204722" footer="0.51181102362204722"/>
      <pageSetup paperSize="9" scale="45" orientation="portrait" r:id="rId1"/>
      <headerFooter alignWithMargins="0"/>
    </customSheetView>
  </customSheetViews>
  <mergeCells count="60">
    <mergeCell ref="A27:C28"/>
    <mergeCell ref="A48:C50"/>
    <mergeCell ref="B65:C65"/>
    <mergeCell ref="B66:B75"/>
    <mergeCell ref="D49:D50"/>
    <mergeCell ref="D27:E27"/>
    <mergeCell ref="B30:C30"/>
    <mergeCell ref="B29:C29"/>
    <mergeCell ref="A63:A75"/>
    <mergeCell ref="B63:C63"/>
    <mergeCell ref="B64:C64"/>
    <mergeCell ref="B32:C32"/>
    <mergeCell ref="A33:A43"/>
    <mergeCell ref="B31:C31"/>
    <mergeCell ref="B34:B43"/>
    <mergeCell ref="B33:C33"/>
    <mergeCell ref="E49:E50"/>
    <mergeCell ref="I49:J49"/>
    <mergeCell ref="H49:H50"/>
    <mergeCell ref="A60:A62"/>
    <mergeCell ref="B60:C60"/>
    <mergeCell ref="B61:C61"/>
    <mergeCell ref="K49:L49"/>
    <mergeCell ref="D48:M48"/>
    <mergeCell ref="F49:G49"/>
    <mergeCell ref="B62:C62"/>
    <mergeCell ref="A51:A53"/>
    <mergeCell ref="B51:C51"/>
    <mergeCell ref="A54:A56"/>
    <mergeCell ref="B52:C52"/>
    <mergeCell ref="B53:C53"/>
    <mergeCell ref="B54:C54"/>
    <mergeCell ref="B55:C55"/>
    <mergeCell ref="B56:C56"/>
    <mergeCell ref="A57:A59"/>
    <mergeCell ref="B57:C57"/>
    <mergeCell ref="B58:C58"/>
    <mergeCell ref="B59:C59"/>
    <mergeCell ref="F27:G27"/>
    <mergeCell ref="H27:I27"/>
    <mergeCell ref="J27:K27"/>
    <mergeCell ref="L27:M27"/>
    <mergeCell ref="N27:O27"/>
    <mergeCell ref="D22:P22"/>
    <mergeCell ref="D5:D6"/>
    <mergeCell ref="E5:F5"/>
    <mergeCell ref="G5:H5"/>
    <mergeCell ref="I5:J5"/>
    <mergeCell ref="K5:L5"/>
    <mergeCell ref="M5:N5"/>
    <mergeCell ref="O5:P5"/>
    <mergeCell ref="A11:A21"/>
    <mergeCell ref="B11:C11"/>
    <mergeCell ref="B12:B21"/>
    <mergeCell ref="A2:C2"/>
    <mergeCell ref="A5:C6"/>
    <mergeCell ref="B7:C7"/>
    <mergeCell ref="B8:C8"/>
    <mergeCell ref="B9:C9"/>
    <mergeCell ref="B10:C10"/>
  </mergeCells>
  <phoneticPr fontId="1"/>
  <hyperlinks>
    <hyperlink ref="A1" location="目次!A1" display="目次へ戻る"/>
  </hyperlinks>
  <pageMargins left="0.78740157480314965" right="0.55118110236220474" top="0.78740157480314965" bottom="0.78740157480314965" header="0.51181102362204722" footer="0.51181102362204722"/>
  <pageSetup paperSize="9" scale="33" orientation="landscape" r:id="rId2"/>
  <headerFooter alignWithMargins="0"/>
  <rowBreaks count="1" manualBreakCount="1">
    <brk id="76" max="16383" man="1"/>
  </rowBreaks>
  <ignoredErrors>
    <ignoredError sqref="D11:P11 D33:O33 N32 M70:M75 G65:L65 M66:M69 D60:M63 D65:F65 M65 M64 O12:P21 N34:O43" unlockedFormula="1"/>
  </ignoredError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zoomScaleNormal="100" zoomScaleSheetLayoutView="100" workbookViewId="0"/>
  </sheetViews>
  <sheetFormatPr defaultColWidth="8" defaultRowHeight="10.8"/>
  <cols>
    <col min="1" max="1" width="9.5" style="15" customWidth="1"/>
    <col min="2" max="8" width="15.19921875" style="15" customWidth="1"/>
    <col min="9" max="10" width="19.69921875" style="15" customWidth="1"/>
    <col min="11" max="16384" width="8" style="15"/>
  </cols>
  <sheetData>
    <row r="1" spans="1:10" ht="15" customHeight="1">
      <c r="A1" s="29" t="s">
        <v>51</v>
      </c>
      <c r="B1" s="29"/>
      <c r="C1" s="30"/>
    </row>
    <row r="2" spans="1:10" s="88" customFormat="1" ht="20.100000000000001" customHeight="1">
      <c r="A2" s="96" t="s">
        <v>517</v>
      </c>
      <c r="B2" s="96"/>
      <c r="C2" s="96"/>
      <c r="D2" s="103"/>
      <c r="E2" s="103"/>
    </row>
    <row r="3" spans="1:10" s="88" customFormat="1" ht="20.100000000000001" customHeight="1">
      <c r="A3" s="96"/>
      <c r="B3" s="96"/>
      <c r="C3" s="96"/>
    </row>
    <row r="4" spans="1:10" s="88" customFormat="1" ht="19.95" customHeight="1">
      <c r="A4" s="264"/>
      <c r="B4" s="235" t="s">
        <v>152</v>
      </c>
      <c r="C4" s="235"/>
      <c r="D4" s="235"/>
      <c r="E4" s="235"/>
      <c r="F4" s="235"/>
      <c r="G4" s="235"/>
      <c r="H4" s="235"/>
      <c r="I4" s="235" t="s">
        <v>160</v>
      </c>
      <c r="J4" s="235" t="s">
        <v>161</v>
      </c>
    </row>
    <row r="5" spans="1:10" s="88" customFormat="1" ht="19.95" customHeight="1">
      <c r="A5" s="264"/>
      <c r="B5" s="104" t="s">
        <v>152</v>
      </c>
      <c r="C5" s="90" t="s">
        <v>153</v>
      </c>
      <c r="D5" s="90" t="s">
        <v>154</v>
      </c>
      <c r="E5" s="90" t="s">
        <v>155</v>
      </c>
      <c r="F5" s="90" t="s">
        <v>156</v>
      </c>
      <c r="G5" s="90" t="s">
        <v>157</v>
      </c>
      <c r="H5" s="90" t="s">
        <v>158</v>
      </c>
      <c r="I5" s="235"/>
      <c r="J5" s="235"/>
    </row>
    <row r="6" spans="1:10" s="88" customFormat="1" ht="19.95" customHeight="1">
      <c r="A6" s="91" t="s">
        <v>80</v>
      </c>
      <c r="B6" s="105">
        <v>124349</v>
      </c>
      <c r="C6" s="105">
        <v>10183</v>
      </c>
      <c r="D6" s="105">
        <v>10181</v>
      </c>
      <c r="E6" s="105">
        <v>10182</v>
      </c>
      <c r="F6" s="105">
        <v>9777</v>
      </c>
      <c r="G6" s="105">
        <v>10109</v>
      </c>
      <c r="H6" s="105">
        <v>10071</v>
      </c>
      <c r="I6" s="106"/>
      <c r="J6" s="93">
        <v>8652</v>
      </c>
    </row>
    <row r="7" spans="1:10" s="88" customFormat="1" ht="19.95" customHeight="1">
      <c r="A7" s="91" t="s">
        <v>81</v>
      </c>
      <c r="B7" s="105">
        <v>121284</v>
      </c>
      <c r="C7" s="105">
        <v>9641</v>
      </c>
      <c r="D7" s="105">
        <v>9662</v>
      </c>
      <c r="E7" s="105">
        <v>9662</v>
      </c>
      <c r="F7" s="105">
        <v>9209</v>
      </c>
      <c r="G7" s="105">
        <v>9611</v>
      </c>
      <c r="H7" s="105">
        <v>9538</v>
      </c>
      <c r="I7" s="93">
        <v>2384</v>
      </c>
      <c r="J7" s="93">
        <v>8875</v>
      </c>
    </row>
    <row r="8" spans="1:10" s="88" customFormat="1" ht="19.95" customHeight="1">
      <c r="A8" s="91" t="s">
        <v>82</v>
      </c>
      <c r="B8" s="105">
        <v>120763</v>
      </c>
      <c r="C8" s="105">
        <v>9980</v>
      </c>
      <c r="D8" s="105">
        <v>10008</v>
      </c>
      <c r="E8" s="105">
        <v>10007</v>
      </c>
      <c r="F8" s="105">
        <v>9552</v>
      </c>
      <c r="G8" s="105">
        <v>9972</v>
      </c>
      <c r="H8" s="105">
        <v>9736</v>
      </c>
      <c r="I8" s="93">
        <v>4073</v>
      </c>
      <c r="J8" s="93">
        <v>8965</v>
      </c>
    </row>
    <row r="9" spans="1:10" s="88" customFormat="1" ht="19.95" customHeight="1">
      <c r="A9" s="91" t="s">
        <v>83</v>
      </c>
      <c r="B9" s="105">
        <v>119279</v>
      </c>
      <c r="C9" s="105">
        <v>9542</v>
      </c>
      <c r="D9" s="105">
        <v>9547</v>
      </c>
      <c r="E9" s="105">
        <v>9547</v>
      </c>
      <c r="F9" s="105">
        <v>9034</v>
      </c>
      <c r="G9" s="105">
        <v>9465</v>
      </c>
      <c r="H9" s="105">
        <v>9512</v>
      </c>
      <c r="I9" s="93">
        <v>4295</v>
      </c>
      <c r="J9" s="93">
        <v>8919</v>
      </c>
    </row>
    <row r="10" spans="1:10" s="88" customFormat="1" ht="19.95" customHeight="1">
      <c r="A10" s="90" t="s">
        <v>159</v>
      </c>
      <c r="B10" s="105">
        <v>107176</v>
      </c>
      <c r="C10" s="105">
        <v>8741</v>
      </c>
      <c r="D10" s="105">
        <v>8322</v>
      </c>
      <c r="E10" s="105">
        <v>8323</v>
      </c>
      <c r="F10" s="105">
        <v>8221</v>
      </c>
      <c r="G10" s="105">
        <v>8701</v>
      </c>
      <c r="H10" s="105">
        <v>8561</v>
      </c>
      <c r="I10" s="93">
        <v>4188</v>
      </c>
      <c r="J10" s="93">
        <v>8504</v>
      </c>
    </row>
    <row r="11" spans="1:10" s="88" customFormat="1" ht="19.95" customHeight="1">
      <c r="A11" s="81" t="s">
        <v>518</v>
      </c>
      <c r="B11" s="81"/>
      <c r="C11" s="81"/>
    </row>
    <row r="12" spans="1:10" s="88" customFormat="1" ht="22.8" customHeight="1">
      <c r="A12" s="81" t="s">
        <v>282</v>
      </c>
      <c r="B12" s="81" t="s">
        <v>485</v>
      </c>
      <c r="C12" s="81"/>
    </row>
  </sheetData>
  <customSheetViews>
    <customSheetView guid="{FA2E2ECF-19D5-4416-B864-ACA636B8BADE}" scale="70" showGridLines="0">
      <selection activeCell="D23" sqref="D23"/>
      <pageMargins left="0.98425196850393704" right="0.98425196850393704" top="0.98425196850393704" bottom="0.98425196850393704" header="0.51181102362204722" footer="0.51181102362204722"/>
      <pageSetup paperSize="9" scale="60" fitToWidth="0" orientation="landscape" r:id="rId1"/>
      <headerFooter alignWithMargins="0"/>
    </customSheetView>
  </customSheetViews>
  <mergeCells count="4">
    <mergeCell ref="I4:I5"/>
    <mergeCell ref="J4:J5"/>
    <mergeCell ref="A4:A5"/>
    <mergeCell ref="B4:H4"/>
  </mergeCells>
  <phoneticPr fontId="1"/>
  <hyperlinks>
    <hyperlink ref="A1" location="目次!A1" display="目次へ戻る"/>
  </hyperlinks>
  <pageMargins left="0.98425196850393704" right="0.98425196850393704" top="0.98425196850393704" bottom="0.98425196850393704" header="0.51181102362204722" footer="0.51181102362204722"/>
  <pageSetup paperSize="9" scale="60" fitToWidth="0" orientation="landscape"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
  <sheetViews>
    <sheetView showGridLines="0" zoomScaleNormal="100" zoomScaleSheetLayoutView="45" workbookViewId="0"/>
  </sheetViews>
  <sheetFormatPr defaultColWidth="8" defaultRowHeight="10.8"/>
  <cols>
    <col min="1" max="1" width="5.69921875" style="15" customWidth="1"/>
    <col min="2" max="2" width="3.19921875" style="15" customWidth="1"/>
    <col min="3" max="3" width="27" style="15" bestFit="1" customWidth="1"/>
    <col min="4" max="23" width="11.69921875" style="15" customWidth="1"/>
    <col min="24" max="16384" width="8" style="15"/>
  </cols>
  <sheetData>
    <row r="1" spans="1:23" ht="15" customHeight="1">
      <c r="A1" s="29" t="s">
        <v>51</v>
      </c>
      <c r="B1" s="29"/>
      <c r="C1" s="30"/>
    </row>
    <row r="2" spans="1:23" s="88" customFormat="1" ht="20.100000000000001" customHeight="1">
      <c r="A2" s="107" t="s">
        <v>162</v>
      </c>
      <c r="B2" s="96"/>
      <c r="C2" s="96"/>
      <c r="D2" s="103"/>
      <c r="E2" s="103"/>
    </row>
    <row r="3" spans="1:23" s="88" customFormat="1" ht="16.2">
      <c r="A3" s="96"/>
      <c r="B3" s="96"/>
      <c r="C3" s="96"/>
    </row>
    <row r="4" spans="1:23" s="88" customFormat="1" ht="24" customHeight="1">
      <c r="A4" s="265"/>
      <c r="B4" s="265"/>
      <c r="C4" s="265"/>
      <c r="D4" s="265" t="s">
        <v>194</v>
      </c>
      <c r="E4" s="265"/>
      <c r="F4" s="265"/>
      <c r="G4" s="265"/>
      <c r="H4" s="265"/>
      <c r="I4" s="265" t="s">
        <v>195</v>
      </c>
      <c r="J4" s="265"/>
      <c r="K4" s="265"/>
      <c r="L4" s="265"/>
      <c r="M4" s="265"/>
      <c r="N4" s="265" t="s">
        <v>197</v>
      </c>
      <c r="O4" s="265"/>
      <c r="P4" s="265"/>
      <c r="Q4" s="265"/>
      <c r="R4" s="265"/>
      <c r="S4" s="279" t="s">
        <v>198</v>
      </c>
      <c r="T4" s="265"/>
      <c r="U4" s="265"/>
      <c r="V4" s="265"/>
      <c r="W4" s="265"/>
    </row>
    <row r="5" spans="1:23" s="81" customFormat="1" ht="24" customHeight="1">
      <c r="A5" s="265" t="s">
        <v>163</v>
      </c>
      <c r="B5" s="265"/>
      <c r="C5" s="265"/>
      <c r="D5" s="108" t="s">
        <v>201</v>
      </c>
      <c r="E5" s="108" t="s">
        <v>202</v>
      </c>
      <c r="F5" s="108" t="s">
        <v>203</v>
      </c>
      <c r="G5" s="108" t="s">
        <v>204</v>
      </c>
      <c r="H5" s="108" t="s">
        <v>159</v>
      </c>
      <c r="I5" s="108" t="s">
        <v>201</v>
      </c>
      <c r="J5" s="108" t="s">
        <v>202</v>
      </c>
      <c r="K5" s="108" t="s">
        <v>203</v>
      </c>
      <c r="L5" s="108" t="s">
        <v>204</v>
      </c>
      <c r="M5" s="108" t="s">
        <v>159</v>
      </c>
      <c r="N5" s="108" t="s">
        <v>201</v>
      </c>
      <c r="O5" s="108" t="s">
        <v>202</v>
      </c>
      <c r="P5" s="108" t="s">
        <v>203</v>
      </c>
      <c r="Q5" s="108" t="s">
        <v>204</v>
      </c>
      <c r="R5" s="108" t="s">
        <v>159</v>
      </c>
      <c r="S5" s="108" t="s">
        <v>201</v>
      </c>
      <c r="T5" s="108" t="s">
        <v>202</v>
      </c>
      <c r="U5" s="108" t="s">
        <v>203</v>
      </c>
      <c r="V5" s="108" t="s">
        <v>204</v>
      </c>
      <c r="W5" s="108" t="s">
        <v>159</v>
      </c>
    </row>
    <row r="6" spans="1:23" s="81" customFormat="1" ht="24" customHeight="1">
      <c r="A6" s="266" t="s">
        <v>164</v>
      </c>
      <c r="B6" s="267" t="s">
        <v>165</v>
      </c>
      <c r="C6" s="267"/>
      <c r="D6" s="109">
        <v>10189</v>
      </c>
      <c r="E6" s="109">
        <v>10301</v>
      </c>
      <c r="F6" s="109">
        <v>9964</v>
      </c>
      <c r="G6" s="109">
        <v>9605</v>
      </c>
      <c r="H6" s="109">
        <v>9287</v>
      </c>
      <c r="I6" s="109">
        <v>10596</v>
      </c>
      <c r="J6" s="109">
        <v>10154</v>
      </c>
      <c r="K6" s="109">
        <v>10367</v>
      </c>
      <c r="L6" s="109">
        <v>10001</v>
      </c>
      <c r="M6" s="109">
        <v>9696</v>
      </c>
      <c r="N6" s="109">
        <v>10867</v>
      </c>
      <c r="O6" s="109">
        <v>10764</v>
      </c>
      <c r="P6" s="109">
        <v>10373</v>
      </c>
      <c r="Q6" s="109">
        <v>10299</v>
      </c>
      <c r="R6" s="109">
        <v>9840</v>
      </c>
      <c r="S6" s="109">
        <v>11291</v>
      </c>
      <c r="T6" s="109">
        <v>11147</v>
      </c>
      <c r="U6" s="109">
        <v>10970</v>
      </c>
      <c r="V6" s="109">
        <v>10749</v>
      </c>
      <c r="W6" s="109">
        <v>10439</v>
      </c>
    </row>
    <row r="7" spans="1:23" s="81" customFormat="1" ht="24" customHeight="1">
      <c r="A7" s="266"/>
      <c r="B7" s="267" t="s">
        <v>166</v>
      </c>
      <c r="C7" s="267"/>
      <c r="D7" s="100">
        <v>10111</v>
      </c>
      <c r="E7" s="100">
        <v>9733</v>
      </c>
      <c r="F7" s="100">
        <v>9674</v>
      </c>
      <c r="G7" s="100">
        <v>9418</v>
      </c>
      <c r="H7" s="100">
        <v>9134</v>
      </c>
      <c r="I7" s="110">
        <v>10231</v>
      </c>
      <c r="J7" s="110">
        <v>9617</v>
      </c>
      <c r="K7" s="110">
        <v>9984</v>
      </c>
      <c r="L7" s="110">
        <v>9441</v>
      </c>
      <c r="M7" s="100">
        <v>9293</v>
      </c>
      <c r="N7" s="110">
        <v>10962</v>
      </c>
      <c r="O7" s="110">
        <v>10158</v>
      </c>
      <c r="P7" s="110">
        <v>9962</v>
      </c>
      <c r="Q7" s="110">
        <v>10025</v>
      </c>
      <c r="R7" s="110">
        <v>9774</v>
      </c>
      <c r="S7" s="110">
        <v>10885</v>
      </c>
      <c r="T7" s="110">
        <v>10278</v>
      </c>
      <c r="U7" s="110">
        <v>10444</v>
      </c>
      <c r="V7" s="110">
        <v>10416</v>
      </c>
      <c r="W7" s="110">
        <v>9861</v>
      </c>
    </row>
    <row r="8" spans="1:23" s="81" customFormat="1" ht="24" customHeight="1">
      <c r="A8" s="266"/>
      <c r="B8" s="267" t="s">
        <v>167</v>
      </c>
      <c r="C8" s="267"/>
      <c r="D8" s="111">
        <v>0.9923446854450878</v>
      </c>
      <c r="E8" s="111">
        <v>0.94499999999999995</v>
      </c>
      <c r="F8" s="111">
        <v>0.97089522280208795</v>
      </c>
      <c r="G8" s="111">
        <v>0.98099999999999998</v>
      </c>
      <c r="H8" s="111">
        <v>0.98399999999999999</v>
      </c>
      <c r="I8" s="111">
        <v>0.96555303888259725</v>
      </c>
      <c r="J8" s="111">
        <v>0.94699999999999995</v>
      </c>
      <c r="K8" s="111">
        <v>0.96305585029420271</v>
      </c>
      <c r="L8" s="111">
        <v>0.94400559944005602</v>
      </c>
      <c r="M8" s="111">
        <v>0.95799999999999996</v>
      </c>
      <c r="N8" s="111">
        <v>1.008742063126898</v>
      </c>
      <c r="O8" s="111">
        <v>0.94399999999999995</v>
      </c>
      <c r="P8" s="111">
        <v>0.96037790417429869</v>
      </c>
      <c r="Q8" s="111">
        <v>0.97339547528886294</v>
      </c>
      <c r="R8" s="111">
        <v>0.99299999999999999</v>
      </c>
      <c r="S8" s="111">
        <v>0.96404215747055177</v>
      </c>
      <c r="T8" s="111">
        <v>0.92200000000000004</v>
      </c>
      <c r="U8" s="111">
        <v>0.95205104831358245</v>
      </c>
      <c r="V8" s="111">
        <v>0.96902037398827801</v>
      </c>
      <c r="W8" s="111">
        <v>0.94499999999999995</v>
      </c>
    </row>
    <row r="9" spans="1:23" s="81" customFormat="1" ht="24" customHeight="1">
      <c r="A9" s="266"/>
      <c r="B9" s="268" t="s">
        <v>168</v>
      </c>
      <c r="C9" s="112" t="s">
        <v>169</v>
      </c>
      <c r="D9" s="94">
        <v>8673</v>
      </c>
      <c r="E9" s="94">
        <v>8178</v>
      </c>
      <c r="F9" s="94">
        <v>8181</v>
      </c>
      <c r="G9" s="94">
        <v>7853</v>
      </c>
      <c r="H9" s="94">
        <v>7558</v>
      </c>
      <c r="I9" s="94">
        <v>8526</v>
      </c>
      <c r="J9" s="94">
        <v>7999</v>
      </c>
      <c r="K9" s="94">
        <v>8315</v>
      </c>
      <c r="L9" s="94">
        <v>7817</v>
      </c>
      <c r="M9" s="94">
        <v>7619</v>
      </c>
      <c r="N9" s="94">
        <v>9092</v>
      </c>
      <c r="O9" s="94">
        <v>8390</v>
      </c>
      <c r="P9" s="94">
        <v>8291</v>
      </c>
      <c r="Q9" s="94">
        <v>8308</v>
      </c>
      <c r="R9" s="94">
        <v>8035</v>
      </c>
      <c r="S9" s="94">
        <v>7873</v>
      </c>
      <c r="T9" s="94">
        <v>7371</v>
      </c>
      <c r="U9" s="94">
        <v>7390</v>
      </c>
      <c r="V9" s="94">
        <v>6978</v>
      </c>
      <c r="W9" s="94">
        <v>6444</v>
      </c>
    </row>
    <row r="10" spans="1:23" s="81" customFormat="1" ht="24" customHeight="1">
      <c r="A10" s="266"/>
      <c r="B10" s="268"/>
      <c r="C10" s="112" t="s">
        <v>170</v>
      </c>
      <c r="D10" s="94">
        <v>424</v>
      </c>
      <c r="E10" s="94">
        <v>466</v>
      </c>
      <c r="F10" s="94">
        <v>460</v>
      </c>
      <c r="G10" s="94">
        <v>453</v>
      </c>
      <c r="H10" s="94">
        <v>447</v>
      </c>
      <c r="I10" s="94">
        <v>511</v>
      </c>
      <c r="J10" s="94">
        <v>499</v>
      </c>
      <c r="K10" s="94">
        <v>465</v>
      </c>
      <c r="L10" s="94">
        <v>407</v>
      </c>
      <c r="M10" s="94">
        <v>425</v>
      </c>
      <c r="N10" s="94">
        <v>731</v>
      </c>
      <c r="O10" s="94">
        <v>744</v>
      </c>
      <c r="P10" s="94">
        <v>750</v>
      </c>
      <c r="Q10" s="94">
        <v>697</v>
      </c>
      <c r="R10" s="94">
        <v>655</v>
      </c>
      <c r="S10" s="94">
        <v>1456</v>
      </c>
      <c r="T10" s="94">
        <v>1493</v>
      </c>
      <c r="U10" s="94">
        <v>1550</v>
      </c>
      <c r="V10" s="94">
        <v>1862</v>
      </c>
      <c r="W10" s="94">
        <v>1904</v>
      </c>
    </row>
    <row r="11" spans="1:23" s="81" customFormat="1" ht="24" customHeight="1">
      <c r="A11" s="266"/>
      <c r="B11" s="268"/>
      <c r="C11" s="112" t="s">
        <v>171</v>
      </c>
      <c r="D11" s="94">
        <v>499</v>
      </c>
      <c r="E11" s="94">
        <v>490</v>
      </c>
      <c r="F11" s="94">
        <v>463</v>
      </c>
      <c r="G11" s="94">
        <v>469</v>
      </c>
      <c r="H11" s="94">
        <v>507</v>
      </c>
      <c r="I11" s="94">
        <v>847</v>
      </c>
      <c r="J11" s="94">
        <v>796</v>
      </c>
      <c r="K11" s="94">
        <v>864</v>
      </c>
      <c r="L11" s="94">
        <v>869</v>
      </c>
      <c r="M11" s="94">
        <v>900</v>
      </c>
      <c r="N11" s="94">
        <v>1009</v>
      </c>
      <c r="O11" s="94">
        <v>908</v>
      </c>
      <c r="P11" s="94">
        <v>842</v>
      </c>
      <c r="Q11" s="94">
        <v>867</v>
      </c>
      <c r="R11" s="94">
        <v>866</v>
      </c>
      <c r="S11" s="94">
        <v>1142</v>
      </c>
      <c r="T11" s="94">
        <v>1083</v>
      </c>
      <c r="U11" s="94">
        <v>1061</v>
      </c>
      <c r="V11" s="94">
        <v>1118</v>
      </c>
      <c r="W11" s="94">
        <v>1187</v>
      </c>
    </row>
    <row r="12" spans="1:23" s="81" customFormat="1" ht="24" customHeight="1">
      <c r="A12" s="266"/>
      <c r="B12" s="268"/>
      <c r="C12" s="113" t="s">
        <v>172</v>
      </c>
      <c r="D12" s="114" t="s">
        <v>174</v>
      </c>
      <c r="E12" s="114" t="s">
        <v>174</v>
      </c>
      <c r="F12" s="114" t="s">
        <v>174</v>
      </c>
      <c r="G12" s="114" t="s">
        <v>173</v>
      </c>
      <c r="H12" s="114" t="s">
        <v>173</v>
      </c>
      <c r="I12" s="100" t="s">
        <v>174</v>
      </c>
      <c r="J12" s="100" t="s">
        <v>174</v>
      </c>
      <c r="K12" s="100" t="s">
        <v>174</v>
      </c>
      <c r="L12" s="100" t="s">
        <v>174</v>
      </c>
      <c r="M12" s="114" t="s">
        <v>173</v>
      </c>
      <c r="N12" s="94" t="s">
        <v>174</v>
      </c>
      <c r="O12" s="94" t="s">
        <v>174</v>
      </c>
      <c r="P12" s="94" t="s">
        <v>174</v>
      </c>
      <c r="Q12" s="94" t="s">
        <v>174</v>
      </c>
      <c r="R12" s="94" t="s">
        <v>173</v>
      </c>
      <c r="S12" s="94">
        <v>1005</v>
      </c>
      <c r="T12" s="94">
        <v>925</v>
      </c>
      <c r="U12" s="94">
        <v>879</v>
      </c>
      <c r="V12" s="94">
        <v>1007</v>
      </c>
      <c r="W12" s="94">
        <v>1134</v>
      </c>
    </row>
    <row r="13" spans="1:23" s="81" customFormat="1" ht="24" customHeight="1">
      <c r="A13" s="266"/>
      <c r="B13" s="268"/>
      <c r="C13" s="113" t="s">
        <v>175</v>
      </c>
      <c r="D13" s="94">
        <v>270</v>
      </c>
      <c r="E13" s="94">
        <v>290</v>
      </c>
      <c r="F13" s="94">
        <v>305</v>
      </c>
      <c r="G13" s="94">
        <v>331</v>
      </c>
      <c r="H13" s="94">
        <v>364</v>
      </c>
      <c r="I13" s="94">
        <v>227</v>
      </c>
      <c r="J13" s="94">
        <v>228</v>
      </c>
      <c r="K13" s="94">
        <v>200</v>
      </c>
      <c r="L13" s="94">
        <v>194</v>
      </c>
      <c r="M13" s="94">
        <v>219</v>
      </c>
      <c r="N13" s="94">
        <v>271</v>
      </c>
      <c r="O13" s="94">
        <v>285</v>
      </c>
      <c r="P13" s="94">
        <v>300</v>
      </c>
      <c r="Q13" s="94">
        <v>310</v>
      </c>
      <c r="R13" s="94">
        <v>297</v>
      </c>
      <c r="S13" s="94">
        <v>1060</v>
      </c>
      <c r="T13" s="94">
        <v>1062</v>
      </c>
      <c r="U13" s="94">
        <v>1174</v>
      </c>
      <c r="V13" s="94">
        <v>1452</v>
      </c>
      <c r="W13" s="94">
        <v>1522</v>
      </c>
    </row>
    <row r="14" spans="1:23" s="81" customFormat="1" ht="24" customHeight="1">
      <c r="A14" s="266"/>
      <c r="B14" s="268"/>
      <c r="C14" s="113" t="s">
        <v>176</v>
      </c>
      <c r="D14" s="94">
        <v>5</v>
      </c>
      <c r="E14" s="94">
        <v>6</v>
      </c>
      <c r="F14" s="94">
        <v>7</v>
      </c>
      <c r="G14" s="94">
        <v>5</v>
      </c>
      <c r="H14" s="94">
        <v>2</v>
      </c>
      <c r="I14" s="94">
        <v>43</v>
      </c>
      <c r="J14" s="94">
        <v>49</v>
      </c>
      <c r="K14" s="94">
        <v>43</v>
      </c>
      <c r="L14" s="94">
        <v>38</v>
      </c>
      <c r="M14" s="94">
        <v>40</v>
      </c>
      <c r="N14" s="94">
        <v>203</v>
      </c>
      <c r="O14" s="94">
        <v>168</v>
      </c>
      <c r="P14" s="94">
        <v>166</v>
      </c>
      <c r="Q14" s="94">
        <v>157</v>
      </c>
      <c r="R14" s="94">
        <v>143</v>
      </c>
      <c r="S14" s="94">
        <v>141</v>
      </c>
      <c r="T14" s="94">
        <v>147</v>
      </c>
      <c r="U14" s="94">
        <v>154</v>
      </c>
      <c r="V14" s="94">
        <v>164</v>
      </c>
      <c r="W14" s="94">
        <v>148</v>
      </c>
    </row>
    <row r="15" spans="1:23" s="81" customFormat="1" ht="24" customHeight="1">
      <c r="A15" s="266"/>
      <c r="B15" s="268"/>
      <c r="C15" s="112" t="s">
        <v>177</v>
      </c>
      <c r="D15" s="94">
        <v>144</v>
      </c>
      <c r="E15" s="94">
        <v>200</v>
      </c>
      <c r="F15" s="94">
        <v>163</v>
      </c>
      <c r="G15" s="94">
        <v>205</v>
      </c>
      <c r="H15" s="94">
        <v>240</v>
      </c>
      <c r="I15" s="94">
        <v>88</v>
      </c>
      <c r="J15" s="94">
        <v>100</v>
      </c>
      <c r="K15" s="94">
        <v>96</v>
      </c>
      <c r="L15" s="94">
        <v>103</v>
      </c>
      <c r="M15" s="94">
        <v>91</v>
      </c>
      <c r="N15" s="94">
        <v>61</v>
      </c>
      <c r="O15" s="94">
        <v>83</v>
      </c>
      <c r="P15" s="94">
        <v>60</v>
      </c>
      <c r="Q15" s="94">
        <v>68</v>
      </c>
      <c r="R15" s="94">
        <v>85</v>
      </c>
      <c r="S15" s="94">
        <v>78</v>
      </c>
      <c r="T15" s="94">
        <v>64</v>
      </c>
      <c r="U15" s="94">
        <v>71</v>
      </c>
      <c r="V15" s="94">
        <v>100</v>
      </c>
      <c r="W15" s="94">
        <v>68</v>
      </c>
    </row>
    <row r="16" spans="1:23" s="81" customFormat="1" ht="24" customHeight="1">
      <c r="A16" s="266"/>
      <c r="B16" s="268"/>
      <c r="C16" s="112" t="s">
        <v>178</v>
      </c>
      <c r="D16" s="94">
        <v>525</v>
      </c>
      <c r="E16" s="94">
        <v>575</v>
      </c>
      <c r="F16" s="94">
        <v>562</v>
      </c>
      <c r="G16" s="94">
        <v>560</v>
      </c>
      <c r="H16" s="94">
        <v>465</v>
      </c>
      <c r="I16" s="94">
        <v>543</v>
      </c>
      <c r="J16" s="94">
        <v>494</v>
      </c>
      <c r="K16" s="94">
        <v>509</v>
      </c>
      <c r="L16" s="94">
        <v>458</v>
      </c>
      <c r="M16" s="94">
        <v>464</v>
      </c>
      <c r="N16" s="94">
        <v>529</v>
      </c>
      <c r="O16" s="94">
        <v>492</v>
      </c>
      <c r="P16" s="94">
        <v>469</v>
      </c>
      <c r="Q16" s="94">
        <v>472</v>
      </c>
      <c r="R16" s="94">
        <v>491</v>
      </c>
      <c r="S16" s="94">
        <v>732</v>
      </c>
      <c r="T16" s="94">
        <v>698</v>
      </c>
      <c r="U16" s="94">
        <v>748</v>
      </c>
      <c r="V16" s="94">
        <v>768</v>
      </c>
      <c r="W16" s="94">
        <v>640</v>
      </c>
    </row>
    <row r="17" spans="1:23" s="81" customFormat="1" ht="24" customHeight="1">
      <c r="A17" s="266"/>
      <c r="B17" s="268"/>
      <c r="C17" s="113" t="s">
        <v>179</v>
      </c>
      <c r="D17" s="94">
        <v>148</v>
      </c>
      <c r="E17" s="94">
        <v>168</v>
      </c>
      <c r="F17" s="94">
        <v>147</v>
      </c>
      <c r="G17" s="94">
        <v>117</v>
      </c>
      <c r="H17" s="94">
        <v>81</v>
      </c>
      <c r="I17" s="94">
        <v>241</v>
      </c>
      <c r="J17" s="94">
        <v>223</v>
      </c>
      <c r="K17" s="94">
        <v>223</v>
      </c>
      <c r="L17" s="94">
        <v>174</v>
      </c>
      <c r="M17" s="94">
        <v>166</v>
      </c>
      <c r="N17" s="94">
        <v>257</v>
      </c>
      <c r="O17" s="94">
        <v>293</v>
      </c>
      <c r="P17" s="94">
        <v>290</v>
      </c>
      <c r="Q17" s="94">
        <v>229</v>
      </c>
      <c r="R17" s="94">
        <v>215</v>
      </c>
      <c r="S17" s="94">
        <v>257</v>
      </c>
      <c r="T17" s="94">
        <v>286</v>
      </c>
      <c r="U17" s="94">
        <v>262</v>
      </c>
      <c r="V17" s="94">
        <v>244</v>
      </c>
      <c r="W17" s="94">
        <v>234</v>
      </c>
    </row>
    <row r="18" spans="1:23" s="81" customFormat="1" ht="24" customHeight="1">
      <c r="A18" s="266" t="s">
        <v>184</v>
      </c>
      <c r="B18" s="267" t="s">
        <v>165</v>
      </c>
      <c r="C18" s="267"/>
      <c r="D18" s="269"/>
      <c r="E18" s="270"/>
      <c r="F18" s="270"/>
      <c r="G18" s="270"/>
      <c r="H18" s="271"/>
      <c r="I18" s="270"/>
      <c r="J18" s="270"/>
      <c r="K18" s="270"/>
      <c r="L18" s="270"/>
      <c r="M18" s="271"/>
      <c r="N18" s="109">
        <v>10867</v>
      </c>
      <c r="O18" s="109">
        <v>10764</v>
      </c>
      <c r="P18" s="109">
        <v>10373</v>
      </c>
      <c r="Q18" s="109">
        <v>10299</v>
      </c>
      <c r="R18" s="109">
        <v>9840</v>
      </c>
      <c r="S18" s="109">
        <v>11487</v>
      </c>
      <c r="T18" s="109">
        <v>11518</v>
      </c>
      <c r="U18" s="109">
        <v>11337</v>
      </c>
      <c r="V18" s="109">
        <v>10811</v>
      </c>
      <c r="W18" s="109">
        <v>10886</v>
      </c>
    </row>
    <row r="19" spans="1:23" s="81" customFormat="1" ht="24" customHeight="1">
      <c r="A19" s="266"/>
      <c r="B19" s="267" t="s">
        <v>166</v>
      </c>
      <c r="C19" s="267"/>
      <c r="D19" s="272"/>
      <c r="E19" s="273"/>
      <c r="F19" s="273"/>
      <c r="G19" s="273"/>
      <c r="H19" s="274"/>
      <c r="I19" s="273"/>
      <c r="J19" s="273"/>
      <c r="K19" s="273"/>
      <c r="L19" s="273"/>
      <c r="M19" s="274"/>
      <c r="N19" s="110">
        <v>9686</v>
      </c>
      <c r="O19" s="110">
        <v>9265</v>
      </c>
      <c r="P19" s="110">
        <v>8889</v>
      </c>
      <c r="Q19" s="110">
        <v>8853</v>
      </c>
      <c r="R19" s="110">
        <v>8632</v>
      </c>
      <c r="S19" s="110">
        <v>9480</v>
      </c>
      <c r="T19" s="110">
        <v>9267</v>
      </c>
      <c r="U19" s="110">
        <v>9278</v>
      </c>
      <c r="V19" s="110">
        <v>9248</v>
      </c>
      <c r="W19" s="110">
        <v>8869</v>
      </c>
    </row>
    <row r="20" spans="1:23" s="81" customFormat="1" ht="24" customHeight="1">
      <c r="A20" s="266"/>
      <c r="B20" s="267" t="s">
        <v>167</v>
      </c>
      <c r="C20" s="267"/>
      <c r="D20" s="272"/>
      <c r="E20" s="273"/>
      <c r="F20" s="273"/>
      <c r="G20" s="273"/>
      <c r="H20" s="274"/>
      <c r="I20" s="273"/>
      <c r="J20" s="273"/>
      <c r="K20" s="273"/>
      <c r="L20" s="273"/>
      <c r="M20" s="274"/>
      <c r="N20" s="111">
        <v>0.8913223520750897</v>
      </c>
      <c r="O20" s="111">
        <v>0.86073950204384986</v>
      </c>
      <c r="P20" s="111">
        <v>0.85693627687265017</v>
      </c>
      <c r="Q20" s="111">
        <v>0.85959801922516754</v>
      </c>
      <c r="R20" s="111">
        <v>0.87723577235772354</v>
      </c>
      <c r="S20" s="111">
        <v>0.82528075215460961</v>
      </c>
      <c r="T20" s="111">
        <v>0.8045667650633791</v>
      </c>
      <c r="U20" s="111">
        <v>0.81838228808326718</v>
      </c>
      <c r="V20" s="111">
        <v>0.8554250300619739</v>
      </c>
      <c r="W20" s="111">
        <v>0.81499999999999995</v>
      </c>
    </row>
    <row r="21" spans="1:23" s="81" customFormat="1" ht="24" customHeight="1">
      <c r="A21" s="266"/>
      <c r="B21" s="267" t="s">
        <v>185</v>
      </c>
      <c r="C21" s="267"/>
      <c r="D21" s="272"/>
      <c r="E21" s="273"/>
      <c r="F21" s="273"/>
      <c r="G21" s="273"/>
      <c r="H21" s="274"/>
      <c r="I21" s="273"/>
      <c r="J21" s="273"/>
      <c r="K21" s="273"/>
      <c r="L21" s="273"/>
      <c r="M21" s="274"/>
      <c r="N21" s="109">
        <v>13507</v>
      </c>
      <c r="O21" s="109">
        <v>11563</v>
      </c>
      <c r="P21" s="109">
        <v>8650</v>
      </c>
      <c r="Q21" s="109">
        <v>8587</v>
      </c>
      <c r="R21" s="109">
        <v>8363</v>
      </c>
      <c r="S21" s="114" t="s">
        <v>174</v>
      </c>
      <c r="T21" s="114" t="s">
        <v>174</v>
      </c>
      <c r="U21" s="114" t="s">
        <v>174</v>
      </c>
      <c r="V21" s="114" t="s">
        <v>173</v>
      </c>
      <c r="W21" s="114" t="s">
        <v>173</v>
      </c>
    </row>
    <row r="22" spans="1:23" s="81" customFormat="1" ht="24" customHeight="1">
      <c r="A22" s="266"/>
      <c r="B22" s="268" t="s">
        <v>168</v>
      </c>
      <c r="C22" s="112" t="s">
        <v>186</v>
      </c>
      <c r="D22" s="272"/>
      <c r="E22" s="273"/>
      <c r="F22" s="273"/>
      <c r="G22" s="273"/>
      <c r="H22" s="274"/>
      <c r="I22" s="273"/>
      <c r="J22" s="273"/>
      <c r="K22" s="273"/>
      <c r="L22" s="273"/>
      <c r="M22" s="274"/>
      <c r="N22" s="109">
        <v>9578</v>
      </c>
      <c r="O22" s="109">
        <v>9190</v>
      </c>
      <c r="P22" s="109">
        <v>8832</v>
      </c>
      <c r="Q22" s="109">
        <v>8795</v>
      </c>
      <c r="R22" s="109">
        <v>8577</v>
      </c>
      <c r="S22" s="109">
        <v>8605</v>
      </c>
      <c r="T22" s="109">
        <v>8598</v>
      </c>
      <c r="U22" s="109">
        <v>8720</v>
      </c>
      <c r="V22" s="109">
        <v>8686</v>
      </c>
      <c r="W22" s="109">
        <v>8363</v>
      </c>
    </row>
    <row r="23" spans="1:23" s="81" customFormat="1" ht="24" customHeight="1">
      <c r="A23" s="266"/>
      <c r="B23" s="268"/>
      <c r="C23" s="112" t="s">
        <v>187</v>
      </c>
      <c r="D23" s="272"/>
      <c r="E23" s="273"/>
      <c r="F23" s="273"/>
      <c r="G23" s="273"/>
      <c r="H23" s="274"/>
      <c r="I23" s="273"/>
      <c r="J23" s="273"/>
      <c r="K23" s="273"/>
      <c r="L23" s="273"/>
      <c r="M23" s="274"/>
      <c r="N23" s="109">
        <v>108</v>
      </c>
      <c r="O23" s="109">
        <v>75</v>
      </c>
      <c r="P23" s="109">
        <v>57</v>
      </c>
      <c r="Q23" s="109">
        <v>58</v>
      </c>
      <c r="R23" s="109">
        <v>55</v>
      </c>
      <c r="S23" s="109">
        <v>875</v>
      </c>
      <c r="T23" s="109">
        <v>669</v>
      </c>
      <c r="U23" s="109">
        <v>558</v>
      </c>
      <c r="V23" s="109">
        <v>562</v>
      </c>
      <c r="W23" s="109">
        <v>506</v>
      </c>
    </row>
    <row r="24" spans="1:23" s="81" customFormat="1" ht="24" customHeight="1">
      <c r="A24" s="266"/>
      <c r="B24" s="268"/>
      <c r="C24" s="112" t="s">
        <v>188</v>
      </c>
      <c r="D24" s="272"/>
      <c r="E24" s="273"/>
      <c r="F24" s="273"/>
      <c r="G24" s="273"/>
      <c r="H24" s="274"/>
      <c r="I24" s="273"/>
      <c r="J24" s="273"/>
      <c r="K24" s="273"/>
      <c r="L24" s="273"/>
      <c r="M24" s="274"/>
      <c r="N24" s="94">
        <v>329</v>
      </c>
      <c r="O24" s="94">
        <v>201</v>
      </c>
      <c r="P24" s="94">
        <v>147</v>
      </c>
      <c r="Q24" s="94">
        <v>165</v>
      </c>
      <c r="R24" s="94">
        <v>159</v>
      </c>
      <c r="S24" s="109">
        <v>2907</v>
      </c>
      <c r="T24" s="109">
        <v>1917</v>
      </c>
      <c r="U24" s="109">
        <v>1746</v>
      </c>
      <c r="V24" s="109">
        <v>1603</v>
      </c>
      <c r="W24" s="94">
        <v>1517</v>
      </c>
    </row>
    <row r="25" spans="1:23" s="81" customFormat="1" ht="24" customHeight="1">
      <c r="A25" s="266"/>
      <c r="B25" s="268"/>
      <c r="C25" s="113" t="s">
        <v>189</v>
      </c>
      <c r="D25" s="272"/>
      <c r="E25" s="273"/>
      <c r="F25" s="273"/>
      <c r="G25" s="273"/>
      <c r="H25" s="274"/>
      <c r="I25" s="273"/>
      <c r="J25" s="273"/>
      <c r="K25" s="273"/>
      <c r="L25" s="273"/>
      <c r="M25" s="274"/>
      <c r="N25" s="115">
        <v>3.3966549659302084E-2</v>
      </c>
      <c r="O25" s="115">
        <v>2.1694549379384781E-2</v>
      </c>
      <c r="P25" s="115">
        <v>1.6537293283833951E-2</v>
      </c>
      <c r="Q25" s="115">
        <v>1.8637749915282956E-2</v>
      </c>
      <c r="R25" s="115">
        <v>1.8419833178869322E-2</v>
      </c>
      <c r="S25" s="115">
        <v>0.30664556962025319</v>
      </c>
      <c r="T25" s="115">
        <v>0.20686306247976691</v>
      </c>
      <c r="U25" s="115">
        <v>0.18818710929079543</v>
      </c>
      <c r="V25" s="115">
        <v>0.17333477508650519</v>
      </c>
      <c r="W25" s="115">
        <v>0.17104521366557673</v>
      </c>
    </row>
    <row r="26" spans="1:23" s="81" customFormat="1" ht="24" customHeight="1">
      <c r="A26" s="266"/>
      <c r="B26" s="268"/>
      <c r="C26" s="113" t="s">
        <v>190</v>
      </c>
      <c r="D26" s="272"/>
      <c r="E26" s="273"/>
      <c r="F26" s="273"/>
      <c r="G26" s="273"/>
      <c r="H26" s="274"/>
      <c r="I26" s="273"/>
      <c r="J26" s="273"/>
      <c r="K26" s="273"/>
      <c r="L26" s="273"/>
      <c r="M26" s="274"/>
      <c r="N26" s="94">
        <v>936</v>
      </c>
      <c r="O26" s="94">
        <v>896</v>
      </c>
      <c r="P26" s="94">
        <v>852</v>
      </c>
      <c r="Q26" s="94">
        <v>887</v>
      </c>
      <c r="R26" s="94">
        <v>900</v>
      </c>
      <c r="S26" s="94">
        <v>1313</v>
      </c>
      <c r="T26" s="94">
        <v>1423</v>
      </c>
      <c r="U26" s="94">
        <v>1449</v>
      </c>
      <c r="V26" s="94">
        <v>1530</v>
      </c>
      <c r="W26" s="94">
        <v>1500</v>
      </c>
    </row>
    <row r="27" spans="1:23" s="81" customFormat="1" ht="24" customHeight="1">
      <c r="A27" s="266"/>
      <c r="B27" s="268"/>
      <c r="C27" s="113" t="s">
        <v>191</v>
      </c>
      <c r="D27" s="272"/>
      <c r="E27" s="273"/>
      <c r="F27" s="273"/>
      <c r="G27" s="273"/>
      <c r="H27" s="274"/>
      <c r="I27" s="273"/>
      <c r="J27" s="273"/>
      <c r="K27" s="273"/>
      <c r="L27" s="273"/>
      <c r="M27" s="274"/>
      <c r="N27" s="94">
        <v>676</v>
      </c>
      <c r="O27" s="94">
        <v>658</v>
      </c>
      <c r="P27" s="94">
        <v>667</v>
      </c>
      <c r="Q27" s="94">
        <v>752</v>
      </c>
      <c r="R27" s="94">
        <v>826</v>
      </c>
      <c r="S27" s="94">
        <v>223</v>
      </c>
      <c r="T27" s="94">
        <v>188</v>
      </c>
      <c r="U27" s="94">
        <v>197</v>
      </c>
      <c r="V27" s="94">
        <v>263</v>
      </c>
      <c r="W27" s="94">
        <v>290</v>
      </c>
    </row>
    <row r="28" spans="1:23" s="81" customFormat="1" ht="24" customHeight="1">
      <c r="A28" s="266"/>
      <c r="B28" s="268"/>
      <c r="C28" s="116" t="s">
        <v>192</v>
      </c>
      <c r="D28" s="275"/>
      <c r="E28" s="276"/>
      <c r="F28" s="276"/>
      <c r="G28" s="276"/>
      <c r="H28" s="277"/>
      <c r="I28" s="276"/>
      <c r="J28" s="276"/>
      <c r="K28" s="276"/>
      <c r="L28" s="276"/>
      <c r="M28" s="277"/>
      <c r="N28" s="94">
        <v>490</v>
      </c>
      <c r="O28" s="94">
        <v>410</v>
      </c>
      <c r="P28" s="94">
        <v>455</v>
      </c>
      <c r="Q28" s="94">
        <v>479</v>
      </c>
      <c r="R28" s="94">
        <v>426</v>
      </c>
      <c r="S28" s="94">
        <v>582</v>
      </c>
      <c r="T28" s="94">
        <v>603</v>
      </c>
      <c r="U28" s="94">
        <v>599</v>
      </c>
      <c r="V28" s="94">
        <v>699</v>
      </c>
      <c r="W28" s="94">
        <v>583</v>
      </c>
    </row>
    <row r="29" spans="1:23" s="81" customFormat="1" ht="24" customHeight="1">
      <c r="A29" s="265" t="s">
        <v>180</v>
      </c>
      <c r="B29" s="265"/>
      <c r="C29" s="265"/>
      <c r="D29" s="280" t="s">
        <v>181</v>
      </c>
      <c r="E29" s="280"/>
      <c r="F29" s="280"/>
      <c r="G29" s="280"/>
      <c r="H29" s="280"/>
      <c r="I29" s="280" t="s">
        <v>183</v>
      </c>
      <c r="J29" s="280"/>
      <c r="K29" s="280"/>
      <c r="L29" s="280"/>
      <c r="M29" s="280"/>
      <c r="N29" s="281" t="s">
        <v>199</v>
      </c>
      <c r="O29" s="282"/>
      <c r="P29" s="282"/>
      <c r="Q29" s="282"/>
      <c r="R29" s="283"/>
      <c r="S29" s="281" t="s">
        <v>483</v>
      </c>
      <c r="T29" s="282"/>
      <c r="U29" s="282"/>
      <c r="V29" s="282"/>
      <c r="W29" s="283"/>
    </row>
    <row r="30" spans="1:23" s="81" customFormat="1">
      <c r="A30" s="265"/>
      <c r="B30" s="265"/>
      <c r="C30" s="265"/>
      <c r="D30" s="280"/>
      <c r="E30" s="280"/>
      <c r="F30" s="280"/>
      <c r="G30" s="280"/>
      <c r="H30" s="280"/>
      <c r="I30" s="280"/>
      <c r="J30" s="280"/>
      <c r="K30" s="280"/>
      <c r="L30" s="280"/>
      <c r="M30" s="280"/>
      <c r="N30" s="284"/>
      <c r="O30" s="285"/>
      <c r="P30" s="285"/>
      <c r="Q30" s="285"/>
      <c r="R30" s="286"/>
      <c r="S30" s="284"/>
      <c r="T30" s="285"/>
      <c r="U30" s="285"/>
      <c r="V30" s="285"/>
      <c r="W30" s="286"/>
    </row>
    <row r="31" spans="1:23" s="81" customFormat="1">
      <c r="A31" s="265"/>
      <c r="B31" s="265"/>
      <c r="C31" s="265"/>
      <c r="D31" s="280"/>
      <c r="E31" s="280"/>
      <c r="F31" s="280"/>
      <c r="G31" s="280"/>
      <c r="H31" s="280"/>
      <c r="I31" s="280"/>
      <c r="J31" s="280"/>
      <c r="K31" s="280"/>
      <c r="L31" s="280"/>
      <c r="M31" s="280"/>
      <c r="N31" s="284"/>
      <c r="O31" s="285"/>
      <c r="P31" s="285"/>
      <c r="Q31" s="285"/>
      <c r="R31" s="286"/>
      <c r="S31" s="284"/>
      <c r="T31" s="285"/>
      <c r="U31" s="285"/>
      <c r="V31" s="285"/>
      <c r="W31" s="286"/>
    </row>
    <row r="32" spans="1:23" s="81" customFormat="1">
      <c r="A32" s="265"/>
      <c r="B32" s="265"/>
      <c r="C32" s="265"/>
      <c r="D32" s="280"/>
      <c r="E32" s="280"/>
      <c r="F32" s="280"/>
      <c r="G32" s="280"/>
      <c r="H32" s="280"/>
      <c r="I32" s="280"/>
      <c r="J32" s="280"/>
      <c r="K32" s="280"/>
      <c r="L32" s="280"/>
      <c r="M32" s="280"/>
      <c r="N32" s="287"/>
      <c r="O32" s="288"/>
      <c r="P32" s="288"/>
      <c r="Q32" s="288"/>
      <c r="R32" s="289"/>
      <c r="S32" s="287"/>
      <c r="T32" s="288"/>
      <c r="U32" s="288"/>
      <c r="V32" s="288"/>
      <c r="W32" s="289"/>
    </row>
    <row r="33" spans="1:23" s="81" customFormat="1" ht="24" customHeight="1">
      <c r="A33" s="265" t="s">
        <v>182</v>
      </c>
      <c r="B33" s="265"/>
      <c r="C33" s="265"/>
      <c r="D33" s="235" t="s">
        <v>196</v>
      </c>
      <c r="E33" s="235"/>
      <c r="F33" s="235"/>
      <c r="G33" s="235"/>
      <c r="H33" s="235"/>
      <c r="I33" s="235" t="s">
        <v>196</v>
      </c>
      <c r="J33" s="235"/>
      <c r="K33" s="235"/>
      <c r="L33" s="235"/>
      <c r="M33" s="235"/>
      <c r="N33" s="235" t="s">
        <v>196</v>
      </c>
      <c r="O33" s="235"/>
      <c r="P33" s="235"/>
      <c r="Q33" s="235"/>
      <c r="R33" s="235"/>
      <c r="S33" s="265" t="s">
        <v>193</v>
      </c>
      <c r="T33" s="265"/>
      <c r="U33" s="265"/>
      <c r="V33" s="265"/>
      <c r="W33" s="265"/>
    </row>
    <row r="34" spans="1:23" s="81" customFormat="1" ht="22.2" customHeight="1">
      <c r="A34" s="81" t="s">
        <v>496</v>
      </c>
      <c r="B34" s="117"/>
      <c r="C34" s="118"/>
      <c r="N34" s="278"/>
      <c r="O34" s="278"/>
      <c r="P34" s="278"/>
      <c r="Q34" s="278"/>
      <c r="R34" s="278"/>
      <c r="S34" s="119"/>
      <c r="T34" s="119"/>
      <c r="U34" s="119"/>
    </row>
    <row r="35" spans="1:23" s="88" customFormat="1" ht="21.6" customHeight="1">
      <c r="A35" s="81" t="s">
        <v>519</v>
      </c>
      <c r="B35" s="81"/>
      <c r="C35" s="81"/>
      <c r="N35" s="120"/>
      <c r="O35" s="120"/>
      <c r="P35" s="120"/>
    </row>
    <row r="36" spans="1:23" s="88" customFormat="1" ht="10.95" customHeight="1">
      <c r="A36" s="81" t="s">
        <v>200</v>
      </c>
    </row>
    <row r="37" spans="1:23" s="88" customFormat="1" ht="10.95" customHeight="1">
      <c r="A37" s="81"/>
    </row>
    <row r="38" spans="1:23" s="88" customFormat="1" ht="10.95" customHeight="1"/>
  </sheetData>
  <customSheetViews>
    <customSheetView guid="{FA2E2ECF-19D5-4416-B864-ACA636B8BADE}" scale="70" showGridLines="0" fitToPage="1" topLeftCell="A31">
      <selection activeCell="G51" sqref="G51"/>
      <pageMargins left="0.9055118110236221" right="0.9055118110236221" top="0.74803149606299213" bottom="0.74803149606299213" header="0.31496062992125984" footer="0.31496062992125984"/>
      <pageSetup paperSize="9" scale="42" orientation="landscape" r:id="rId1"/>
    </customSheetView>
  </customSheetViews>
  <mergeCells count="30">
    <mergeCell ref="N34:R34"/>
    <mergeCell ref="N4:R4"/>
    <mergeCell ref="S4:W4"/>
    <mergeCell ref="D29:H32"/>
    <mergeCell ref="I29:M32"/>
    <mergeCell ref="D33:H33"/>
    <mergeCell ref="I33:M33"/>
    <mergeCell ref="S33:W33"/>
    <mergeCell ref="N33:R33"/>
    <mergeCell ref="N29:R32"/>
    <mergeCell ref="S29:W32"/>
    <mergeCell ref="I4:M4"/>
    <mergeCell ref="A4:C4"/>
    <mergeCell ref="D18:H28"/>
    <mergeCell ref="I18:M28"/>
    <mergeCell ref="D4:H4"/>
    <mergeCell ref="A29:C32"/>
    <mergeCell ref="A18:A28"/>
    <mergeCell ref="B18:C18"/>
    <mergeCell ref="B19:C19"/>
    <mergeCell ref="B20:C20"/>
    <mergeCell ref="B21:C21"/>
    <mergeCell ref="B22:B28"/>
    <mergeCell ref="A33:C33"/>
    <mergeCell ref="A5:C5"/>
    <mergeCell ref="A6:A17"/>
    <mergeCell ref="B6:C6"/>
    <mergeCell ref="B7:C7"/>
    <mergeCell ref="B8:C8"/>
    <mergeCell ref="B9:B17"/>
  </mergeCells>
  <phoneticPr fontId="1"/>
  <hyperlinks>
    <hyperlink ref="A1" location="目次!A1" display="目次へ戻る"/>
  </hyperlinks>
  <pageMargins left="0.9055118110236221" right="0.9055118110236221" top="0.74803149606299213" bottom="0.74803149606299213" header="0.31496062992125984" footer="0.31496062992125984"/>
  <pageSetup paperSize="9" scale="42"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
  <sheetViews>
    <sheetView showGridLines="0" zoomScaleNormal="100" zoomScaleSheetLayoutView="52" workbookViewId="0"/>
  </sheetViews>
  <sheetFormatPr defaultColWidth="8" defaultRowHeight="10.8"/>
  <cols>
    <col min="1" max="1" width="5.69921875" style="15" customWidth="1"/>
    <col min="2" max="2" width="3.19921875" style="15" customWidth="1"/>
    <col min="3" max="3" width="14.8984375" style="15" customWidth="1"/>
    <col min="4" max="18" width="8.5" style="15" customWidth="1"/>
    <col min="19" max="16384" width="8" style="15"/>
  </cols>
  <sheetData>
    <row r="1" spans="1:18" ht="15" customHeight="1">
      <c r="A1" s="29" t="s">
        <v>51</v>
      </c>
      <c r="B1" s="29"/>
      <c r="C1" s="30"/>
    </row>
    <row r="2" spans="1:18" s="88" customFormat="1" ht="20.100000000000001" customHeight="1">
      <c r="A2" s="107" t="s">
        <v>520</v>
      </c>
      <c r="B2" s="96"/>
      <c r="C2" s="96"/>
      <c r="D2" s="103"/>
      <c r="E2" s="103"/>
    </row>
    <row r="3" spans="1:18" s="88" customFormat="1" ht="16.2">
      <c r="A3" s="96"/>
      <c r="B3" s="96"/>
      <c r="C3" s="96"/>
    </row>
    <row r="4" spans="1:18" s="88" customFormat="1" ht="25.95" customHeight="1">
      <c r="A4" s="291"/>
      <c r="B4" s="292"/>
      <c r="C4" s="292"/>
      <c r="D4" s="265" t="s">
        <v>521</v>
      </c>
      <c r="E4" s="265"/>
      <c r="F4" s="265"/>
      <c r="G4" s="265"/>
      <c r="H4" s="265"/>
      <c r="I4" s="265" t="s">
        <v>522</v>
      </c>
      <c r="J4" s="265"/>
      <c r="K4" s="265"/>
      <c r="L4" s="265"/>
      <c r="M4" s="265"/>
      <c r="N4" s="279" t="s">
        <v>523</v>
      </c>
      <c r="O4" s="265"/>
      <c r="P4" s="265"/>
      <c r="Q4" s="265"/>
      <c r="R4" s="265"/>
    </row>
    <row r="5" spans="1:18" s="81" customFormat="1" ht="25.95" customHeight="1">
      <c r="A5" s="293"/>
      <c r="B5" s="294"/>
      <c r="C5" s="294"/>
      <c r="D5" s="108" t="s">
        <v>201</v>
      </c>
      <c r="E5" s="108" t="s">
        <v>202</v>
      </c>
      <c r="F5" s="108" t="s">
        <v>203</v>
      </c>
      <c r="G5" s="108" t="s">
        <v>204</v>
      </c>
      <c r="H5" s="108" t="s">
        <v>159</v>
      </c>
      <c r="I5" s="108" t="s">
        <v>201</v>
      </c>
      <c r="J5" s="108" t="s">
        <v>202</v>
      </c>
      <c r="K5" s="108" t="s">
        <v>203</v>
      </c>
      <c r="L5" s="108" t="s">
        <v>204</v>
      </c>
      <c r="M5" s="108" t="s">
        <v>159</v>
      </c>
      <c r="N5" s="108" t="s">
        <v>201</v>
      </c>
      <c r="O5" s="108" t="s">
        <v>202</v>
      </c>
      <c r="P5" s="108" t="s">
        <v>203</v>
      </c>
      <c r="Q5" s="108" t="s">
        <v>204</v>
      </c>
      <c r="R5" s="108" t="s">
        <v>159</v>
      </c>
    </row>
    <row r="6" spans="1:18" s="81" customFormat="1" ht="25.95" customHeight="1">
      <c r="A6" s="265" t="s">
        <v>205</v>
      </c>
      <c r="B6" s="265"/>
      <c r="C6" s="265"/>
      <c r="D6" s="121">
        <v>289</v>
      </c>
      <c r="E6" s="122">
        <f>SUM(E7,E8)</f>
        <v>221</v>
      </c>
      <c r="F6" s="121">
        <v>227</v>
      </c>
      <c r="G6" s="121">
        <v>216</v>
      </c>
      <c r="H6" s="122">
        <v>184</v>
      </c>
      <c r="I6" s="122">
        <v>314</v>
      </c>
      <c r="J6" s="122">
        <v>255</v>
      </c>
      <c r="K6" s="122">
        <v>275</v>
      </c>
      <c r="L6" s="122">
        <v>238</v>
      </c>
      <c r="M6" s="122">
        <v>253</v>
      </c>
      <c r="N6" s="121">
        <v>703</v>
      </c>
      <c r="O6" s="122">
        <f>SUM(O7,O8)</f>
        <v>525</v>
      </c>
      <c r="P6" s="121">
        <v>615</v>
      </c>
      <c r="Q6" s="121">
        <v>573</v>
      </c>
      <c r="R6" s="112">
        <v>531</v>
      </c>
    </row>
    <row r="7" spans="1:18" s="81" customFormat="1" ht="25.95" customHeight="1">
      <c r="A7" s="265" t="s">
        <v>206</v>
      </c>
      <c r="B7" s="265"/>
      <c r="C7" s="265"/>
      <c r="D7" s="121">
        <v>171</v>
      </c>
      <c r="E7" s="123">
        <v>130</v>
      </c>
      <c r="F7" s="121">
        <v>149</v>
      </c>
      <c r="G7" s="121">
        <v>135</v>
      </c>
      <c r="H7" s="109">
        <v>100</v>
      </c>
      <c r="I7" s="109">
        <v>161</v>
      </c>
      <c r="J7" s="109">
        <v>114</v>
      </c>
      <c r="K7" s="109">
        <v>135</v>
      </c>
      <c r="L7" s="109">
        <v>104</v>
      </c>
      <c r="M7" s="109">
        <v>115</v>
      </c>
      <c r="N7" s="121">
        <v>377</v>
      </c>
      <c r="O7" s="123">
        <v>274</v>
      </c>
      <c r="P7" s="121">
        <v>343</v>
      </c>
      <c r="Q7" s="121">
        <v>283</v>
      </c>
      <c r="R7" s="109">
        <v>238</v>
      </c>
    </row>
    <row r="8" spans="1:18" s="81" customFormat="1" ht="25.95" customHeight="1">
      <c r="A8" s="265" t="s">
        <v>207</v>
      </c>
      <c r="B8" s="265"/>
      <c r="C8" s="265"/>
      <c r="D8" s="121">
        <v>118</v>
      </c>
      <c r="E8" s="122">
        <v>91</v>
      </c>
      <c r="F8" s="121">
        <v>78</v>
      </c>
      <c r="G8" s="121">
        <v>81</v>
      </c>
      <c r="H8" s="122">
        <v>84</v>
      </c>
      <c r="I8" s="122">
        <v>153</v>
      </c>
      <c r="J8" s="122">
        <v>141</v>
      </c>
      <c r="K8" s="122">
        <v>140</v>
      </c>
      <c r="L8" s="122">
        <v>134</v>
      </c>
      <c r="M8" s="122">
        <v>138</v>
      </c>
      <c r="N8" s="121">
        <v>326</v>
      </c>
      <c r="O8" s="122">
        <v>251</v>
      </c>
      <c r="P8" s="121">
        <v>272</v>
      </c>
      <c r="Q8" s="121">
        <v>290</v>
      </c>
      <c r="R8" s="110">
        <v>293</v>
      </c>
    </row>
    <row r="9" spans="1:18" s="81" customFormat="1" ht="25.95" customHeight="1">
      <c r="A9" s="265" t="s">
        <v>208</v>
      </c>
      <c r="B9" s="265"/>
      <c r="C9" s="265"/>
      <c r="D9" s="124">
        <v>0.59169550173010377</v>
      </c>
      <c r="E9" s="111">
        <f>E7/E6</f>
        <v>0.58823529411764708</v>
      </c>
      <c r="F9" s="125">
        <v>0.65638766519823788</v>
      </c>
      <c r="G9" s="125">
        <v>0.625</v>
      </c>
      <c r="H9" s="111">
        <v>0.54300000000000004</v>
      </c>
      <c r="I9" s="111">
        <v>0.51273885350318471</v>
      </c>
      <c r="J9" s="111">
        <v>0.44705882352941179</v>
      </c>
      <c r="K9" s="111">
        <v>0.49090909090909091</v>
      </c>
      <c r="L9" s="111">
        <v>0.43697478991596639</v>
      </c>
      <c r="M9" s="111">
        <v>0.45500000000000002</v>
      </c>
      <c r="N9" s="124">
        <v>0.5362731152204836</v>
      </c>
      <c r="O9" s="111">
        <f>O7/O6</f>
        <v>0.52190476190476187</v>
      </c>
      <c r="P9" s="125">
        <v>0.55772357723577237</v>
      </c>
      <c r="Q9" s="125">
        <v>0.49389179755671903</v>
      </c>
      <c r="R9" s="111">
        <v>0.44800000000000001</v>
      </c>
    </row>
    <row r="10" spans="1:18" s="81" customFormat="1" ht="25.95" customHeight="1">
      <c r="A10" s="268" t="s">
        <v>209</v>
      </c>
      <c r="B10" s="267" t="s">
        <v>210</v>
      </c>
      <c r="C10" s="267"/>
      <c r="D10" s="121">
        <v>111</v>
      </c>
      <c r="E10" s="126">
        <v>93</v>
      </c>
      <c r="F10" s="121">
        <v>101</v>
      </c>
      <c r="G10" s="121">
        <v>90</v>
      </c>
      <c r="H10" s="109">
        <v>66</v>
      </c>
      <c r="I10" s="109">
        <v>39</v>
      </c>
      <c r="J10" s="109">
        <v>39</v>
      </c>
      <c r="K10" s="109">
        <v>41</v>
      </c>
      <c r="L10" s="109">
        <v>31</v>
      </c>
      <c r="M10" s="109">
        <v>52</v>
      </c>
      <c r="N10" s="121">
        <v>74</v>
      </c>
      <c r="O10" s="123">
        <v>70</v>
      </c>
      <c r="P10" s="121">
        <v>79</v>
      </c>
      <c r="Q10" s="121">
        <v>67</v>
      </c>
      <c r="R10" s="109">
        <v>56</v>
      </c>
    </row>
    <row r="11" spans="1:18" s="81" customFormat="1" ht="25.95" customHeight="1">
      <c r="A11" s="268"/>
      <c r="B11" s="267" t="s">
        <v>211</v>
      </c>
      <c r="C11" s="267"/>
      <c r="D11" s="121">
        <v>15</v>
      </c>
      <c r="E11" s="102">
        <v>13</v>
      </c>
      <c r="F11" s="121">
        <v>12</v>
      </c>
      <c r="G11" s="121">
        <v>8</v>
      </c>
      <c r="H11" s="109">
        <v>11</v>
      </c>
      <c r="I11" s="109">
        <v>32</v>
      </c>
      <c r="J11" s="109">
        <v>24</v>
      </c>
      <c r="K11" s="109">
        <v>26</v>
      </c>
      <c r="L11" s="109">
        <v>29</v>
      </c>
      <c r="M11" s="109">
        <v>31</v>
      </c>
      <c r="N11" s="121">
        <v>68</v>
      </c>
      <c r="O11" s="122">
        <v>58</v>
      </c>
      <c r="P11" s="121">
        <v>55</v>
      </c>
      <c r="Q11" s="121">
        <v>62</v>
      </c>
      <c r="R11" s="109">
        <v>52</v>
      </c>
    </row>
    <row r="12" spans="1:18" s="81" customFormat="1" ht="25.95" customHeight="1">
      <c r="A12" s="268"/>
      <c r="B12" s="267" t="s">
        <v>212</v>
      </c>
      <c r="C12" s="267"/>
      <c r="D12" s="121">
        <v>1</v>
      </c>
      <c r="E12" s="102">
        <v>0</v>
      </c>
      <c r="F12" s="121">
        <v>0</v>
      </c>
      <c r="G12" s="121">
        <v>2</v>
      </c>
      <c r="H12" s="109">
        <v>2</v>
      </c>
      <c r="I12" s="109">
        <v>18</v>
      </c>
      <c r="J12" s="109">
        <v>15</v>
      </c>
      <c r="K12" s="109">
        <v>20</v>
      </c>
      <c r="L12" s="109">
        <v>17</v>
      </c>
      <c r="M12" s="109">
        <v>13</v>
      </c>
      <c r="N12" s="121">
        <v>66</v>
      </c>
      <c r="O12" s="122">
        <v>65</v>
      </c>
      <c r="P12" s="121">
        <v>78</v>
      </c>
      <c r="Q12" s="121">
        <v>58</v>
      </c>
      <c r="R12" s="109">
        <v>47</v>
      </c>
    </row>
    <row r="13" spans="1:18" s="81" customFormat="1" ht="25.95" customHeight="1">
      <c r="A13" s="268"/>
      <c r="B13" s="295" t="s">
        <v>213</v>
      </c>
      <c r="C13" s="267"/>
      <c r="D13" s="121">
        <v>44</v>
      </c>
      <c r="E13" s="102">
        <v>45</v>
      </c>
      <c r="F13" s="121">
        <v>58</v>
      </c>
      <c r="G13" s="121">
        <v>54</v>
      </c>
      <c r="H13" s="109">
        <v>55</v>
      </c>
      <c r="I13" s="109">
        <v>100</v>
      </c>
      <c r="J13" s="109">
        <v>84</v>
      </c>
      <c r="K13" s="109">
        <v>86</v>
      </c>
      <c r="L13" s="109">
        <v>92</v>
      </c>
      <c r="M13" s="109">
        <v>98</v>
      </c>
      <c r="N13" s="121">
        <v>188</v>
      </c>
      <c r="O13" s="122">
        <v>151</v>
      </c>
      <c r="P13" s="121">
        <v>215</v>
      </c>
      <c r="Q13" s="121">
        <v>224</v>
      </c>
      <c r="R13" s="109">
        <v>199</v>
      </c>
    </row>
    <row r="14" spans="1:18" s="81" customFormat="1" ht="25.95" customHeight="1">
      <c r="A14" s="268"/>
      <c r="B14" s="267" t="s">
        <v>10</v>
      </c>
      <c r="C14" s="267"/>
      <c r="D14" s="121">
        <v>112</v>
      </c>
      <c r="E14" s="102">
        <v>67</v>
      </c>
      <c r="F14" s="121">
        <v>53</v>
      </c>
      <c r="G14" s="121">
        <v>58</v>
      </c>
      <c r="H14" s="109">
        <v>41</v>
      </c>
      <c r="I14" s="109">
        <v>115</v>
      </c>
      <c r="J14" s="109">
        <v>76</v>
      </c>
      <c r="K14" s="109">
        <v>83</v>
      </c>
      <c r="L14" s="109">
        <v>59</v>
      </c>
      <c r="M14" s="109">
        <v>45</v>
      </c>
      <c r="N14" s="121">
        <v>274</v>
      </c>
      <c r="O14" s="122">
        <v>156</v>
      </c>
      <c r="P14" s="121">
        <v>155</v>
      </c>
      <c r="Q14" s="121">
        <v>138</v>
      </c>
      <c r="R14" s="109">
        <v>139</v>
      </c>
    </row>
    <row r="15" spans="1:18" s="81" customFormat="1" ht="25.95" customHeight="1">
      <c r="A15" s="268" t="s">
        <v>214</v>
      </c>
      <c r="B15" s="267" t="s">
        <v>215</v>
      </c>
      <c r="C15" s="267"/>
      <c r="D15" s="121">
        <v>257</v>
      </c>
      <c r="E15" s="126">
        <f>SUM(E6-(E16+E17+E18))</f>
        <v>183</v>
      </c>
      <c r="F15" s="121">
        <v>200</v>
      </c>
      <c r="G15" s="121">
        <v>180</v>
      </c>
      <c r="H15" s="109">
        <v>160</v>
      </c>
      <c r="I15" s="109">
        <v>261</v>
      </c>
      <c r="J15" s="109">
        <v>210</v>
      </c>
      <c r="K15" s="109">
        <v>234</v>
      </c>
      <c r="L15" s="109">
        <v>211</v>
      </c>
      <c r="M15" s="109">
        <v>222</v>
      </c>
      <c r="N15" s="121">
        <v>611</v>
      </c>
      <c r="O15" s="126">
        <f>SUM(O6-(O16+O17+O18))</f>
        <v>457</v>
      </c>
      <c r="P15" s="121">
        <v>548</v>
      </c>
      <c r="Q15" s="121">
        <v>529</v>
      </c>
      <c r="R15" s="109">
        <v>461</v>
      </c>
    </row>
    <row r="16" spans="1:18" s="81" customFormat="1" ht="25.95" customHeight="1">
      <c r="A16" s="268"/>
      <c r="B16" s="267" t="s">
        <v>216</v>
      </c>
      <c r="C16" s="267"/>
      <c r="D16" s="121">
        <v>18</v>
      </c>
      <c r="E16" s="121">
        <v>32</v>
      </c>
      <c r="F16" s="121">
        <v>21</v>
      </c>
      <c r="G16" s="121">
        <v>28</v>
      </c>
      <c r="H16" s="109">
        <v>15</v>
      </c>
      <c r="I16" s="109">
        <v>26</v>
      </c>
      <c r="J16" s="109">
        <v>25</v>
      </c>
      <c r="K16" s="109">
        <v>14</v>
      </c>
      <c r="L16" s="109">
        <v>13</v>
      </c>
      <c r="M16" s="109">
        <v>11</v>
      </c>
      <c r="N16" s="121">
        <v>36</v>
      </c>
      <c r="O16" s="127">
        <v>28</v>
      </c>
      <c r="P16" s="121">
        <v>19</v>
      </c>
      <c r="Q16" s="121">
        <v>16</v>
      </c>
      <c r="R16" s="109">
        <v>22</v>
      </c>
    </row>
    <row r="17" spans="1:18" s="81" customFormat="1" ht="25.95" customHeight="1">
      <c r="A17" s="268"/>
      <c r="B17" s="267" t="s">
        <v>217</v>
      </c>
      <c r="C17" s="267"/>
      <c r="D17" s="121">
        <v>4</v>
      </c>
      <c r="E17" s="121">
        <v>3</v>
      </c>
      <c r="F17" s="121">
        <v>3</v>
      </c>
      <c r="G17" s="121">
        <v>4</v>
      </c>
      <c r="H17" s="109">
        <v>0</v>
      </c>
      <c r="I17" s="109">
        <v>7</v>
      </c>
      <c r="J17" s="109">
        <v>3</v>
      </c>
      <c r="K17" s="109">
        <v>8</v>
      </c>
      <c r="L17" s="109">
        <v>4</v>
      </c>
      <c r="M17" s="109">
        <v>6</v>
      </c>
      <c r="N17" s="121">
        <v>7</v>
      </c>
      <c r="O17" s="122">
        <v>15</v>
      </c>
      <c r="P17" s="121">
        <v>15</v>
      </c>
      <c r="Q17" s="121">
        <v>4</v>
      </c>
      <c r="R17" s="109">
        <v>10</v>
      </c>
    </row>
    <row r="18" spans="1:18" s="81" customFormat="1" ht="25.95" customHeight="1">
      <c r="A18" s="268"/>
      <c r="B18" s="267" t="s">
        <v>218</v>
      </c>
      <c r="C18" s="267"/>
      <c r="D18" s="121">
        <v>10</v>
      </c>
      <c r="E18" s="121">
        <v>3</v>
      </c>
      <c r="F18" s="121">
        <v>3</v>
      </c>
      <c r="G18" s="121">
        <v>4</v>
      </c>
      <c r="H18" s="109">
        <v>9</v>
      </c>
      <c r="I18" s="109">
        <v>20</v>
      </c>
      <c r="J18" s="109">
        <v>17</v>
      </c>
      <c r="K18" s="109">
        <v>19</v>
      </c>
      <c r="L18" s="109">
        <v>10</v>
      </c>
      <c r="M18" s="109">
        <v>14</v>
      </c>
      <c r="N18" s="121">
        <v>49</v>
      </c>
      <c r="O18" s="122">
        <v>25</v>
      </c>
      <c r="P18" s="121">
        <v>33</v>
      </c>
      <c r="Q18" s="121">
        <v>24</v>
      </c>
      <c r="R18" s="109">
        <v>38</v>
      </c>
    </row>
    <row r="19" spans="1:18" s="81" customFormat="1" ht="19.95" customHeight="1">
      <c r="A19" s="81" t="s">
        <v>524</v>
      </c>
      <c r="B19" s="117"/>
      <c r="C19" s="118"/>
      <c r="I19" s="278"/>
      <c r="J19" s="278"/>
      <c r="K19" s="278"/>
      <c r="L19" s="278"/>
      <c r="M19" s="278"/>
      <c r="N19" s="119"/>
      <c r="O19" s="119"/>
      <c r="P19" s="119"/>
    </row>
    <row r="20" spans="1:18" s="81" customFormat="1" ht="19.95" customHeight="1">
      <c r="A20" s="81" t="s">
        <v>525</v>
      </c>
      <c r="B20" s="117"/>
      <c r="C20" s="118"/>
      <c r="I20" s="128"/>
      <c r="J20" s="128"/>
      <c r="K20" s="128"/>
      <c r="L20" s="128"/>
      <c r="M20" s="128"/>
      <c r="N20" s="119"/>
      <c r="O20" s="119"/>
      <c r="P20" s="119"/>
    </row>
    <row r="21" spans="1:18" s="88" customFormat="1" ht="25.95" customHeight="1">
      <c r="A21" s="290" t="s">
        <v>219</v>
      </c>
      <c r="B21" s="290"/>
      <c r="C21" s="290"/>
      <c r="D21" s="290"/>
      <c r="E21" s="290"/>
      <c r="F21" s="290"/>
      <c r="G21" s="290"/>
      <c r="H21" s="290"/>
    </row>
    <row r="22" spans="1:18" s="88" customFormat="1"/>
    <row r="23" spans="1:18" s="88" customFormat="1" ht="10.95" customHeight="1"/>
    <row r="24" spans="1:18" s="88" customFormat="1" ht="10.95" customHeight="1"/>
    <row r="25" spans="1:18" s="88" customFormat="1" ht="10.95" customHeight="1"/>
  </sheetData>
  <customSheetViews>
    <customSheetView guid="{FA2E2ECF-19D5-4416-B864-ACA636B8BADE}" scale="88" showGridLines="0" fitToPage="1" topLeftCell="A4">
      <selection activeCell="A19" sqref="A19"/>
      <pageMargins left="0.74803149606299213" right="0.74803149606299213" top="0.98425196850393704" bottom="0.98425196850393704" header="0.51181102362204722" footer="0.51181102362204722"/>
      <pageSetup paperSize="9" scale="77" orientation="landscape" horizontalDpi="300" verticalDpi="300" r:id="rId1"/>
      <headerFooter alignWithMargins="0"/>
    </customSheetView>
  </customSheetViews>
  <mergeCells count="21">
    <mergeCell ref="A21:H21"/>
    <mergeCell ref="A4:C5"/>
    <mergeCell ref="I19:M19"/>
    <mergeCell ref="A6:C6"/>
    <mergeCell ref="A7:C7"/>
    <mergeCell ref="A8:C8"/>
    <mergeCell ref="A9:C9"/>
    <mergeCell ref="A10:A14"/>
    <mergeCell ref="B10:C10"/>
    <mergeCell ref="B11:C11"/>
    <mergeCell ref="B12:C12"/>
    <mergeCell ref="B13:C13"/>
    <mergeCell ref="B14:C14"/>
    <mergeCell ref="A15:A18"/>
    <mergeCell ref="B15:C15"/>
    <mergeCell ref="B16:C16"/>
    <mergeCell ref="B17:C17"/>
    <mergeCell ref="B18:C18"/>
    <mergeCell ref="D4:H4"/>
    <mergeCell ref="I4:M4"/>
    <mergeCell ref="N4:R4"/>
  </mergeCells>
  <phoneticPr fontId="1"/>
  <hyperlinks>
    <hyperlink ref="A1" location="目次!A1" display="目次へ戻る"/>
  </hyperlinks>
  <pageMargins left="0.74803149606299213" right="0.74803149606299213" top="0.98425196850393704" bottom="0.98425196850393704" header="0.51181102362204722" footer="0.51181102362204722"/>
  <pageSetup paperSize="9" scale="77" orientation="landscape" horizontalDpi="300" verticalDpi="3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showGridLines="0" zoomScaleNormal="100" zoomScaleSheetLayoutView="42" workbookViewId="0"/>
  </sheetViews>
  <sheetFormatPr defaultColWidth="8" defaultRowHeight="10.8"/>
  <cols>
    <col min="1" max="1" width="18.19921875" style="15" customWidth="1"/>
    <col min="2" max="13" width="15.19921875" style="15" customWidth="1"/>
    <col min="14" max="16384" width="8" style="15"/>
  </cols>
  <sheetData>
    <row r="1" spans="1:13" ht="15" customHeight="1">
      <c r="A1" s="29" t="s">
        <v>51</v>
      </c>
      <c r="B1" s="29"/>
      <c r="C1" s="30"/>
    </row>
    <row r="2" spans="1:13" s="88" customFormat="1" ht="20.100000000000001" customHeight="1">
      <c r="A2" s="107" t="s">
        <v>220</v>
      </c>
      <c r="B2" s="96"/>
      <c r="C2" s="96"/>
      <c r="D2" s="103"/>
      <c r="E2" s="103"/>
    </row>
    <row r="3" spans="1:13" s="88" customFormat="1" ht="20.100000000000001" customHeight="1">
      <c r="A3" s="96"/>
      <c r="B3" s="96"/>
      <c r="C3" s="96"/>
      <c r="D3" s="103"/>
      <c r="E3" s="103"/>
    </row>
    <row r="4" spans="1:13" s="88" customFormat="1" ht="16.2">
      <c r="A4" s="89" t="s">
        <v>229</v>
      </c>
      <c r="B4" s="96"/>
      <c r="C4" s="96"/>
    </row>
    <row r="5" spans="1:13" s="88" customFormat="1" ht="25.95" customHeight="1">
      <c r="A5" s="296"/>
      <c r="B5" s="279" t="s">
        <v>221</v>
      </c>
      <c r="C5" s="265"/>
      <c r="D5" s="265"/>
      <c r="E5" s="279" t="s">
        <v>225</v>
      </c>
      <c r="F5" s="265"/>
      <c r="G5" s="265"/>
      <c r="H5" s="279" t="s">
        <v>226</v>
      </c>
      <c r="I5" s="265"/>
      <c r="J5" s="265"/>
      <c r="K5" s="279" t="s">
        <v>227</v>
      </c>
      <c r="L5" s="265"/>
      <c r="M5" s="265"/>
    </row>
    <row r="6" spans="1:13" s="81" customFormat="1" ht="25.95" customHeight="1">
      <c r="A6" s="297"/>
      <c r="B6" s="108" t="s">
        <v>222</v>
      </c>
      <c r="C6" s="108" t="s">
        <v>223</v>
      </c>
      <c r="D6" s="108" t="s">
        <v>224</v>
      </c>
      <c r="E6" s="108" t="s">
        <v>222</v>
      </c>
      <c r="F6" s="108" t="s">
        <v>223</v>
      </c>
      <c r="G6" s="108" t="s">
        <v>224</v>
      </c>
      <c r="H6" s="108" t="s">
        <v>222</v>
      </c>
      <c r="I6" s="108" t="s">
        <v>223</v>
      </c>
      <c r="J6" s="108" t="s">
        <v>224</v>
      </c>
      <c r="K6" s="108" t="s">
        <v>222</v>
      </c>
      <c r="L6" s="108" t="s">
        <v>223</v>
      </c>
      <c r="M6" s="108" t="s">
        <v>224</v>
      </c>
    </row>
    <row r="7" spans="1:13" s="81" customFormat="1" ht="25.95" customHeight="1">
      <c r="A7" s="108" t="s">
        <v>201</v>
      </c>
      <c r="B7" s="94">
        <v>278</v>
      </c>
      <c r="C7" s="94">
        <v>265</v>
      </c>
      <c r="D7" s="129">
        <f>SUM(C7/B7)</f>
        <v>0.9532374100719424</v>
      </c>
      <c r="E7" s="94">
        <v>230</v>
      </c>
      <c r="F7" s="94">
        <v>213</v>
      </c>
      <c r="G7" s="129">
        <f>SUM(F7/E7)</f>
        <v>0.92608695652173911</v>
      </c>
      <c r="H7" s="94">
        <v>279</v>
      </c>
      <c r="I7" s="94">
        <v>232</v>
      </c>
      <c r="J7" s="129">
        <f>SUM(I7/H7)</f>
        <v>0.8315412186379928</v>
      </c>
      <c r="K7" s="94">
        <v>1189</v>
      </c>
      <c r="L7" s="94">
        <v>940</v>
      </c>
      <c r="M7" s="129">
        <f>SUM(L7/K7)</f>
        <v>0.79058031959629937</v>
      </c>
    </row>
    <row r="8" spans="1:13" s="81" customFormat="1" ht="25.95" customHeight="1">
      <c r="A8" s="108" t="s">
        <v>202</v>
      </c>
      <c r="B8" s="94">
        <v>305</v>
      </c>
      <c r="C8" s="94">
        <v>266</v>
      </c>
      <c r="D8" s="129">
        <f>SUM(C8/B8)</f>
        <v>0.87213114754098364</v>
      </c>
      <c r="E8" s="94">
        <v>238</v>
      </c>
      <c r="F8" s="94">
        <v>217</v>
      </c>
      <c r="G8" s="129">
        <f>SUM(F8/E8)</f>
        <v>0.91176470588235292</v>
      </c>
      <c r="H8" s="94">
        <v>292</v>
      </c>
      <c r="I8" s="94">
        <v>249</v>
      </c>
      <c r="J8" s="129">
        <f>SUM(I8/H8)</f>
        <v>0.85273972602739723</v>
      </c>
      <c r="K8" s="94">
        <v>1169</v>
      </c>
      <c r="L8" s="94">
        <v>864</v>
      </c>
      <c r="M8" s="129">
        <f>SUM(L8/K8)</f>
        <v>0.73909324208725402</v>
      </c>
    </row>
    <row r="9" spans="1:13" s="81" customFormat="1" ht="25.95" customHeight="1">
      <c r="A9" s="108" t="s">
        <v>203</v>
      </c>
      <c r="B9" s="94">
        <v>320</v>
      </c>
      <c r="C9" s="94">
        <v>294</v>
      </c>
      <c r="D9" s="129">
        <f>SUM(C9/B9)</f>
        <v>0.91874999999999996</v>
      </c>
      <c r="E9" s="94">
        <v>210</v>
      </c>
      <c r="F9" s="94">
        <v>189</v>
      </c>
      <c r="G9" s="129">
        <f>SUM(F9/E9)</f>
        <v>0.9</v>
      </c>
      <c r="H9" s="94">
        <v>311</v>
      </c>
      <c r="I9" s="94">
        <v>263</v>
      </c>
      <c r="J9" s="129">
        <f>SUM(I9/H9)</f>
        <v>0.84565916398713825</v>
      </c>
      <c r="K9" s="94">
        <v>1329</v>
      </c>
      <c r="L9" s="94">
        <v>1071</v>
      </c>
      <c r="M9" s="129">
        <f>SUM(L9/K9)</f>
        <v>0.80586907449209932</v>
      </c>
    </row>
    <row r="10" spans="1:13" s="81" customFormat="1" ht="25.95" customHeight="1">
      <c r="A10" s="108" t="s">
        <v>204</v>
      </c>
      <c r="B10" s="94">
        <v>343</v>
      </c>
      <c r="C10" s="94">
        <v>280</v>
      </c>
      <c r="D10" s="129">
        <f>C10/B10</f>
        <v>0.81632653061224492</v>
      </c>
      <c r="E10" s="94">
        <v>200</v>
      </c>
      <c r="F10" s="94">
        <v>178</v>
      </c>
      <c r="G10" s="129">
        <f>F10/E10</f>
        <v>0.89</v>
      </c>
      <c r="H10" s="94">
        <v>321</v>
      </c>
      <c r="I10" s="94">
        <v>285</v>
      </c>
      <c r="J10" s="129">
        <f>I10/H10</f>
        <v>0.88785046728971961</v>
      </c>
      <c r="K10" s="94">
        <v>1656</v>
      </c>
      <c r="L10" s="94">
        <v>1298</v>
      </c>
      <c r="M10" s="129">
        <f>L10/K10</f>
        <v>0.78381642512077299</v>
      </c>
    </row>
    <row r="11" spans="1:13" s="81" customFormat="1" ht="25.95" customHeight="1">
      <c r="A11" s="108" t="s">
        <v>159</v>
      </c>
      <c r="B11" s="94">
        <v>373</v>
      </c>
      <c r="C11" s="94">
        <v>336</v>
      </c>
      <c r="D11" s="129">
        <f>C11/B11</f>
        <v>0.90080428954423597</v>
      </c>
      <c r="E11" s="94">
        <v>226</v>
      </c>
      <c r="F11" s="94">
        <v>193</v>
      </c>
      <c r="G11" s="129">
        <f>F11/E11</f>
        <v>0.85398230088495575</v>
      </c>
      <c r="H11" s="94">
        <v>305</v>
      </c>
      <c r="I11" s="94">
        <v>277</v>
      </c>
      <c r="J11" s="129">
        <f>I11/H11</f>
        <v>0.90819672131147544</v>
      </c>
      <c r="K11" s="94">
        <v>1739</v>
      </c>
      <c r="L11" s="94">
        <v>1460</v>
      </c>
      <c r="M11" s="129">
        <f>L11/K11</f>
        <v>0.83956296722254165</v>
      </c>
    </row>
    <row r="12" spans="1:13" s="81" customFormat="1" ht="25.95" customHeight="1">
      <c r="A12" s="81" t="s">
        <v>524</v>
      </c>
      <c r="B12" s="130"/>
      <c r="C12" s="131"/>
      <c r="D12" s="131"/>
      <c r="E12" s="131"/>
      <c r="F12" s="131"/>
      <c r="G12" s="131"/>
    </row>
    <row r="13" spans="1:13" s="81" customFormat="1" ht="25.95" customHeight="1">
      <c r="A13" s="81" t="s">
        <v>526</v>
      </c>
      <c r="B13" s="118"/>
      <c r="C13" s="118"/>
      <c r="D13" s="118"/>
      <c r="E13" s="118"/>
      <c r="F13" s="118"/>
      <c r="G13" s="118"/>
    </row>
    <row r="14" spans="1:13" s="81" customFormat="1" ht="25.95" customHeight="1">
      <c r="A14" s="298" t="s">
        <v>228</v>
      </c>
      <c r="B14" s="298"/>
      <c r="C14" s="298"/>
      <c r="D14" s="298"/>
      <c r="E14" s="298"/>
      <c r="F14" s="298"/>
      <c r="G14" s="298"/>
      <c r="H14" s="88"/>
      <c r="I14" s="88"/>
      <c r="J14" s="88"/>
      <c r="K14" s="88"/>
      <c r="L14" s="88"/>
      <c r="M14" s="88"/>
    </row>
    <row r="15" spans="1:13" s="81" customFormat="1" ht="25.95" customHeight="1">
      <c r="A15" s="132" t="s">
        <v>238</v>
      </c>
      <c r="B15" s="88"/>
      <c r="C15" s="88"/>
      <c r="D15" s="88"/>
      <c r="E15" s="88"/>
      <c r="F15" s="88"/>
      <c r="G15" s="88"/>
      <c r="H15" s="88"/>
      <c r="I15" s="88"/>
      <c r="J15" s="88"/>
      <c r="K15" s="88"/>
      <c r="L15" s="88"/>
      <c r="M15" s="88"/>
    </row>
    <row r="16" spans="1:13" s="81" customFormat="1" ht="28.2" customHeight="1">
      <c r="A16" s="299"/>
      <c r="B16" s="300"/>
      <c r="C16" s="133" t="s">
        <v>230</v>
      </c>
      <c r="D16" s="133" t="s">
        <v>231</v>
      </c>
      <c r="E16" s="133" t="s">
        <v>232</v>
      </c>
      <c r="F16" s="133" t="s">
        <v>233</v>
      </c>
      <c r="G16" s="133" t="s">
        <v>234</v>
      </c>
      <c r="H16" s="133" t="s">
        <v>235</v>
      </c>
      <c r="I16" s="133" t="s">
        <v>236</v>
      </c>
      <c r="J16" s="133" t="s">
        <v>237</v>
      </c>
      <c r="K16" s="133" t="s">
        <v>106</v>
      </c>
      <c r="L16" s="108" t="s">
        <v>9</v>
      </c>
      <c r="M16" s="88"/>
    </row>
    <row r="17" spans="1:13" s="81" customFormat="1" ht="28.2" customHeight="1">
      <c r="A17" s="265" t="s">
        <v>201</v>
      </c>
      <c r="B17" s="265"/>
      <c r="C17" s="134">
        <v>35</v>
      </c>
      <c r="D17" s="134">
        <v>0</v>
      </c>
      <c r="E17" s="134">
        <v>63</v>
      </c>
      <c r="F17" s="134">
        <v>239</v>
      </c>
      <c r="G17" s="134">
        <v>903</v>
      </c>
      <c r="H17" s="134">
        <v>276</v>
      </c>
      <c r="I17" s="134">
        <v>5</v>
      </c>
      <c r="J17" s="134">
        <v>2</v>
      </c>
      <c r="K17" s="134">
        <v>453</v>
      </c>
      <c r="L17" s="134">
        <v>1976</v>
      </c>
      <c r="M17" s="88"/>
    </row>
    <row r="18" spans="1:13" s="81" customFormat="1" ht="28.2" customHeight="1">
      <c r="A18" s="265" t="s">
        <v>202</v>
      </c>
      <c r="B18" s="265"/>
      <c r="C18" s="134">
        <v>46</v>
      </c>
      <c r="D18" s="134">
        <v>0</v>
      </c>
      <c r="E18" s="134">
        <v>72</v>
      </c>
      <c r="F18" s="134">
        <v>234</v>
      </c>
      <c r="G18" s="134">
        <v>917</v>
      </c>
      <c r="H18" s="134">
        <v>263</v>
      </c>
      <c r="I18" s="134">
        <v>9</v>
      </c>
      <c r="J18" s="134">
        <v>0</v>
      </c>
      <c r="K18" s="134">
        <v>463</v>
      </c>
      <c r="L18" s="134">
        <v>2004</v>
      </c>
      <c r="M18" s="88"/>
    </row>
    <row r="19" spans="1:13" s="81" customFormat="1" ht="28.2" customHeight="1">
      <c r="A19" s="265" t="s">
        <v>203</v>
      </c>
      <c r="B19" s="265"/>
      <c r="C19" s="134">
        <v>53</v>
      </c>
      <c r="D19" s="134">
        <v>2</v>
      </c>
      <c r="E19" s="134">
        <v>92</v>
      </c>
      <c r="F19" s="134">
        <v>211</v>
      </c>
      <c r="G19" s="134">
        <v>926</v>
      </c>
      <c r="H19" s="134">
        <v>351</v>
      </c>
      <c r="I19" s="134">
        <v>9</v>
      </c>
      <c r="J19" s="134">
        <v>1</v>
      </c>
      <c r="K19" s="134">
        <v>525</v>
      </c>
      <c r="L19" s="134">
        <v>2170</v>
      </c>
      <c r="M19" s="88"/>
    </row>
    <row r="20" spans="1:13" s="88" customFormat="1" ht="28.2" customHeight="1">
      <c r="A20" s="265" t="s">
        <v>204</v>
      </c>
      <c r="B20" s="265"/>
      <c r="C20" s="134">
        <v>42</v>
      </c>
      <c r="D20" s="134">
        <v>4</v>
      </c>
      <c r="E20" s="134">
        <v>90</v>
      </c>
      <c r="F20" s="134">
        <v>228</v>
      </c>
      <c r="G20" s="134">
        <v>1149</v>
      </c>
      <c r="H20" s="134">
        <v>369</v>
      </c>
      <c r="I20" s="134">
        <v>7</v>
      </c>
      <c r="J20" s="134">
        <v>0</v>
      </c>
      <c r="K20" s="134">
        <v>631</v>
      </c>
      <c r="L20" s="134">
        <v>2520</v>
      </c>
    </row>
    <row r="21" spans="1:13" s="88" customFormat="1" ht="28.2" customHeight="1">
      <c r="A21" s="265" t="s">
        <v>159</v>
      </c>
      <c r="B21" s="135" t="s">
        <v>7</v>
      </c>
      <c r="C21" s="134">
        <f t="shared" ref="C21:K21" si="0">SUM(C22:C25)</f>
        <v>49</v>
      </c>
      <c r="D21" s="134">
        <f t="shared" si="0"/>
        <v>1</v>
      </c>
      <c r="E21" s="134">
        <f t="shared" si="0"/>
        <v>104</v>
      </c>
      <c r="F21" s="134">
        <f t="shared" si="0"/>
        <v>256</v>
      </c>
      <c r="G21" s="134">
        <f t="shared" si="0"/>
        <v>1232</v>
      </c>
      <c r="H21" s="134">
        <f t="shared" si="0"/>
        <v>389</v>
      </c>
      <c r="I21" s="134">
        <f t="shared" si="0"/>
        <v>8</v>
      </c>
      <c r="J21" s="134">
        <f t="shared" si="0"/>
        <v>1</v>
      </c>
      <c r="K21" s="134">
        <f t="shared" si="0"/>
        <v>603</v>
      </c>
      <c r="L21" s="134">
        <f>SUM(L22:L25)</f>
        <v>2643</v>
      </c>
    </row>
    <row r="22" spans="1:13" s="88" customFormat="1" ht="28.2" customHeight="1">
      <c r="A22" s="265"/>
      <c r="B22" s="133" t="s">
        <v>239</v>
      </c>
      <c r="C22" s="136">
        <v>5</v>
      </c>
      <c r="D22" s="136">
        <v>0</v>
      </c>
      <c r="E22" s="136">
        <v>60</v>
      </c>
      <c r="F22" s="136">
        <v>174</v>
      </c>
      <c r="G22" s="136">
        <v>27</v>
      </c>
      <c r="H22" s="136">
        <v>22</v>
      </c>
      <c r="I22" s="136">
        <v>3</v>
      </c>
      <c r="J22" s="136">
        <v>1</v>
      </c>
      <c r="K22" s="136">
        <v>81</v>
      </c>
      <c r="L22" s="134">
        <f>SUM(C22:K22)</f>
        <v>373</v>
      </c>
    </row>
    <row r="23" spans="1:13" s="88" customFormat="1" ht="28.2" customHeight="1">
      <c r="A23" s="265"/>
      <c r="B23" s="133" t="s">
        <v>240</v>
      </c>
      <c r="C23" s="136">
        <v>8</v>
      </c>
      <c r="D23" s="136">
        <v>0</v>
      </c>
      <c r="E23" s="136">
        <v>22</v>
      </c>
      <c r="F23" s="136">
        <v>37</v>
      </c>
      <c r="G23" s="136">
        <v>34</v>
      </c>
      <c r="H23" s="136">
        <v>3</v>
      </c>
      <c r="I23" s="136">
        <v>1</v>
      </c>
      <c r="J23" s="136">
        <v>0</v>
      </c>
      <c r="K23" s="136">
        <v>121</v>
      </c>
      <c r="L23" s="134">
        <f>SUM(C23:K23)</f>
        <v>226</v>
      </c>
    </row>
    <row r="24" spans="1:13" s="88" customFormat="1" ht="28.2" customHeight="1">
      <c r="A24" s="265"/>
      <c r="B24" s="133" t="s">
        <v>241</v>
      </c>
      <c r="C24" s="136">
        <v>12</v>
      </c>
      <c r="D24" s="136">
        <v>0</v>
      </c>
      <c r="E24" s="136">
        <v>9</v>
      </c>
      <c r="F24" s="136">
        <v>24</v>
      </c>
      <c r="G24" s="136">
        <v>103</v>
      </c>
      <c r="H24" s="136">
        <v>12</v>
      </c>
      <c r="I24" s="136">
        <v>0</v>
      </c>
      <c r="J24" s="136">
        <v>0</v>
      </c>
      <c r="K24" s="136">
        <v>145</v>
      </c>
      <c r="L24" s="134">
        <f>SUM(C24:K24)</f>
        <v>305</v>
      </c>
    </row>
    <row r="25" spans="1:13" s="88" customFormat="1" ht="28.2" customHeight="1">
      <c r="A25" s="265"/>
      <c r="B25" s="133" t="s">
        <v>242</v>
      </c>
      <c r="C25" s="136">
        <v>24</v>
      </c>
      <c r="D25" s="136">
        <v>1</v>
      </c>
      <c r="E25" s="136">
        <v>13</v>
      </c>
      <c r="F25" s="136">
        <v>21</v>
      </c>
      <c r="G25" s="136">
        <v>1068</v>
      </c>
      <c r="H25" s="136">
        <v>352</v>
      </c>
      <c r="I25" s="136">
        <v>4</v>
      </c>
      <c r="J25" s="136">
        <v>0</v>
      </c>
      <c r="K25" s="136">
        <v>256</v>
      </c>
      <c r="L25" s="134">
        <f>SUM(C25:K25)</f>
        <v>1739</v>
      </c>
    </row>
    <row r="26" spans="1:13" s="88" customFormat="1" ht="16.8" customHeight="1">
      <c r="A26" s="81" t="s">
        <v>527</v>
      </c>
    </row>
    <row r="27" spans="1:13" s="88" customFormat="1" ht="16.8" customHeight="1">
      <c r="A27" s="81" t="s">
        <v>528</v>
      </c>
    </row>
  </sheetData>
  <customSheetViews>
    <customSheetView guid="{FA2E2ECF-19D5-4416-B864-ACA636B8BADE}" scale="73" showGridLines="0" topLeftCell="A7">
      <selection activeCell="A12" sqref="A12"/>
      <pageMargins left="0.74803149606299213" right="0.74803149606299213" top="0.98425196850393704" bottom="0.98425196850393704" header="0.51181102362204722" footer="0.51181102362204722"/>
      <pageSetup paperSize="9" scale="38" orientation="landscape" horizontalDpi="300" verticalDpi="300" r:id="rId1"/>
      <headerFooter alignWithMargins="0"/>
    </customSheetView>
  </customSheetViews>
  <mergeCells count="12">
    <mergeCell ref="A14:G14"/>
    <mergeCell ref="A16:B16"/>
    <mergeCell ref="A21:A25"/>
    <mergeCell ref="A17:B17"/>
    <mergeCell ref="A18:B18"/>
    <mergeCell ref="A19:B19"/>
    <mergeCell ref="A20:B20"/>
    <mergeCell ref="H5:J5"/>
    <mergeCell ref="K5:M5"/>
    <mergeCell ref="B5:D5"/>
    <mergeCell ref="E5:G5"/>
    <mergeCell ref="A5:A6"/>
  </mergeCells>
  <phoneticPr fontId="5"/>
  <hyperlinks>
    <hyperlink ref="A1" location="目次!A1" display="目次へ戻る"/>
  </hyperlinks>
  <pageMargins left="0.74803149606299213" right="0.74803149606299213" top="0.98425196850393704" bottom="0.98425196850393704" header="0.51181102362204722" footer="0.51181102362204722"/>
  <pageSetup paperSize="9" scale="41" orientation="landscape" horizontalDpi="300" verticalDpi="300" r:id="rId2"/>
  <headerFooter alignWithMargins="0"/>
  <ignoredErrors>
    <ignoredError sqref="D11 G11 J11 M11" evalError="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15</vt:i4>
      </vt:variant>
    </vt:vector>
  </HeadingPairs>
  <TitlesOfParts>
    <vt:vector size="41" baseType="lpstr">
      <vt:lpstr>目次</vt: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lpstr>3-17</vt:lpstr>
      <vt:lpstr>3-18</vt:lpstr>
      <vt:lpstr>3-19</vt:lpstr>
      <vt:lpstr>3-20</vt:lpstr>
      <vt:lpstr>3-21</vt:lpstr>
      <vt:lpstr>3-22</vt:lpstr>
      <vt:lpstr>3-23</vt:lpstr>
      <vt:lpstr>3-24</vt:lpstr>
      <vt:lpstr>3-25</vt:lpstr>
      <vt:lpstr>'3-1'!Print_Area</vt:lpstr>
      <vt:lpstr>'3-13'!Print_Area</vt:lpstr>
      <vt:lpstr>'3-14'!Print_Area</vt:lpstr>
      <vt:lpstr>'3-15'!Print_Area</vt:lpstr>
      <vt:lpstr>'3-17'!Print_Area</vt:lpstr>
      <vt:lpstr>'3-18'!Print_Area</vt:lpstr>
      <vt:lpstr>'3-19'!Print_Area</vt:lpstr>
      <vt:lpstr>'3-2'!Print_Area</vt:lpstr>
      <vt:lpstr>'3-20'!Print_Area</vt:lpstr>
      <vt:lpstr>'3-21'!Print_Area</vt:lpstr>
      <vt:lpstr>'3-24'!Print_Area</vt:lpstr>
      <vt:lpstr>'3-3'!Print_Area</vt:lpstr>
      <vt:lpstr>'3-4'!Print_Area</vt:lpstr>
      <vt:lpstr>'3-5'!Print_Area</vt:lpstr>
      <vt:lpstr>'3-8'!Print_Area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さいたま市</cp:lastModifiedBy>
  <cp:lastPrinted>2025-08-14T09:20:48Z</cp:lastPrinted>
  <dcterms:created xsi:type="dcterms:W3CDTF">2015-06-05T18:19:34Z</dcterms:created>
  <dcterms:modified xsi:type="dcterms:W3CDTF">2025-08-26T01:24:31Z</dcterms:modified>
</cp:coreProperties>
</file>