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68.115\share\Ⅰ．市場調査\Ｂ．Ｗｏｒｋ\２．折衝案件\2022\20220723.さいたま市（産業連関表作成業務）\9.納品\R7\3.31納品【CD納品(全て)】\"/>
    </mc:Choice>
  </mc:AlternateContent>
  <xr:revisionPtr revIDLastSave="0" documentId="13_ncr:1_{A1EF0164-6E09-48FF-A2DB-5C85DFC37169}" xr6:coauthVersionLast="47" xr6:coauthVersionMax="47" xr10:uidLastSave="{00000000-0000-0000-0000-000000000000}"/>
  <bookViews>
    <workbookView xWindow="20370" yWindow="-120" windowWidth="29040" windowHeight="15720" tabRatio="924" xr2:uid="{00000000-000D-0000-FFFF-FFFF00000000}"/>
  </bookViews>
  <sheets>
    <sheet name="生産者価格評価表" sheetId="1" r:id="rId1"/>
    <sheet name="投入係数表" sheetId="2" r:id="rId2"/>
    <sheet name="逆行列係数表（閉鎖経済型）" sheetId="34" r:id="rId3"/>
    <sheet name="逆行列係数表（開放経済型）" sheetId="7" r:id="rId4"/>
    <sheet name="影響力・感応度係数" sheetId="21" r:id="rId5"/>
    <sheet name="最終需要項目別生産誘発額表" sheetId="11" r:id="rId6"/>
    <sheet name="最終需要項目別生産誘発係数表" sheetId="12" r:id="rId7"/>
    <sheet name="最終需要項目別生産誘発依存度" sheetId="13" r:id="rId8"/>
    <sheet name="最終需要項目別粗付加価値誘発額表" sheetId="14" r:id="rId9"/>
    <sheet name="最終需要項目別粗付加価値誘発係数表" sheetId="15" r:id="rId10"/>
    <sheet name="最終需要項目別粗付加価値誘発依存度" sheetId="16" r:id="rId11"/>
    <sheet name="最終需要項目別移輸入誘発額表" sheetId="17" r:id="rId12"/>
    <sheet name="最終需要項目別移輸入誘発係数表" sheetId="18" r:id="rId13"/>
    <sheet name="最終需要項目別移輸入誘発依存度" sheetId="19" r:id="rId14"/>
    <sheet name="単位行列" sheetId="3" r:id="rId15"/>
    <sheet name="移輸入係数" sheetId="4" r:id="rId16"/>
    <sheet name="付加価値率" sheetId="9" r:id="rId17"/>
    <sheet name="市内品投入係数表" sheetId="5" r:id="rId18"/>
    <sheet name="移輸入品投入係数" sheetId="10" r:id="rId19"/>
    <sheet name="単位行列マイナス市内品投入係数" sheetId="6" r:id="rId20"/>
    <sheet name="単位行列マイナス投入係数" sheetId="30" r:id="rId21"/>
    <sheet name="閉鎖型逆行列" sheetId="31" r:id="rId22"/>
    <sheet name="誘発額計算" sheetId="8" r:id="rId2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9" i="17" l="1"/>
  <c r="AC9" i="15" s="1"/>
  <c r="AC9" i="11" s="1"/>
  <c r="AB9" i="17"/>
  <c r="AB9" i="15" s="1"/>
  <c r="AB9" i="11" s="1"/>
  <c r="AA9" i="17"/>
  <c r="AA9" i="15" s="1"/>
  <c r="AA9" i="11" s="1"/>
  <c r="Z9" i="17"/>
  <c r="Z9" i="15" s="1"/>
  <c r="Z9" i="11" s="1"/>
  <c r="Y9" i="17"/>
  <c r="Y9" i="15" s="1"/>
  <c r="Y9" i="11" s="1"/>
  <c r="X9" i="17"/>
  <c r="X9" i="15" s="1"/>
  <c r="X9" i="11" s="1"/>
  <c r="W9" i="17"/>
  <c r="W9" i="15" s="1"/>
  <c r="W9" i="11" s="1"/>
  <c r="AV7" i="2" l="1"/>
  <c r="AW7" i="2"/>
  <c r="AX7" i="2"/>
  <c r="AY7" i="2"/>
  <c r="AZ7" i="2"/>
  <c r="BA7" i="2"/>
  <c r="BB7" i="2"/>
  <c r="BC7" i="2"/>
  <c r="BD7" i="2"/>
  <c r="BE7" i="2"/>
  <c r="BF7" i="2"/>
  <c r="BG7" i="2"/>
  <c r="BH7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J10" i="8" l="1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9" i="8"/>
  <c r="D45" i="4"/>
  <c r="E45" i="4" s="1"/>
  <c r="D44" i="4"/>
  <c r="D43" i="4"/>
  <c r="E43" i="4" s="1"/>
  <c r="D42" i="4"/>
  <c r="D41" i="4"/>
  <c r="E41" i="4" s="1"/>
  <c r="D40" i="4"/>
  <c r="D39" i="4"/>
  <c r="E39" i="4" s="1"/>
  <c r="D38" i="4"/>
  <c r="D37" i="4"/>
  <c r="E37" i="4" s="1"/>
  <c r="D36" i="4"/>
  <c r="D35" i="4"/>
  <c r="E35" i="4" s="1"/>
  <c r="D34" i="4"/>
  <c r="D33" i="4"/>
  <c r="E33" i="4" s="1"/>
  <c r="D32" i="4"/>
  <c r="D31" i="4"/>
  <c r="E31" i="4" s="1"/>
  <c r="D30" i="4"/>
  <c r="D29" i="4"/>
  <c r="E29" i="4" s="1"/>
  <c r="D28" i="4"/>
  <c r="D27" i="4"/>
  <c r="E27" i="4" s="1"/>
  <c r="D26" i="4"/>
  <c r="D25" i="4"/>
  <c r="E25" i="4" s="1"/>
  <c r="D24" i="4"/>
  <c r="D23" i="4"/>
  <c r="D22" i="4"/>
  <c r="D21" i="4"/>
  <c r="E21" i="4" s="1"/>
  <c r="D20" i="4"/>
  <c r="D19" i="4"/>
  <c r="E19" i="4" s="1"/>
  <c r="D18" i="4"/>
  <c r="D17" i="4"/>
  <c r="E17" i="4" s="1"/>
  <c r="D16" i="4"/>
  <c r="D15" i="4"/>
  <c r="E15" i="4" s="1"/>
  <c r="D14" i="4"/>
  <c r="D13" i="4"/>
  <c r="E13" i="4" s="1"/>
  <c r="D12" i="4"/>
  <c r="D11" i="4"/>
  <c r="E11" i="4" s="1"/>
  <c r="D10" i="4"/>
  <c r="D9" i="4"/>
  <c r="BA10" i="8"/>
  <c r="BA11" i="8"/>
  <c r="BA12" i="8"/>
  <c r="BA13" i="8"/>
  <c r="BA14" i="8"/>
  <c r="BA15" i="8"/>
  <c r="BA16" i="8"/>
  <c r="BA17" i="8"/>
  <c r="BA18" i="8"/>
  <c r="BA19" i="8"/>
  <c r="BA20" i="8"/>
  <c r="BA21" i="8"/>
  <c r="BA22" i="8"/>
  <c r="BA23" i="8"/>
  <c r="BA24" i="8"/>
  <c r="BA25" i="8"/>
  <c r="BA26" i="8"/>
  <c r="BA27" i="8"/>
  <c r="BA28" i="8"/>
  <c r="BA29" i="8"/>
  <c r="BA30" i="8"/>
  <c r="BA31" i="8"/>
  <c r="BA32" i="8"/>
  <c r="BA33" i="8"/>
  <c r="BA34" i="8"/>
  <c r="BA35" i="8"/>
  <c r="BA36" i="8"/>
  <c r="BA37" i="8"/>
  <c r="BA38" i="8"/>
  <c r="BA39" i="8"/>
  <c r="BA40" i="8"/>
  <c r="BA41" i="8"/>
  <c r="BA42" i="8"/>
  <c r="BA43" i="8"/>
  <c r="BA44" i="8"/>
  <c r="BA45" i="8"/>
  <c r="BA9" i="8"/>
  <c r="AK9" i="8" a="1"/>
  <c r="AK9" i="8" s="1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9" i="8"/>
  <c r="K10" i="8"/>
  <c r="L10" i="8"/>
  <c r="K11" i="8"/>
  <c r="L11" i="8"/>
  <c r="K12" i="8"/>
  <c r="L12" i="8"/>
  <c r="K13" i="8"/>
  <c r="L13" i="8"/>
  <c r="K14" i="8"/>
  <c r="L14" i="8"/>
  <c r="K15" i="8"/>
  <c r="L15" i="8"/>
  <c r="K16" i="8"/>
  <c r="L16" i="8"/>
  <c r="K17" i="8"/>
  <c r="L17" i="8"/>
  <c r="K18" i="8"/>
  <c r="L18" i="8"/>
  <c r="K19" i="8"/>
  <c r="L19" i="8"/>
  <c r="K20" i="8"/>
  <c r="L20" i="8"/>
  <c r="K21" i="8"/>
  <c r="L21" i="8"/>
  <c r="K22" i="8"/>
  <c r="L22" i="8"/>
  <c r="K23" i="8"/>
  <c r="L23" i="8"/>
  <c r="K24" i="8"/>
  <c r="L24" i="8"/>
  <c r="K25" i="8"/>
  <c r="L25" i="8"/>
  <c r="K26" i="8"/>
  <c r="L26" i="8"/>
  <c r="K27" i="8"/>
  <c r="L27" i="8"/>
  <c r="K28" i="8"/>
  <c r="L28" i="8"/>
  <c r="K29" i="8"/>
  <c r="L29" i="8"/>
  <c r="K30" i="8"/>
  <c r="L30" i="8"/>
  <c r="K31" i="8"/>
  <c r="L31" i="8"/>
  <c r="K32" i="8"/>
  <c r="L32" i="8"/>
  <c r="K33" i="8"/>
  <c r="L33" i="8"/>
  <c r="K34" i="8"/>
  <c r="L34" i="8"/>
  <c r="K35" i="8"/>
  <c r="L35" i="8"/>
  <c r="K36" i="8"/>
  <c r="L36" i="8"/>
  <c r="K37" i="8"/>
  <c r="L37" i="8"/>
  <c r="K38" i="8"/>
  <c r="L38" i="8"/>
  <c r="K39" i="8"/>
  <c r="L39" i="8"/>
  <c r="K40" i="8"/>
  <c r="L40" i="8"/>
  <c r="K41" i="8"/>
  <c r="L41" i="8"/>
  <c r="K42" i="8"/>
  <c r="L42" i="8"/>
  <c r="K43" i="8"/>
  <c r="L43" i="8"/>
  <c r="K44" i="8"/>
  <c r="L44" i="8"/>
  <c r="K45" i="8"/>
  <c r="L45" i="8"/>
  <c r="L9" i="8"/>
  <c r="K9" i="8"/>
  <c r="AU44" i="2"/>
  <c r="AT44" i="2"/>
  <c r="AS44" i="2"/>
  <c r="AR44" i="2"/>
  <c r="AQ44" i="2"/>
  <c r="AU43" i="2"/>
  <c r="AT43" i="2"/>
  <c r="AS43" i="2"/>
  <c r="AR43" i="2"/>
  <c r="AQ43" i="2"/>
  <c r="AU42" i="2"/>
  <c r="AT42" i="2"/>
  <c r="AS42" i="2"/>
  <c r="AR42" i="2"/>
  <c r="AQ42" i="2"/>
  <c r="AU41" i="2"/>
  <c r="AT41" i="2"/>
  <c r="AS41" i="2"/>
  <c r="AR41" i="2"/>
  <c r="AQ41" i="2"/>
  <c r="AU40" i="2"/>
  <c r="AT40" i="2"/>
  <c r="AS40" i="2"/>
  <c r="AR40" i="2"/>
  <c r="AQ40" i="2"/>
  <c r="AU39" i="2"/>
  <c r="AT39" i="2"/>
  <c r="AS39" i="2"/>
  <c r="AR39" i="2"/>
  <c r="AQ39" i="2"/>
  <c r="AU38" i="2"/>
  <c r="AT38" i="2"/>
  <c r="AS38" i="2"/>
  <c r="AR38" i="2"/>
  <c r="AQ38" i="2"/>
  <c r="AU37" i="2"/>
  <c r="AT37" i="2"/>
  <c r="AS37" i="2"/>
  <c r="AR37" i="2"/>
  <c r="AQ37" i="2"/>
  <c r="AU36" i="2"/>
  <c r="AT36" i="2"/>
  <c r="AS36" i="2"/>
  <c r="AR36" i="2"/>
  <c r="AQ36" i="2"/>
  <c r="AU35" i="2"/>
  <c r="AT35" i="2"/>
  <c r="AS35" i="2"/>
  <c r="AR35" i="2"/>
  <c r="AQ35" i="2"/>
  <c r="AU34" i="2"/>
  <c r="AT34" i="2"/>
  <c r="AS34" i="2"/>
  <c r="AR34" i="2"/>
  <c r="AQ34" i="2"/>
  <c r="AU33" i="2"/>
  <c r="AT33" i="2"/>
  <c r="AS33" i="2"/>
  <c r="AR33" i="2"/>
  <c r="AQ33" i="2"/>
  <c r="AU32" i="2"/>
  <c r="AT32" i="2"/>
  <c r="AS32" i="2"/>
  <c r="AR32" i="2"/>
  <c r="AQ32" i="2"/>
  <c r="AU31" i="2"/>
  <c r="AT31" i="2"/>
  <c r="AS31" i="2"/>
  <c r="AR31" i="2"/>
  <c r="AQ31" i="2"/>
  <c r="AU30" i="2"/>
  <c r="AT30" i="2"/>
  <c r="AS30" i="2"/>
  <c r="AR30" i="2"/>
  <c r="AQ30" i="2"/>
  <c r="AU29" i="2"/>
  <c r="AT29" i="2"/>
  <c r="AS29" i="2"/>
  <c r="AR29" i="2"/>
  <c r="AQ29" i="2"/>
  <c r="AU28" i="2"/>
  <c r="AT28" i="2"/>
  <c r="AS28" i="2"/>
  <c r="AR28" i="2"/>
  <c r="AQ28" i="2"/>
  <c r="AU27" i="2"/>
  <c r="AT27" i="2"/>
  <c r="AS27" i="2"/>
  <c r="AR27" i="2"/>
  <c r="AQ27" i="2"/>
  <c r="AU26" i="2"/>
  <c r="AT26" i="2"/>
  <c r="AS26" i="2"/>
  <c r="AR26" i="2"/>
  <c r="AQ26" i="2"/>
  <c r="AU25" i="2"/>
  <c r="AT25" i="2"/>
  <c r="AS25" i="2"/>
  <c r="AR25" i="2"/>
  <c r="AQ25" i="2"/>
  <c r="AU24" i="2"/>
  <c r="AT24" i="2"/>
  <c r="AS24" i="2"/>
  <c r="AR24" i="2"/>
  <c r="AQ24" i="2"/>
  <c r="AU23" i="2"/>
  <c r="AT23" i="2"/>
  <c r="AS23" i="2"/>
  <c r="AR23" i="2"/>
  <c r="AQ23" i="2"/>
  <c r="AU22" i="2"/>
  <c r="AT22" i="2"/>
  <c r="AS22" i="2"/>
  <c r="AR22" i="2"/>
  <c r="AQ22" i="2"/>
  <c r="AU21" i="2"/>
  <c r="AT21" i="2"/>
  <c r="AS21" i="2"/>
  <c r="AR21" i="2"/>
  <c r="AQ21" i="2"/>
  <c r="AU20" i="2"/>
  <c r="AT20" i="2"/>
  <c r="AS20" i="2"/>
  <c r="AR20" i="2"/>
  <c r="AQ20" i="2"/>
  <c r="AU19" i="2"/>
  <c r="AT19" i="2"/>
  <c r="AS19" i="2"/>
  <c r="AR19" i="2"/>
  <c r="AQ19" i="2"/>
  <c r="AU18" i="2"/>
  <c r="AT18" i="2"/>
  <c r="AS18" i="2"/>
  <c r="AR18" i="2"/>
  <c r="AQ18" i="2"/>
  <c r="AU17" i="2"/>
  <c r="AT17" i="2"/>
  <c r="AS17" i="2"/>
  <c r="AR17" i="2"/>
  <c r="AQ17" i="2"/>
  <c r="AU16" i="2"/>
  <c r="AT16" i="2"/>
  <c r="AS16" i="2"/>
  <c r="AR16" i="2"/>
  <c r="AQ16" i="2"/>
  <c r="AU15" i="2"/>
  <c r="AT15" i="2"/>
  <c r="AS15" i="2"/>
  <c r="AR15" i="2"/>
  <c r="AQ15" i="2"/>
  <c r="AU14" i="2"/>
  <c r="AT14" i="2"/>
  <c r="AS14" i="2"/>
  <c r="AR14" i="2"/>
  <c r="AQ14" i="2"/>
  <c r="AU13" i="2"/>
  <c r="AT13" i="2"/>
  <c r="AS13" i="2"/>
  <c r="AR13" i="2"/>
  <c r="AQ13" i="2"/>
  <c r="AU12" i="2"/>
  <c r="AT12" i="2"/>
  <c r="AS12" i="2"/>
  <c r="AR12" i="2"/>
  <c r="AQ12" i="2"/>
  <c r="AU11" i="2"/>
  <c r="AT11" i="2"/>
  <c r="AS11" i="2"/>
  <c r="AR11" i="2"/>
  <c r="AQ11" i="2"/>
  <c r="AU10" i="2"/>
  <c r="AT10" i="2"/>
  <c r="AS10" i="2"/>
  <c r="AR10" i="2"/>
  <c r="AQ10" i="2"/>
  <c r="AU9" i="2"/>
  <c r="AT9" i="2"/>
  <c r="AS9" i="2"/>
  <c r="AR9" i="2"/>
  <c r="AQ9" i="2"/>
  <c r="AU8" i="2"/>
  <c r="AT8" i="2"/>
  <c r="AS8" i="2"/>
  <c r="AR8" i="2"/>
  <c r="AQ8" i="2"/>
  <c r="AU7" i="2"/>
  <c r="AT7" i="2"/>
  <c r="AS7" i="2"/>
  <c r="AR7" i="2"/>
  <c r="AQ7" i="2"/>
  <c r="AP44" i="2"/>
  <c r="AP43" i="2"/>
  <c r="AP42" i="2"/>
  <c r="AP41" i="2"/>
  <c r="AP40" i="2"/>
  <c r="AP39" i="2"/>
  <c r="AP38" i="2"/>
  <c r="AP37" i="2"/>
  <c r="AP36" i="2"/>
  <c r="AP35" i="2"/>
  <c r="AP34" i="2"/>
  <c r="AP33" i="2"/>
  <c r="AP32" i="2"/>
  <c r="AP31" i="2"/>
  <c r="AP30" i="2"/>
  <c r="AP29" i="2"/>
  <c r="AP28" i="2"/>
  <c r="AP27" i="2"/>
  <c r="AP26" i="2"/>
  <c r="AP25" i="2"/>
  <c r="AP24" i="2"/>
  <c r="AP23" i="2"/>
  <c r="AP22" i="2"/>
  <c r="AP21" i="2"/>
  <c r="AP20" i="2"/>
  <c r="AP19" i="2"/>
  <c r="AP18" i="2"/>
  <c r="AP17" i="2"/>
  <c r="AP16" i="2"/>
  <c r="AP15" i="2"/>
  <c r="AP14" i="2"/>
  <c r="AP13" i="2"/>
  <c r="AP12" i="2"/>
  <c r="AP11" i="2"/>
  <c r="AP10" i="2"/>
  <c r="AP9" i="2"/>
  <c r="AP8" i="2"/>
  <c r="AP7" i="2"/>
  <c r="AO52" i="2"/>
  <c r="AN52" i="2"/>
  <c r="AM52" i="2"/>
  <c r="AL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AO50" i="2"/>
  <c r="AN50" i="2"/>
  <c r="AM50" i="2"/>
  <c r="AL50" i="2"/>
  <c r="AK50" i="2"/>
  <c r="AJ50" i="2"/>
  <c r="AI50" i="2"/>
  <c r="AH50" i="2"/>
  <c r="AG50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AO49" i="2"/>
  <c r="AN49" i="2"/>
  <c r="AM49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8" i="9" a="1"/>
  <c r="D8" i="9" s="1"/>
  <c r="E23" i="4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AN43" i="3"/>
  <c r="AM43" i="3"/>
  <c r="AL43" i="3"/>
  <c r="AK43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D43" i="3"/>
  <c r="AN42" i="3"/>
  <c r="AM42" i="3"/>
  <c r="AL42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AN34" i="3"/>
  <c r="AM34" i="3"/>
  <c r="AL34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AN32" i="3"/>
  <c r="AM32" i="3"/>
  <c r="AL32" i="3"/>
  <c r="AK32" i="3"/>
  <c r="AJ32" i="3"/>
  <c r="AI32" i="3"/>
  <c r="AH32" i="3"/>
  <c r="AG32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AL19" i="5" l="1"/>
  <c r="AL19" i="6" s="1"/>
  <c r="AM11" i="5"/>
  <c r="AM11" i="6" s="1"/>
  <c r="AM15" i="5"/>
  <c r="AM15" i="6" s="1"/>
  <c r="AN17" i="5"/>
  <c r="AN17" i="6" s="1"/>
  <c r="AG21" i="5"/>
  <c r="AG21" i="6" s="1"/>
  <c r="AM27" i="5"/>
  <c r="AM27" i="6" s="1"/>
  <c r="S29" i="5"/>
  <c r="S29" i="6" s="1"/>
  <c r="AK25" i="5"/>
  <c r="AK25" i="6" s="1"/>
  <c r="AM13" i="5"/>
  <c r="AM13" i="6" s="1"/>
  <c r="AI23" i="5"/>
  <c r="AI23" i="6" s="1"/>
  <c r="D10" i="30"/>
  <c r="D14" i="30"/>
  <c r="D18" i="30"/>
  <c r="D22" i="30"/>
  <c r="D26" i="30"/>
  <c r="D30" i="30"/>
  <c r="D34" i="30"/>
  <c r="D38" i="30"/>
  <c r="D42" i="30"/>
  <c r="H9" i="30"/>
  <c r="L9" i="30"/>
  <c r="P9" i="30"/>
  <c r="T9" i="30"/>
  <c r="X9" i="30"/>
  <c r="AB9" i="30"/>
  <c r="AF9" i="30"/>
  <c r="AJ9" i="30"/>
  <c r="AN9" i="30"/>
  <c r="G10" i="30"/>
  <c r="K10" i="30"/>
  <c r="O10" i="30"/>
  <c r="S10" i="30"/>
  <c r="W10" i="30"/>
  <c r="AA10" i="30"/>
  <c r="AE10" i="30"/>
  <c r="AI10" i="30"/>
  <c r="AM10" i="30"/>
  <c r="F11" i="30"/>
  <c r="J11" i="30"/>
  <c r="N11" i="30"/>
  <c r="R11" i="30"/>
  <c r="V11" i="30"/>
  <c r="Z11" i="30"/>
  <c r="AD11" i="30"/>
  <c r="AH11" i="30"/>
  <c r="AL11" i="30"/>
  <c r="E12" i="30"/>
  <c r="I12" i="30"/>
  <c r="M12" i="30"/>
  <c r="Q12" i="30"/>
  <c r="U12" i="30"/>
  <c r="Y12" i="30"/>
  <c r="AC12" i="30"/>
  <c r="AG12" i="30"/>
  <c r="AK12" i="30"/>
  <c r="H13" i="30"/>
  <c r="L13" i="30"/>
  <c r="P13" i="30"/>
  <c r="T13" i="30"/>
  <c r="X13" i="30"/>
  <c r="AB13" i="30"/>
  <c r="AF13" i="30"/>
  <c r="AJ13" i="30"/>
  <c r="AN13" i="30"/>
  <c r="G14" i="30"/>
  <c r="K14" i="30"/>
  <c r="O14" i="30"/>
  <c r="S14" i="30"/>
  <c r="W14" i="30"/>
  <c r="AA14" i="30"/>
  <c r="AE14" i="30"/>
  <c r="AI14" i="30"/>
  <c r="AM14" i="30"/>
  <c r="F15" i="30"/>
  <c r="J15" i="30"/>
  <c r="N15" i="30"/>
  <c r="R15" i="30"/>
  <c r="V15" i="30"/>
  <c r="Z15" i="30"/>
  <c r="AD15" i="30"/>
  <c r="AH15" i="30"/>
  <c r="AL15" i="30"/>
  <c r="E16" i="30"/>
  <c r="I16" i="30"/>
  <c r="M16" i="30"/>
  <c r="Q16" i="30"/>
  <c r="U16" i="30"/>
  <c r="Y16" i="30"/>
  <c r="AC16" i="30"/>
  <c r="AG16" i="30"/>
  <c r="AK16" i="30"/>
  <c r="H17" i="30"/>
  <c r="L17" i="30"/>
  <c r="P17" i="30"/>
  <c r="T17" i="30"/>
  <c r="X17" i="30"/>
  <c r="AB17" i="30"/>
  <c r="AF17" i="30"/>
  <c r="AJ17" i="30"/>
  <c r="AN17" i="30"/>
  <c r="G18" i="30"/>
  <c r="K18" i="30"/>
  <c r="O18" i="30"/>
  <c r="S18" i="30"/>
  <c r="W18" i="30"/>
  <c r="AA18" i="30"/>
  <c r="AE18" i="30"/>
  <c r="AI18" i="30"/>
  <c r="AM18" i="30"/>
  <c r="F19" i="30"/>
  <c r="J19" i="30"/>
  <c r="N19" i="30"/>
  <c r="R19" i="30"/>
  <c r="V19" i="30"/>
  <c r="Z19" i="30"/>
  <c r="AD19" i="30"/>
  <c r="AH19" i="30"/>
  <c r="AL19" i="30"/>
  <c r="E20" i="30"/>
  <c r="I20" i="30"/>
  <c r="M20" i="30"/>
  <c r="Q20" i="30"/>
  <c r="U20" i="30"/>
  <c r="Y20" i="30"/>
  <c r="AC20" i="30"/>
  <c r="AG20" i="30"/>
  <c r="AK20" i="30"/>
  <c r="H21" i="30"/>
  <c r="L21" i="30"/>
  <c r="P21" i="30"/>
  <c r="T21" i="30"/>
  <c r="X21" i="30"/>
  <c r="AB21" i="30"/>
  <c r="AF21" i="30"/>
  <c r="AJ21" i="30"/>
  <c r="AN21" i="30"/>
  <c r="G22" i="30"/>
  <c r="K22" i="30"/>
  <c r="O22" i="30"/>
  <c r="D11" i="30"/>
  <c r="D15" i="30"/>
  <c r="D19" i="30"/>
  <c r="D23" i="30"/>
  <c r="D27" i="30"/>
  <c r="D31" i="30"/>
  <c r="D35" i="30"/>
  <c r="D39" i="30"/>
  <c r="D43" i="30"/>
  <c r="E9" i="30"/>
  <c r="I9" i="30"/>
  <c r="M9" i="30"/>
  <c r="Q9" i="30"/>
  <c r="U9" i="30"/>
  <c r="Y9" i="30"/>
  <c r="AC9" i="30"/>
  <c r="AG9" i="30"/>
  <c r="AK9" i="30"/>
  <c r="H10" i="30"/>
  <c r="L10" i="30"/>
  <c r="P10" i="30"/>
  <c r="T10" i="30"/>
  <c r="X10" i="30"/>
  <c r="AB10" i="30"/>
  <c r="D12" i="30"/>
  <c r="D16" i="30"/>
  <c r="D20" i="30"/>
  <c r="D24" i="30"/>
  <c r="D28" i="30"/>
  <c r="D32" i="30"/>
  <c r="D36" i="30"/>
  <c r="D40" i="30"/>
  <c r="D44" i="30"/>
  <c r="F9" i="30"/>
  <c r="J9" i="30"/>
  <c r="N9" i="30"/>
  <c r="R9" i="30"/>
  <c r="V9" i="30"/>
  <c r="Z9" i="30"/>
  <c r="AD9" i="30"/>
  <c r="AH9" i="30"/>
  <c r="AL9" i="30"/>
  <c r="E10" i="30"/>
  <c r="I10" i="30"/>
  <c r="M10" i="30"/>
  <c r="Q10" i="30"/>
  <c r="U10" i="30"/>
  <c r="Y10" i="30"/>
  <c r="AC10" i="30"/>
  <c r="D9" i="30"/>
  <c r="D13" i="30"/>
  <c r="D17" i="30"/>
  <c r="D21" i="30"/>
  <c r="D25" i="30"/>
  <c r="D29" i="30"/>
  <c r="D33" i="30"/>
  <c r="D37" i="30"/>
  <c r="D41" i="30"/>
  <c r="D45" i="30"/>
  <c r="G9" i="30"/>
  <c r="K9" i="30"/>
  <c r="O9" i="30"/>
  <c r="S9" i="30"/>
  <c r="W9" i="30"/>
  <c r="AA9" i="30"/>
  <c r="AE9" i="30"/>
  <c r="AI9" i="30"/>
  <c r="AM9" i="30"/>
  <c r="F10" i="30"/>
  <c r="J10" i="30"/>
  <c r="N10" i="30"/>
  <c r="R10" i="30"/>
  <c r="V10" i="30"/>
  <c r="Z10" i="30"/>
  <c r="S22" i="30"/>
  <c r="W22" i="30"/>
  <c r="AA22" i="30"/>
  <c r="AE22" i="30"/>
  <c r="AI22" i="30"/>
  <c r="AM22" i="30"/>
  <c r="F23" i="30"/>
  <c r="J23" i="30"/>
  <c r="N23" i="30"/>
  <c r="R23" i="30"/>
  <c r="V23" i="30"/>
  <c r="Z23" i="30"/>
  <c r="AD23" i="30"/>
  <c r="AH23" i="30"/>
  <c r="AL23" i="30"/>
  <c r="E24" i="30"/>
  <c r="I24" i="30"/>
  <c r="M24" i="30"/>
  <c r="Q24" i="30"/>
  <c r="U24" i="30"/>
  <c r="Y24" i="30"/>
  <c r="AC24" i="30"/>
  <c r="AG24" i="30"/>
  <c r="AK24" i="30"/>
  <c r="H25" i="30"/>
  <c r="L25" i="30"/>
  <c r="P25" i="30"/>
  <c r="T25" i="30"/>
  <c r="X25" i="30"/>
  <c r="AB25" i="30"/>
  <c r="AF25" i="30"/>
  <c r="AJ25" i="30"/>
  <c r="AN25" i="30"/>
  <c r="G26" i="30"/>
  <c r="K26" i="30"/>
  <c r="O26" i="30"/>
  <c r="S26" i="30"/>
  <c r="W26" i="30"/>
  <c r="AA26" i="30"/>
  <c r="AE26" i="30"/>
  <c r="AI26" i="30"/>
  <c r="AM26" i="30"/>
  <c r="F27" i="30"/>
  <c r="J27" i="30"/>
  <c r="N27" i="30"/>
  <c r="R27" i="30"/>
  <c r="V27" i="30"/>
  <c r="Z27" i="30"/>
  <c r="AD27" i="30"/>
  <c r="AH27" i="30"/>
  <c r="AL27" i="30"/>
  <c r="E28" i="30"/>
  <c r="I28" i="30"/>
  <c r="M28" i="30"/>
  <c r="Q28" i="30"/>
  <c r="U28" i="30"/>
  <c r="Y28" i="30"/>
  <c r="AC28" i="30"/>
  <c r="AG28" i="30"/>
  <c r="AK28" i="30"/>
  <c r="H29" i="30"/>
  <c r="L29" i="30"/>
  <c r="P29" i="30"/>
  <c r="T29" i="30"/>
  <c r="X29" i="30"/>
  <c r="AB29" i="30"/>
  <c r="AF29" i="30"/>
  <c r="AJ29" i="30"/>
  <c r="AN29" i="30"/>
  <c r="G30" i="30"/>
  <c r="K30" i="30"/>
  <c r="O30" i="30"/>
  <c r="S30" i="30"/>
  <c r="W30" i="30"/>
  <c r="AA30" i="30"/>
  <c r="AE30" i="30"/>
  <c r="AI30" i="30"/>
  <c r="AM30" i="30"/>
  <c r="F31" i="30"/>
  <c r="J31" i="30"/>
  <c r="N31" i="30"/>
  <c r="R31" i="30"/>
  <c r="V31" i="30"/>
  <c r="Z31" i="30"/>
  <c r="AD31" i="30"/>
  <c r="AH31" i="30"/>
  <c r="AL31" i="30"/>
  <c r="E32" i="30"/>
  <c r="I32" i="30"/>
  <c r="M32" i="30"/>
  <c r="Q32" i="30"/>
  <c r="U32" i="30"/>
  <c r="Y32" i="30"/>
  <c r="AC32" i="30"/>
  <c r="AG32" i="30"/>
  <c r="AK32" i="30"/>
  <c r="H33" i="30"/>
  <c r="L33" i="30"/>
  <c r="P33" i="30"/>
  <c r="T33" i="30"/>
  <c r="X33" i="30"/>
  <c r="AB33" i="30"/>
  <c r="AF33" i="30"/>
  <c r="AJ33" i="30"/>
  <c r="AN33" i="30"/>
  <c r="G34" i="30"/>
  <c r="K34" i="30"/>
  <c r="O34" i="30"/>
  <c r="S34" i="30"/>
  <c r="W34" i="30"/>
  <c r="AA34" i="30"/>
  <c r="AE34" i="30"/>
  <c r="AI34" i="30"/>
  <c r="AM34" i="30"/>
  <c r="F35" i="30"/>
  <c r="J35" i="30"/>
  <c r="N35" i="30"/>
  <c r="R35" i="30"/>
  <c r="V35" i="30"/>
  <c r="Z35" i="30"/>
  <c r="AD35" i="30"/>
  <c r="AH35" i="30"/>
  <c r="AL35" i="30"/>
  <c r="E36" i="30"/>
  <c r="I36" i="30"/>
  <c r="M36" i="30"/>
  <c r="Q36" i="30"/>
  <c r="U36" i="30"/>
  <c r="AF10" i="30"/>
  <c r="AJ10" i="30"/>
  <c r="AN10" i="30"/>
  <c r="G11" i="30"/>
  <c r="K11" i="30"/>
  <c r="O11" i="30"/>
  <c r="S11" i="30"/>
  <c r="W11" i="30"/>
  <c r="AA11" i="30"/>
  <c r="AE11" i="30"/>
  <c r="AI11" i="30"/>
  <c r="AM11" i="30"/>
  <c r="F12" i="30"/>
  <c r="J12" i="30"/>
  <c r="N12" i="30"/>
  <c r="R12" i="30"/>
  <c r="V12" i="30"/>
  <c r="Z12" i="30"/>
  <c r="AD12" i="30"/>
  <c r="AH12" i="30"/>
  <c r="AL12" i="30"/>
  <c r="E13" i="30"/>
  <c r="I13" i="30"/>
  <c r="M13" i="30"/>
  <c r="Q13" i="30"/>
  <c r="U13" i="30"/>
  <c r="Y13" i="30"/>
  <c r="AC13" i="30"/>
  <c r="AG13" i="30"/>
  <c r="AK13" i="30"/>
  <c r="H14" i="30"/>
  <c r="L14" i="30"/>
  <c r="P14" i="30"/>
  <c r="T14" i="30"/>
  <c r="X14" i="30"/>
  <c r="AB14" i="30"/>
  <c r="AF14" i="30"/>
  <c r="AJ14" i="30"/>
  <c r="AN14" i="30"/>
  <c r="G15" i="30"/>
  <c r="K15" i="30"/>
  <c r="O15" i="30"/>
  <c r="S15" i="30"/>
  <c r="W15" i="30"/>
  <c r="AA15" i="30"/>
  <c r="AE15" i="30"/>
  <c r="AI15" i="30"/>
  <c r="AM15" i="30"/>
  <c r="F16" i="30"/>
  <c r="J16" i="30"/>
  <c r="N16" i="30"/>
  <c r="R16" i="30"/>
  <c r="V16" i="30"/>
  <c r="Z16" i="30"/>
  <c r="AD16" i="30"/>
  <c r="AH16" i="30"/>
  <c r="AL16" i="30"/>
  <c r="E17" i="30"/>
  <c r="I17" i="30"/>
  <c r="M17" i="30"/>
  <c r="Q17" i="30"/>
  <c r="U17" i="30"/>
  <c r="Y17" i="30"/>
  <c r="AC17" i="30"/>
  <c r="AG17" i="30"/>
  <c r="AK17" i="30"/>
  <c r="H18" i="30"/>
  <c r="L18" i="30"/>
  <c r="P18" i="30"/>
  <c r="T18" i="30"/>
  <c r="X18" i="30"/>
  <c r="AB18" i="30"/>
  <c r="AF18" i="30"/>
  <c r="AJ18" i="30"/>
  <c r="AN18" i="30"/>
  <c r="G19" i="30"/>
  <c r="K19" i="30"/>
  <c r="O19" i="30"/>
  <c r="S19" i="30"/>
  <c r="W19" i="30"/>
  <c r="AA19" i="30"/>
  <c r="AE19" i="30"/>
  <c r="AI19" i="30"/>
  <c r="AM19" i="30"/>
  <c r="F20" i="30"/>
  <c r="AG10" i="30"/>
  <c r="AK10" i="30"/>
  <c r="H11" i="30"/>
  <c r="L11" i="30"/>
  <c r="P11" i="30"/>
  <c r="T11" i="30"/>
  <c r="X11" i="30"/>
  <c r="AB11" i="30"/>
  <c r="AF11" i="30"/>
  <c r="AJ11" i="30"/>
  <c r="AN11" i="30"/>
  <c r="G12" i="30"/>
  <c r="K12" i="30"/>
  <c r="O12" i="30"/>
  <c r="S12" i="30"/>
  <c r="W12" i="30"/>
  <c r="AA12" i="30"/>
  <c r="AE12" i="30"/>
  <c r="AI12" i="30"/>
  <c r="AM12" i="30"/>
  <c r="F13" i="30"/>
  <c r="J13" i="30"/>
  <c r="N13" i="30"/>
  <c r="R13" i="30"/>
  <c r="V13" i="30"/>
  <c r="Z13" i="30"/>
  <c r="AD13" i="30"/>
  <c r="AH13" i="30"/>
  <c r="AL13" i="30"/>
  <c r="E14" i="30"/>
  <c r="I14" i="30"/>
  <c r="M14" i="30"/>
  <c r="Q14" i="30"/>
  <c r="U14" i="30"/>
  <c r="Y14" i="30"/>
  <c r="AC14" i="30"/>
  <c r="AG14" i="30"/>
  <c r="AK14" i="30"/>
  <c r="H15" i="30"/>
  <c r="L15" i="30"/>
  <c r="P15" i="30"/>
  <c r="T15" i="30"/>
  <c r="X15" i="30"/>
  <c r="AB15" i="30"/>
  <c r="AF15" i="30"/>
  <c r="AJ15" i="30"/>
  <c r="AN15" i="30"/>
  <c r="G16" i="30"/>
  <c r="K16" i="30"/>
  <c r="O16" i="30"/>
  <c r="S16" i="30"/>
  <c r="W16" i="30"/>
  <c r="AA16" i="30"/>
  <c r="AE16" i="30"/>
  <c r="AI16" i="30"/>
  <c r="AM16" i="30"/>
  <c r="F17" i="30"/>
  <c r="J17" i="30"/>
  <c r="N17" i="30"/>
  <c r="R17" i="30"/>
  <c r="V17" i="30"/>
  <c r="Z17" i="30"/>
  <c r="AD17" i="30"/>
  <c r="AH17" i="30"/>
  <c r="AL17" i="30"/>
  <c r="E18" i="30"/>
  <c r="I18" i="30"/>
  <c r="M18" i="30"/>
  <c r="Q18" i="30"/>
  <c r="U18" i="30"/>
  <c r="Y18" i="30"/>
  <c r="AC18" i="30"/>
  <c r="AG18" i="30"/>
  <c r="AK18" i="30"/>
  <c r="H19" i="30"/>
  <c r="L19" i="30"/>
  <c r="P19" i="30"/>
  <c r="T19" i="30"/>
  <c r="X19" i="30"/>
  <c r="AB19" i="30"/>
  <c r="AF19" i="30"/>
  <c r="AJ19" i="30"/>
  <c r="AN19" i="30"/>
  <c r="G20" i="30"/>
  <c r="AD10" i="30"/>
  <c r="AH10" i="30"/>
  <c r="AL10" i="30"/>
  <c r="E11" i="30"/>
  <c r="I11" i="30"/>
  <c r="M11" i="30"/>
  <c r="Q11" i="30"/>
  <c r="U11" i="30"/>
  <c r="Y11" i="30"/>
  <c r="AC11" i="30"/>
  <c r="AG11" i="30"/>
  <c r="AK11" i="30"/>
  <c r="H12" i="30"/>
  <c r="L12" i="30"/>
  <c r="P12" i="30"/>
  <c r="T12" i="30"/>
  <c r="X12" i="30"/>
  <c r="AB12" i="30"/>
  <c r="AF12" i="30"/>
  <c r="AJ12" i="30"/>
  <c r="AN12" i="30"/>
  <c r="G13" i="30"/>
  <c r="K13" i="30"/>
  <c r="O13" i="30"/>
  <c r="S13" i="30"/>
  <c r="W13" i="30"/>
  <c r="AA13" i="30"/>
  <c r="AE13" i="30"/>
  <c r="AI13" i="30"/>
  <c r="AM13" i="30"/>
  <c r="F14" i="30"/>
  <c r="J14" i="30"/>
  <c r="N14" i="30"/>
  <c r="R14" i="30"/>
  <c r="V14" i="30"/>
  <c r="Z14" i="30"/>
  <c r="AD14" i="30"/>
  <c r="AH14" i="30"/>
  <c r="AL14" i="30"/>
  <c r="E15" i="30"/>
  <c r="I15" i="30"/>
  <c r="M15" i="30"/>
  <c r="Q15" i="30"/>
  <c r="U15" i="30"/>
  <c r="Y15" i="30"/>
  <c r="AC15" i="30"/>
  <c r="AG15" i="30"/>
  <c r="AK15" i="30"/>
  <c r="H16" i="30"/>
  <c r="L16" i="30"/>
  <c r="P16" i="30"/>
  <c r="T16" i="30"/>
  <c r="X16" i="30"/>
  <c r="AB16" i="30"/>
  <c r="AF16" i="30"/>
  <c r="AJ16" i="30"/>
  <c r="AN16" i="30"/>
  <c r="G17" i="30"/>
  <c r="K17" i="30"/>
  <c r="O17" i="30"/>
  <c r="S17" i="30"/>
  <c r="W17" i="30"/>
  <c r="AA17" i="30"/>
  <c r="AE17" i="30"/>
  <c r="AI17" i="30"/>
  <c r="AM17" i="30"/>
  <c r="F18" i="30"/>
  <c r="J18" i="30"/>
  <c r="N18" i="30"/>
  <c r="R18" i="30"/>
  <c r="V18" i="30"/>
  <c r="Z18" i="30"/>
  <c r="AD18" i="30"/>
  <c r="AH18" i="30"/>
  <c r="AL18" i="30"/>
  <c r="E19" i="30"/>
  <c r="I19" i="30"/>
  <c r="M19" i="30"/>
  <c r="Q19" i="30"/>
  <c r="U19" i="30"/>
  <c r="Y19" i="30"/>
  <c r="AC19" i="30"/>
  <c r="AG19" i="30"/>
  <c r="AK19" i="30"/>
  <c r="Y36" i="30"/>
  <c r="AC36" i="30"/>
  <c r="AG36" i="30"/>
  <c r="AK36" i="30"/>
  <c r="H37" i="30"/>
  <c r="L37" i="30"/>
  <c r="P37" i="30"/>
  <c r="T37" i="30"/>
  <c r="X37" i="30"/>
  <c r="AB37" i="30"/>
  <c r="AF37" i="30"/>
  <c r="AJ37" i="30"/>
  <c r="AN37" i="30"/>
  <c r="G38" i="30"/>
  <c r="K38" i="30"/>
  <c r="O38" i="30"/>
  <c r="S38" i="30"/>
  <c r="W38" i="30"/>
  <c r="AA38" i="30"/>
  <c r="AE38" i="30"/>
  <c r="AI38" i="30"/>
  <c r="AM38" i="30"/>
  <c r="F39" i="30"/>
  <c r="J39" i="30"/>
  <c r="N39" i="30"/>
  <c r="R39" i="30"/>
  <c r="V39" i="30"/>
  <c r="Z39" i="30"/>
  <c r="AD39" i="30"/>
  <c r="AH39" i="30"/>
  <c r="AL39" i="30"/>
  <c r="E40" i="30"/>
  <c r="I40" i="30"/>
  <c r="M40" i="30"/>
  <c r="Q40" i="30"/>
  <c r="U40" i="30"/>
  <c r="Y40" i="30"/>
  <c r="AC40" i="30"/>
  <c r="AG40" i="30"/>
  <c r="AK40" i="30"/>
  <c r="H41" i="30"/>
  <c r="L41" i="30"/>
  <c r="P41" i="30"/>
  <c r="T41" i="30"/>
  <c r="X41" i="30"/>
  <c r="AB41" i="30"/>
  <c r="AF41" i="30"/>
  <c r="AJ41" i="30"/>
  <c r="AN41" i="30"/>
  <c r="G42" i="30"/>
  <c r="K42" i="30"/>
  <c r="O42" i="30"/>
  <c r="S42" i="30"/>
  <c r="W42" i="30"/>
  <c r="AA42" i="30"/>
  <c r="AE42" i="30"/>
  <c r="AI42" i="30"/>
  <c r="AM42" i="30"/>
  <c r="F43" i="30"/>
  <c r="J43" i="30"/>
  <c r="N43" i="30"/>
  <c r="R43" i="30"/>
  <c r="V43" i="30"/>
  <c r="Z43" i="30"/>
  <c r="AD43" i="30"/>
  <c r="AH43" i="30"/>
  <c r="AL43" i="30"/>
  <c r="E44" i="30"/>
  <c r="I44" i="30"/>
  <c r="M44" i="30"/>
  <c r="Q44" i="30"/>
  <c r="U44" i="30"/>
  <c r="Y44" i="30"/>
  <c r="AC44" i="30"/>
  <c r="AG44" i="30"/>
  <c r="AK44" i="30"/>
  <c r="H45" i="30"/>
  <c r="L45" i="30"/>
  <c r="P45" i="30"/>
  <c r="T45" i="30"/>
  <c r="X45" i="30"/>
  <c r="AB45" i="30"/>
  <c r="AF45" i="30"/>
  <c r="AJ45" i="30"/>
  <c r="AN45" i="30"/>
  <c r="J20" i="30"/>
  <c r="N20" i="30"/>
  <c r="R20" i="30"/>
  <c r="V20" i="30"/>
  <c r="Z20" i="30"/>
  <c r="AD20" i="30"/>
  <c r="AH20" i="30"/>
  <c r="AL20" i="30"/>
  <c r="E21" i="30"/>
  <c r="I21" i="30"/>
  <c r="M21" i="30"/>
  <c r="Q21" i="30"/>
  <c r="U21" i="30"/>
  <c r="Y21" i="30"/>
  <c r="AC21" i="30"/>
  <c r="AG21" i="30"/>
  <c r="AK21" i="30"/>
  <c r="H22" i="30"/>
  <c r="L22" i="30"/>
  <c r="P22" i="30"/>
  <c r="T22" i="30"/>
  <c r="X22" i="30"/>
  <c r="AB22" i="30"/>
  <c r="AF22" i="30"/>
  <c r="AJ22" i="30"/>
  <c r="AN22" i="30"/>
  <c r="G23" i="30"/>
  <c r="K23" i="30"/>
  <c r="O23" i="30"/>
  <c r="S23" i="30"/>
  <c r="W23" i="30"/>
  <c r="AA23" i="30"/>
  <c r="AE23" i="30"/>
  <c r="AI23" i="30"/>
  <c r="AM23" i="30"/>
  <c r="F24" i="30"/>
  <c r="J24" i="30"/>
  <c r="N24" i="30"/>
  <c r="R24" i="30"/>
  <c r="V24" i="30"/>
  <c r="Z24" i="30"/>
  <c r="AD24" i="30"/>
  <c r="AH24" i="30"/>
  <c r="AL24" i="30"/>
  <c r="E25" i="30"/>
  <c r="I25" i="30"/>
  <c r="M25" i="30"/>
  <c r="Q25" i="30"/>
  <c r="U25" i="30"/>
  <c r="Y25" i="30"/>
  <c r="AC25" i="30"/>
  <c r="AG25" i="30"/>
  <c r="AK25" i="30"/>
  <c r="H26" i="30"/>
  <c r="L26" i="30"/>
  <c r="P26" i="30"/>
  <c r="T26" i="30"/>
  <c r="X26" i="30"/>
  <c r="AB26" i="30"/>
  <c r="AF26" i="30"/>
  <c r="AJ26" i="30"/>
  <c r="AN26" i="30"/>
  <c r="G27" i="30"/>
  <c r="K27" i="30"/>
  <c r="O27" i="30"/>
  <c r="S27" i="30"/>
  <c r="W27" i="30"/>
  <c r="K20" i="30"/>
  <c r="O20" i="30"/>
  <c r="S20" i="30"/>
  <c r="W20" i="30"/>
  <c r="AA20" i="30"/>
  <c r="AE20" i="30"/>
  <c r="AI20" i="30"/>
  <c r="AM20" i="30"/>
  <c r="F21" i="30"/>
  <c r="J21" i="30"/>
  <c r="N21" i="30"/>
  <c r="R21" i="30"/>
  <c r="V21" i="30"/>
  <c r="Z21" i="30"/>
  <c r="AD21" i="30"/>
  <c r="AH21" i="30"/>
  <c r="AL21" i="30"/>
  <c r="E22" i="30"/>
  <c r="I22" i="30"/>
  <c r="M22" i="30"/>
  <c r="Q22" i="30"/>
  <c r="U22" i="30"/>
  <c r="Y22" i="30"/>
  <c r="AC22" i="30"/>
  <c r="AG22" i="30"/>
  <c r="AK22" i="30"/>
  <c r="H23" i="30"/>
  <c r="L23" i="30"/>
  <c r="P23" i="30"/>
  <c r="T23" i="30"/>
  <c r="X23" i="30"/>
  <c r="AB23" i="30"/>
  <c r="AF23" i="30"/>
  <c r="AJ23" i="30"/>
  <c r="AN23" i="30"/>
  <c r="G24" i="30"/>
  <c r="K24" i="30"/>
  <c r="O24" i="30"/>
  <c r="S24" i="30"/>
  <c r="W24" i="30"/>
  <c r="AA24" i="30"/>
  <c r="AE24" i="30"/>
  <c r="AI24" i="30"/>
  <c r="AM24" i="30"/>
  <c r="F25" i="30"/>
  <c r="J25" i="30"/>
  <c r="N25" i="30"/>
  <c r="R25" i="30"/>
  <c r="V25" i="30"/>
  <c r="Z25" i="30"/>
  <c r="AD25" i="30"/>
  <c r="AH25" i="30"/>
  <c r="AL25" i="30"/>
  <c r="E26" i="30"/>
  <c r="I26" i="30"/>
  <c r="M26" i="30"/>
  <c r="Q26" i="30"/>
  <c r="U26" i="30"/>
  <c r="Y26" i="30"/>
  <c r="AC26" i="30"/>
  <c r="AG26" i="30"/>
  <c r="AK26" i="30"/>
  <c r="H27" i="30"/>
  <c r="L27" i="30"/>
  <c r="P27" i="30"/>
  <c r="T27" i="30"/>
  <c r="X27" i="30"/>
  <c r="H20" i="30"/>
  <c r="L20" i="30"/>
  <c r="P20" i="30"/>
  <c r="T20" i="30"/>
  <c r="X20" i="30"/>
  <c r="AB20" i="30"/>
  <c r="AF20" i="30"/>
  <c r="AJ20" i="30"/>
  <c r="AN20" i="30"/>
  <c r="G21" i="30"/>
  <c r="K21" i="30"/>
  <c r="O21" i="30"/>
  <c r="S21" i="30"/>
  <c r="W21" i="30"/>
  <c r="AA21" i="30"/>
  <c r="AE21" i="30"/>
  <c r="AI21" i="30"/>
  <c r="AM21" i="30"/>
  <c r="F22" i="30"/>
  <c r="J22" i="30"/>
  <c r="N22" i="30"/>
  <c r="R22" i="30"/>
  <c r="V22" i="30"/>
  <c r="Z22" i="30"/>
  <c r="AD22" i="30"/>
  <c r="AH22" i="30"/>
  <c r="AL22" i="30"/>
  <c r="E23" i="30"/>
  <c r="I23" i="30"/>
  <c r="M23" i="30"/>
  <c r="Q23" i="30"/>
  <c r="U23" i="30"/>
  <c r="Y23" i="30"/>
  <c r="AC23" i="30"/>
  <c r="AG23" i="30"/>
  <c r="AK23" i="30"/>
  <c r="H24" i="30"/>
  <c r="L24" i="30"/>
  <c r="P24" i="30"/>
  <c r="T24" i="30"/>
  <c r="X24" i="30"/>
  <c r="AB24" i="30"/>
  <c r="AF24" i="30"/>
  <c r="AJ24" i="30"/>
  <c r="AN24" i="30"/>
  <c r="G25" i="30"/>
  <c r="K25" i="30"/>
  <c r="O25" i="30"/>
  <c r="S25" i="30"/>
  <c r="W25" i="30"/>
  <c r="AA25" i="30"/>
  <c r="AE25" i="30"/>
  <c r="AI25" i="30"/>
  <c r="AM25" i="30"/>
  <c r="F26" i="30"/>
  <c r="J26" i="30"/>
  <c r="N26" i="30"/>
  <c r="R26" i="30"/>
  <c r="V26" i="30"/>
  <c r="Z26" i="30"/>
  <c r="AD26" i="30"/>
  <c r="AH26" i="30"/>
  <c r="AL26" i="30"/>
  <c r="E27" i="30"/>
  <c r="I27" i="30"/>
  <c r="M27" i="30"/>
  <c r="Q27" i="30"/>
  <c r="U27" i="30"/>
  <c r="AA27" i="30"/>
  <c r="AE27" i="30"/>
  <c r="AI27" i="30"/>
  <c r="AM27" i="30"/>
  <c r="F28" i="30"/>
  <c r="J28" i="30"/>
  <c r="N28" i="30"/>
  <c r="R28" i="30"/>
  <c r="V28" i="30"/>
  <c r="Z28" i="30"/>
  <c r="AD28" i="30"/>
  <c r="AH28" i="30"/>
  <c r="AL28" i="30"/>
  <c r="E29" i="30"/>
  <c r="I29" i="30"/>
  <c r="M29" i="30"/>
  <c r="Q29" i="30"/>
  <c r="U29" i="30"/>
  <c r="Y29" i="30"/>
  <c r="AC29" i="30"/>
  <c r="AG29" i="30"/>
  <c r="AK29" i="30"/>
  <c r="H30" i="30"/>
  <c r="L30" i="30"/>
  <c r="P30" i="30"/>
  <c r="T30" i="30"/>
  <c r="X30" i="30"/>
  <c r="AB30" i="30"/>
  <c r="AF30" i="30"/>
  <c r="AJ30" i="30"/>
  <c r="AN30" i="30"/>
  <c r="G31" i="30"/>
  <c r="K31" i="30"/>
  <c r="O31" i="30"/>
  <c r="S31" i="30"/>
  <c r="W31" i="30"/>
  <c r="AA31" i="30"/>
  <c r="AE31" i="30"/>
  <c r="AI31" i="30"/>
  <c r="AM31" i="30"/>
  <c r="F32" i="30"/>
  <c r="J32" i="30"/>
  <c r="N32" i="30"/>
  <c r="R32" i="30"/>
  <c r="V32" i="30"/>
  <c r="Z32" i="30"/>
  <c r="AD32" i="30"/>
  <c r="AH32" i="30"/>
  <c r="AL32" i="30"/>
  <c r="E33" i="30"/>
  <c r="I33" i="30"/>
  <c r="M33" i="30"/>
  <c r="Q33" i="30"/>
  <c r="U33" i="30"/>
  <c r="Y33" i="30"/>
  <c r="AC33" i="30"/>
  <c r="AG33" i="30"/>
  <c r="AK33" i="30"/>
  <c r="H34" i="30"/>
  <c r="L34" i="30"/>
  <c r="P34" i="30"/>
  <c r="T34" i="30"/>
  <c r="X34" i="30"/>
  <c r="AB34" i="30"/>
  <c r="AF34" i="30"/>
  <c r="AJ34" i="30"/>
  <c r="AN34" i="30"/>
  <c r="G35" i="30"/>
  <c r="K35" i="30"/>
  <c r="O35" i="30"/>
  <c r="S35" i="30"/>
  <c r="W35" i="30"/>
  <c r="AA35" i="30"/>
  <c r="AE35" i="30"/>
  <c r="AI35" i="30"/>
  <c r="AM35" i="30"/>
  <c r="F36" i="30"/>
  <c r="J36" i="30"/>
  <c r="N36" i="30"/>
  <c r="R36" i="30"/>
  <c r="V36" i="30"/>
  <c r="Z36" i="30"/>
  <c r="AD36" i="30"/>
  <c r="AH36" i="30"/>
  <c r="AL36" i="30"/>
  <c r="AB27" i="30"/>
  <c r="AF27" i="30"/>
  <c r="AJ27" i="30"/>
  <c r="AN27" i="30"/>
  <c r="G28" i="30"/>
  <c r="K28" i="30"/>
  <c r="O28" i="30"/>
  <c r="S28" i="30"/>
  <c r="W28" i="30"/>
  <c r="AA28" i="30"/>
  <c r="AE28" i="30"/>
  <c r="AI28" i="30"/>
  <c r="AM28" i="30"/>
  <c r="F29" i="30"/>
  <c r="J29" i="30"/>
  <c r="N29" i="30"/>
  <c r="R29" i="30"/>
  <c r="V29" i="30"/>
  <c r="Z29" i="30"/>
  <c r="AD29" i="30"/>
  <c r="AH29" i="30"/>
  <c r="AL29" i="30"/>
  <c r="E30" i="30"/>
  <c r="I30" i="30"/>
  <c r="M30" i="30"/>
  <c r="Q30" i="30"/>
  <c r="U30" i="30"/>
  <c r="Y30" i="30"/>
  <c r="AC30" i="30"/>
  <c r="AG30" i="30"/>
  <c r="AK30" i="30"/>
  <c r="H31" i="30"/>
  <c r="L31" i="30"/>
  <c r="P31" i="30"/>
  <c r="T31" i="30"/>
  <c r="X31" i="30"/>
  <c r="AB31" i="30"/>
  <c r="AF31" i="30"/>
  <c r="AJ31" i="30"/>
  <c r="AN31" i="30"/>
  <c r="G32" i="30"/>
  <c r="K32" i="30"/>
  <c r="O32" i="30"/>
  <c r="S32" i="30"/>
  <c r="W32" i="30"/>
  <c r="AA32" i="30"/>
  <c r="AE32" i="30"/>
  <c r="AI32" i="30"/>
  <c r="AM32" i="30"/>
  <c r="F33" i="30"/>
  <c r="J33" i="30"/>
  <c r="N33" i="30"/>
  <c r="R33" i="30"/>
  <c r="V33" i="30"/>
  <c r="Z33" i="30"/>
  <c r="AD33" i="30"/>
  <c r="AH33" i="30"/>
  <c r="AL33" i="30"/>
  <c r="E34" i="30"/>
  <c r="I34" i="30"/>
  <c r="M34" i="30"/>
  <c r="Q34" i="30"/>
  <c r="U34" i="30"/>
  <c r="Y34" i="30"/>
  <c r="AC34" i="30"/>
  <c r="AG34" i="30"/>
  <c r="AK34" i="30"/>
  <c r="H35" i="30"/>
  <c r="L35" i="30"/>
  <c r="P35" i="30"/>
  <c r="T35" i="30"/>
  <c r="X35" i="30"/>
  <c r="AB35" i="30"/>
  <c r="AF35" i="30"/>
  <c r="AJ35" i="30"/>
  <c r="AN35" i="30"/>
  <c r="G36" i="30"/>
  <c r="K36" i="30"/>
  <c r="O36" i="30"/>
  <c r="S36" i="30"/>
  <c r="W36" i="30"/>
  <c r="AA36" i="30"/>
  <c r="AE36" i="30"/>
  <c r="AI36" i="30"/>
  <c r="AM36" i="30"/>
  <c r="Y27" i="30"/>
  <c r="AC27" i="30"/>
  <c r="AG27" i="30"/>
  <c r="AK27" i="30"/>
  <c r="H28" i="30"/>
  <c r="L28" i="30"/>
  <c r="P28" i="30"/>
  <c r="T28" i="30"/>
  <c r="X28" i="30"/>
  <c r="AB28" i="30"/>
  <c r="AF28" i="30"/>
  <c r="AJ28" i="30"/>
  <c r="AN28" i="30"/>
  <c r="G29" i="30"/>
  <c r="K29" i="30"/>
  <c r="O29" i="30"/>
  <c r="S29" i="30"/>
  <c r="W29" i="30"/>
  <c r="AA29" i="30"/>
  <c r="AE29" i="30"/>
  <c r="AI29" i="30"/>
  <c r="AM29" i="30"/>
  <c r="F30" i="30"/>
  <c r="J30" i="30"/>
  <c r="N30" i="30"/>
  <c r="R30" i="30"/>
  <c r="V30" i="30"/>
  <c r="Z30" i="30"/>
  <c r="AD30" i="30"/>
  <c r="AH30" i="30"/>
  <c r="AL30" i="30"/>
  <c r="E31" i="30"/>
  <c r="I31" i="30"/>
  <c r="M31" i="30"/>
  <c r="Q31" i="30"/>
  <c r="U31" i="30"/>
  <c r="Y31" i="30"/>
  <c r="AC31" i="30"/>
  <c r="AG31" i="30"/>
  <c r="AK31" i="30"/>
  <c r="H32" i="30"/>
  <c r="L32" i="30"/>
  <c r="P32" i="30"/>
  <c r="T32" i="30"/>
  <c r="X32" i="30"/>
  <c r="AB32" i="30"/>
  <c r="AF32" i="30"/>
  <c r="AJ32" i="30"/>
  <c r="AN32" i="30"/>
  <c r="G33" i="30"/>
  <c r="K33" i="30"/>
  <c r="O33" i="30"/>
  <c r="S33" i="30"/>
  <c r="W33" i="30"/>
  <c r="AA33" i="30"/>
  <c r="AE33" i="30"/>
  <c r="AI33" i="30"/>
  <c r="AM33" i="30"/>
  <c r="F34" i="30"/>
  <c r="J34" i="30"/>
  <c r="N34" i="30"/>
  <c r="R34" i="30"/>
  <c r="V34" i="30"/>
  <c r="Z34" i="30"/>
  <c r="AD34" i="30"/>
  <c r="AH34" i="30"/>
  <c r="AL34" i="30"/>
  <c r="E35" i="30"/>
  <c r="I35" i="30"/>
  <c r="M35" i="30"/>
  <c r="Q35" i="30"/>
  <c r="U35" i="30"/>
  <c r="Y35" i="30"/>
  <c r="AC35" i="30"/>
  <c r="AG35" i="30"/>
  <c r="AK35" i="30"/>
  <c r="H36" i="30"/>
  <c r="L36" i="30"/>
  <c r="P36" i="30"/>
  <c r="T36" i="30"/>
  <c r="X36" i="30"/>
  <c r="AB36" i="30"/>
  <c r="E37" i="30"/>
  <c r="I37" i="30"/>
  <c r="M37" i="30"/>
  <c r="Q37" i="30"/>
  <c r="U37" i="30"/>
  <c r="Y37" i="30"/>
  <c r="AC37" i="30"/>
  <c r="AG37" i="30"/>
  <c r="AK37" i="30"/>
  <c r="H38" i="30"/>
  <c r="L38" i="30"/>
  <c r="P38" i="30"/>
  <c r="T38" i="30"/>
  <c r="X38" i="30"/>
  <c r="AB38" i="30"/>
  <c r="AF38" i="30"/>
  <c r="AJ38" i="30"/>
  <c r="AN38" i="30"/>
  <c r="G39" i="30"/>
  <c r="K39" i="30"/>
  <c r="O39" i="30"/>
  <c r="S39" i="30"/>
  <c r="W39" i="30"/>
  <c r="AA39" i="30"/>
  <c r="AE39" i="30"/>
  <c r="AI39" i="30"/>
  <c r="AM39" i="30"/>
  <c r="F40" i="30"/>
  <c r="J40" i="30"/>
  <c r="N40" i="30"/>
  <c r="R40" i="30"/>
  <c r="V40" i="30"/>
  <c r="Z40" i="30"/>
  <c r="AD40" i="30"/>
  <c r="AH40" i="30"/>
  <c r="AL40" i="30"/>
  <c r="E41" i="30"/>
  <c r="I41" i="30"/>
  <c r="M41" i="30"/>
  <c r="Q41" i="30"/>
  <c r="U41" i="30"/>
  <c r="Y41" i="30"/>
  <c r="AC41" i="30"/>
  <c r="AG41" i="30"/>
  <c r="AK41" i="30"/>
  <c r="H42" i="30"/>
  <c r="L42" i="30"/>
  <c r="P42" i="30"/>
  <c r="T42" i="30"/>
  <c r="X42" i="30"/>
  <c r="AB42" i="30"/>
  <c r="AF42" i="30"/>
  <c r="AJ42" i="30"/>
  <c r="AN42" i="30"/>
  <c r="G43" i="30"/>
  <c r="K43" i="30"/>
  <c r="O43" i="30"/>
  <c r="S43" i="30"/>
  <c r="W43" i="30"/>
  <c r="AA43" i="30"/>
  <c r="AE43" i="30"/>
  <c r="AI43" i="30"/>
  <c r="AM43" i="30"/>
  <c r="F44" i="30"/>
  <c r="J44" i="30"/>
  <c r="N44" i="30"/>
  <c r="R44" i="30"/>
  <c r="V44" i="30"/>
  <c r="Z44" i="30"/>
  <c r="AD44" i="30"/>
  <c r="AH44" i="30"/>
  <c r="AL44" i="30"/>
  <c r="E45" i="30"/>
  <c r="I45" i="30"/>
  <c r="M45" i="30"/>
  <c r="Q45" i="30"/>
  <c r="U45" i="30"/>
  <c r="Y45" i="30"/>
  <c r="AC45" i="30"/>
  <c r="AG45" i="30"/>
  <c r="AK45" i="30"/>
  <c r="F37" i="30"/>
  <c r="J37" i="30"/>
  <c r="N37" i="30"/>
  <c r="R37" i="30"/>
  <c r="V37" i="30"/>
  <c r="Z37" i="30"/>
  <c r="AD37" i="30"/>
  <c r="AH37" i="30"/>
  <c r="AL37" i="30"/>
  <c r="E38" i="30"/>
  <c r="I38" i="30"/>
  <c r="M38" i="30"/>
  <c r="Q38" i="30"/>
  <c r="U38" i="30"/>
  <c r="Y38" i="30"/>
  <c r="AC38" i="30"/>
  <c r="AG38" i="30"/>
  <c r="AK38" i="30"/>
  <c r="H39" i="30"/>
  <c r="L39" i="30"/>
  <c r="P39" i="30"/>
  <c r="T39" i="30"/>
  <c r="X39" i="30"/>
  <c r="AB39" i="30"/>
  <c r="AF39" i="30"/>
  <c r="AJ39" i="30"/>
  <c r="AN39" i="30"/>
  <c r="G40" i="30"/>
  <c r="K40" i="30"/>
  <c r="O40" i="30"/>
  <c r="S40" i="30"/>
  <c r="W40" i="30"/>
  <c r="AA40" i="30"/>
  <c r="AE40" i="30"/>
  <c r="AI40" i="30"/>
  <c r="AM40" i="30"/>
  <c r="F41" i="30"/>
  <c r="J41" i="30"/>
  <c r="N41" i="30"/>
  <c r="R41" i="30"/>
  <c r="V41" i="30"/>
  <c r="Z41" i="30"/>
  <c r="AD41" i="30"/>
  <c r="AH41" i="30"/>
  <c r="AL41" i="30"/>
  <c r="E42" i="30"/>
  <c r="I42" i="30"/>
  <c r="M42" i="30"/>
  <c r="Q42" i="30"/>
  <c r="U42" i="30"/>
  <c r="Y42" i="30"/>
  <c r="AC42" i="30"/>
  <c r="AG42" i="30"/>
  <c r="AK42" i="30"/>
  <c r="H43" i="30"/>
  <c r="L43" i="30"/>
  <c r="P43" i="30"/>
  <c r="T43" i="30"/>
  <c r="X43" i="30"/>
  <c r="AB43" i="30"/>
  <c r="AF43" i="30"/>
  <c r="AJ43" i="30"/>
  <c r="AN43" i="30"/>
  <c r="G44" i="30"/>
  <c r="K44" i="30"/>
  <c r="O44" i="30"/>
  <c r="S44" i="30"/>
  <c r="W44" i="30"/>
  <c r="AA44" i="30"/>
  <c r="AE44" i="30"/>
  <c r="AI44" i="30"/>
  <c r="AM44" i="30"/>
  <c r="F45" i="30"/>
  <c r="J45" i="30"/>
  <c r="N45" i="30"/>
  <c r="R45" i="30"/>
  <c r="V45" i="30"/>
  <c r="Z45" i="30"/>
  <c r="AD45" i="30"/>
  <c r="AH45" i="30"/>
  <c r="AL45" i="30"/>
  <c r="AF36" i="30"/>
  <c r="AJ36" i="30"/>
  <c r="AN36" i="30"/>
  <c r="G37" i="30"/>
  <c r="K37" i="30"/>
  <c r="O37" i="30"/>
  <c r="S37" i="30"/>
  <c r="W37" i="30"/>
  <c r="AA37" i="30"/>
  <c r="AE37" i="30"/>
  <c r="AI37" i="30"/>
  <c r="AM37" i="30"/>
  <c r="F38" i="30"/>
  <c r="J38" i="30"/>
  <c r="N38" i="30"/>
  <c r="R38" i="30"/>
  <c r="V38" i="30"/>
  <c r="Z38" i="30"/>
  <c r="AD38" i="30"/>
  <c r="AH38" i="30"/>
  <c r="AL38" i="30"/>
  <c r="E39" i="30"/>
  <c r="I39" i="30"/>
  <c r="M39" i="30"/>
  <c r="Q39" i="30"/>
  <c r="U39" i="30"/>
  <c r="Y39" i="30"/>
  <c r="AC39" i="30"/>
  <c r="AG39" i="30"/>
  <c r="AK39" i="30"/>
  <c r="H40" i="30"/>
  <c r="L40" i="30"/>
  <c r="P40" i="30"/>
  <c r="T40" i="30"/>
  <c r="X40" i="30"/>
  <c r="AB40" i="30"/>
  <c r="AF40" i="30"/>
  <c r="AJ40" i="30"/>
  <c r="AN40" i="30"/>
  <c r="G41" i="30"/>
  <c r="K41" i="30"/>
  <c r="O41" i="30"/>
  <c r="S41" i="30"/>
  <c r="W41" i="30"/>
  <c r="AA41" i="30"/>
  <c r="AE41" i="30"/>
  <c r="AI41" i="30"/>
  <c r="AM41" i="30"/>
  <c r="F42" i="30"/>
  <c r="J42" i="30"/>
  <c r="N42" i="30"/>
  <c r="R42" i="30"/>
  <c r="V42" i="30"/>
  <c r="Z42" i="30"/>
  <c r="AD42" i="30"/>
  <c r="AH42" i="30"/>
  <c r="AL42" i="30"/>
  <c r="E43" i="30"/>
  <c r="I43" i="30"/>
  <c r="M43" i="30"/>
  <c r="Q43" i="30"/>
  <c r="U43" i="30"/>
  <c r="Y43" i="30"/>
  <c r="AC43" i="30"/>
  <c r="AG43" i="30"/>
  <c r="AK43" i="30"/>
  <c r="H44" i="30"/>
  <c r="L44" i="30"/>
  <c r="P44" i="30"/>
  <c r="T44" i="30"/>
  <c r="X44" i="30"/>
  <c r="AB44" i="30"/>
  <c r="AF44" i="30"/>
  <c r="AJ44" i="30"/>
  <c r="AN44" i="30"/>
  <c r="G45" i="30"/>
  <c r="K45" i="30"/>
  <c r="O45" i="30"/>
  <c r="S45" i="30"/>
  <c r="W45" i="30"/>
  <c r="AA45" i="30"/>
  <c r="AE45" i="30"/>
  <c r="AI45" i="30"/>
  <c r="AM45" i="30"/>
  <c r="E39" i="9"/>
  <c r="E23" i="9"/>
  <c r="E31" i="9"/>
  <c r="E15" i="9"/>
  <c r="F43" i="4"/>
  <c r="F39" i="4"/>
  <c r="F35" i="4"/>
  <c r="F31" i="4"/>
  <c r="F27" i="4"/>
  <c r="F23" i="4"/>
  <c r="F19" i="4"/>
  <c r="F15" i="4"/>
  <c r="F11" i="4"/>
  <c r="E43" i="9"/>
  <c r="E35" i="9"/>
  <c r="E27" i="9"/>
  <c r="E19" i="9"/>
  <c r="E11" i="9"/>
  <c r="BU45" i="8"/>
  <c r="BR45" i="8"/>
  <c r="BV45" i="8"/>
  <c r="BS45" i="8"/>
  <c r="BT45" i="8"/>
  <c r="BW45" i="8"/>
  <c r="AM45" i="10"/>
  <c r="AI45" i="10"/>
  <c r="AE45" i="10"/>
  <c r="AA45" i="10"/>
  <c r="W45" i="10"/>
  <c r="S45" i="10"/>
  <c r="O45" i="10"/>
  <c r="K45" i="10"/>
  <c r="G45" i="10"/>
  <c r="AL45" i="10"/>
  <c r="AH45" i="10"/>
  <c r="AD45" i="10"/>
  <c r="Z45" i="10"/>
  <c r="V45" i="10"/>
  <c r="R45" i="10"/>
  <c r="N45" i="10"/>
  <c r="J45" i="10"/>
  <c r="F45" i="10"/>
  <c r="AK45" i="10"/>
  <c r="AG45" i="10"/>
  <c r="AC45" i="10"/>
  <c r="Y45" i="10"/>
  <c r="U45" i="10"/>
  <c r="Q45" i="10"/>
  <c r="M45" i="10"/>
  <c r="I45" i="10"/>
  <c r="E45" i="10"/>
  <c r="AN45" i="10"/>
  <c r="AJ45" i="10"/>
  <c r="AF45" i="10"/>
  <c r="AB45" i="10"/>
  <c r="X45" i="10"/>
  <c r="T45" i="10"/>
  <c r="P45" i="10"/>
  <c r="L45" i="10"/>
  <c r="H45" i="10"/>
  <c r="D45" i="10"/>
  <c r="BU41" i="8"/>
  <c r="BR41" i="8"/>
  <c r="BV41" i="8"/>
  <c r="BS41" i="8"/>
  <c r="BT41" i="8"/>
  <c r="BW41" i="8"/>
  <c r="AK41" i="10"/>
  <c r="AG41" i="10"/>
  <c r="AC41" i="10"/>
  <c r="Y41" i="10"/>
  <c r="U41" i="10"/>
  <c r="Q41" i="10"/>
  <c r="M41" i="10"/>
  <c r="I41" i="10"/>
  <c r="E41" i="10"/>
  <c r="AN41" i="10"/>
  <c r="AJ41" i="10"/>
  <c r="AF41" i="10"/>
  <c r="AB41" i="10"/>
  <c r="X41" i="10"/>
  <c r="T41" i="10"/>
  <c r="P41" i="10"/>
  <c r="L41" i="10"/>
  <c r="H41" i="10"/>
  <c r="D41" i="10"/>
  <c r="AL41" i="10"/>
  <c r="AD41" i="10"/>
  <c r="V41" i="10"/>
  <c r="N41" i="10"/>
  <c r="F41" i="10"/>
  <c r="AI41" i="10"/>
  <c r="AA41" i="10"/>
  <c r="S41" i="10"/>
  <c r="K41" i="10"/>
  <c r="AH41" i="10"/>
  <c r="Z41" i="10"/>
  <c r="R41" i="10"/>
  <c r="J41" i="10"/>
  <c r="AM41" i="10"/>
  <c r="AE41" i="10"/>
  <c r="W41" i="10"/>
  <c r="O41" i="10"/>
  <c r="G41" i="10"/>
  <c r="BU37" i="8"/>
  <c r="BR37" i="8"/>
  <c r="BV37" i="8"/>
  <c r="BS37" i="8"/>
  <c r="BT37" i="8"/>
  <c r="BW37" i="8"/>
  <c r="AK37" i="10"/>
  <c r="AG37" i="10"/>
  <c r="AC37" i="10"/>
  <c r="Y37" i="10"/>
  <c r="U37" i="10"/>
  <c r="Q37" i="10"/>
  <c r="M37" i="10"/>
  <c r="I37" i="10"/>
  <c r="E37" i="10"/>
  <c r="AN37" i="10"/>
  <c r="AJ37" i="10"/>
  <c r="AF37" i="10"/>
  <c r="AB37" i="10"/>
  <c r="X37" i="10"/>
  <c r="T37" i="10"/>
  <c r="P37" i="10"/>
  <c r="L37" i="10"/>
  <c r="H37" i="10"/>
  <c r="D37" i="10"/>
  <c r="AH37" i="10"/>
  <c r="Z37" i="10"/>
  <c r="R37" i="10"/>
  <c r="J37" i="10"/>
  <c r="AM37" i="10"/>
  <c r="AE37" i="10"/>
  <c r="W37" i="10"/>
  <c r="O37" i="10"/>
  <c r="G37" i="10"/>
  <c r="AL37" i="10"/>
  <c r="AD37" i="10"/>
  <c r="V37" i="10"/>
  <c r="N37" i="10"/>
  <c r="F37" i="10"/>
  <c r="AI37" i="10"/>
  <c r="AA37" i="10"/>
  <c r="S37" i="10"/>
  <c r="K37" i="10"/>
  <c r="BT33" i="8"/>
  <c r="BU33" i="8"/>
  <c r="BR33" i="8"/>
  <c r="BV33" i="8"/>
  <c r="BW33" i="8"/>
  <c r="BS33" i="8"/>
  <c r="AK33" i="10"/>
  <c r="AG33" i="10"/>
  <c r="AC33" i="10"/>
  <c r="Y33" i="10"/>
  <c r="U33" i="10"/>
  <c r="Q33" i="10"/>
  <c r="M33" i="10"/>
  <c r="I33" i="10"/>
  <c r="E33" i="10"/>
  <c r="AN33" i="10"/>
  <c r="AJ33" i="10"/>
  <c r="AF33" i="10"/>
  <c r="AB33" i="10"/>
  <c r="X33" i="10"/>
  <c r="T33" i="10"/>
  <c r="P33" i="10"/>
  <c r="L33" i="10"/>
  <c r="H33" i="10"/>
  <c r="D33" i="10"/>
  <c r="AL33" i="10"/>
  <c r="AD33" i="10"/>
  <c r="V33" i="10"/>
  <c r="N33" i="10"/>
  <c r="F33" i="10"/>
  <c r="AI33" i="10"/>
  <c r="AA33" i="10"/>
  <c r="S33" i="10"/>
  <c r="K33" i="10"/>
  <c r="AH33" i="10"/>
  <c r="Z33" i="10"/>
  <c r="R33" i="10"/>
  <c r="J33" i="10"/>
  <c r="AM33" i="10"/>
  <c r="AE33" i="10"/>
  <c r="W33" i="10"/>
  <c r="O33" i="10"/>
  <c r="G33" i="10"/>
  <c r="BT29" i="8"/>
  <c r="BU29" i="8"/>
  <c r="BR29" i="8"/>
  <c r="BV29" i="8"/>
  <c r="BS29" i="8"/>
  <c r="BW29" i="8"/>
  <c r="AN29" i="10"/>
  <c r="AJ29" i="10"/>
  <c r="AF29" i="10"/>
  <c r="AB29" i="10"/>
  <c r="X29" i="10"/>
  <c r="T29" i="10"/>
  <c r="P29" i="10"/>
  <c r="L29" i="10"/>
  <c r="H29" i="10"/>
  <c r="D29" i="10"/>
  <c r="AL29" i="10"/>
  <c r="AG29" i="10"/>
  <c r="AA29" i="10"/>
  <c r="V29" i="10"/>
  <c r="Q29" i="10"/>
  <c r="K29" i="10"/>
  <c r="F29" i="10"/>
  <c r="AK29" i="10"/>
  <c r="AE29" i="10"/>
  <c r="Z29" i="10"/>
  <c r="U29" i="10"/>
  <c r="O29" i="10"/>
  <c r="J29" i="10"/>
  <c r="E29" i="10"/>
  <c r="AI29" i="10"/>
  <c r="AD29" i="10"/>
  <c r="Y29" i="10"/>
  <c r="S29" i="10"/>
  <c r="N29" i="10"/>
  <c r="I29" i="10"/>
  <c r="AM29" i="10"/>
  <c r="AH29" i="10"/>
  <c r="AC29" i="10"/>
  <c r="W29" i="10"/>
  <c r="R29" i="10"/>
  <c r="M29" i="10"/>
  <c r="G29" i="10"/>
  <c r="BT25" i="8"/>
  <c r="BU25" i="8"/>
  <c r="BR25" i="8"/>
  <c r="BV25" i="8"/>
  <c r="BW25" i="8"/>
  <c r="BS25" i="8"/>
  <c r="AN25" i="10"/>
  <c r="AJ25" i="10"/>
  <c r="AF25" i="10"/>
  <c r="AB25" i="10"/>
  <c r="X25" i="10"/>
  <c r="T25" i="10"/>
  <c r="P25" i="10"/>
  <c r="L25" i="10"/>
  <c r="H25" i="10"/>
  <c r="D25" i="10"/>
  <c r="AK25" i="10"/>
  <c r="AE25" i="10"/>
  <c r="Z25" i="10"/>
  <c r="U25" i="10"/>
  <c r="O25" i="10"/>
  <c r="J25" i="10"/>
  <c r="E25" i="10"/>
  <c r="AI25" i="10"/>
  <c r="AD25" i="10"/>
  <c r="Y25" i="10"/>
  <c r="S25" i="10"/>
  <c r="N25" i="10"/>
  <c r="I25" i="10"/>
  <c r="AM25" i="10"/>
  <c r="AH25" i="10"/>
  <c r="AC25" i="10"/>
  <c r="W25" i="10"/>
  <c r="R25" i="10"/>
  <c r="M25" i="10"/>
  <c r="G25" i="10"/>
  <c r="AL25" i="10"/>
  <c r="AG25" i="10"/>
  <c r="AA25" i="10"/>
  <c r="V25" i="10"/>
  <c r="Q25" i="10"/>
  <c r="K25" i="10"/>
  <c r="F25" i="10"/>
  <c r="BT21" i="8"/>
  <c r="BU21" i="8"/>
  <c r="BR21" i="8"/>
  <c r="BV21" i="8"/>
  <c r="BS21" i="8"/>
  <c r="BW21" i="8"/>
  <c r="AK21" i="10"/>
  <c r="AG21" i="10"/>
  <c r="AC21" i="10"/>
  <c r="Y21" i="10"/>
  <c r="U21" i="10"/>
  <c r="Q21" i="10"/>
  <c r="M21" i="10"/>
  <c r="I21" i="10"/>
  <c r="E21" i="10"/>
  <c r="AN21" i="10"/>
  <c r="AJ21" i="10"/>
  <c r="AF21" i="10"/>
  <c r="AB21" i="10"/>
  <c r="X21" i="10"/>
  <c r="T21" i="10"/>
  <c r="P21" i="10"/>
  <c r="L21" i="10"/>
  <c r="H21" i="10"/>
  <c r="D21" i="10"/>
  <c r="AM21" i="10"/>
  <c r="AI21" i="10"/>
  <c r="AE21" i="10"/>
  <c r="AA21" i="10"/>
  <c r="W21" i="10"/>
  <c r="S21" i="10"/>
  <c r="O21" i="10"/>
  <c r="K21" i="10"/>
  <c r="G21" i="10"/>
  <c r="AL21" i="10"/>
  <c r="AH21" i="10"/>
  <c r="AD21" i="10"/>
  <c r="Z21" i="10"/>
  <c r="V21" i="10"/>
  <c r="R21" i="10"/>
  <c r="N21" i="10"/>
  <c r="J21" i="10"/>
  <c r="F21" i="10"/>
  <c r="BT17" i="8"/>
  <c r="BU17" i="8"/>
  <c r="BR17" i="8"/>
  <c r="BV17" i="8"/>
  <c r="BW17" i="8"/>
  <c r="BS17" i="8"/>
  <c r="AK17" i="10"/>
  <c r="AG17" i="10"/>
  <c r="AC17" i="10"/>
  <c r="Y17" i="10"/>
  <c r="AN17" i="10"/>
  <c r="AJ17" i="10"/>
  <c r="AF17" i="10"/>
  <c r="AB17" i="10"/>
  <c r="X17" i="10"/>
  <c r="T17" i="10"/>
  <c r="AM17" i="10"/>
  <c r="AI17" i="10"/>
  <c r="AE17" i="10"/>
  <c r="AA17" i="10"/>
  <c r="W17" i="10"/>
  <c r="S17" i="10"/>
  <c r="AL17" i="10"/>
  <c r="AH17" i="10"/>
  <c r="AD17" i="10"/>
  <c r="Z17" i="10"/>
  <c r="V17" i="10"/>
  <c r="R17" i="10"/>
  <c r="N17" i="10"/>
  <c r="J17" i="10"/>
  <c r="F17" i="10"/>
  <c r="O17" i="10"/>
  <c r="I17" i="10"/>
  <c r="D17" i="10"/>
  <c r="U17" i="10"/>
  <c r="M17" i="10"/>
  <c r="H17" i="10"/>
  <c r="Q17" i="10"/>
  <c r="L17" i="10"/>
  <c r="G17" i="10"/>
  <c r="P17" i="10"/>
  <c r="K17" i="10"/>
  <c r="E17" i="10"/>
  <c r="BT13" i="8"/>
  <c r="BU13" i="8"/>
  <c r="BR13" i="8"/>
  <c r="BV13" i="8"/>
  <c r="BS13" i="8"/>
  <c r="BW13" i="8"/>
  <c r="AL13" i="10"/>
  <c r="AH13" i="10"/>
  <c r="AD13" i="10"/>
  <c r="Z13" i="10"/>
  <c r="V13" i="10"/>
  <c r="R13" i="10"/>
  <c r="N13" i="10"/>
  <c r="J13" i="10"/>
  <c r="F13" i="10"/>
  <c r="AN13" i="10"/>
  <c r="AI13" i="10"/>
  <c r="AC13" i="10"/>
  <c r="X13" i="10"/>
  <c r="S13" i="10"/>
  <c r="M13" i="10"/>
  <c r="H13" i="10"/>
  <c r="AM13" i="10"/>
  <c r="AG13" i="10"/>
  <c r="AB13" i="10"/>
  <c r="W13" i="10"/>
  <c r="Q13" i="10"/>
  <c r="L13" i="10"/>
  <c r="G13" i="10"/>
  <c r="AK13" i="10"/>
  <c r="AF13" i="10"/>
  <c r="AA13" i="10"/>
  <c r="U13" i="10"/>
  <c r="P13" i="10"/>
  <c r="K13" i="10"/>
  <c r="E13" i="10"/>
  <c r="AJ13" i="10"/>
  <c r="AE13" i="10"/>
  <c r="Y13" i="10"/>
  <c r="T13" i="10"/>
  <c r="O13" i="10"/>
  <c r="I13" i="10"/>
  <c r="D13" i="10"/>
  <c r="E9" i="4"/>
  <c r="E42" i="4"/>
  <c r="E38" i="4"/>
  <c r="E34" i="4"/>
  <c r="E30" i="4"/>
  <c r="E26" i="4"/>
  <c r="E22" i="4"/>
  <c r="E18" i="4"/>
  <c r="E14" i="4"/>
  <c r="E10" i="4"/>
  <c r="E42" i="9"/>
  <c r="E38" i="9"/>
  <c r="E34" i="9"/>
  <c r="E30" i="9"/>
  <c r="E26" i="9"/>
  <c r="E22" i="9"/>
  <c r="E18" i="9"/>
  <c r="E14" i="9"/>
  <c r="E10" i="9"/>
  <c r="E11" i="5"/>
  <c r="E11" i="6" s="1"/>
  <c r="I11" i="5"/>
  <c r="I11" i="6" s="1"/>
  <c r="M11" i="5"/>
  <c r="M11" i="6" s="1"/>
  <c r="Q11" i="5"/>
  <c r="Q11" i="6" s="1"/>
  <c r="U11" i="5"/>
  <c r="U11" i="6" s="1"/>
  <c r="Y11" i="5"/>
  <c r="Y11" i="6" s="1"/>
  <c r="AC11" i="5"/>
  <c r="AC11" i="6" s="1"/>
  <c r="AG11" i="5"/>
  <c r="AG11" i="6" s="1"/>
  <c r="AK11" i="5"/>
  <c r="AK11" i="6" s="1"/>
  <c r="G13" i="5"/>
  <c r="G13" i="6" s="1"/>
  <c r="K13" i="5"/>
  <c r="K13" i="6" s="1"/>
  <c r="O13" i="5"/>
  <c r="O13" i="6" s="1"/>
  <c r="S13" i="5"/>
  <c r="S13" i="6" s="1"/>
  <c r="W13" i="5"/>
  <c r="W13" i="6" s="1"/>
  <c r="AA13" i="5"/>
  <c r="AA13" i="6" s="1"/>
  <c r="AE13" i="5"/>
  <c r="AE13" i="6" s="1"/>
  <c r="AI13" i="5"/>
  <c r="AI13" i="6" s="1"/>
  <c r="E15" i="5"/>
  <c r="E15" i="6" s="1"/>
  <c r="I15" i="5"/>
  <c r="I15" i="6" s="1"/>
  <c r="M15" i="5"/>
  <c r="M15" i="6" s="1"/>
  <c r="Q15" i="5"/>
  <c r="Q15" i="6" s="1"/>
  <c r="U15" i="5"/>
  <c r="U15" i="6" s="1"/>
  <c r="Y15" i="5"/>
  <c r="Y15" i="6" s="1"/>
  <c r="AC15" i="5"/>
  <c r="AC15" i="6" s="1"/>
  <c r="AG15" i="5"/>
  <c r="AG15" i="6" s="1"/>
  <c r="AK15" i="5"/>
  <c r="AK15" i="6" s="1"/>
  <c r="H17" i="5"/>
  <c r="H17" i="6" s="1"/>
  <c r="M17" i="5"/>
  <c r="M17" i="6" s="1"/>
  <c r="S17" i="5"/>
  <c r="S17" i="6" s="1"/>
  <c r="X17" i="5"/>
  <c r="X17" i="6" s="1"/>
  <c r="AC17" i="5"/>
  <c r="AC17" i="6" s="1"/>
  <c r="AI17" i="5"/>
  <c r="AI17" i="6" s="1"/>
  <c r="I19" i="5"/>
  <c r="I19" i="6" s="1"/>
  <c r="N19" i="5"/>
  <c r="N19" i="6" s="1"/>
  <c r="S19" i="5"/>
  <c r="S19" i="6" s="1"/>
  <c r="Y19" i="5"/>
  <c r="Y19" i="6" s="1"/>
  <c r="AD19" i="5"/>
  <c r="AD19" i="6" s="1"/>
  <c r="AI19" i="5"/>
  <c r="AI19" i="6" s="1"/>
  <c r="D21" i="5"/>
  <c r="D21" i="6" s="1"/>
  <c r="I21" i="5"/>
  <c r="I21" i="6" s="1"/>
  <c r="Q21" i="5"/>
  <c r="Q21" i="6" s="1"/>
  <c r="Y21" i="5"/>
  <c r="Y21" i="6" s="1"/>
  <c r="G23" i="5"/>
  <c r="G23" i="6" s="1"/>
  <c r="O23" i="5"/>
  <c r="O23" i="6" s="1"/>
  <c r="W23" i="5"/>
  <c r="W23" i="6" s="1"/>
  <c r="AE23" i="5"/>
  <c r="AE23" i="6" s="1"/>
  <c r="AM23" i="5"/>
  <c r="AM23" i="6" s="1"/>
  <c r="E25" i="5"/>
  <c r="E25" i="6" s="1"/>
  <c r="M25" i="5"/>
  <c r="M25" i="6" s="1"/>
  <c r="U25" i="5"/>
  <c r="U25" i="6" s="1"/>
  <c r="AC25" i="5"/>
  <c r="AC25" i="6" s="1"/>
  <c r="K27" i="5"/>
  <c r="K27" i="6" s="1"/>
  <c r="S27" i="5"/>
  <c r="S27" i="6" s="1"/>
  <c r="AA27" i="5"/>
  <c r="AA27" i="6" s="1"/>
  <c r="AI27" i="5"/>
  <c r="AI27" i="6" s="1"/>
  <c r="I29" i="5"/>
  <c r="I29" i="6" s="1"/>
  <c r="BS44" i="8"/>
  <c r="BW44" i="8"/>
  <c r="BT44" i="8"/>
  <c r="BV44" i="8"/>
  <c r="BR44" i="8"/>
  <c r="BU44" i="8"/>
  <c r="AN44" i="10"/>
  <c r="AJ44" i="10"/>
  <c r="AF44" i="10"/>
  <c r="AB44" i="10"/>
  <c r="X44" i="10"/>
  <c r="T44" i="10"/>
  <c r="P44" i="10"/>
  <c r="L44" i="10"/>
  <c r="H44" i="10"/>
  <c r="D44" i="10"/>
  <c r="AM44" i="10"/>
  <c r="AI44" i="10"/>
  <c r="AE44" i="10"/>
  <c r="AA44" i="10"/>
  <c r="W44" i="10"/>
  <c r="S44" i="10"/>
  <c r="AL44" i="10"/>
  <c r="AH44" i="10"/>
  <c r="AD44" i="10"/>
  <c r="Z44" i="10"/>
  <c r="V44" i="10"/>
  <c r="R44" i="10"/>
  <c r="N44" i="10"/>
  <c r="J44" i="10"/>
  <c r="F44" i="10"/>
  <c r="AK44" i="10"/>
  <c r="AG44" i="10"/>
  <c r="AC44" i="10"/>
  <c r="Y44" i="10"/>
  <c r="U44" i="10"/>
  <c r="Q44" i="10"/>
  <c r="M44" i="10"/>
  <c r="I44" i="10"/>
  <c r="E44" i="10"/>
  <c r="O44" i="10"/>
  <c r="K44" i="10"/>
  <c r="G44" i="10"/>
  <c r="BS40" i="8"/>
  <c r="BW40" i="8"/>
  <c r="BT40" i="8"/>
  <c r="BV40" i="8"/>
  <c r="BR40" i="8"/>
  <c r="BU40" i="8"/>
  <c r="AL40" i="10"/>
  <c r="AH40" i="10"/>
  <c r="AD40" i="10"/>
  <c r="Z40" i="10"/>
  <c r="V40" i="10"/>
  <c r="R40" i="10"/>
  <c r="N40" i="10"/>
  <c r="J40" i="10"/>
  <c r="F40" i="10"/>
  <c r="AK40" i="10"/>
  <c r="AG40" i="10"/>
  <c r="AC40" i="10"/>
  <c r="Y40" i="10"/>
  <c r="U40" i="10"/>
  <c r="Q40" i="10"/>
  <c r="M40" i="10"/>
  <c r="I40" i="10"/>
  <c r="E40" i="10"/>
  <c r="AI40" i="10"/>
  <c r="AA40" i="10"/>
  <c r="S40" i="10"/>
  <c r="K40" i="10"/>
  <c r="AN40" i="10"/>
  <c r="AF40" i="10"/>
  <c r="X40" i="10"/>
  <c r="P40" i="10"/>
  <c r="H40" i="10"/>
  <c r="AM40" i="10"/>
  <c r="AE40" i="10"/>
  <c r="W40" i="10"/>
  <c r="O40" i="10"/>
  <c r="G40" i="10"/>
  <c r="AJ40" i="10"/>
  <c r="AB40" i="10"/>
  <c r="T40" i="10"/>
  <c r="L40" i="10"/>
  <c r="D40" i="10"/>
  <c r="BS36" i="8"/>
  <c r="BW36" i="8"/>
  <c r="BT36" i="8"/>
  <c r="BV36" i="8"/>
  <c r="BR36" i="8"/>
  <c r="BU36" i="8"/>
  <c r="AL36" i="10"/>
  <c r="AH36" i="10"/>
  <c r="AD36" i="10"/>
  <c r="Z36" i="10"/>
  <c r="V36" i="10"/>
  <c r="R36" i="10"/>
  <c r="N36" i="10"/>
  <c r="J36" i="10"/>
  <c r="F36" i="10"/>
  <c r="AK36" i="10"/>
  <c r="AG36" i="10"/>
  <c r="AC36" i="10"/>
  <c r="Y36" i="10"/>
  <c r="U36" i="10"/>
  <c r="Q36" i="10"/>
  <c r="M36" i="10"/>
  <c r="I36" i="10"/>
  <c r="E36" i="10"/>
  <c r="AM36" i="10"/>
  <c r="AE36" i="10"/>
  <c r="W36" i="10"/>
  <c r="O36" i="10"/>
  <c r="G36" i="10"/>
  <c r="AJ36" i="10"/>
  <c r="AB36" i="10"/>
  <c r="T36" i="10"/>
  <c r="L36" i="10"/>
  <c r="D36" i="10"/>
  <c r="AI36" i="10"/>
  <c r="AA36" i="10"/>
  <c r="S36" i="10"/>
  <c r="K36" i="10"/>
  <c r="AN36" i="10"/>
  <c r="AF36" i="10"/>
  <c r="X36" i="10"/>
  <c r="P36" i="10"/>
  <c r="H36" i="10"/>
  <c r="BR32" i="8"/>
  <c r="BV32" i="8"/>
  <c r="BS32" i="8"/>
  <c r="BW32" i="8"/>
  <c r="BT32" i="8"/>
  <c r="BU32" i="8"/>
  <c r="AL32" i="10"/>
  <c r="AH32" i="10"/>
  <c r="AD32" i="10"/>
  <c r="Z32" i="10"/>
  <c r="V32" i="10"/>
  <c r="R32" i="10"/>
  <c r="N32" i="10"/>
  <c r="J32" i="10"/>
  <c r="F32" i="10"/>
  <c r="AK32" i="10"/>
  <c r="AG32" i="10"/>
  <c r="AC32" i="10"/>
  <c r="Y32" i="10"/>
  <c r="U32" i="10"/>
  <c r="Q32" i="10"/>
  <c r="M32" i="10"/>
  <c r="I32" i="10"/>
  <c r="E32" i="10"/>
  <c r="AI32" i="10"/>
  <c r="AA32" i="10"/>
  <c r="S32" i="10"/>
  <c r="K32" i="10"/>
  <c r="AN32" i="10"/>
  <c r="AF32" i="10"/>
  <c r="X32" i="10"/>
  <c r="P32" i="10"/>
  <c r="H32" i="10"/>
  <c r="AM32" i="10"/>
  <c r="AE32" i="10"/>
  <c r="W32" i="10"/>
  <c r="O32" i="10"/>
  <c r="G32" i="10"/>
  <c r="AJ32" i="10"/>
  <c r="AB32" i="10"/>
  <c r="T32" i="10"/>
  <c r="L32" i="10"/>
  <c r="D32" i="10"/>
  <c r="BR28" i="8"/>
  <c r="BV28" i="8"/>
  <c r="BS28" i="8"/>
  <c r="BW28" i="8"/>
  <c r="BT28" i="8"/>
  <c r="BU28" i="8"/>
  <c r="AK28" i="10"/>
  <c r="AG28" i="10"/>
  <c r="AC28" i="10"/>
  <c r="Y28" i="10"/>
  <c r="U28" i="10"/>
  <c r="Q28" i="10"/>
  <c r="M28" i="10"/>
  <c r="I28" i="10"/>
  <c r="E28" i="10"/>
  <c r="AL28" i="10"/>
  <c r="AF28" i="10"/>
  <c r="AA28" i="10"/>
  <c r="V28" i="10"/>
  <c r="P28" i="10"/>
  <c r="K28" i="10"/>
  <c r="F28" i="10"/>
  <c r="AJ28" i="10"/>
  <c r="AE28" i="10"/>
  <c r="Z28" i="10"/>
  <c r="T28" i="10"/>
  <c r="O28" i="10"/>
  <c r="J28" i="10"/>
  <c r="D28" i="10"/>
  <c r="AN28" i="10"/>
  <c r="AI28" i="10"/>
  <c r="AD28" i="10"/>
  <c r="X28" i="10"/>
  <c r="S28" i="10"/>
  <c r="N28" i="10"/>
  <c r="H28" i="10"/>
  <c r="AM28" i="10"/>
  <c r="AH28" i="10"/>
  <c r="AB28" i="10"/>
  <c r="W28" i="10"/>
  <c r="R28" i="10"/>
  <c r="L28" i="10"/>
  <c r="G28" i="10"/>
  <c r="BR24" i="8"/>
  <c r="BV24" i="8"/>
  <c r="BS24" i="8"/>
  <c r="BW24" i="8"/>
  <c r="BT24" i="8"/>
  <c r="BU24" i="8"/>
  <c r="AK24" i="10"/>
  <c r="AG24" i="10"/>
  <c r="AC24" i="10"/>
  <c r="AJ24" i="10"/>
  <c r="AE24" i="10"/>
  <c r="Z24" i="10"/>
  <c r="V24" i="10"/>
  <c r="R24" i="10"/>
  <c r="N24" i="10"/>
  <c r="J24" i="10"/>
  <c r="F24" i="10"/>
  <c r="AN24" i="10"/>
  <c r="AI24" i="10"/>
  <c r="AD24" i="10"/>
  <c r="Y24" i="10"/>
  <c r="U24" i="10"/>
  <c r="Q24" i="10"/>
  <c r="M24" i="10"/>
  <c r="I24" i="10"/>
  <c r="E24" i="10"/>
  <c r="AM24" i="10"/>
  <c r="AH24" i="10"/>
  <c r="AB24" i="10"/>
  <c r="X24" i="10"/>
  <c r="T24" i="10"/>
  <c r="P24" i="10"/>
  <c r="L24" i="10"/>
  <c r="H24" i="10"/>
  <c r="D24" i="10"/>
  <c r="AL24" i="10"/>
  <c r="AF24" i="10"/>
  <c r="AA24" i="10"/>
  <c r="W24" i="10"/>
  <c r="S24" i="10"/>
  <c r="O24" i="10"/>
  <c r="K24" i="10"/>
  <c r="G24" i="10"/>
  <c r="BR20" i="8"/>
  <c r="BV20" i="8"/>
  <c r="BS20" i="8"/>
  <c r="BW20" i="8"/>
  <c r="BT20" i="8"/>
  <c r="BU20" i="8"/>
  <c r="AL20" i="10"/>
  <c r="AH20" i="10"/>
  <c r="AD20" i="10"/>
  <c r="Z20" i="10"/>
  <c r="V20" i="10"/>
  <c r="R20" i="10"/>
  <c r="N20" i="10"/>
  <c r="J20" i="10"/>
  <c r="F20" i="10"/>
  <c r="AK20" i="10"/>
  <c r="AG20" i="10"/>
  <c r="AC20" i="10"/>
  <c r="Y20" i="10"/>
  <c r="U20" i="10"/>
  <c r="Q20" i="10"/>
  <c r="M20" i="10"/>
  <c r="I20" i="10"/>
  <c r="E20" i="10"/>
  <c r="AN20" i="10"/>
  <c r="AJ20" i="10"/>
  <c r="AF20" i="10"/>
  <c r="AB20" i="10"/>
  <c r="X20" i="10"/>
  <c r="T20" i="10"/>
  <c r="P20" i="10"/>
  <c r="L20" i="10"/>
  <c r="H20" i="10"/>
  <c r="D20" i="10"/>
  <c r="AM20" i="10"/>
  <c r="AI20" i="10"/>
  <c r="AE20" i="10"/>
  <c r="AA20" i="10"/>
  <c r="W20" i="10"/>
  <c r="S20" i="10"/>
  <c r="O20" i="10"/>
  <c r="K20" i="10"/>
  <c r="G20" i="10"/>
  <c r="BR16" i="8"/>
  <c r="BV16" i="8"/>
  <c r="BS16" i="8"/>
  <c r="BW16" i="8"/>
  <c r="BT16" i="8"/>
  <c r="BU16" i="8"/>
  <c r="AM16" i="10"/>
  <c r="AI16" i="10"/>
  <c r="AE16" i="10"/>
  <c r="AA16" i="10"/>
  <c r="W16" i="10"/>
  <c r="S16" i="10"/>
  <c r="O16" i="10"/>
  <c r="K16" i="10"/>
  <c r="G16" i="10"/>
  <c r="AJ16" i="10"/>
  <c r="AD16" i="10"/>
  <c r="Y16" i="10"/>
  <c r="T16" i="10"/>
  <c r="N16" i="10"/>
  <c r="I16" i="10"/>
  <c r="D16" i="10"/>
  <c r="AN16" i="10"/>
  <c r="AH16" i="10"/>
  <c r="AC16" i="10"/>
  <c r="X16" i="10"/>
  <c r="R16" i="10"/>
  <c r="M16" i="10"/>
  <c r="H16" i="10"/>
  <c r="AL16" i="10"/>
  <c r="AG16" i="10"/>
  <c r="AB16" i="10"/>
  <c r="V16" i="10"/>
  <c r="Q16" i="10"/>
  <c r="L16" i="10"/>
  <c r="F16" i="10"/>
  <c r="AK16" i="10"/>
  <c r="AF16" i="10"/>
  <c r="Z16" i="10"/>
  <c r="U16" i="10"/>
  <c r="P16" i="10"/>
  <c r="J16" i="10"/>
  <c r="E16" i="10"/>
  <c r="BR12" i="8"/>
  <c r="BV12" i="8"/>
  <c r="BS12" i="8"/>
  <c r="BW12" i="8"/>
  <c r="BT12" i="8"/>
  <c r="BU12" i="8"/>
  <c r="AM12" i="10"/>
  <c r="AI12" i="10"/>
  <c r="AE12" i="10"/>
  <c r="AA12" i="10"/>
  <c r="W12" i="10"/>
  <c r="S12" i="10"/>
  <c r="O12" i="10"/>
  <c r="K12" i="10"/>
  <c r="G12" i="10"/>
  <c r="AN12" i="10"/>
  <c r="AH12" i="10"/>
  <c r="AC12" i="10"/>
  <c r="X12" i="10"/>
  <c r="R12" i="10"/>
  <c r="M12" i="10"/>
  <c r="H12" i="10"/>
  <c r="AL12" i="10"/>
  <c r="AG12" i="10"/>
  <c r="AB12" i="10"/>
  <c r="V12" i="10"/>
  <c r="Q12" i="10"/>
  <c r="L12" i="10"/>
  <c r="F12" i="10"/>
  <c r="AK12" i="10"/>
  <c r="AF12" i="10"/>
  <c r="Z12" i="10"/>
  <c r="U12" i="10"/>
  <c r="P12" i="10"/>
  <c r="J12" i="10"/>
  <c r="E12" i="10"/>
  <c r="AJ12" i="10"/>
  <c r="AD12" i="10"/>
  <c r="Y12" i="10"/>
  <c r="T12" i="10"/>
  <c r="N12" i="10"/>
  <c r="I12" i="10"/>
  <c r="D12" i="10"/>
  <c r="I45" i="8"/>
  <c r="E45" i="8"/>
  <c r="H45" i="8"/>
  <c r="D45" i="8"/>
  <c r="F45" i="8"/>
  <c r="G45" i="8"/>
  <c r="AK45" i="5"/>
  <c r="AK45" i="6" s="1"/>
  <c r="AG45" i="5"/>
  <c r="AG45" i="6" s="1"/>
  <c r="AC45" i="5"/>
  <c r="AC45" i="6" s="1"/>
  <c r="Y45" i="5"/>
  <c r="Y45" i="6" s="1"/>
  <c r="U45" i="5"/>
  <c r="U45" i="6" s="1"/>
  <c r="Q45" i="5"/>
  <c r="Q45" i="6" s="1"/>
  <c r="M45" i="5"/>
  <c r="M45" i="6" s="1"/>
  <c r="I45" i="5"/>
  <c r="I45" i="6" s="1"/>
  <c r="E45" i="5"/>
  <c r="E45" i="6" s="1"/>
  <c r="AN45" i="5"/>
  <c r="AN45" i="6" s="1"/>
  <c r="AJ45" i="5"/>
  <c r="AJ45" i="6" s="1"/>
  <c r="AF45" i="5"/>
  <c r="AF45" i="6" s="1"/>
  <c r="AB45" i="5"/>
  <c r="AB45" i="6" s="1"/>
  <c r="X45" i="5"/>
  <c r="X45" i="6" s="1"/>
  <c r="T45" i="5"/>
  <c r="T45" i="6" s="1"/>
  <c r="P45" i="5"/>
  <c r="P45" i="6" s="1"/>
  <c r="L45" i="5"/>
  <c r="L45" i="6" s="1"/>
  <c r="H45" i="5"/>
  <c r="H45" i="6" s="1"/>
  <c r="D45" i="5"/>
  <c r="D45" i="6" s="1"/>
  <c r="AM45" i="5"/>
  <c r="AM45" i="6" s="1"/>
  <c r="AI45" i="5"/>
  <c r="AI45" i="6" s="1"/>
  <c r="AE45" i="5"/>
  <c r="AE45" i="6" s="1"/>
  <c r="AA45" i="5"/>
  <c r="AA45" i="6" s="1"/>
  <c r="W45" i="5"/>
  <c r="W45" i="6" s="1"/>
  <c r="S45" i="5"/>
  <c r="S45" i="6" s="1"/>
  <c r="O45" i="5"/>
  <c r="O45" i="6" s="1"/>
  <c r="K45" i="5"/>
  <c r="K45" i="6" s="1"/>
  <c r="G45" i="5"/>
  <c r="G45" i="6" s="1"/>
  <c r="AL45" i="5"/>
  <c r="AL45" i="6" s="1"/>
  <c r="AH45" i="5"/>
  <c r="AH45" i="6" s="1"/>
  <c r="AD45" i="5"/>
  <c r="AD45" i="6" s="1"/>
  <c r="Z45" i="5"/>
  <c r="Z45" i="6" s="1"/>
  <c r="V45" i="5"/>
  <c r="V45" i="6" s="1"/>
  <c r="R45" i="5"/>
  <c r="R45" i="6" s="1"/>
  <c r="N45" i="5"/>
  <c r="N45" i="6" s="1"/>
  <c r="J45" i="5"/>
  <c r="J45" i="6" s="1"/>
  <c r="F45" i="5"/>
  <c r="F45" i="6" s="1"/>
  <c r="I41" i="8"/>
  <c r="E41" i="8"/>
  <c r="H41" i="8"/>
  <c r="D41" i="8"/>
  <c r="F41" i="8"/>
  <c r="G41" i="8"/>
  <c r="AK41" i="5"/>
  <c r="AK41" i="6" s="1"/>
  <c r="AG41" i="5"/>
  <c r="AG41" i="6" s="1"/>
  <c r="AC41" i="5"/>
  <c r="AC41" i="6" s="1"/>
  <c r="Y41" i="5"/>
  <c r="Y41" i="6" s="1"/>
  <c r="U41" i="5"/>
  <c r="U41" i="6" s="1"/>
  <c r="Q41" i="5"/>
  <c r="Q41" i="6" s="1"/>
  <c r="M41" i="5"/>
  <c r="M41" i="6" s="1"/>
  <c r="I41" i="5"/>
  <c r="I41" i="6" s="1"/>
  <c r="E41" i="5"/>
  <c r="E41" i="6" s="1"/>
  <c r="AN41" i="5"/>
  <c r="AN41" i="6" s="1"/>
  <c r="AJ41" i="5"/>
  <c r="AJ41" i="6" s="1"/>
  <c r="AF41" i="5"/>
  <c r="AF41" i="6" s="1"/>
  <c r="AB41" i="5"/>
  <c r="AB41" i="6" s="1"/>
  <c r="X41" i="5"/>
  <c r="X41" i="6" s="1"/>
  <c r="T41" i="5"/>
  <c r="T41" i="6" s="1"/>
  <c r="P41" i="5"/>
  <c r="P41" i="6" s="1"/>
  <c r="L41" i="5"/>
  <c r="L41" i="6" s="1"/>
  <c r="H41" i="5"/>
  <c r="H41" i="6" s="1"/>
  <c r="D41" i="5"/>
  <c r="D41" i="6" s="1"/>
  <c r="AM41" i="5"/>
  <c r="AM41" i="6" s="1"/>
  <c r="AI41" i="5"/>
  <c r="AI41" i="6" s="1"/>
  <c r="AE41" i="5"/>
  <c r="AE41" i="6" s="1"/>
  <c r="AA41" i="5"/>
  <c r="AA41" i="6" s="1"/>
  <c r="W41" i="5"/>
  <c r="W41" i="6" s="1"/>
  <c r="S41" i="5"/>
  <c r="S41" i="6" s="1"/>
  <c r="O41" i="5"/>
  <c r="O41" i="6" s="1"/>
  <c r="K41" i="5"/>
  <c r="K41" i="6" s="1"/>
  <c r="G41" i="5"/>
  <c r="G41" i="6" s="1"/>
  <c r="AL41" i="5"/>
  <c r="AL41" i="6" s="1"/>
  <c r="AH41" i="5"/>
  <c r="AH41" i="6" s="1"/>
  <c r="AD41" i="5"/>
  <c r="AD41" i="6" s="1"/>
  <c r="Z41" i="5"/>
  <c r="Z41" i="6" s="1"/>
  <c r="V41" i="5"/>
  <c r="V41" i="6" s="1"/>
  <c r="R41" i="5"/>
  <c r="R41" i="6" s="1"/>
  <c r="N41" i="5"/>
  <c r="N41" i="6" s="1"/>
  <c r="J41" i="5"/>
  <c r="J41" i="6" s="1"/>
  <c r="F41" i="5"/>
  <c r="F41" i="6" s="1"/>
  <c r="I37" i="8"/>
  <c r="E37" i="8"/>
  <c r="H37" i="8"/>
  <c r="D37" i="8"/>
  <c r="F37" i="8"/>
  <c r="G37" i="8"/>
  <c r="AK37" i="5"/>
  <c r="AK37" i="6" s="1"/>
  <c r="AG37" i="5"/>
  <c r="AG37" i="6" s="1"/>
  <c r="AC37" i="5"/>
  <c r="AC37" i="6" s="1"/>
  <c r="Y37" i="5"/>
  <c r="Y37" i="6" s="1"/>
  <c r="U37" i="5"/>
  <c r="U37" i="6" s="1"/>
  <c r="Q37" i="5"/>
  <c r="Q37" i="6" s="1"/>
  <c r="M37" i="5"/>
  <c r="M37" i="6" s="1"/>
  <c r="I37" i="5"/>
  <c r="I37" i="6" s="1"/>
  <c r="E37" i="5"/>
  <c r="E37" i="6" s="1"/>
  <c r="AN37" i="5"/>
  <c r="AN37" i="6" s="1"/>
  <c r="AJ37" i="5"/>
  <c r="AJ37" i="6" s="1"/>
  <c r="AF37" i="5"/>
  <c r="AF37" i="6" s="1"/>
  <c r="AB37" i="5"/>
  <c r="AB37" i="6" s="1"/>
  <c r="X37" i="5"/>
  <c r="X37" i="6" s="1"/>
  <c r="T37" i="5"/>
  <c r="T37" i="6" s="1"/>
  <c r="P37" i="5"/>
  <c r="P37" i="6" s="1"/>
  <c r="L37" i="5"/>
  <c r="L37" i="6" s="1"/>
  <c r="H37" i="5"/>
  <c r="H37" i="6" s="1"/>
  <c r="D37" i="5"/>
  <c r="D37" i="6" s="1"/>
  <c r="AM37" i="5"/>
  <c r="AM37" i="6" s="1"/>
  <c r="AI37" i="5"/>
  <c r="AI37" i="6" s="1"/>
  <c r="AE37" i="5"/>
  <c r="AE37" i="6" s="1"/>
  <c r="AA37" i="5"/>
  <c r="AA37" i="6" s="1"/>
  <c r="W37" i="5"/>
  <c r="W37" i="6" s="1"/>
  <c r="S37" i="5"/>
  <c r="S37" i="6" s="1"/>
  <c r="O37" i="5"/>
  <c r="O37" i="6" s="1"/>
  <c r="K37" i="5"/>
  <c r="K37" i="6" s="1"/>
  <c r="G37" i="5"/>
  <c r="G37" i="6" s="1"/>
  <c r="AL37" i="5"/>
  <c r="AL37" i="6" s="1"/>
  <c r="AH37" i="5"/>
  <c r="AH37" i="6" s="1"/>
  <c r="AD37" i="5"/>
  <c r="AD37" i="6" s="1"/>
  <c r="Z37" i="5"/>
  <c r="Z37" i="6" s="1"/>
  <c r="V37" i="5"/>
  <c r="V37" i="6" s="1"/>
  <c r="R37" i="5"/>
  <c r="R37" i="6" s="1"/>
  <c r="N37" i="5"/>
  <c r="N37" i="6" s="1"/>
  <c r="J37" i="5"/>
  <c r="J37" i="6" s="1"/>
  <c r="F37" i="5"/>
  <c r="F37" i="6" s="1"/>
  <c r="I33" i="8"/>
  <c r="E33" i="8"/>
  <c r="H33" i="8"/>
  <c r="D33" i="8"/>
  <c r="F33" i="8"/>
  <c r="G33" i="8"/>
  <c r="AK33" i="5"/>
  <c r="AK33" i="6" s="1"/>
  <c r="AG33" i="5"/>
  <c r="AG33" i="6" s="1"/>
  <c r="AC33" i="5"/>
  <c r="AC33" i="6" s="1"/>
  <c r="Y33" i="5"/>
  <c r="Y33" i="6" s="1"/>
  <c r="U33" i="5"/>
  <c r="U33" i="6" s="1"/>
  <c r="Q33" i="5"/>
  <c r="Q33" i="6" s="1"/>
  <c r="M33" i="5"/>
  <c r="M33" i="6" s="1"/>
  <c r="I33" i="5"/>
  <c r="I33" i="6" s="1"/>
  <c r="E33" i="5"/>
  <c r="E33" i="6" s="1"/>
  <c r="AN33" i="5"/>
  <c r="AN33" i="6" s="1"/>
  <c r="AJ33" i="5"/>
  <c r="AJ33" i="6" s="1"/>
  <c r="AF33" i="5"/>
  <c r="AF33" i="6" s="1"/>
  <c r="AB33" i="5"/>
  <c r="AB33" i="6" s="1"/>
  <c r="X33" i="5"/>
  <c r="X33" i="6" s="1"/>
  <c r="T33" i="5"/>
  <c r="T33" i="6" s="1"/>
  <c r="P33" i="5"/>
  <c r="P33" i="6" s="1"/>
  <c r="L33" i="5"/>
  <c r="L33" i="6" s="1"/>
  <c r="H33" i="5"/>
  <c r="H33" i="6" s="1"/>
  <c r="D33" i="5"/>
  <c r="D33" i="6" s="1"/>
  <c r="AM33" i="5"/>
  <c r="AM33" i="6" s="1"/>
  <c r="AI33" i="5"/>
  <c r="AI33" i="6" s="1"/>
  <c r="AE33" i="5"/>
  <c r="AE33" i="6" s="1"/>
  <c r="AA33" i="5"/>
  <c r="AA33" i="6" s="1"/>
  <c r="W33" i="5"/>
  <c r="W33" i="6" s="1"/>
  <c r="S33" i="5"/>
  <c r="S33" i="6" s="1"/>
  <c r="O33" i="5"/>
  <c r="O33" i="6" s="1"/>
  <c r="K33" i="5"/>
  <c r="K33" i="6" s="1"/>
  <c r="G33" i="5"/>
  <c r="G33" i="6" s="1"/>
  <c r="AL33" i="5"/>
  <c r="AL33" i="6" s="1"/>
  <c r="AH33" i="5"/>
  <c r="AH33" i="6" s="1"/>
  <c r="AD33" i="5"/>
  <c r="AD33" i="6" s="1"/>
  <c r="Z33" i="5"/>
  <c r="Z33" i="6" s="1"/>
  <c r="V33" i="5"/>
  <c r="V33" i="6" s="1"/>
  <c r="R33" i="5"/>
  <c r="R33" i="6" s="1"/>
  <c r="N33" i="5"/>
  <c r="N33" i="6" s="1"/>
  <c r="J33" i="5"/>
  <c r="J33" i="6" s="1"/>
  <c r="F33" i="5"/>
  <c r="F33" i="6" s="1"/>
  <c r="I29" i="8"/>
  <c r="E29" i="8"/>
  <c r="H29" i="8"/>
  <c r="D29" i="8"/>
  <c r="F29" i="8"/>
  <c r="G29" i="8"/>
  <c r="AK29" i="5"/>
  <c r="AK29" i="6" s="1"/>
  <c r="AG29" i="5"/>
  <c r="AG29" i="6" s="1"/>
  <c r="AC29" i="5"/>
  <c r="AC29" i="6" s="1"/>
  <c r="Y29" i="5"/>
  <c r="Y29" i="6" s="1"/>
  <c r="U29" i="5"/>
  <c r="U29" i="6" s="1"/>
  <c r="Q29" i="5"/>
  <c r="Q29" i="6" s="1"/>
  <c r="AN29" i="5"/>
  <c r="AN29" i="6" s="1"/>
  <c r="AJ29" i="5"/>
  <c r="AJ29" i="6" s="1"/>
  <c r="AF29" i="5"/>
  <c r="AF29" i="6" s="1"/>
  <c r="AB29" i="5"/>
  <c r="AB29" i="6" s="1"/>
  <c r="X29" i="5"/>
  <c r="X29" i="6" s="1"/>
  <c r="T29" i="5"/>
  <c r="T29" i="6" s="1"/>
  <c r="P29" i="5"/>
  <c r="P29" i="6" s="1"/>
  <c r="L29" i="5"/>
  <c r="L29" i="6" s="1"/>
  <c r="H29" i="5"/>
  <c r="H29" i="6" s="1"/>
  <c r="D29" i="5"/>
  <c r="D29" i="6" s="1"/>
  <c r="AM29" i="5"/>
  <c r="AM29" i="6" s="1"/>
  <c r="AI29" i="5"/>
  <c r="AI29" i="6" s="1"/>
  <c r="AE29" i="5"/>
  <c r="AE29" i="6" s="1"/>
  <c r="AL29" i="5"/>
  <c r="AL29" i="6" s="1"/>
  <c r="AH29" i="5"/>
  <c r="AH29" i="6" s="1"/>
  <c r="AD29" i="5"/>
  <c r="AD29" i="6" s="1"/>
  <c r="Z29" i="5"/>
  <c r="Z29" i="6" s="1"/>
  <c r="V29" i="5"/>
  <c r="V29" i="6" s="1"/>
  <c r="R29" i="5"/>
  <c r="R29" i="6" s="1"/>
  <c r="N29" i="5"/>
  <c r="N29" i="6" s="1"/>
  <c r="J29" i="5"/>
  <c r="J29" i="6" s="1"/>
  <c r="F29" i="5"/>
  <c r="F29" i="6" s="1"/>
  <c r="I25" i="8"/>
  <c r="H25" i="8"/>
  <c r="F25" i="8"/>
  <c r="E25" i="8"/>
  <c r="D25" i="8"/>
  <c r="G25" i="8"/>
  <c r="AN25" i="5"/>
  <c r="AN25" i="6" s="1"/>
  <c r="AJ25" i="5"/>
  <c r="AJ25" i="6" s="1"/>
  <c r="AF25" i="5"/>
  <c r="AF25" i="6" s="1"/>
  <c r="AB25" i="5"/>
  <c r="AB25" i="6" s="1"/>
  <c r="X25" i="5"/>
  <c r="X25" i="6" s="1"/>
  <c r="T25" i="5"/>
  <c r="T25" i="6" s="1"/>
  <c r="P25" i="5"/>
  <c r="P25" i="6" s="1"/>
  <c r="L25" i="5"/>
  <c r="L25" i="6" s="1"/>
  <c r="H25" i="5"/>
  <c r="H25" i="6" s="1"/>
  <c r="D25" i="5"/>
  <c r="D25" i="6" s="1"/>
  <c r="AL25" i="5"/>
  <c r="AL25" i="6" s="1"/>
  <c r="AH25" i="5"/>
  <c r="AH25" i="6" s="1"/>
  <c r="AD25" i="5"/>
  <c r="AD25" i="6" s="1"/>
  <c r="Z25" i="5"/>
  <c r="Z25" i="6" s="1"/>
  <c r="V25" i="5"/>
  <c r="V25" i="6" s="1"/>
  <c r="R25" i="5"/>
  <c r="R25" i="6" s="1"/>
  <c r="N25" i="5"/>
  <c r="N25" i="6" s="1"/>
  <c r="J25" i="5"/>
  <c r="J25" i="6" s="1"/>
  <c r="F25" i="5"/>
  <c r="F25" i="6" s="1"/>
  <c r="H21" i="8"/>
  <c r="D21" i="8"/>
  <c r="G21" i="8"/>
  <c r="F21" i="8"/>
  <c r="I21" i="8"/>
  <c r="E21" i="8"/>
  <c r="AN21" i="5"/>
  <c r="AN21" i="6" s="1"/>
  <c r="AJ21" i="5"/>
  <c r="AJ21" i="6" s="1"/>
  <c r="AF21" i="5"/>
  <c r="AF21" i="6" s="1"/>
  <c r="AB21" i="5"/>
  <c r="AB21" i="6" s="1"/>
  <c r="X21" i="5"/>
  <c r="X21" i="6" s="1"/>
  <c r="T21" i="5"/>
  <c r="T21" i="6" s="1"/>
  <c r="P21" i="5"/>
  <c r="P21" i="6" s="1"/>
  <c r="L21" i="5"/>
  <c r="L21" i="6" s="1"/>
  <c r="AL21" i="5"/>
  <c r="AL21" i="6" s="1"/>
  <c r="AH21" i="5"/>
  <c r="AH21" i="6" s="1"/>
  <c r="AD21" i="5"/>
  <c r="AD21" i="6" s="1"/>
  <c r="Z21" i="5"/>
  <c r="Z21" i="6" s="1"/>
  <c r="V21" i="5"/>
  <c r="V21" i="6" s="1"/>
  <c r="R21" i="5"/>
  <c r="R21" i="6" s="1"/>
  <c r="N21" i="5"/>
  <c r="N21" i="6" s="1"/>
  <c r="J21" i="5"/>
  <c r="J21" i="6" s="1"/>
  <c r="F21" i="5"/>
  <c r="F21" i="6" s="1"/>
  <c r="H17" i="8"/>
  <c r="D17" i="8"/>
  <c r="G17" i="8"/>
  <c r="F17" i="8"/>
  <c r="I17" i="8"/>
  <c r="E17" i="8"/>
  <c r="AL17" i="5"/>
  <c r="AL17" i="6" s="1"/>
  <c r="AH17" i="5"/>
  <c r="AH17" i="6" s="1"/>
  <c r="AD17" i="5"/>
  <c r="AD17" i="6" s="1"/>
  <c r="Z17" i="5"/>
  <c r="Z17" i="6" s="1"/>
  <c r="V17" i="5"/>
  <c r="V17" i="6" s="1"/>
  <c r="R17" i="5"/>
  <c r="R17" i="6" s="1"/>
  <c r="N17" i="5"/>
  <c r="N17" i="6" s="1"/>
  <c r="J17" i="5"/>
  <c r="J17" i="6" s="1"/>
  <c r="F17" i="5"/>
  <c r="F17" i="6" s="1"/>
  <c r="H13" i="8"/>
  <c r="D13" i="8"/>
  <c r="G13" i="8"/>
  <c r="F13" i="8"/>
  <c r="I13" i="8"/>
  <c r="E13" i="8"/>
  <c r="E41" i="9"/>
  <c r="E37" i="9"/>
  <c r="E33" i="9"/>
  <c r="E29" i="9"/>
  <c r="E25" i="9"/>
  <c r="E21" i="9"/>
  <c r="E17" i="9"/>
  <c r="E13" i="9"/>
  <c r="E9" i="9"/>
  <c r="F11" i="5"/>
  <c r="F11" i="6" s="1"/>
  <c r="J11" i="5"/>
  <c r="J11" i="6" s="1"/>
  <c r="N11" i="5"/>
  <c r="N11" i="6" s="1"/>
  <c r="R11" i="5"/>
  <c r="R11" i="6" s="1"/>
  <c r="V11" i="5"/>
  <c r="V11" i="6" s="1"/>
  <c r="Z11" i="5"/>
  <c r="Z11" i="6" s="1"/>
  <c r="AD11" i="5"/>
  <c r="AD11" i="6" s="1"/>
  <c r="AH11" i="5"/>
  <c r="AH11" i="6" s="1"/>
  <c r="AL11" i="5"/>
  <c r="AL11" i="6" s="1"/>
  <c r="D13" i="5"/>
  <c r="D13" i="6" s="1"/>
  <c r="H13" i="5"/>
  <c r="H13" i="6" s="1"/>
  <c r="L13" i="5"/>
  <c r="L13" i="6" s="1"/>
  <c r="P13" i="5"/>
  <c r="P13" i="6" s="1"/>
  <c r="T13" i="5"/>
  <c r="T13" i="6" s="1"/>
  <c r="X13" i="5"/>
  <c r="X13" i="6" s="1"/>
  <c r="AB13" i="5"/>
  <c r="AB13" i="6" s="1"/>
  <c r="AF13" i="5"/>
  <c r="AF13" i="6" s="1"/>
  <c r="AJ13" i="5"/>
  <c r="AJ13" i="6" s="1"/>
  <c r="AN13" i="5"/>
  <c r="AN13" i="6" s="1"/>
  <c r="F15" i="5"/>
  <c r="F15" i="6" s="1"/>
  <c r="J15" i="5"/>
  <c r="J15" i="6" s="1"/>
  <c r="N15" i="5"/>
  <c r="N15" i="6" s="1"/>
  <c r="R15" i="5"/>
  <c r="R15" i="6" s="1"/>
  <c r="V15" i="5"/>
  <c r="V15" i="6" s="1"/>
  <c r="Z15" i="5"/>
  <c r="Z15" i="6" s="1"/>
  <c r="AD15" i="5"/>
  <c r="AD15" i="6" s="1"/>
  <c r="AH15" i="5"/>
  <c r="AH15" i="6" s="1"/>
  <c r="AL15" i="5"/>
  <c r="AL15" i="6" s="1"/>
  <c r="D17" i="5"/>
  <c r="D17" i="6" s="1"/>
  <c r="I17" i="5"/>
  <c r="I17" i="6" s="1"/>
  <c r="O17" i="5"/>
  <c r="O17" i="6" s="1"/>
  <c r="T17" i="5"/>
  <c r="T17" i="6" s="1"/>
  <c r="Y17" i="5"/>
  <c r="Y17" i="6" s="1"/>
  <c r="AE17" i="5"/>
  <c r="AE17" i="6" s="1"/>
  <c r="AJ17" i="5"/>
  <c r="AJ17" i="6" s="1"/>
  <c r="E19" i="5"/>
  <c r="E19" i="6" s="1"/>
  <c r="J19" i="5"/>
  <c r="J19" i="6" s="1"/>
  <c r="O19" i="5"/>
  <c r="O19" i="6" s="1"/>
  <c r="U19" i="5"/>
  <c r="U19" i="6" s="1"/>
  <c r="Z19" i="5"/>
  <c r="Z19" i="6" s="1"/>
  <c r="AE19" i="5"/>
  <c r="AE19" i="6" s="1"/>
  <c r="AK19" i="5"/>
  <c r="AK19" i="6" s="1"/>
  <c r="E21" i="5"/>
  <c r="E21" i="6" s="1"/>
  <c r="K21" i="5"/>
  <c r="K21" i="6" s="1"/>
  <c r="S21" i="5"/>
  <c r="S21" i="6" s="1"/>
  <c r="AA21" i="5"/>
  <c r="AA21" i="6" s="1"/>
  <c r="AI21" i="5"/>
  <c r="AI21" i="6" s="1"/>
  <c r="I23" i="5"/>
  <c r="I23" i="6" s="1"/>
  <c r="Q23" i="5"/>
  <c r="Q23" i="6" s="1"/>
  <c r="Y23" i="5"/>
  <c r="Y23" i="6" s="1"/>
  <c r="AG23" i="5"/>
  <c r="AG23" i="6" s="1"/>
  <c r="G25" i="5"/>
  <c r="G25" i="6" s="1"/>
  <c r="O25" i="5"/>
  <c r="O25" i="6" s="1"/>
  <c r="W25" i="5"/>
  <c r="W25" i="6" s="1"/>
  <c r="AE25" i="5"/>
  <c r="AE25" i="6" s="1"/>
  <c r="AM25" i="5"/>
  <c r="AM25" i="6" s="1"/>
  <c r="E27" i="5"/>
  <c r="E27" i="6" s="1"/>
  <c r="M27" i="5"/>
  <c r="M27" i="6" s="1"/>
  <c r="U27" i="5"/>
  <c r="U27" i="6" s="1"/>
  <c r="AC27" i="5"/>
  <c r="AC27" i="6" s="1"/>
  <c r="AK27" i="5"/>
  <c r="AK27" i="6" s="1"/>
  <c r="K29" i="5"/>
  <c r="K29" i="6" s="1"/>
  <c r="W29" i="5"/>
  <c r="W29" i="6" s="1"/>
  <c r="BU43" i="8"/>
  <c r="BR43" i="8"/>
  <c r="BV43" i="8"/>
  <c r="BT43" i="8"/>
  <c r="BW43" i="8"/>
  <c r="BS43" i="8"/>
  <c r="AK43" i="10"/>
  <c r="AG43" i="10"/>
  <c r="AC43" i="10"/>
  <c r="Y43" i="10"/>
  <c r="U43" i="10"/>
  <c r="Q43" i="10"/>
  <c r="M43" i="10"/>
  <c r="I43" i="10"/>
  <c r="E43" i="10"/>
  <c r="AM43" i="10"/>
  <c r="AI43" i="10"/>
  <c r="AE43" i="10"/>
  <c r="AA43" i="10"/>
  <c r="W43" i="10"/>
  <c r="S43" i="10"/>
  <c r="O43" i="10"/>
  <c r="K43" i="10"/>
  <c r="G43" i="10"/>
  <c r="AL43" i="10"/>
  <c r="AH43" i="10"/>
  <c r="AD43" i="10"/>
  <c r="Z43" i="10"/>
  <c r="V43" i="10"/>
  <c r="R43" i="10"/>
  <c r="N43" i="10"/>
  <c r="J43" i="10"/>
  <c r="F43" i="10"/>
  <c r="AN43" i="10"/>
  <c r="X43" i="10"/>
  <c r="H43" i="10"/>
  <c r="AJ43" i="10"/>
  <c r="T43" i="10"/>
  <c r="D43" i="10"/>
  <c r="AF43" i="10"/>
  <c r="P43" i="10"/>
  <c r="AB43" i="10"/>
  <c r="L43" i="10"/>
  <c r="BU39" i="8"/>
  <c r="BR39" i="8"/>
  <c r="BV39" i="8"/>
  <c r="BT39" i="8"/>
  <c r="BW39" i="8"/>
  <c r="BS39" i="8"/>
  <c r="AM39" i="10"/>
  <c r="AI39" i="10"/>
  <c r="AE39" i="10"/>
  <c r="AA39" i="10"/>
  <c r="W39" i="10"/>
  <c r="S39" i="10"/>
  <c r="O39" i="10"/>
  <c r="K39" i="10"/>
  <c r="G39" i="10"/>
  <c r="AL39" i="10"/>
  <c r="AH39" i="10"/>
  <c r="AD39" i="10"/>
  <c r="Z39" i="10"/>
  <c r="V39" i="10"/>
  <c r="R39" i="10"/>
  <c r="N39" i="10"/>
  <c r="J39" i="10"/>
  <c r="F39" i="10"/>
  <c r="AN39" i="10"/>
  <c r="AF39" i="10"/>
  <c r="X39" i="10"/>
  <c r="P39" i="10"/>
  <c r="H39" i="10"/>
  <c r="AK39" i="10"/>
  <c r="AC39" i="10"/>
  <c r="U39" i="10"/>
  <c r="M39" i="10"/>
  <c r="E39" i="10"/>
  <c r="AJ39" i="10"/>
  <c r="AB39" i="10"/>
  <c r="T39" i="10"/>
  <c r="L39" i="10"/>
  <c r="D39" i="10"/>
  <c r="AG39" i="10"/>
  <c r="Y39" i="10"/>
  <c r="Q39" i="10"/>
  <c r="I39" i="10"/>
  <c r="BU35" i="8"/>
  <c r="BR35" i="8"/>
  <c r="BV35" i="8"/>
  <c r="BT35" i="8"/>
  <c r="BW35" i="8"/>
  <c r="BS35" i="8"/>
  <c r="AM35" i="10"/>
  <c r="AI35" i="10"/>
  <c r="AE35" i="10"/>
  <c r="AA35" i="10"/>
  <c r="W35" i="10"/>
  <c r="S35" i="10"/>
  <c r="O35" i="10"/>
  <c r="K35" i="10"/>
  <c r="G35" i="10"/>
  <c r="AL35" i="10"/>
  <c r="AH35" i="10"/>
  <c r="AD35" i="10"/>
  <c r="Z35" i="10"/>
  <c r="V35" i="10"/>
  <c r="R35" i="10"/>
  <c r="N35" i="10"/>
  <c r="J35" i="10"/>
  <c r="F35" i="10"/>
  <c r="AJ35" i="10"/>
  <c r="AB35" i="10"/>
  <c r="T35" i="10"/>
  <c r="L35" i="10"/>
  <c r="D35" i="10"/>
  <c r="AG35" i="10"/>
  <c r="Y35" i="10"/>
  <c r="Q35" i="10"/>
  <c r="I35" i="10"/>
  <c r="AN35" i="10"/>
  <c r="AF35" i="10"/>
  <c r="X35" i="10"/>
  <c r="P35" i="10"/>
  <c r="H35" i="10"/>
  <c r="AK35" i="10"/>
  <c r="AC35" i="10"/>
  <c r="U35" i="10"/>
  <c r="M35" i="10"/>
  <c r="E35" i="10"/>
  <c r="BT31" i="8"/>
  <c r="BU31" i="8"/>
  <c r="BR31" i="8"/>
  <c r="BV31" i="8"/>
  <c r="BS31" i="8"/>
  <c r="BW31" i="8"/>
  <c r="AM31" i="10"/>
  <c r="AI31" i="10"/>
  <c r="AE31" i="10"/>
  <c r="AA31" i="10"/>
  <c r="W31" i="10"/>
  <c r="S31" i="10"/>
  <c r="O31" i="10"/>
  <c r="K31" i="10"/>
  <c r="G31" i="10"/>
  <c r="AL31" i="10"/>
  <c r="AH31" i="10"/>
  <c r="AD31" i="10"/>
  <c r="Z31" i="10"/>
  <c r="V31" i="10"/>
  <c r="R31" i="10"/>
  <c r="N31" i="10"/>
  <c r="J31" i="10"/>
  <c r="F31" i="10"/>
  <c r="AN31" i="10"/>
  <c r="AF31" i="10"/>
  <c r="X31" i="10"/>
  <c r="P31" i="10"/>
  <c r="H31" i="10"/>
  <c r="AK31" i="10"/>
  <c r="AC31" i="10"/>
  <c r="U31" i="10"/>
  <c r="M31" i="10"/>
  <c r="E31" i="10"/>
  <c r="AJ31" i="10"/>
  <c r="AB31" i="10"/>
  <c r="T31" i="10"/>
  <c r="L31" i="10"/>
  <c r="D31" i="10"/>
  <c r="AG31" i="10"/>
  <c r="Y31" i="10"/>
  <c r="Q31" i="10"/>
  <c r="I31" i="10"/>
  <c r="BT27" i="8"/>
  <c r="BU27" i="8"/>
  <c r="BR27" i="8"/>
  <c r="BV27" i="8"/>
  <c r="BS27" i="8"/>
  <c r="BW27" i="8"/>
  <c r="AL27" i="10"/>
  <c r="AH27" i="10"/>
  <c r="AD27" i="10"/>
  <c r="Z27" i="10"/>
  <c r="V27" i="10"/>
  <c r="R27" i="10"/>
  <c r="N27" i="10"/>
  <c r="J27" i="10"/>
  <c r="F27" i="10"/>
  <c r="AK27" i="10"/>
  <c r="AF27" i="10"/>
  <c r="AA27" i="10"/>
  <c r="U27" i="10"/>
  <c r="P27" i="10"/>
  <c r="K27" i="10"/>
  <c r="E27" i="10"/>
  <c r="AJ27" i="10"/>
  <c r="AE27" i="10"/>
  <c r="Y27" i="10"/>
  <c r="T27" i="10"/>
  <c r="O27" i="10"/>
  <c r="I27" i="10"/>
  <c r="D27" i="10"/>
  <c r="AN27" i="10"/>
  <c r="AI27" i="10"/>
  <c r="AC27" i="10"/>
  <c r="X27" i="10"/>
  <c r="S27" i="10"/>
  <c r="M27" i="10"/>
  <c r="H27" i="10"/>
  <c r="AM27" i="10"/>
  <c r="AG27" i="10"/>
  <c r="AB27" i="10"/>
  <c r="W27" i="10"/>
  <c r="Q27" i="10"/>
  <c r="L27" i="10"/>
  <c r="G27" i="10"/>
  <c r="BT23" i="8"/>
  <c r="BU23" i="8"/>
  <c r="BR23" i="8"/>
  <c r="BV23" i="8"/>
  <c r="BS23" i="8"/>
  <c r="BW23" i="8"/>
  <c r="AM23" i="10"/>
  <c r="AI23" i="10"/>
  <c r="AE23" i="10"/>
  <c r="AA23" i="10"/>
  <c r="W23" i="10"/>
  <c r="S23" i="10"/>
  <c r="O23" i="10"/>
  <c r="K23" i="10"/>
  <c r="G23" i="10"/>
  <c r="AL23" i="10"/>
  <c r="AH23" i="10"/>
  <c r="AD23" i="10"/>
  <c r="Z23" i="10"/>
  <c r="V23" i="10"/>
  <c r="R23" i="10"/>
  <c r="N23" i="10"/>
  <c r="J23" i="10"/>
  <c r="F23" i="10"/>
  <c r="AK23" i="10"/>
  <c r="AG23" i="10"/>
  <c r="AC23" i="10"/>
  <c r="Y23" i="10"/>
  <c r="U23" i="10"/>
  <c r="Q23" i="10"/>
  <c r="M23" i="10"/>
  <c r="I23" i="10"/>
  <c r="E23" i="10"/>
  <c r="AN23" i="10"/>
  <c r="AJ23" i="10"/>
  <c r="AF23" i="10"/>
  <c r="AB23" i="10"/>
  <c r="X23" i="10"/>
  <c r="T23" i="10"/>
  <c r="P23" i="10"/>
  <c r="L23" i="10"/>
  <c r="H23" i="10"/>
  <c r="D23" i="10"/>
  <c r="BT19" i="8"/>
  <c r="BU19" i="8"/>
  <c r="BR19" i="8"/>
  <c r="BV19" i="8"/>
  <c r="BS19" i="8"/>
  <c r="BW19" i="8"/>
  <c r="AM19" i="10"/>
  <c r="AI19" i="10"/>
  <c r="AE19" i="10"/>
  <c r="AA19" i="10"/>
  <c r="W19" i="10"/>
  <c r="S19" i="10"/>
  <c r="O19" i="10"/>
  <c r="K19" i="10"/>
  <c r="G19" i="10"/>
  <c r="AL19" i="10"/>
  <c r="AH19" i="10"/>
  <c r="AD19" i="10"/>
  <c r="Z19" i="10"/>
  <c r="V19" i="10"/>
  <c r="R19" i="10"/>
  <c r="N19" i="10"/>
  <c r="J19" i="10"/>
  <c r="F19" i="10"/>
  <c r="AK19" i="10"/>
  <c r="AG19" i="10"/>
  <c r="AC19" i="10"/>
  <c r="Y19" i="10"/>
  <c r="U19" i="10"/>
  <c r="Q19" i="10"/>
  <c r="M19" i="10"/>
  <c r="I19" i="10"/>
  <c r="E19" i="10"/>
  <c r="AN19" i="10"/>
  <c r="AJ19" i="10"/>
  <c r="AF19" i="10"/>
  <c r="AB19" i="10"/>
  <c r="X19" i="10"/>
  <c r="T19" i="10"/>
  <c r="P19" i="10"/>
  <c r="L19" i="10"/>
  <c r="H19" i="10"/>
  <c r="D19" i="10"/>
  <c r="BT15" i="8"/>
  <c r="BU15" i="8"/>
  <c r="BR15" i="8"/>
  <c r="BV15" i="8"/>
  <c r="BS15" i="8"/>
  <c r="BW15" i="8"/>
  <c r="AN15" i="10"/>
  <c r="AJ15" i="10"/>
  <c r="AF15" i="10"/>
  <c r="AB15" i="10"/>
  <c r="X15" i="10"/>
  <c r="T15" i="10"/>
  <c r="P15" i="10"/>
  <c r="L15" i="10"/>
  <c r="H15" i="10"/>
  <c r="D15" i="10"/>
  <c r="AI15" i="10"/>
  <c r="AD15" i="10"/>
  <c r="Y15" i="10"/>
  <c r="S15" i="10"/>
  <c r="N15" i="10"/>
  <c r="I15" i="10"/>
  <c r="AM15" i="10"/>
  <c r="AH15" i="10"/>
  <c r="AC15" i="10"/>
  <c r="W15" i="10"/>
  <c r="R15" i="10"/>
  <c r="M15" i="10"/>
  <c r="G15" i="10"/>
  <c r="AL15" i="10"/>
  <c r="AG15" i="10"/>
  <c r="AA15" i="10"/>
  <c r="V15" i="10"/>
  <c r="Q15" i="10"/>
  <c r="K15" i="10"/>
  <c r="F15" i="10"/>
  <c r="AK15" i="10"/>
  <c r="AE15" i="10"/>
  <c r="Z15" i="10"/>
  <c r="U15" i="10"/>
  <c r="O15" i="10"/>
  <c r="J15" i="10"/>
  <c r="E15" i="10"/>
  <c r="BT11" i="8"/>
  <c r="BU11" i="8"/>
  <c r="BR11" i="8"/>
  <c r="BV11" i="8"/>
  <c r="BS11" i="8"/>
  <c r="BW11" i="8"/>
  <c r="AN11" i="10"/>
  <c r="AJ11" i="10"/>
  <c r="AM11" i="10"/>
  <c r="AH11" i="10"/>
  <c r="AD11" i="10"/>
  <c r="Z11" i="10"/>
  <c r="V11" i="10"/>
  <c r="R11" i="10"/>
  <c r="N11" i="10"/>
  <c r="J11" i="10"/>
  <c r="F11" i="10"/>
  <c r="AL11" i="10"/>
  <c r="AG11" i="10"/>
  <c r="AC11" i="10"/>
  <c r="Y11" i="10"/>
  <c r="U11" i="10"/>
  <c r="Q11" i="10"/>
  <c r="M11" i="10"/>
  <c r="I11" i="10"/>
  <c r="E11" i="10"/>
  <c r="AK11" i="10"/>
  <c r="AF11" i="10"/>
  <c r="AB11" i="10"/>
  <c r="X11" i="10"/>
  <c r="T11" i="10"/>
  <c r="P11" i="10"/>
  <c r="L11" i="10"/>
  <c r="H11" i="10"/>
  <c r="D11" i="10"/>
  <c r="AI11" i="10"/>
  <c r="AE11" i="10"/>
  <c r="AA11" i="10"/>
  <c r="W11" i="10"/>
  <c r="S11" i="10"/>
  <c r="O11" i="10"/>
  <c r="K11" i="10"/>
  <c r="G11" i="10"/>
  <c r="E44" i="4"/>
  <c r="F44" i="4" s="1"/>
  <c r="E40" i="4"/>
  <c r="F40" i="4" s="1"/>
  <c r="E36" i="4"/>
  <c r="E32" i="4"/>
  <c r="E28" i="4"/>
  <c r="E24" i="4"/>
  <c r="E20" i="4"/>
  <c r="E16" i="4"/>
  <c r="E12" i="4"/>
  <c r="F45" i="4"/>
  <c r="F41" i="4"/>
  <c r="F37" i="4"/>
  <c r="F33" i="4"/>
  <c r="F29" i="4"/>
  <c r="F25" i="4"/>
  <c r="F21" i="4"/>
  <c r="F17" i="4"/>
  <c r="F13" i="4"/>
  <c r="E44" i="9"/>
  <c r="E40" i="9"/>
  <c r="E36" i="9"/>
  <c r="E32" i="9"/>
  <c r="E28" i="9"/>
  <c r="E24" i="9"/>
  <c r="E20" i="9"/>
  <c r="E16" i="9"/>
  <c r="E12" i="9"/>
  <c r="E8" i="9"/>
  <c r="F8" i="9" s="1"/>
  <c r="G11" i="5"/>
  <c r="G11" i="6" s="1"/>
  <c r="K11" i="5"/>
  <c r="K11" i="6" s="1"/>
  <c r="O11" i="5"/>
  <c r="O11" i="6" s="1"/>
  <c r="S11" i="5"/>
  <c r="S11" i="6" s="1"/>
  <c r="W11" i="5"/>
  <c r="W11" i="6" s="1"/>
  <c r="AA11" i="5"/>
  <c r="AA11" i="6" s="1"/>
  <c r="AE11" i="5"/>
  <c r="AE11" i="6" s="1"/>
  <c r="AI11" i="5"/>
  <c r="AI11" i="6" s="1"/>
  <c r="E13" i="5"/>
  <c r="E13" i="6" s="1"/>
  <c r="I13" i="5"/>
  <c r="I13" i="6" s="1"/>
  <c r="M13" i="5"/>
  <c r="M13" i="6" s="1"/>
  <c r="Q13" i="5"/>
  <c r="Q13" i="6" s="1"/>
  <c r="U13" i="5"/>
  <c r="U13" i="6" s="1"/>
  <c r="Y13" i="5"/>
  <c r="Y13" i="6" s="1"/>
  <c r="AC13" i="5"/>
  <c r="AC13" i="6" s="1"/>
  <c r="AG13" i="5"/>
  <c r="AG13" i="6" s="1"/>
  <c r="AK13" i="5"/>
  <c r="AK13" i="6" s="1"/>
  <c r="G15" i="5"/>
  <c r="G15" i="6" s="1"/>
  <c r="K15" i="5"/>
  <c r="K15" i="6" s="1"/>
  <c r="O15" i="5"/>
  <c r="O15" i="6" s="1"/>
  <c r="S15" i="5"/>
  <c r="S15" i="6" s="1"/>
  <c r="W15" i="5"/>
  <c r="W15" i="6" s="1"/>
  <c r="AA15" i="5"/>
  <c r="AA15" i="6" s="1"/>
  <c r="AE15" i="5"/>
  <c r="AE15" i="6" s="1"/>
  <c r="AI15" i="5"/>
  <c r="AI15" i="6" s="1"/>
  <c r="E17" i="5"/>
  <c r="E17" i="6" s="1"/>
  <c r="K17" i="5"/>
  <c r="K17" i="6" s="1"/>
  <c r="P17" i="5"/>
  <c r="P17" i="6" s="1"/>
  <c r="U17" i="5"/>
  <c r="U17" i="6" s="1"/>
  <c r="AA17" i="5"/>
  <c r="AA17" i="6" s="1"/>
  <c r="AF17" i="5"/>
  <c r="AF17" i="6" s="1"/>
  <c r="AK17" i="5"/>
  <c r="AK17" i="6" s="1"/>
  <c r="F19" i="5"/>
  <c r="F19" i="6" s="1"/>
  <c r="K19" i="5"/>
  <c r="K19" i="6" s="1"/>
  <c r="Q19" i="5"/>
  <c r="Q19" i="6" s="1"/>
  <c r="V19" i="5"/>
  <c r="V19" i="6" s="1"/>
  <c r="AA19" i="5"/>
  <c r="AA19" i="6" s="1"/>
  <c r="AG19" i="5"/>
  <c r="AG19" i="6" s="1"/>
  <c r="G21" i="5"/>
  <c r="G21" i="6" s="1"/>
  <c r="M21" i="5"/>
  <c r="M21" i="6" s="1"/>
  <c r="U21" i="5"/>
  <c r="U21" i="6" s="1"/>
  <c r="AC21" i="5"/>
  <c r="AC21" i="6" s="1"/>
  <c r="AK21" i="5"/>
  <c r="AK21" i="6" s="1"/>
  <c r="K23" i="5"/>
  <c r="K23" i="6" s="1"/>
  <c r="S23" i="5"/>
  <c r="S23" i="6" s="1"/>
  <c r="AA23" i="5"/>
  <c r="AA23" i="6" s="1"/>
  <c r="I25" i="5"/>
  <c r="I25" i="6" s="1"/>
  <c r="Q25" i="5"/>
  <c r="Q25" i="6" s="1"/>
  <c r="Y25" i="5"/>
  <c r="Y25" i="6" s="1"/>
  <c r="AG25" i="5"/>
  <c r="AG25" i="6" s="1"/>
  <c r="G27" i="5"/>
  <c r="G27" i="6" s="1"/>
  <c r="O27" i="5"/>
  <c r="O27" i="6" s="1"/>
  <c r="W27" i="5"/>
  <c r="W27" i="6" s="1"/>
  <c r="AE27" i="5"/>
  <c r="AE27" i="6" s="1"/>
  <c r="E29" i="5"/>
  <c r="E29" i="6" s="1"/>
  <c r="M29" i="5"/>
  <c r="M29" i="6" s="1"/>
  <c r="AA29" i="5"/>
  <c r="AA29" i="6" s="1"/>
  <c r="BT9" i="8"/>
  <c r="BR9" i="8"/>
  <c r="BU9" i="8"/>
  <c r="BS9" i="8"/>
  <c r="BV9" i="8"/>
  <c r="BW9" i="8"/>
  <c r="AN9" i="10"/>
  <c r="AJ9" i="10"/>
  <c r="AF9" i="10"/>
  <c r="AB9" i="10"/>
  <c r="X9" i="10"/>
  <c r="T9" i="10"/>
  <c r="P9" i="10"/>
  <c r="L9" i="10"/>
  <c r="H9" i="10"/>
  <c r="D9" i="10"/>
  <c r="AM9" i="10"/>
  <c r="AI9" i="10"/>
  <c r="AE9" i="10"/>
  <c r="AA9" i="10"/>
  <c r="W9" i="10"/>
  <c r="S9" i="10"/>
  <c r="O9" i="10"/>
  <c r="K9" i="10"/>
  <c r="G9" i="10"/>
  <c r="AL9" i="10"/>
  <c r="AH9" i="10"/>
  <c r="AD9" i="10"/>
  <c r="Z9" i="10"/>
  <c r="V9" i="10"/>
  <c r="R9" i="10"/>
  <c r="N9" i="10"/>
  <c r="J9" i="10"/>
  <c r="F9" i="10"/>
  <c r="AK9" i="10"/>
  <c r="AG9" i="10"/>
  <c r="AC9" i="10"/>
  <c r="Y9" i="10"/>
  <c r="U9" i="10"/>
  <c r="Q9" i="10"/>
  <c r="M9" i="10"/>
  <c r="I9" i="10"/>
  <c r="E9" i="10"/>
  <c r="BS42" i="8"/>
  <c r="BW42" i="8"/>
  <c r="BT42" i="8"/>
  <c r="BR42" i="8"/>
  <c r="BU42" i="8"/>
  <c r="BV42" i="8"/>
  <c r="AL42" i="10"/>
  <c r="AN42" i="10"/>
  <c r="AJ42" i="10"/>
  <c r="AF42" i="10"/>
  <c r="AB42" i="10"/>
  <c r="X42" i="10"/>
  <c r="T42" i="10"/>
  <c r="P42" i="10"/>
  <c r="L42" i="10"/>
  <c r="H42" i="10"/>
  <c r="D42" i="10"/>
  <c r="AM42" i="10"/>
  <c r="AI42" i="10"/>
  <c r="AE42" i="10"/>
  <c r="AA42" i="10"/>
  <c r="W42" i="10"/>
  <c r="S42" i="10"/>
  <c r="O42" i="10"/>
  <c r="K42" i="10"/>
  <c r="G42" i="10"/>
  <c r="AG42" i="10"/>
  <c r="Y42" i="10"/>
  <c r="Q42" i="10"/>
  <c r="I42" i="10"/>
  <c r="AD42" i="10"/>
  <c r="V42" i="10"/>
  <c r="N42" i="10"/>
  <c r="F42" i="10"/>
  <c r="AK42" i="10"/>
  <c r="AC42" i="10"/>
  <c r="U42" i="10"/>
  <c r="M42" i="10"/>
  <c r="E42" i="10"/>
  <c r="AH42" i="10"/>
  <c r="Z42" i="10"/>
  <c r="R42" i="10"/>
  <c r="J42" i="10"/>
  <c r="BS38" i="8"/>
  <c r="BW38" i="8"/>
  <c r="BT38" i="8"/>
  <c r="BR38" i="8"/>
  <c r="BU38" i="8"/>
  <c r="BV38" i="8"/>
  <c r="AN38" i="10"/>
  <c r="AJ38" i="10"/>
  <c r="AF38" i="10"/>
  <c r="AB38" i="10"/>
  <c r="X38" i="10"/>
  <c r="T38" i="10"/>
  <c r="P38" i="10"/>
  <c r="L38" i="10"/>
  <c r="H38" i="10"/>
  <c r="D38" i="10"/>
  <c r="AM38" i="10"/>
  <c r="AI38" i="10"/>
  <c r="AE38" i="10"/>
  <c r="AA38" i="10"/>
  <c r="W38" i="10"/>
  <c r="S38" i="10"/>
  <c r="O38" i="10"/>
  <c r="K38" i="10"/>
  <c r="G38" i="10"/>
  <c r="AK38" i="10"/>
  <c r="AC38" i="10"/>
  <c r="U38" i="10"/>
  <c r="M38" i="10"/>
  <c r="E38" i="10"/>
  <c r="AH38" i="10"/>
  <c r="Z38" i="10"/>
  <c r="R38" i="10"/>
  <c r="J38" i="10"/>
  <c r="AG38" i="10"/>
  <c r="Y38" i="10"/>
  <c r="Q38" i="10"/>
  <c r="I38" i="10"/>
  <c r="AL38" i="10"/>
  <c r="AD38" i="10"/>
  <c r="V38" i="10"/>
  <c r="N38" i="10"/>
  <c r="F38" i="10"/>
  <c r="BR34" i="8"/>
  <c r="BS34" i="8"/>
  <c r="BW34" i="8"/>
  <c r="BT34" i="8"/>
  <c r="BU34" i="8"/>
  <c r="BV34" i="8"/>
  <c r="AN34" i="10"/>
  <c r="AJ34" i="10"/>
  <c r="AF34" i="10"/>
  <c r="AB34" i="10"/>
  <c r="X34" i="10"/>
  <c r="T34" i="10"/>
  <c r="P34" i="10"/>
  <c r="L34" i="10"/>
  <c r="H34" i="10"/>
  <c r="D34" i="10"/>
  <c r="AM34" i="10"/>
  <c r="AI34" i="10"/>
  <c r="AE34" i="10"/>
  <c r="AA34" i="10"/>
  <c r="W34" i="10"/>
  <c r="S34" i="10"/>
  <c r="O34" i="10"/>
  <c r="K34" i="10"/>
  <c r="G34" i="10"/>
  <c r="AG34" i="10"/>
  <c r="Y34" i="10"/>
  <c r="Q34" i="10"/>
  <c r="I34" i="10"/>
  <c r="AL34" i="10"/>
  <c r="AD34" i="10"/>
  <c r="V34" i="10"/>
  <c r="N34" i="10"/>
  <c r="F34" i="10"/>
  <c r="AK34" i="10"/>
  <c r="AC34" i="10"/>
  <c r="U34" i="10"/>
  <c r="M34" i="10"/>
  <c r="E34" i="10"/>
  <c r="AH34" i="10"/>
  <c r="Z34" i="10"/>
  <c r="R34" i="10"/>
  <c r="J34" i="10"/>
  <c r="BR30" i="8"/>
  <c r="BV30" i="8"/>
  <c r="BS30" i="8"/>
  <c r="BW30" i="8"/>
  <c r="BT30" i="8"/>
  <c r="BU30" i="8"/>
  <c r="AM30" i="10"/>
  <c r="AI30" i="10"/>
  <c r="AE30" i="10"/>
  <c r="AA30" i="10"/>
  <c r="W30" i="10"/>
  <c r="S30" i="10"/>
  <c r="O30" i="10"/>
  <c r="K30" i="10"/>
  <c r="G30" i="10"/>
  <c r="AL30" i="10"/>
  <c r="AG30" i="10"/>
  <c r="AB30" i="10"/>
  <c r="V30" i="10"/>
  <c r="Q30" i="10"/>
  <c r="L30" i="10"/>
  <c r="F30" i="10"/>
  <c r="AK30" i="10"/>
  <c r="AF30" i="10"/>
  <c r="Z30" i="10"/>
  <c r="U30" i="10"/>
  <c r="P30" i="10"/>
  <c r="J30" i="10"/>
  <c r="E30" i="10"/>
  <c r="AJ30" i="10"/>
  <c r="AD30" i="10"/>
  <c r="Y30" i="10"/>
  <c r="T30" i="10"/>
  <c r="N30" i="10"/>
  <c r="I30" i="10"/>
  <c r="D30" i="10"/>
  <c r="AN30" i="10"/>
  <c r="AH30" i="10"/>
  <c r="AC30" i="10"/>
  <c r="X30" i="10"/>
  <c r="R30" i="10"/>
  <c r="M30" i="10"/>
  <c r="H30" i="10"/>
  <c r="BR26" i="8"/>
  <c r="BV26" i="8"/>
  <c r="BS26" i="8"/>
  <c r="BW26" i="8"/>
  <c r="BT26" i="8"/>
  <c r="BU26" i="8"/>
  <c r="AM26" i="10"/>
  <c r="AI26" i="10"/>
  <c r="AE26" i="10"/>
  <c r="AA26" i="10"/>
  <c r="W26" i="10"/>
  <c r="S26" i="10"/>
  <c r="O26" i="10"/>
  <c r="K26" i="10"/>
  <c r="G26" i="10"/>
  <c r="AK26" i="10"/>
  <c r="AF26" i="10"/>
  <c r="Z26" i="10"/>
  <c r="U26" i="10"/>
  <c r="P26" i="10"/>
  <c r="J26" i="10"/>
  <c r="E26" i="10"/>
  <c r="AJ26" i="10"/>
  <c r="AD26" i="10"/>
  <c r="Y26" i="10"/>
  <c r="T26" i="10"/>
  <c r="N26" i="10"/>
  <c r="I26" i="10"/>
  <c r="D26" i="10"/>
  <c r="AN26" i="10"/>
  <c r="AH26" i="10"/>
  <c r="AC26" i="10"/>
  <c r="X26" i="10"/>
  <c r="R26" i="10"/>
  <c r="M26" i="10"/>
  <c r="H26" i="10"/>
  <c r="AL26" i="10"/>
  <c r="AG26" i="10"/>
  <c r="AB26" i="10"/>
  <c r="V26" i="10"/>
  <c r="Q26" i="10"/>
  <c r="L26" i="10"/>
  <c r="F26" i="10"/>
  <c r="BR22" i="8"/>
  <c r="BV22" i="8"/>
  <c r="BS22" i="8"/>
  <c r="BW22" i="8"/>
  <c r="BT22" i="8"/>
  <c r="BU22" i="8"/>
  <c r="AN22" i="10"/>
  <c r="AJ22" i="10"/>
  <c r="AF22" i="10"/>
  <c r="AB22" i="10"/>
  <c r="X22" i="10"/>
  <c r="T22" i="10"/>
  <c r="P22" i="10"/>
  <c r="L22" i="10"/>
  <c r="H22" i="10"/>
  <c r="D22" i="10"/>
  <c r="AM22" i="10"/>
  <c r="AI22" i="10"/>
  <c r="AE22" i="10"/>
  <c r="AA22" i="10"/>
  <c r="W22" i="10"/>
  <c r="S22" i="10"/>
  <c r="O22" i="10"/>
  <c r="K22" i="10"/>
  <c r="G22" i="10"/>
  <c r="AL22" i="10"/>
  <c r="AH22" i="10"/>
  <c r="AD22" i="10"/>
  <c r="Z22" i="10"/>
  <c r="V22" i="10"/>
  <c r="R22" i="10"/>
  <c r="N22" i="10"/>
  <c r="J22" i="10"/>
  <c r="F22" i="10"/>
  <c r="AK22" i="10"/>
  <c r="AG22" i="10"/>
  <c r="AC22" i="10"/>
  <c r="Y22" i="10"/>
  <c r="U22" i="10"/>
  <c r="Q22" i="10"/>
  <c r="M22" i="10"/>
  <c r="I22" i="10"/>
  <c r="E22" i="10"/>
  <c r="BR18" i="8"/>
  <c r="BV18" i="8"/>
  <c r="BS18" i="8"/>
  <c r="BW18" i="8"/>
  <c r="BT18" i="8"/>
  <c r="BU18" i="8"/>
  <c r="AN18" i="10"/>
  <c r="AJ18" i="10"/>
  <c r="AF18" i="10"/>
  <c r="AB18" i="10"/>
  <c r="X18" i="10"/>
  <c r="T18" i="10"/>
  <c r="P18" i="10"/>
  <c r="L18" i="10"/>
  <c r="H18" i="10"/>
  <c r="D18" i="10"/>
  <c r="AM18" i="10"/>
  <c r="AI18" i="10"/>
  <c r="AE18" i="10"/>
  <c r="AA18" i="10"/>
  <c r="W18" i="10"/>
  <c r="S18" i="10"/>
  <c r="O18" i="10"/>
  <c r="K18" i="10"/>
  <c r="G18" i="10"/>
  <c r="AL18" i="10"/>
  <c r="AH18" i="10"/>
  <c r="AD18" i="10"/>
  <c r="Z18" i="10"/>
  <c r="V18" i="10"/>
  <c r="R18" i="10"/>
  <c r="N18" i="10"/>
  <c r="J18" i="10"/>
  <c r="F18" i="10"/>
  <c r="AK18" i="10"/>
  <c r="AG18" i="10"/>
  <c r="AC18" i="10"/>
  <c r="Y18" i="10"/>
  <c r="U18" i="10"/>
  <c r="Q18" i="10"/>
  <c r="M18" i="10"/>
  <c r="I18" i="10"/>
  <c r="E18" i="10"/>
  <c r="BR14" i="8"/>
  <c r="BV14" i="8"/>
  <c r="BS14" i="8"/>
  <c r="BW14" i="8"/>
  <c r="BT14" i="8"/>
  <c r="BU14" i="8"/>
  <c r="AK14" i="10"/>
  <c r="AG14" i="10"/>
  <c r="AC14" i="10"/>
  <c r="Y14" i="10"/>
  <c r="U14" i="10"/>
  <c r="Q14" i="10"/>
  <c r="M14" i="10"/>
  <c r="I14" i="10"/>
  <c r="E14" i="10"/>
  <c r="AN14" i="10"/>
  <c r="AI14" i="10"/>
  <c r="AD14" i="10"/>
  <c r="X14" i="10"/>
  <c r="S14" i="10"/>
  <c r="N14" i="10"/>
  <c r="H14" i="10"/>
  <c r="AM14" i="10"/>
  <c r="AH14" i="10"/>
  <c r="AB14" i="10"/>
  <c r="W14" i="10"/>
  <c r="R14" i="10"/>
  <c r="L14" i="10"/>
  <c r="G14" i="10"/>
  <c r="AL14" i="10"/>
  <c r="AF14" i="10"/>
  <c r="AA14" i="10"/>
  <c r="V14" i="10"/>
  <c r="P14" i="10"/>
  <c r="K14" i="10"/>
  <c r="F14" i="10"/>
  <c r="AJ14" i="10"/>
  <c r="AE14" i="10"/>
  <c r="Z14" i="10"/>
  <c r="T14" i="10"/>
  <c r="O14" i="10"/>
  <c r="J14" i="10"/>
  <c r="D14" i="10"/>
  <c r="BR10" i="8"/>
  <c r="BV10" i="8"/>
  <c r="BS10" i="8"/>
  <c r="BW10" i="8"/>
  <c r="BT10" i="8"/>
  <c r="BU10" i="8"/>
  <c r="AM10" i="10"/>
  <c r="AI10" i="10"/>
  <c r="AE10" i="10"/>
  <c r="AA10" i="10"/>
  <c r="W10" i="10"/>
  <c r="S10" i="10"/>
  <c r="O10" i="10"/>
  <c r="K10" i="10"/>
  <c r="G10" i="10"/>
  <c r="AL10" i="10"/>
  <c r="AH10" i="10"/>
  <c r="AD10" i="10"/>
  <c r="Z10" i="10"/>
  <c r="V10" i="10"/>
  <c r="R10" i="10"/>
  <c r="N10" i="10"/>
  <c r="J10" i="10"/>
  <c r="F10" i="10"/>
  <c r="AK10" i="10"/>
  <c r="AG10" i="10"/>
  <c r="AC10" i="10"/>
  <c r="Y10" i="10"/>
  <c r="U10" i="10"/>
  <c r="Q10" i="10"/>
  <c r="M10" i="10"/>
  <c r="I10" i="10"/>
  <c r="E10" i="10"/>
  <c r="AN10" i="10"/>
  <c r="AJ10" i="10"/>
  <c r="AF10" i="10"/>
  <c r="AB10" i="10"/>
  <c r="X10" i="10"/>
  <c r="T10" i="10"/>
  <c r="P10" i="10"/>
  <c r="L10" i="10"/>
  <c r="H10" i="10"/>
  <c r="D10" i="10"/>
  <c r="I43" i="8"/>
  <c r="E43" i="8"/>
  <c r="H43" i="8"/>
  <c r="D43" i="8"/>
  <c r="F43" i="8"/>
  <c r="G43" i="8"/>
  <c r="AM43" i="5"/>
  <c r="AM43" i="6" s="1"/>
  <c r="AI43" i="5"/>
  <c r="AI43" i="6" s="1"/>
  <c r="AE43" i="5"/>
  <c r="AE43" i="6" s="1"/>
  <c r="AA43" i="5"/>
  <c r="AA43" i="6" s="1"/>
  <c r="W43" i="5"/>
  <c r="W43" i="6" s="1"/>
  <c r="S43" i="5"/>
  <c r="S43" i="6" s="1"/>
  <c r="O43" i="5"/>
  <c r="O43" i="6" s="1"/>
  <c r="K43" i="5"/>
  <c r="K43" i="6" s="1"/>
  <c r="G43" i="5"/>
  <c r="G43" i="6" s="1"/>
  <c r="AL43" i="5"/>
  <c r="AL43" i="6" s="1"/>
  <c r="AH43" i="5"/>
  <c r="AH43" i="6" s="1"/>
  <c r="AD43" i="5"/>
  <c r="AD43" i="6" s="1"/>
  <c r="Z43" i="5"/>
  <c r="Z43" i="6" s="1"/>
  <c r="V43" i="5"/>
  <c r="V43" i="6" s="1"/>
  <c r="R43" i="5"/>
  <c r="R43" i="6" s="1"/>
  <c r="N43" i="5"/>
  <c r="N43" i="6" s="1"/>
  <c r="J43" i="5"/>
  <c r="J43" i="6" s="1"/>
  <c r="F43" i="5"/>
  <c r="F43" i="6" s="1"/>
  <c r="AK43" i="5"/>
  <c r="AK43" i="6" s="1"/>
  <c r="AG43" i="5"/>
  <c r="AG43" i="6" s="1"/>
  <c r="AC43" i="5"/>
  <c r="AC43" i="6" s="1"/>
  <c r="Y43" i="5"/>
  <c r="Y43" i="6" s="1"/>
  <c r="U43" i="5"/>
  <c r="U43" i="6" s="1"/>
  <c r="Q43" i="5"/>
  <c r="Q43" i="6" s="1"/>
  <c r="M43" i="5"/>
  <c r="M43" i="6" s="1"/>
  <c r="I43" i="5"/>
  <c r="I43" i="6" s="1"/>
  <c r="E43" i="5"/>
  <c r="E43" i="6" s="1"/>
  <c r="AN43" i="5"/>
  <c r="AN43" i="6" s="1"/>
  <c r="AJ43" i="5"/>
  <c r="AJ43" i="6" s="1"/>
  <c r="AF43" i="5"/>
  <c r="AF43" i="6" s="1"/>
  <c r="AB43" i="5"/>
  <c r="AB43" i="6" s="1"/>
  <c r="X43" i="5"/>
  <c r="X43" i="6" s="1"/>
  <c r="T43" i="5"/>
  <c r="T43" i="6" s="1"/>
  <c r="P43" i="5"/>
  <c r="P43" i="6" s="1"/>
  <c r="L43" i="5"/>
  <c r="L43" i="6" s="1"/>
  <c r="H43" i="5"/>
  <c r="H43" i="6" s="1"/>
  <c r="D43" i="5"/>
  <c r="D43" i="6" s="1"/>
  <c r="I39" i="8"/>
  <c r="E39" i="8"/>
  <c r="H39" i="8"/>
  <c r="D39" i="8"/>
  <c r="F39" i="8"/>
  <c r="G39" i="8"/>
  <c r="AM39" i="5"/>
  <c r="AM39" i="6" s="1"/>
  <c r="AI39" i="5"/>
  <c r="AI39" i="6" s="1"/>
  <c r="AE39" i="5"/>
  <c r="AE39" i="6" s="1"/>
  <c r="AA39" i="5"/>
  <c r="AA39" i="6" s="1"/>
  <c r="W39" i="5"/>
  <c r="W39" i="6" s="1"/>
  <c r="S39" i="5"/>
  <c r="S39" i="6" s="1"/>
  <c r="O39" i="5"/>
  <c r="O39" i="6" s="1"/>
  <c r="K39" i="5"/>
  <c r="K39" i="6" s="1"/>
  <c r="G39" i="5"/>
  <c r="G39" i="6" s="1"/>
  <c r="AL39" i="5"/>
  <c r="AL39" i="6" s="1"/>
  <c r="AH39" i="5"/>
  <c r="AH39" i="6" s="1"/>
  <c r="AD39" i="5"/>
  <c r="AD39" i="6" s="1"/>
  <c r="Z39" i="5"/>
  <c r="Z39" i="6" s="1"/>
  <c r="V39" i="5"/>
  <c r="V39" i="6" s="1"/>
  <c r="R39" i="5"/>
  <c r="R39" i="6" s="1"/>
  <c r="N39" i="5"/>
  <c r="N39" i="6" s="1"/>
  <c r="J39" i="5"/>
  <c r="J39" i="6" s="1"/>
  <c r="F39" i="5"/>
  <c r="F39" i="6" s="1"/>
  <c r="AK39" i="5"/>
  <c r="AK39" i="6" s="1"/>
  <c r="AG39" i="5"/>
  <c r="AG39" i="6" s="1"/>
  <c r="AC39" i="5"/>
  <c r="AC39" i="6" s="1"/>
  <c r="Y39" i="5"/>
  <c r="Y39" i="6" s="1"/>
  <c r="U39" i="5"/>
  <c r="U39" i="6" s="1"/>
  <c r="Q39" i="5"/>
  <c r="Q39" i="6" s="1"/>
  <c r="M39" i="5"/>
  <c r="M39" i="6" s="1"/>
  <c r="I39" i="5"/>
  <c r="I39" i="6" s="1"/>
  <c r="E39" i="5"/>
  <c r="E39" i="6" s="1"/>
  <c r="AN39" i="5"/>
  <c r="AN39" i="6" s="1"/>
  <c r="AJ39" i="5"/>
  <c r="AJ39" i="6" s="1"/>
  <c r="AF39" i="5"/>
  <c r="AF39" i="6" s="1"/>
  <c r="AB39" i="5"/>
  <c r="AB39" i="6" s="1"/>
  <c r="X39" i="5"/>
  <c r="X39" i="6" s="1"/>
  <c r="T39" i="5"/>
  <c r="T39" i="6" s="1"/>
  <c r="P39" i="5"/>
  <c r="P39" i="6" s="1"/>
  <c r="L39" i="5"/>
  <c r="L39" i="6" s="1"/>
  <c r="H39" i="5"/>
  <c r="H39" i="6" s="1"/>
  <c r="D39" i="5"/>
  <c r="D39" i="6" s="1"/>
  <c r="I35" i="8"/>
  <c r="E35" i="8"/>
  <c r="H35" i="8"/>
  <c r="D35" i="8"/>
  <c r="F35" i="8"/>
  <c r="G35" i="8"/>
  <c r="AM35" i="5"/>
  <c r="AM35" i="6" s="1"/>
  <c r="AI35" i="5"/>
  <c r="AI35" i="6" s="1"/>
  <c r="AE35" i="5"/>
  <c r="AE35" i="6" s="1"/>
  <c r="AA35" i="5"/>
  <c r="AA35" i="6" s="1"/>
  <c r="W35" i="5"/>
  <c r="W35" i="6" s="1"/>
  <c r="S35" i="5"/>
  <c r="S35" i="6" s="1"/>
  <c r="O35" i="5"/>
  <c r="O35" i="6" s="1"/>
  <c r="K35" i="5"/>
  <c r="K35" i="6" s="1"/>
  <c r="G35" i="5"/>
  <c r="G35" i="6" s="1"/>
  <c r="AL35" i="5"/>
  <c r="AL35" i="6" s="1"/>
  <c r="AH35" i="5"/>
  <c r="AH35" i="6" s="1"/>
  <c r="AD35" i="5"/>
  <c r="AD35" i="6" s="1"/>
  <c r="Z35" i="5"/>
  <c r="Z35" i="6" s="1"/>
  <c r="V35" i="5"/>
  <c r="V35" i="6" s="1"/>
  <c r="R35" i="5"/>
  <c r="R35" i="6" s="1"/>
  <c r="N35" i="5"/>
  <c r="N35" i="6" s="1"/>
  <c r="J35" i="5"/>
  <c r="J35" i="6" s="1"/>
  <c r="F35" i="5"/>
  <c r="F35" i="6" s="1"/>
  <c r="AK35" i="5"/>
  <c r="AK35" i="6" s="1"/>
  <c r="AG35" i="5"/>
  <c r="AG35" i="6" s="1"/>
  <c r="AC35" i="5"/>
  <c r="AC35" i="6" s="1"/>
  <c r="Y35" i="5"/>
  <c r="Y35" i="6" s="1"/>
  <c r="U35" i="5"/>
  <c r="U35" i="6" s="1"/>
  <c r="Q35" i="5"/>
  <c r="Q35" i="6" s="1"/>
  <c r="M35" i="5"/>
  <c r="M35" i="6" s="1"/>
  <c r="I35" i="5"/>
  <c r="I35" i="6" s="1"/>
  <c r="E35" i="5"/>
  <c r="E35" i="6" s="1"/>
  <c r="AN35" i="5"/>
  <c r="AN35" i="6" s="1"/>
  <c r="AJ35" i="5"/>
  <c r="AJ35" i="6" s="1"/>
  <c r="AF35" i="5"/>
  <c r="AF35" i="6" s="1"/>
  <c r="AB35" i="5"/>
  <c r="AB35" i="6" s="1"/>
  <c r="X35" i="5"/>
  <c r="X35" i="6" s="1"/>
  <c r="T35" i="5"/>
  <c r="T35" i="6" s="1"/>
  <c r="P35" i="5"/>
  <c r="P35" i="6" s="1"/>
  <c r="L35" i="5"/>
  <c r="L35" i="6" s="1"/>
  <c r="H35" i="5"/>
  <c r="H35" i="6" s="1"/>
  <c r="D35" i="5"/>
  <c r="D35" i="6" s="1"/>
  <c r="I31" i="8"/>
  <c r="E31" i="8"/>
  <c r="H31" i="8"/>
  <c r="D31" i="8"/>
  <c r="F31" i="8"/>
  <c r="G31" i="8"/>
  <c r="AM31" i="5"/>
  <c r="AM31" i="6" s="1"/>
  <c r="AI31" i="5"/>
  <c r="AI31" i="6" s="1"/>
  <c r="AE31" i="5"/>
  <c r="AE31" i="6" s="1"/>
  <c r="AA31" i="5"/>
  <c r="AA31" i="6" s="1"/>
  <c r="W31" i="5"/>
  <c r="W31" i="6" s="1"/>
  <c r="S31" i="5"/>
  <c r="S31" i="6" s="1"/>
  <c r="O31" i="5"/>
  <c r="O31" i="6" s="1"/>
  <c r="K31" i="5"/>
  <c r="K31" i="6" s="1"/>
  <c r="G31" i="5"/>
  <c r="G31" i="6" s="1"/>
  <c r="AL31" i="5"/>
  <c r="AL31" i="6" s="1"/>
  <c r="AH31" i="5"/>
  <c r="AH31" i="6" s="1"/>
  <c r="AD31" i="5"/>
  <c r="AD31" i="6" s="1"/>
  <c r="Z31" i="5"/>
  <c r="Z31" i="6" s="1"/>
  <c r="V31" i="5"/>
  <c r="V31" i="6" s="1"/>
  <c r="R31" i="5"/>
  <c r="R31" i="6" s="1"/>
  <c r="N31" i="5"/>
  <c r="N31" i="6" s="1"/>
  <c r="J31" i="5"/>
  <c r="J31" i="6" s="1"/>
  <c r="F31" i="5"/>
  <c r="F31" i="6" s="1"/>
  <c r="AK31" i="5"/>
  <c r="AK31" i="6" s="1"/>
  <c r="AG31" i="5"/>
  <c r="AG31" i="6" s="1"/>
  <c r="AC31" i="5"/>
  <c r="AC31" i="6" s="1"/>
  <c r="Y31" i="5"/>
  <c r="Y31" i="6" s="1"/>
  <c r="U31" i="5"/>
  <c r="U31" i="6" s="1"/>
  <c r="Q31" i="5"/>
  <c r="Q31" i="6" s="1"/>
  <c r="M31" i="5"/>
  <c r="M31" i="6" s="1"/>
  <c r="I31" i="5"/>
  <c r="I31" i="6" s="1"/>
  <c r="E31" i="5"/>
  <c r="E31" i="6" s="1"/>
  <c r="AN31" i="5"/>
  <c r="AN31" i="6" s="1"/>
  <c r="AJ31" i="5"/>
  <c r="AJ31" i="6" s="1"/>
  <c r="AF31" i="5"/>
  <c r="AF31" i="6" s="1"/>
  <c r="AB31" i="5"/>
  <c r="AB31" i="6" s="1"/>
  <c r="X31" i="5"/>
  <c r="X31" i="6" s="1"/>
  <c r="T31" i="5"/>
  <c r="T31" i="6" s="1"/>
  <c r="P31" i="5"/>
  <c r="P31" i="6" s="1"/>
  <c r="L31" i="5"/>
  <c r="L31" i="6" s="1"/>
  <c r="H31" i="5"/>
  <c r="H31" i="6" s="1"/>
  <c r="D31" i="5"/>
  <c r="D31" i="6" s="1"/>
  <c r="I27" i="8"/>
  <c r="E27" i="8"/>
  <c r="H27" i="8"/>
  <c r="D27" i="8"/>
  <c r="F27" i="8"/>
  <c r="G27" i="8"/>
  <c r="AL27" i="5"/>
  <c r="AL27" i="6" s="1"/>
  <c r="AH27" i="5"/>
  <c r="AH27" i="6" s="1"/>
  <c r="AD27" i="5"/>
  <c r="AD27" i="6" s="1"/>
  <c r="Z27" i="5"/>
  <c r="Z27" i="6" s="1"/>
  <c r="V27" i="5"/>
  <c r="V27" i="6" s="1"/>
  <c r="R27" i="5"/>
  <c r="R27" i="6" s="1"/>
  <c r="N27" i="5"/>
  <c r="N27" i="6" s="1"/>
  <c r="J27" i="5"/>
  <c r="J27" i="6" s="1"/>
  <c r="F27" i="5"/>
  <c r="F27" i="6" s="1"/>
  <c r="AN27" i="5"/>
  <c r="AN27" i="6" s="1"/>
  <c r="AJ27" i="5"/>
  <c r="AJ27" i="6" s="1"/>
  <c r="AF27" i="5"/>
  <c r="AF27" i="6" s="1"/>
  <c r="AB27" i="5"/>
  <c r="AB27" i="6" s="1"/>
  <c r="X27" i="5"/>
  <c r="X27" i="6" s="1"/>
  <c r="T27" i="5"/>
  <c r="T27" i="6" s="1"/>
  <c r="P27" i="5"/>
  <c r="P27" i="6" s="1"/>
  <c r="L27" i="5"/>
  <c r="L27" i="6" s="1"/>
  <c r="H27" i="5"/>
  <c r="H27" i="6" s="1"/>
  <c r="D27" i="5"/>
  <c r="D27" i="6" s="1"/>
  <c r="H23" i="8"/>
  <c r="D23" i="8"/>
  <c r="G23" i="8"/>
  <c r="F23" i="8"/>
  <c r="I23" i="8"/>
  <c r="E23" i="8"/>
  <c r="AL23" i="5"/>
  <c r="AL23" i="6" s="1"/>
  <c r="AH23" i="5"/>
  <c r="AH23" i="6" s="1"/>
  <c r="AD23" i="5"/>
  <c r="AD23" i="6" s="1"/>
  <c r="Z23" i="5"/>
  <c r="Z23" i="6" s="1"/>
  <c r="V23" i="5"/>
  <c r="V23" i="6" s="1"/>
  <c r="R23" i="5"/>
  <c r="R23" i="6" s="1"/>
  <c r="N23" i="5"/>
  <c r="N23" i="6" s="1"/>
  <c r="J23" i="5"/>
  <c r="J23" i="6" s="1"/>
  <c r="F23" i="5"/>
  <c r="F23" i="6" s="1"/>
  <c r="AN23" i="5"/>
  <c r="AN23" i="6" s="1"/>
  <c r="AJ23" i="5"/>
  <c r="AJ23" i="6" s="1"/>
  <c r="AF23" i="5"/>
  <c r="AF23" i="6" s="1"/>
  <c r="AB23" i="5"/>
  <c r="AB23" i="6" s="1"/>
  <c r="X23" i="5"/>
  <c r="X23" i="6" s="1"/>
  <c r="T23" i="5"/>
  <c r="T23" i="6" s="1"/>
  <c r="P23" i="5"/>
  <c r="P23" i="6" s="1"/>
  <c r="L23" i="5"/>
  <c r="L23" i="6" s="1"/>
  <c r="H23" i="5"/>
  <c r="H23" i="6" s="1"/>
  <c r="D23" i="5"/>
  <c r="D23" i="6" s="1"/>
  <c r="H19" i="8"/>
  <c r="D19" i="8"/>
  <c r="G19" i="8"/>
  <c r="F19" i="8"/>
  <c r="I19" i="8"/>
  <c r="E19" i="8"/>
  <c r="AN19" i="5"/>
  <c r="AN19" i="6" s="1"/>
  <c r="AJ19" i="5"/>
  <c r="AJ19" i="6" s="1"/>
  <c r="AF19" i="5"/>
  <c r="AF19" i="6" s="1"/>
  <c r="AB19" i="5"/>
  <c r="AB19" i="6" s="1"/>
  <c r="X19" i="5"/>
  <c r="X19" i="6" s="1"/>
  <c r="T19" i="5"/>
  <c r="T19" i="6" s="1"/>
  <c r="P19" i="5"/>
  <c r="P19" i="6" s="1"/>
  <c r="L19" i="5"/>
  <c r="L19" i="6" s="1"/>
  <c r="H19" i="5"/>
  <c r="H19" i="6" s="1"/>
  <c r="D19" i="5"/>
  <c r="D19" i="6" s="1"/>
  <c r="H15" i="8"/>
  <c r="D15" i="8"/>
  <c r="G15" i="8"/>
  <c r="F15" i="8"/>
  <c r="I15" i="8"/>
  <c r="E15" i="8"/>
  <c r="H11" i="8"/>
  <c r="D11" i="8"/>
  <c r="G11" i="8"/>
  <c r="F11" i="8"/>
  <c r="I11" i="8"/>
  <c r="E11" i="8"/>
  <c r="D11" i="5"/>
  <c r="D11" i="6" s="1"/>
  <c r="H11" i="5"/>
  <c r="H11" i="6" s="1"/>
  <c r="L11" i="5"/>
  <c r="L11" i="6" s="1"/>
  <c r="P11" i="5"/>
  <c r="P11" i="6" s="1"/>
  <c r="T11" i="5"/>
  <c r="T11" i="6" s="1"/>
  <c r="X11" i="5"/>
  <c r="X11" i="6" s="1"/>
  <c r="AB11" i="5"/>
  <c r="AB11" i="6" s="1"/>
  <c r="AF11" i="5"/>
  <c r="AF11" i="6" s="1"/>
  <c r="AJ11" i="5"/>
  <c r="AJ11" i="6" s="1"/>
  <c r="AN11" i="5"/>
  <c r="AN11" i="6" s="1"/>
  <c r="F13" i="5"/>
  <c r="F13" i="6" s="1"/>
  <c r="J13" i="5"/>
  <c r="J13" i="6" s="1"/>
  <c r="N13" i="5"/>
  <c r="N13" i="6" s="1"/>
  <c r="R13" i="5"/>
  <c r="R13" i="6" s="1"/>
  <c r="V13" i="5"/>
  <c r="V13" i="6" s="1"/>
  <c r="Z13" i="5"/>
  <c r="Z13" i="6" s="1"/>
  <c r="AD13" i="5"/>
  <c r="AD13" i="6" s="1"/>
  <c r="AH13" i="5"/>
  <c r="AH13" i="6" s="1"/>
  <c r="AL13" i="5"/>
  <c r="AL13" i="6" s="1"/>
  <c r="D15" i="5"/>
  <c r="D15" i="6" s="1"/>
  <c r="H15" i="5"/>
  <c r="H15" i="6" s="1"/>
  <c r="L15" i="5"/>
  <c r="L15" i="6" s="1"/>
  <c r="P15" i="5"/>
  <c r="P15" i="6" s="1"/>
  <c r="T15" i="5"/>
  <c r="T15" i="6" s="1"/>
  <c r="X15" i="5"/>
  <c r="X15" i="6" s="1"/>
  <c r="AB15" i="5"/>
  <c r="AB15" i="6" s="1"/>
  <c r="AF15" i="5"/>
  <c r="AF15" i="6" s="1"/>
  <c r="AJ15" i="5"/>
  <c r="AJ15" i="6" s="1"/>
  <c r="AN15" i="5"/>
  <c r="AN15" i="6" s="1"/>
  <c r="G17" i="5"/>
  <c r="G17" i="6" s="1"/>
  <c r="L17" i="5"/>
  <c r="L17" i="6" s="1"/>
  <c r="Q17" i="5"/>
  <c r="Q17" i="6" s="1"/>
  <c r="W17" i="5"/>
  <c r="W17" i="6" s="1"/>
  <c r="AB17" i="5"/>
  <c r="AB17" i="6" s="1"/>
  <c r="AG17" i="5"/>
  <c r="AG17" i="6" s="1"/>
  <c r="AM17" i="5"/>
  <c r="AM17" i="6" s="1"/>
  <c r="G19" i="5"/>
  <c r="G19" i="6" s="1"/>
  <c r="M19" i="5"/>
  <c r="M19" i="6" s="1"/>
  <c r="R19" i="5"/>
  <c r="R19" i="6" s="1"/>
  <c r="W19" i="5"/>
  <c r="W19" i="6" s="1"/>
  <c r="AC19" i="5"/>
  <c r="AC19" i="6" s="1"/>
  <c r="AH19" i="5"/>
  <c r="AH19" i="6" s="1"/>
  <c r="AM19" i="5"/>
  <c r="AM19" i="6" s="1"/>
  <c r="H21" i="5"/>
  <c r="H21" i="6" s="1"/>
  <c r="O21" i="5"/>
  <c r="O21" i="6" s="1"/>
  <c r="W21" i="5"/>
  <c r="W21" i="6" s="1"/>
  <c r="AE21" i="5"/>
  <c r="AE21" i="6" s="1"/>
  <c r="AM21" i="5"/>
  <c r="AM21" i="6" s="1"/>
  <c r="E23" i="5"/>
  <c r="E23" i="6" s="1"/>
  <c r="M23" i="5"/>
  <c r="M23" i="6" s="1"/>
  <c r="U23" i="5"/>
  <c r="U23" i="6" s="1"/>
  <c r="AC23" i="5"/>
  <c r="AC23" i="6" s="1"/>
  <c r="AK23" i="5"/>
  <c r="AK23" i="6" s="1"/>
  <c r="K25" i="5"/>
  <c r="K25" i="6" s="1"/>
  <c r="S25" i="5"/>
  <c r="S25" i="6" s="1"/>
  <c r="AA25" i="5"/>
  <c r="AA25" i="6" s="1"/>
  <c r="AI25" i="5"/>
  <c r="AI25" i="6" s="1"/>
  <c r="I27" i="5"/>
  <c r="I27" i="6" s="1"/>
  <c r="Q27" i="5"/>
  <c r="Q27" i="6" s="1"/>
  <c r="Y27" i="5"/>
  <c r="Y27" i="6" s="1"/>
  <c r="AG27" i="5"/>
  <c r="AG27" i="6" s="1"/>
  <c r="G29" i="5"/>
  <c r="G29" i="6" s="1"/>
  <c r="O29" i="5"/>
  <c r="O29" i="6" s="1"/>
  <c r="AK24" i="8"/>
  <c r="AK40" i="8"/>
  <c r="AK32" i="8"/>
  <c r="AK16" i="8"/>
  <c r="AK44" i="8"/>
  <c r="AK36" i="8"/>
  <c r="AK28" i="8"/>
  <c r="AK20" i="8"/>
  <c r="AK12" i="8"/>
  <c r="AK42" i="8"/>
  <c r="AK38" i="8"/>
  <c r="AK34" i="8"/>
  <c r="AK30" i="8"/>
  <c r="AK26" i="8"/>
  <c r="AK22" i="8"/>
  <c r="AK18" i="8"/>
  <c r="AK14" i="8"/>
  <c r="AK10" i="8"/>
  <c r="AK45" i="8"/>
  <c r="AK43" i="8"/>
  <c r="AK41" i="8"/>
  <c r="AK39" i="8"/>
  <c r="AK37" i="8"/>
  <c r="AK35" i="8"/>
  <c r="AK33" i="8"/>
  <c r="AK31" i="8"/>
  <c r="AK29" i="8"/>
  <c r="AK27" i="8"/>
  <c r="AK25" i="8"/>
  <c r="AK23" i="8"/>
  <c r="AK21" i="8"/>
  <c r="AK19" i="8"/>
  <c r="AK17" i="8"/>
  <c r="AK15" i="8"/>
  <c r="AK13" i="8"/>
  <c r="AK11" i="8"/>
  <c r="D44" i="9"/>
  <c r="D43" i="9"/>
  <c r="D42" i="9"/>
  <c r="F42" i="9" s="1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F27" i="9" s="1"/>
  <c r="D26" i="9"/>
  <c r="F26" i="9" s="1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F10" i="9" s="1"/>
  <c r="D9" i="9"/>
  <c r="D7" i="34" l="1" a="1"/>
  <c r="F11" i="9"/>
  <c r="F31" i="9"/>
  <c r="F43" i="9"/>
  <c r="F25" i="9"/>
  <c r="F41" i="9"/>
  <c r="F33" i="9"/>
  <c r="F17" i="9"/>
  <c r="F18" i="9"/>
  <c r="F34" i="9"/>
  <c r="F39" i="9"/>
  <c r="F24" i="9"/>
  <c r="F40" i="9"/>
  <c r="D9" i="31" a="1"/>
  <c r="AD32" i="31" s="1"/>
  <c r="F16" i="9"/>
  <c r="F32" i="9"/>
  <c r="F12" i="9"/>
  <c r="F14" i="9"/>
  <c r="F20" i="9"/>
  <c r="F22" i="9"/>
  <c r="F28" i="9"/>
  <c r="F30" i="9"/>
  <c r="F36" i="9"/>
  <c r="F38" i="9"/>
  <c r="F44" i="9"/>
  <c r="F13" i="9"/>
  <c r="F15" i="9"/>
  <c r="F19" i="9"/>
  <c r="F21" i="9"/>
  <c r="F23" i="9"/>
  <c r="F29" i="9"/>
  <c r="F35" i="9"/>
  <c r="F37" i="9"/>
  <c r="F22" i="4"/>
  <c r="F38" i="4"/>
  <c r="F18" i="4"/>
  <c r="F26" i="4"/>
  <c r="F34" i="4"/>
  <c r="F42" i="4"/>
  <c r="F20" i="8"/>
  <c r="I20" i="8"/>
  <c r="E20" i="8"/>
  <c r="H20" i="8"/>
  <c r="D20" i="8"/>
  <c r="G20" i="8"/>
  <c r="AM20" i="5"/>
  <c r="AM20" i="6" s="1"/>
  <c r="AI20" i="5"/>
  <c r="AI20" i="6" s="1"/>
  <c r="AE20" i="5"/>
  <c r="AE20" i="6" s="1"/>
  <c r="AA20" i="5"/>
  <c r="AA20" i="6" s="1"/>
  <c r="W20" i="5"/>
  <c r="W20" i="6" s="1"/>
  <c r="S20" i="5"/>
  <c r="S20" i="6" s="1"/>
  <c r="O20" i="5"/>
  <c r="O20" i="6" s="1"/>
  <c r="K20" i="5"/>
  <c r="K20" i="6" s="1"/>
  <c r="G20" i="5"/>
  <c r="G20" i="6" s="1"/>
  <c r="AN20" i="5"/>
  <c r="AN20" i="6" s="1"/>
  <c r="AH20" i="5"/>
  <c r="AH20" i="6" s="1"/>
  <c r="AC20" i="5"/>
  <c r="AC20" i="6" s="1"/>
  <c r="X20" i="5"/>
  <c r="X20" i="6" s="1"/>
  <c r="R20" i="5"/>
  <c r="R20" i="6" s="1"/>
  <c r="M20" i="5"/>
  <c r="M20" i="6" s="1"/>
  <c r="H20" i="5"/>
  <c r="H20" i="6" s="1"/>
  <c r="F20" i="4"/>
  <c r="AL20" i="5"/>
  <c r="AL20" i="6" s="1"/>
  <c r="AG20" i="5"/>
  <c r="AG20" i="6" s="1"/>
  <c r="AB20" i="5"/>
  <c r="AB20" i="6" s="1"/>
  <c r="V20" i="5"/>
  <c r="V20" i="6" s="1"/>
  <c r="Q20" i="5"/>
  <c r="Q20" i="6" s="1"/>
  <c r="L20" i="5"/>
  <c r="L20" i="6" s="1"/>
  <c r="F20" i="5"/>
  <c r="F20" i="6" s="1"/>
  <c r="AK20" i="5"/>
  <c r="AK20" i="6" s="1"/>
  <c r="AF20" i="5"/>
  <c r="AF20" i="6" s="1"/>
  <c r="Z20" i="5"/>
  <c r="Z20" i="6" s="1"/>
  <c r="U20" i="5"/>
  <c r="U20" i="6" s="1"/>
  <c r="P20" i="5"/>
  <c r="P20" i="6" s="1"/>
  <c r="J20" i="5"/>
  <c r="J20" i="6" s="1"/>
  <c r="E20" i="5"/>
  <c r="E20" i="6" s="1"/>
  <c r="AJ20" i="5"/>
  <c r="AJ20" i="6" s="1"/>
  <c r="AD20" i="5"/>
  <c r="AD20" i="6" s="1"/>
  <c r="Y20" i="5"/>
  <c r="Y20" i="6" s="1"/>
  <c r="T20" i="5"/>
  <c r="T20" i="6" s="1"/>
  <c r="N20" i="5"/>
  <c r="N20" i="6" s="1"/>
  <c r="I20" i="5"/>
  <c r="I20" i="6" s="1"/>
  <c r="D20" i="5"/>
  <c r="D20" i="6" s="1"/>
  <c r="G36" i="8"/>
  <c r="F36" i="8"/>
  <c r="H36" i="8"/>
  <c r="D36" i="8"/>
  <c r="I36" i="8"/>
  <c r="E36" i="8"/>
  <c r="AL36" i="5"/>
  <c r="AL36" i="6" s="1"/>
  <c r="AH36" i="5"/>
  <c r="AH36" i="6" s="1"/>
  <c r="AD36" i="5"/>
  <c r="AD36" i="6" s="1"/>
  <c r="Z36" i="5"/>
  <c r="Z36" i="6" s="1"/>
  <c r="V36" i="5"/>
  <c r="V36" i="6" s="1"/>
  <c r="R36" i="5"/>
  <c r="R36" i="6" s="1"/>
  <c r="N36" i="5"/>
  <c r="N36" i="6" s="1"/>
  <c r="J36" i="5"/>
  <c r="J36" i="6" s="1"/>
  <c r="F36" i="5"/>
  <c r="F36" i="6" s="1"/>
  <c r="AK36" i="5"/>
  <c r="AK36" i="6" s="1"/>
  <c r="AG36" i="5"/>
  <c r="AG36" i="6" s="1"/>
  <c r="AC36" i="5"/>
  <c r="AC36" i="6" s="1"/>
  <c r="Y36" i="5"/>
  <c r="Y36" i="6" s="1"/>
  <c r="U36" i="5"/>
  <c r="U36" i="6" s="1"/>
  <c r="Q36" i="5"/>
  <c r="Q36" i="6" s="1"/>
  <c r="M36" i="5"/>
  <c r="M36" i="6" s="1"/>
  <c r="I36" i="5"/>
  <c r="I36" i="6" s="1"/>
  <c r="E36" i="5"/>
  <c r="E36" i="6" s="1"/>
  <c r="AN36" i="5"/>
  <c r="AN36" i="6" s="1"/>
  <c r="AJ36" i="5"/>
  <c r="AJ36" i="6" s="1"/>
  <c r="AF36" i="5"/>
  <c r="AF36" i="6" s="1"/>
  <c r="AB36" i="5"/>
  <c r="AB36" i="6" s="1"/>
  <c r="X36" i="5"/>
  <c r="X36" i="6" s="1"/>
  <c r="T36" i="5"/>
  <c r="T36" i="6" s="1"/>
  <c r="P36" i="5"/>
  <c r="P36" i="6" s="1"/>
  <c r="L36" i="5"/>
  <c r="L36" i="6" s="1"/>
  <c r="H36" i="5"/>
  <c r="H36" i="6" s="1"/>
  <c r="D36" i="5"/>
  <c r="D36" i="6" s="1"/>
  <c r="AM36" i="5"/>
  <c r="AM36" i="6" s="1"/>
  <c r="AI36" i="5"/>
  <c r="AI36" i="6" s="1"/>
  <c r="AE36" i="5"/>
  <c r="AE36" i="6" s="1"/>
  <c r="AA36" i="5"/>
  <c r="AA36" i="6" s="1"/>
  <c r="W36" i="5"/>
  <c r="W36" i="6" s="1"/>
  <c r="S36" i="5"/>
  <c r="S36" i="6" s="1"/>
  <c r="O36" i="5"/>
  <c r="O36" i="6" s="1"/>
  <c r="K36" i="5"/>
  <c r="K36" i="6" s="1"/>
  <c r="G36" i="5"/>
  <c r="G36" i="6" s="1"/>
  <c r="F36" i="4"/>
  <c r="F14" i="8"/>
  <c r="I14" i="8"/>
  <c r="E14" i="8"/>
  <c r="H14" i="8"/>
  <c r="D14" i="8"/>
  <c r="G14" i="8"/>
  <c r="AK14" i="5"/>
  <c r="AK14" i="6" s="1"/>
  <c r="AG14" i="5"/>
  <c r="AG14" i="6" s="1"/>
  <c r="AC14" i="5"/>
  <c r="AC14" i="6" s="1"/>
  <c r="Y14" i="5"/>
  <c r="Y14" i="6" s="1"/>
  <c r="U14" i="5"/>
  <c r="U14" i="6" s="1"/>
  <c r="Q14" i="5"/>
  <c r="Q14" i="6" s="1"/>
  <c r="M14" i="5"/>
  <c r="M14" i="6" s="1"/>
  <c r="I14" i="5"/>
  <c r="I14" i="6" s="1"/>
  <c r="E14" i="5"/>
  <c r="E14" i="6" s="1"/>
  <c r="AN14" i="5"/>
  <c r="AN14" i="6" s="1"/>
  <c r="AJ14" i="5"/>
  <c r="AJ14" i="6" s="1"/>
  <c r="AF14" i="5"/>
  <c r="AF14" i="6" s="1"/>
  <c r="AB14" i="5"/>
  <c r="AB14" i="6" s="1"/>
  <c r="X14" i="5"/>
  <c r="X14" i="6" s="1"/>
  <c r="T14" i="5"/>
  <c r="T14" i="6" s="1"/>
  <c r="P14" i="5"/>
  <c r="P14" i="6" s="1"/>
  <c r="L14" i="5"/>
  <c r="L14" i="6" s="1"/>
  <c r="H14" i="5"/>
  <c r="H14" i="6" s="1"/>
  <c r="D14" i="5"/>
  <c r="D14" i="6" s="1"/>
  <c r="AM14" i="5"/>
  <c r="AM14" i="6" s="1"/>
  <c r="AI14" i="5"/>
  <c r="AI14" i="6" s="1"/>
  <c r="AE14" i="5"/>
  <c r="AE14" i="6" s="1"/>
  <c r="AA14" i="5"/>
  <c r="AA14" i="6" s="1"/>
  <c r="W14" i="5"/>
  <c r="W14" i="6" s="1"/>
  <c r="S14" i="5"/>
  <c r="S14" i="6" s="1"/>
  <c r="O14" i="5"/>
  <c r="O14" i="6" s="1"/>
  <c r="K14" i="5"/>
  <c r="K14" i="6" s="1"/>
  <c r="G14" i="5"/>
  <c r="G14" i="6" s="1"/>
  <c r="AL14" i="5"/>
  <c r="AL14" i="6" s="1"/>
  <c r="AH14" i="5"/>
  <c r="AH14" i="6" s="1"/>
  <c r="AD14" i="5"/>
  <c r="AD14" i="6" s="1"/>
  <c r="Z14" i="5"/>
  <c r="Z14" i="6" s="1"/>
  <c r="V14" i="5"/>
  <c r="V14" i="6" s="1"/>
  <c r="R14" i="5"/>
  <c r="R14" i="6" s="1"/>
  <c r="N14" i="5"/>
  <c r="N14" i="6" s="1"/>
  <c r="J14" i="5"/>
  <c r="J14" i="6" s="1"/>
  <c r="F14" i="5"/>
  <c r="F14" i="6" s="1"/>
  <c r="G30" i="8"/>
  <c r="F30" i="8"/>
  <c r="H30" i="8"/>
  <c r="D30" i="8"/>
  <c r="E30" i="8"/>
  <c r="I30" i="8"/>
  <c r="AN30" i="5"/>
  <c r="AN30" i="6" s="1"/>
  <c r="AJ30" i="5"/>
  <c r="AJ30" i="6" s="1"/>
  <c r="AF30" i="5"/>
  <c r="AF30" i="6" s="1"/>
  <c r="AB30" i="5"/>
  <c r="AB30" i="6" s="1"/>
  <c r="X30" i="5"/>
  <c r="X30" i="6" s="1"/>
  <c r="T30" i="5"/>
  <c r="T30" i="6" s="1"/>
  <c r="P30" i="5"/>
  <c r="P30" i="6" s="1"/>
  <c r="L30" i="5"/>
  <c r="L30" i="6" s="1"/>
  <c r="H30" i="5"/>
  <c r="H30" i="6" s="1"/>
  <c r="D30" i="5"/>
  <c r="D30" i="6" s="1"/>
  <c r="AM30" i="5"/>
  <c r="AM30" i="6" s="1"/>
  <c r="AI30" i="5"/>
  <c r="AI30" i="6" s="1"/>
  <c r="AE30" i="5"/>
  <c r="AE30" i="6" s="1"/>
  <c r="AA30" i="5"/>
  <c r="AA30" i="6" s="1"/>
  <c r="W30" i="5"/>
  <c r="W30" i="6" s="1"/>
  <c r="S30" i="5"/>
  <c r="S30" i="6" s="1"/>
  <c r="O30" i="5"/>
  <c r="O30" i="6" s="1"/>
  <c r="K30" i="5"/>
  <c r="K30" i="6" s="1"/>
  <c r="G30" i="5"/>
  <c r="G30" i="6" s="1"/>
  <c r="AL30" i="5"/>
  <c r="AL30" i="6" s="1"/>
  <c r="AH30" i="5"/>
  <c r="AH30" i="6" s="1"/>
  <c r="AD30" i="5"/>
  <c r="AD30" i="6" s="1"/>
  <c r="Z30" i="5"/>
  <c r="Z30" i="6" s="1"/>
  <c r="V30" i="5"/>
  <c r="V30" i="6" s="1"/>
  <c r="R30" i="5"/>
  <c r="R30" i="6" s="1"/>
  <c r="N30" i="5"/>
  <c r="N30" i="6" s="1"/>
  <c r="J30" i="5"/>
  <c r="J30" i="6" s="1"/>
  <c r="F30" i="5"/>
  <c r="F30" i="6" s="1"/>
  <c r="AK30" i="5"/>
  <c r="AK30" i="6" s="1"/>
  <c r="AG30" i="5"/>
  <c r="AG30" i="6" s="1"/>
  <c r="AC30" i="5"/>
  <c r="AC30" i="6" s="1"/>
  <c r="Y30" i="5"/>
  <c r="Y30" i="6" s="1"/>
  <c r="U30" i="5"/>
  <c r="U30" i="6" s="1"/>
  <c r="Q30" i="5"/>
  <c r="Q30" i="6" s="1"/>
  <c r="M30" i="5"/>
  <c r="M30" i="6" s="1"/>
  <c r="I30" i="5"/>
  <c r="I30" i="6" s="1"/>
  <c r="E30" i="5"/>
  <c r="E30" i="6" s="1"/>
  <c r="H9" i="8"/>
  <c r="D9" i="8"/>
  <c r="G9" i="8"/>
  <c r="F9" i="8"/>
  <c r="I9" i="8"/>
  <c r="E9" i="8"/>
  <c r="AL9" i="5"/>
  <c r="AL9" i="6" s="1"/>
  <c r="AH9" i="5"/>
  <c r="AH9" i="6" s="1"/>
  <c r="AD9" i="5"/>
  <c r="AD9" i="6" s="1"/>
  <c r="Z9" i="5"/>
  <c r="Z9" i="6" s="1"/>
  <c r="V9" i="5"/>
  <c r="V9" i="6" s="1"/>
  <c r="R9" i="5"/>
  <c r="R9" i="6" s="1"/>
  <c r="N9" i="5"/>
  <c r="N9" i="6" s="1"/>
  <c r="J9" i="5"/>
  <c r="J9" i="6" s="1"/>
  <c r="F9" i="5"/>
  <c r="F9" i="6" s="1"/>
  <c r="AK9" i="5"/>
  <c r="AK9" i="6" s="1"/>
  <c r="AG9" i="5"/>
  <c r="AG9" i="6" s="1"/>
  <c r="AC9" i="5"/>
  <c r="AC9" i="6" s="1"/>
  <c r="Y9" i="5"/>
  <c r="Y9" i="6" s="1"/>
  <c r="U9" i="5"/>
  <c r="U9" i="6" s="1"/>
  <c r="Q9" i="5"/>
  <c r="Q9" i="6" s="1"/>
  <c r="M9" i="5"/>
  <c r="M9" i="6" s="1"/>
  <c r="I9" i="5"/>
  <c r="I9" i="6" s="1"/>
  <c r="E9" i="5"/>
  <c r="E9" i="6" s="1"/>
  <c r="AN9" i="5"/>
  <c r="AN9" i="6" s="1"/>
  <c r="AJ9" i="5"/>
  <c r="AJ9" i="6" s="1"/>
  <c r="AF9" i="5"/>
  <c r="AF9" i="6" s="1"/>
  <c r="AB9" i="5"/>
  <c r="AB9" i="6" s="1"/>
  <c r="X9" i="5"/>
  <c r="X9" i="6" s="1"/>
  <c r="T9" i="5"/>
  <c r="T9" i="6" s="1"/>
  <c r="P9" i="5"/>
  <c r="P9" i="6" s="1"/>
  <c r="L9" i="5"/>
  <c r="L9" i="6" s="1"/>
  <c r="H9" i="5"/>
  <c r="H9" i="6" s="1"/>
  <c r="D9" i="5"/>
  <c r="D9" i="6" s="1"/>
  <c r="AM9" i="5"/>
  <c r="AM9" i="6" s="1"/>
  <c r="AI9" i="5"/>
  <c r="AI9" i="6" s="1"/>
  <c r="AE9" i="5"/>
  <c r="AE9" i="6" s="1"/>
  <c r="AA9" i="5"/>
  <c r="AA9" i="6" s="1"/>
  <c r="W9" i="5"/>
  <c r="W9" i="6" s="1"/>
  <c r="S9" i="5"/>
  <c r="S9" i="6" s="1"/>
  <c r="O9" i="5"/>
  <c r="O9" i="6" s="1"/>
  <c r="K9" i="5"/>
  <c r="K9" i="6" s="1"/>
  <c r="G9" i="5"/>
  <c r="G9" i="6" s="1"/>
  <c r="H24" i="8"/>
  <c r="F24" i="8"/>
  <c r="E24" i="8"/>
  <c r="I24" i="8"/>
  <c r="D24" i="8"/>
  <c r="G24" i="8"/>
  <c r="AK24" i="5"/>
  <c r="AK24" i="6" s="1"/>
  <c r="AG24" i="5"/>
  <c r="AG24" i="6" s="1"/>
  <c r="AC24" i="5"/>
  <c r="AC24" i="6" s="1"/>
  <c r="Y24" i="5"/>
  <c r="Y24" i="6" s="1"/>
  <c r="U24" i="5"/>
  <c r="U24" i="6" s="1"/>
  <c r="Q24" i="5"/>
  <c r="Q24" i="6" s="1"/>
  <c r="M24" i="5"/>
  <c r="M24" i="6" s="1"/>
  <c r="I24" i="5"/>
  <c r="I24" i="6" s="1"/>
  <c r="E24" i="5"/>
  <c r="E24" i="6" s="1"/>
  <c r="AM24" i="5"/>
  <c r="AM24" i="6" s="1"/>
  <c r="AI24" i="5"/>
  <c r="AI24" i="6" s="1"/>
  <c r="AE24" i="5"/>
  <c r="AE24" i="6" s="1"/>
  <c r="AA24" i="5"/>
  <c r="AA24" i="6" s="1"/>
  <c r="W24" i="5"/>
  <c r="W24" i="6" s="1"/>
  <c r="S24" i="5"/>
  <c r="S24" i="6" s="1"/>
  <c r="O24" i="5"/>
  <c r="O24" i="6" s="1"/>
  <c r="K24" i="5"/>
  <c r="K24" i="6" s="1"/>
  <c r="G24" i="5"/>
  <c r="G24" i="6" s="1"/>
  <c r="AN24" i="5"/>
  <c r="AN24" i="6" s="1"/>
  <c r="AF24" i="5"/>
  <c r="AF24" i="6" s="1"/>
  <c r="X24" i="5"/>
  <c r="X24" i="6" s="1"/>
  <c r="P24" i="5"/>
  <c r="P24" i="6" s="1"/>
  <c r="H24" i="5"/>
  <c r="H24" i="6" s="1"/>
  <c r="F24" i="4"/>
  <c r="AL24" i="5"/>
  <c r="AL24" i="6" s="1"/>
  <c r="AD24" i="5"/>
  <c r="AD24" i="6" s="1"/>
  <c r="V24" i="5"/>
  <c r="V24" i="6" s="1"/>
  <c r="N24" i="5"/>
  <c r="N24" i="6" s="1"/>
  <c r="F24" i="5"/>
  <c r="F24" i="6" s="1"/>
  <c r="AJ24" i="5"/>
  <c r="AJ24" i="6" s="1"/>
  <c r="AB24" i="5"/>
  <c r="AB24" i="6" s="1"/>
  <c r="T24" i="5"/>
  <c r="T24" i="6" s="1"/>
  <c r="L24" i="5"/>
  <c r="L24" i="6" s="1"/>
  <c r="D24" i="5"/>
  <c r="D24" i="6" s="1"/>
  <c r="AH24" i="5"/>
  <c r="AH24" i="6" s="1"/>
  <c r="Z24" i="5"/>
  <c r="Z24" i="6" s="1"/>
  <c r="R24" i="5"/>
  <c r="R24" i="6" s="1"/>
  <c r="J24" i="5"/>
  <c r="J24" i="6" s="1"/>
  <c r="G40" i="8"/>
  <c r="F40" i="8"/>
  <c r="H40" i="8"/>
  <c r="D40" i="8"/>
  <c r="I40" i="8"/>
  <c r="E40" i="8"/>
  <c r="AL40" i="5"/>
  <c r="AL40" i="6" s="1"/>
  <c r="AH40" i="5"/>
  <c r="AH40" i="6" s="1"/>
  <c r="AD40" i="5"/>
  <c r="AD40" i="6" s="1"/>
  <c r="Z40" i="5"/>
  <c r="Z40" i="6" s="1"/>
  <c r="V40" i="5"/>
  <c r="V40" i="6" s="1"/>
  <c r="R40" i="5"/>
  <c r="R40" i="6" s="1"/>
  <c r="N40" i="5"/>
  <c r="N40" i="6" s="1"/>
  <c r="J40" i="5"/>
  <c r="J40" i="6" s="1"/>
  <c r="F40" i="5"/>
  <c r="F40" i="6" s="1"/>
  <c r="AK40" i="5"/>
  <c r="AK40" i="6" s="1"/>
  <c r="AG40" i="5"/>
  <c r="AG40" i="6" s="1"/>
  <c r="AC40" i="5"/>
  <c r="AC40" i="6" s="1"/>
  <c r="Y40" i="5"/>
  <c r="Y40" i="6" s="1"/>
  <c r="U40" i="5"/>
  <c r="U40" i="6" s="1"/>
  <c r="Q40" i="5"/>
  <c r="Q40" i="6" s="1"/>
  <c r="M40" i="5"/>
  <c r="M40" i="6" s="1"/>
  <c r="I40" i="5"/>
  <c r="I40" i="6" s="1"/>
  <c r="E40" i="5"/>
  <c r="E40" i="6" s="1"/>
  <c r="AN40" i="5"/>
  <c r="AN40" i="6" s="1"/>
  <c r="AJ40" i="5"/>
  <c r="AJ40" i="6" s="1"/>
  <c r="AF40" i="5"/>
  <c r="AF40" i="6" s="1"/>
  <c r="AB40" i="5"/>
  <c r="AB40" i="6" s="1"/>
  <c r="X40" i="5"/>
  <c r="X40" i="6" s="1"/>
  <c r="T40" i="5"/>
  <c r="T40" i="6" s="1"/>
  <c r="P40" i="5"/>
  <c r="P40" i="6" s="1"/>
  <c r="L40" i="5"/>
  <c r="L40" i="6" s="1"/>
  <c r="H40" i="5"/>
  <c r="H40" i="6" s="1"/>
  <c r="D40" i="5"/>
  <c r="D40" i="6" s="1"/>
  <c r="AM40" i="5"/>
  <c r="AM40" i="6" s="1"/>
  <c r="AI40" i="5"/>
  <c r="AI40" i="6" s="1"/>
  <c r="AE40" i="5"/>
  <c r="AE40" i="6" s="1"/>
  <c r="AA40" i="5"/>
  <c r="AA40" i="6" s="1"/>
  <c r="W40" i="5"/>
  <c r="W40" i="6" s="1"/>
  <c r="S40" i="5"/>
  <c r="S40" i="6" s="1"/>
  <c r="O40" i="5"/>
  <c r="O40" i="6" s="1"/>
  <c r="K40" i="5"/>
  <c r="K40" i="6" s="1"/>
  <c r="G40" i="5"/>
  <c r="G40" i="6" s="1"/>
  <c r="F18" i="8"/>
  <c r="I18" i="8"/>
  <c r="E18" i="8"/>
  <c r="H18" i="8"/>
  <c r="D18" i="8"/>
  <c r="G18" i="8"/>
  <c r="AK18" i="5"/>
  <c r="AK18" i="6" s="1"/>
  <c r="AG18" i="5"/>
  <c r="AG18" i="6" s="1"/>
  <c r="AC18" i="5"/>
  <c r="AC18" i="6" s="1"/>
  <c r="Y18" i="5"/>
  <c r="Y18" i="6" s="1"/>
  <c r="U18" i="5"/>
  <c r="U18" i="6" s="1"/>
  <c r="Q18" i="5"/>
  <c r="Q18" i="6" s="1"/>
  <c r="M18" i="5"/>
  <c r="M18" i="6" s="1"/>
  <c r="I18" i="5"/>
  <c r="I18" i="6" s="1"/>
  <c r="E18" i="5"/>
  <c r="E18" i="6" s="1"/>
  <c r="AM18" i="5"/>
  <c r="AM18" i="6" s="1"/>
  <c r="AH18" i="5"/>
  <c r="AH18" i="6" s="1"/>
  <c r="AB18" i="5"/>
  <c r="AB18" i="6" s="1"/>
  <c r="W18" i="5"/>
  <c r="W18" i="6" s="1"/>
  <c r="R18" i="5"/>
  <c r="R18" i="6" s="1"/>
  <c r="L18" i="5"/>
  <c r="L18" i="6" s="1"/>
  <c r="G18" i="5"/>
  <c r="G18" i="6" s="1"/>
  <c r="AL18" i="5"/>
  <c r="AL18" i="6" s="1"/>
  <c r="AF18" i="5"/>
  <c r="AF18" i="6" s="1"/>
  <c r="AA18" i="5"/>
  <c r="AA18" i="6" s="1"/>
  <c r="V18" i="5"/>
  <c r="V18" i="6" s="1"/>
  <c r="P18" i="5"/>
  <c r="P18" i="6" s="1"/>
  <c r="K18" i="5"/>
  <c r="K18" i="6" s="1"/>
  <c r="F18" i="5"/>
  <c r="F18" i="6" s="1"/>
  <c r="AJ18" i="5"/>
  <c r="AJ18" i="6" s="1"/>
  <c r="AE18" i="5"/>
  <c r="AE18" i="6" s="1"/>
  <c r="Z18" i="5"/>
  <c r="Z18" i="6" s="1"/>
  <c r="T18" i="5"/>
  <c r="T18" i="6" s="1"/>
  <c r="O18" i="5"/>
  <c r="O18" i="6" s="1"/>
  <c r="J18" i="5"/>
  <c r="J18" i="6" s="1"/>
  <c r="D18" i="5"/>
  <c r="D18" i="6" s="1"/>
  <c r="AN18" i="5"/>
  <c r="AN18" i="6" s="1"/>
  <c r="AI18" i="5"/>
  <c r="AI18" i="6" s="1"/>
  <c r="AD18" i="5"/>
  <c r="AD18" i="6" s="1"/>
  <c r="X18" i="5"/>
  <c r="X18" i="6" s="1"/>
  <c r="S18" i="5"/>
  <c r="S18" i="6" s="1"/>
  <c r="N18" i="5"/>
  <c r="N18" i="6" s="1"/>
  <c r="H18" i="5"/>
  <c r="H18" i="6" s="1"/>
  <c r="G34" i="8"/>
  <c r="F34" i="8"/>
  <c r="H34" i="8"/>
  <c r="D34" i="8"/>
  <c r="I34" i="8"/>
  <c r="E34" i="8"/>
  <c r="AN34" i="5"/>
  <c r="AN34" i="6" s="1"/>
  <c r="AJ34" i="5"/>
  <c r="AJ34" i="6" s="1"/>
  <c r="AF34" i="5"/>
  <c r="AF34" i="6" s="1"/>
  <c r="AB34" i="5"/>
  <c r="AB34" i="6" s="1"/>
  <c r="X34" i="5"/>
  <c r="X34" i="6" s="1"/>
  <c r="T34" i="5"/>
  <c r="T34" i="6" s="1"/>
  <c r="P34" i="5"/>
  <c r="P34" i="6" s="1"/>
  <c r="L34" i="5"/>
  <c r="L34" i="6" s="1"/>
  <c r="H34" i="5"/>
  <c r="H34" i="6" s="1"/>
  <c r="D34" i="5"/>
  <c r="D34" i="6" s="1"/>
  <c r="AM34" i="5"/>
  <c r="AM34" i="6" s="1"/>
  <c r="AI34" i="5"/>
  <c r="AI34" i="6" s="1"/>
  <c r="AE34" i="5"/>
  <c r="AE34" i="6" s="1"/>
  <c r="AA34" i="5"/>
  <c r="AA34" i="6" s="1"/>
  <c r="W34" i="5"/>
  <c r="W34" i="6" s="1"/>
  <c r="S34" i="5"/>
  <c r="S34" i="6" s="1"/>
  <c r="O34" i="5"/>
  <c r="O34" i="6" s="1"/>
  <c r="K34" i="5"/>
  <c r="K34" i="6" s="1"/>
  <c r="G34" i="5"/>
  <c r="G34" i="6" s="1"/>
  <c r="AL34" i="5"/>
  <c r="AL34" i="6" s="1"/>
  <c r="AH34" i="5"/>
  <c r="AH34" i="6" s="1"/>
  <c r="AD34" i="5"/>
  <c r="AD34" i="6" s="1"/>
  <c r="Z34" i="5"/>
  <c r="Z34" i="6" s="1"/>
  <c r="V34" i="5"/>
  <c r="V34" i="6" s="1"/>
  <c r="R34" i="5"/>
  <c r="R34" i="6" s="1"/>
  <c r="N34" i="5"/>
  <c r="N34" i="6" s="1"/>
  <c r="J34" i="5"/>
  <c r="J34" i="6" s="1"/>
  <c r="F34" i="5"/>
  <c r="F34" i="6" s="1"/>
  <c r="AK34" i="5"/>
  <c r="AK34" i="6" s="1"/>
  <c r="AG34" i="5"/>
  <c r="AG34" i="6" s="1"/>
  <c r="AC34" i="5"/>
  <c r="AC34" i="6" s="1"/>
  <c r="Y34" i="5"/>
  <c r="Y34" i="6" s="1"/>
  <c r="U34" i="5"/>
  <c r="U34" i="6" s="1"/>
  <c r="Q34" i="5"/>
  <c r="Q34" i="6" s="1"/>
  <c r="M34" i="5"/>
  <c r="M34" i="6" s="1"/>
  <c r="I34" i="5"/>
  <c r="I34" i="6" s="1"/>
  <c r="E34" i="5"/>
  <c r="E34" i="6" s="1"/>
  <c r="F12" i="8"/>
  <c r="I12" i="8"/>
  <c r="E12" i="8"/>
  <c r="H12" i="8"/>
  <c r="D12" i="8"/>
  <c r="G12" i="8"/>
  <c r="AM12" i="5"/>
  <c r="AM12" i="6" s="1"/>
  <c r="AI12" i="5"/>
  <c r="AI12" i="6" s="1"/>
  <c r="AE12" i="5"/>
  <c r="AE12" i="6" s="1"/>
  <c r="AA12" i="5"/>
  <c r="AA12" i="6" s="1"/>
  <c r="W12" i="5"/>
  <c r="W12" i="6" s="1"/>
  <c r="S12" i="5"/>
  <c r="S12" i="6" s="1"/>
  <c r="O12" i="5"/>
  <c r="O12" i="6" s="1"/>
  <c r="K12" i="5"/>
  <c r="K12" i="6" s="1"/>
  <c r="G12" i="5"/>
  <c r="G12" i="6" s="1"/>
  <c r="F12" i="4"/>
  <c r="AL12" i="5"/>
  <c r="AL12" i="6" s="1"/>
  <c r="AH12" i="5"/>
  <c r="AH12" i="6" s="1"/>
  <c r="AD12" i="5"/>
  <c r="AD12" i="6" s="1"/>
  <c r="Z12" i="5"/>
  <c r="Z12" i="6" s="1"/>
  <c r="V12" i="5"/>
  <c r="V12" i="6" s="1"/>
  <c r="R12" i="5"/>
  <c r="R12" i="6" s="1"/>
  <c r="N12" i="5"/>
  <c r="N12" i="6" s="1"/>
  <c r="J12" i="5"/>
  <c r="J12" i="6" s="1"/>
  <c r="F12" i="5"/>
  <c r="F12" i="6" s="1"/>
  <c r="AK12" i="5"/>
  <c r="AK12" i="6" s="1"/>
  <c r="AG12" i="5"/>
  <c r="AG12" i="6" s="1"/>
  <c r="AC12" i="5"/>
  <c r="AC12" i="6" s="1"/>
  <c r="Y12" i="5"/>
  <c r="Y12" i="6" s="1"/>
  <c r="U12" i="5"/>
  <c r="U12" i="6" s="1"/>
  <c r="Q12" i="5"/>
  <c r="Q12" i="6" s="1"/>
  <c r="M12" i="5"/>
  <c r="M12" i="6" s="1"/>
  <c r="I12" i="5"/>
  <c r="I12" i="6" s="1"/>
  <c r="E12" i="5"/>
  <c r="E12" i="6" s="1"/>
  <c r="AN12" i="5"/>
  <c r="AN12" i="6" s="1"/>
  <c r="AJ12" i="5"/>
  <c r="AJ12" i="6" s="1"/>
  <c r="AF12" i="5"/>
  <c r="AF12" i="6" s="1"/>
  <c r="AB12" i="5"/>
  <c r="AB12" i="6" s="1"/>
  <c r="X12" i="5"/>
  <c r="X12" i="6" s="1"/>
  <c r="T12" i="5"/>
  <c r="T12" i="6" s="1"/>
  <c r="P12" i="5"/>
  <c r="P12" i="6" s="1"/>
  <c r="L12" i="5"/>
  <c r="L12" i="6" s="1"/>
  <c r="H12" i="5"/>
  <c r="H12" i="6" s="1"/>
  <c r="D12" i="5"/>
  <c r="D12" i="6" s="1"/>
  <c r="G28" i="8"/>
  <c r="F28" i="8"/>
  <c r="H28" i="8"/>
  <c r="D28" i="8"/>
  <c r="I28" i="8"/>
  <c r="E28" i="8"/>
  <c r="AK28" i="5"/>
  <c r="AK28" i="6" s="1"/>
  <c r="AG28" i="5"/>
  <c r="AG28" i="6" s="1"/>
  <c r="AC28" i="5"/>
  <c r="AC28" i="6" s="1"/>
  <c r="Y28" i="5"/>
  <c r="Y28" i="6" s="1"/>
  <c r="U28" i="5"/>
  <c r="U28" i="6" s="1"/>
  <c r="Q28" i="5"/>
  <c r="Q28" i="6" s="1"/>
  <c r="M28" i="5"/>
  <c r="M28" i="6" s="1"/>
  <c r="I28" i="5"/>
  <c r="I28" i="6" s="1"/>
  <c r="E28" i="5"/>
  <c r="E28" i="6" s="1"/>
  <c r="AM28" i="5"/>
  <c r="AM28" i="6" s="1"/>
  <c r="AI28" i="5"/>
  <c r="AI28" i="6" s="1"/>
  <c r="AE28" i="5"/>
  <c r="AE28" i="6" s="1"/>
  <c r="AA28" i="5"/>
  <c r="AA28" i="6" s="1"/>
  <c r="W28" i="5"/>
  <c r="W28" i="6" s="1"/>
  <c r="S28" i="5"/>
  <c r="S28" i="6" s="1"/>
  <c r="O28" i="5"/>
  <c r="O28" i="6" s="1"/>
  <c r="K28" i="5"/>
  <c r="K28" i="6" s="1"/>
  <c r="G28" i="5"/>
  <c r="G28" i="6" s="1"/>
  <c r="AJ28" i="5"/>
  <c r="AJ28" i="6" s="1"/>
  <c r="AB28" i="5"/>
  <c r="AB28" i="6" s="1"/>
  <c r="T28" i="5"/>
  <c r="T28" i="6" s="1"/>
  <c r="L28" i="5"/>
  <c r="L28" i="6" s="1"/>
  <c r="D28" i="5"/>
  <c r="D28" i="6" s="1"/>
  <c r="F28" i="4"/>
  <c r="AH28" i="5"/>
  <c r="AH28" i="6" s="1"/>
  <c r="Z28" i="5"/>
  <c r="Z28" i="6" s="1"/>
  <c r="R28" i="5"/>
  <c r="R28" i="6" s="1"/>
  <c r="J28" i="5"/>
  <c r="J28" i="6" s="1"/>
  <c r="AN28" i="5"/>
  <c r="AN28" i="6" s="1"/>
  <c r="AF28" i="5"/>
  <c r="AF28" i="6" s="1"/>
  <c r="X28" i="5"/>
  <c r="X28" i="6" s="1"/>
  <c r="P28" i="5"/>
  <c r="P28" i="6" s="1"/>
  <c r="H28" i="5"/>
  <c r="H28" i="6" s="1"/>
  <c r="AL28" i="5"/>
  <c r="AL28" i="6" s="1"/>
  <c r="AD28" i="5"/>
  <c r="AD28" i="6" s="1"/>
  <c r="V28" i="5"/>
  <c r="V28" i="6" s="1"/>
  <c r="N28" i="5"/>
  <c r="N28" i="6" s="1"/>
  <c r="F28" i="5"/>
  <c r="F28" i="6" s="1"/>
  <c r="G44" i="8"/>
  <c r="F44" i="8"/>
  <c r="H44" i="8"/>
  <c r="D44" i="8"/>
  <c r="I44" i="8"/>
  <c r="E44" i="8"/>
  <c r="AL44" i="5"/>
  <c r="AL44" i="6" s="1"/>
  <c r="AH44" i="5"/>
  <c r="AH44" i="6" s="1"/>
  <c r="AD44" i="5"/>
  <c r="AD44" i="6" s="1"/>
  <c r="Z44" i="5"/>
  <c r="Z44" i="6" s="1"/>
  <c r="V44" i="5"/>
  <c r="V44" i="6" s="1"/>
  <c r="R44" i="5"/>
  <c r="R44" i="6" s="1"/>
  <c r="N44" i="5"/>
  <c r="N44" i="6" s="1"/>
  <c r="J44" i="5"/>
  <c r="J44" i="6" s="1"/>
  <c r="F44" i="5"/>
  <c r="F44" i="6" s="1"/>
  <c r="AK44" i="5"/>
  <c r="AK44" i="6" s="1"/>
  <c r="AG44" i="5"/>
  <c r="AG44" i="6" s="1"/>
  <c r="AC44" i="5"/>
  <c r="AC44" i="6" s="1"/>
  <c r="Y44" i="5"/>
  <c r="Y44" i="6" s="1"/>
  <c r="U44" i="5"/>
  <c r="U44" i="6" s="1"/>
  <c r="Q44" i="5"/>
  <c r="Q44" i="6" s="1"/>
  <c r="M44" i="5"/>
  <c r="M44" i="6" s="1"/>
  <c r="I44" i="5"/>
  <c r="I44" i="6" s="1"/>
  <c r="E44" i="5"/>
  <c r="E44" i="6" s="1"/>
  <c r="AN44" i="5"/>
  <c r="AN44" i="6" s="1"/>
  <c r="AJ44" i="5"/>
  <c r="AJ44" i="6" s="1"/>
  <c r="AF44" i="5"/>
  <c r="AF44" i="6" s="1"/>
  <c r="AB44" i="5"/>
  <c r="AB44" i="6" s="1"/>
  <c r="X44" i="5"/>
  <c r="X44" i="6" s="1"/>
  <c r="T44" i="5"/>
  <c r="T44" i="6" s="1"/>
  <c r="P44" i="5"/>
  <c r="P44" i="6" s="1"/>
  <c r="L44" i="5"/>
  <c r="L44" i="6" s="1"/>
  <c r="H44" i="5"/>
  <c r="H44" i="6" s="1"/>
  <c r="D44" i="5"/>
  <c r="D44" i="6" s="1"/>
  <c r="AM44" i="5"/>
  <c r="AM44" i="6" s="1"/>
  <c r="AI44" i="5"/>
  <c r="AI44" i="6" s="1"/>
  <c r="AE44" i="5"/>
  <c r="AE44" i="6" s="1"/>
  <c r="AA44" i="5"/>
  <c r="AA44" i="6" s="1"/>
  <c r="W44" i="5"/>
  <c r="W44" i="6" s="1"/>
  <c r="S44" i="5"/>
  <c r="S44" i="6" s="1"/>
  <c r="O44" i="5"/>
  <c r="O44" i="6" s="1"/>
  <c r="K44" i="5"/>
  <c r="K44" i="6" s="1"/>
  <c r="G44" i="5"/>
  <c r="G44" i="6" s="1"/>
  <c r="F22" i="8"/>
  <c r="I22" i="8"/>
  <c r="E22" i="8"/>
  <c r="H22" i="8"/>
  <c r="D22" i="8"/>
  <c r="G22" i="8"/>
  <c r="AM22" i="5"/>
  <c r="AM22" i="6" s="1"/>
  <c r="AI22" i="5"/>
  <c r="AI22" i="6" s="1"/>
  <c r="AE22" i="5"/>
  <c r="AE22" i="6" s="1"/>
  <c r="AA22" i="5"/>
  <c r="AA22" i="6" s="1"/>
  <c r="W22" i="5"/>
  <c r="W22" i="6" s="1"/>
  <c r="S22" i="5"/>
  <c r="S22" i="6" s="1"/>
  <c r="O22" i="5"/>
  <c r="O22" i="6" s="1"/>
  <c r="K22" i="5"/>
  <c r="K22" i="6" s="1"/>
  <c r="G22" i="5"/>
  <c r="G22" i="6" s="1"/>
  <c r="AK22" i="5"/>
  <c r="AK22" i="6" s="1"/>
  <c r="AG22" i="5"/>
  <c r="AG22" i="6" s="1"/>
  <c r="AC22" i="5"/>
  <c r="AC22" i="6" s="1"/>
  <c r="Y22" i="5"/>
  <c r="Y22" i="6" s="1"/>
  <c r="U22" i="5"/>
  <c r="U22" i="6" s="1"/>
  <c r="Q22" i="5"/>
  <c r="Q22" i="6" s="1"/>
  <c r="M22" i="5"/>
  <c r="M22" i="6" s="1"/>
  <c r="I22" i="5"/>
  <c r="I22" i="6" s="1"/>
  <c r="E22" i="5"/>
  <c r="E22" i="6" s="1"/>
  <c r="AH22" i="5"/>
  <c r="AH22" i="6" s="1"/>
  <c r="Z22" i="5"/>
  <c r="Z22" i="6" s="1"/>
  <c r="R22" i="5"/>
  <c r="R22" i="6" s="1"/>
  <c r="J22" i="5"/>
  <c r="J22" i="6" s="1"/>
  <c r="AN22" i="5"/>
  <c r="AN22" i="6" s="1"/>
  <c r="AF22" i="5"/>
  <c r="AF22" i="6" s="1"/>
  <c r="X22" i="5"/>
  <c r="X22" i="6" s="1"/>
  <c r="P22" i="5"/>
  <c r="P22" i="6" s="1"/>
  <c r="H22" i="5"/>
  <c r="H22" i="6" s="1"/>
  <c r="AL22" i="5"/>
  <c r="AL22" i="6" s="1"/>
  <c r="AD22" i="5"/>
  <c r="AD22" i="6" s="1"/>
  <c r="V22" i="5"/>
  <c r="V22" i="6" s="1"/>
  <c r="N22" i="5"/>
  <c r="N22" i="6" s="1"/>
  <c r="F22" i="5"/>
  <c r="F22" i="6" s="1"/>
  <c r="AJ22" i="5"/>
  <c r="AJ22" i="6" s="1"/>
  <c r="AB22" i="5"/>
  <c r="AB22" i="6" s="1"/>
  <c r="T22" i="5"/>
  <c r="T22" i="6" s="1"/>
  <c r="L22" i="5"/>
  <c r="L22" i="6" s="1"/>
  <c r="D22" i="5"/>
  <c r="D22" i="6" s="1"/>
  <c r="G38" i="8"/>
  <c r="F38" i="8"/>
  <c r="H38" i="8"/>
  <c r="D38" i="8"/>
  <c r="E38" i="8"/>
  <c r="I38" i="8"/>
  <c r="AN38" i="5"/>
  <c r="AN38" i="6" s="1"/>
  <c r="AJ38" i="5"/>
  <c r="AJ38" i="6" s="1"/>
  <c r="AF38" i="5"/>
  <c r="AF38" i="6" s="1"/>
  <c r="AB38" i="5"/>
  <c r="AB38" i="6" s="1"/>
  <c r="X38" i="5"/>
  <c r="X38" i="6" s="1"/>
  <c r="T38" i="5"/>
  <c r="T38" i="6" s="1"/>
  <c r="P38" i="5"/>
  <c r="P38" i="6" s="1"/>
  <c r="L38" i="5"/>
  <c r="L38" i="6" s="1"/>
  <c r="H38" i="5"/>
  <c r="H38" i="6" s="1"/>
  <c r="D38" i="5"/>
  <c r="D38" i="6" s="1"/>
  <c r="AM38" i="5"/>
  <c r="AM38" i="6" s="1"/>
  <c r="AI38" i="5"/>
  <c r="AI38" i="6" s="1"/>
  <c r="AE38" i="5"/>
  <c r="AE38" i="6" s="1"/>
  <c r="AA38" i="5"/>
  <c r="AA38" i="6" s="1"/>
  <c r="W38" i="5"/>
  <c r="W38" i="6" s="1"/>
  <c r="S38" i="5"/>
  <c r="S38" i="6" s="1"/>
  <c r="O38" i="5"/>
  <c r="O38" i="6" s="1"/>
  <c r="K38" i="5"/>
  <c r="K38" i="6" s="1"/>
  <c r="G38" i="5"/>
  <c r="G38" i="6" s="1"/>
  <c r="AL38" i="5"/>
  <c r="AL38" i="6" s="1"/>
  <c r="AH38" i="5"/>
  <c r="AH38" i="6" s="1"/>
  <c r="AD38" i="5"/>
  <c r="AD38" i="6" s="1"/>
  <c r="Z38" i="5"/>
  <c r="Z38" i="6" s="1"/>
  <c r="V38" i="5"/>
  <c r="V38" i="6" s="1"/>
  <c r="R38" i="5"/>
  <c r="R38" i="6" s="1"/>
  <c r="N38" i="5"/>
  <c r="N38" i="6" s="1"/>
  <c r="J38" i="5"/>
  <c r="J38" i="6" s="1"/>
  <c r="F38" i="5"/>
  <c r="F38" i="6" s="1"/>
  <c r="AK38" i="5"/>
  <c r="AK38" i="6" s="1"/>
  <c r="AG38" i="5"/>
  <c r="AG38" i="6" s="1"/>
  <c r="AC38" i="5"/>
  <c r="AC38" i="6" s="1"/>
  <c r="Y38" i="5"/>
  <c r="Y38" i="6" s="1"/>
  <c r="U38" i="5"/>
  <c r="U38" i="6" s="1"/>
  <c r="Q38" i="5"/>
  <c r="Q38" i="6" s="1"/>
  <c r="M38" i="5"/>
  <c r="M38" i="6" s="1"/>
  <c r="I38" i="5"/>
  <c r="I38" i="6" s="1"/>
  <c r="E38" i="5"/>
  <c r="E38" i="6" s="1"/>
  <c r="F16" i="8"/>
  <c r="I16" i="8"/>
  <c r="E16" i="8"/>
  <c r="H16" i="8"/>
  <c r="D16" i="8"/>
  <c r="G16" i="8"/>
  <c r="AM16" i="5"/>
  <c r="AM16" i="6" s="1"/>
  <c r="AI16" i="5"/>
  <c r="AI16" i="6" s="1"/>
  <c r="AE16" i="5"/>
  <c r="AE16" i="6" s="1"/>
  <c r="AA16" i="5"/>
  <c r="AA16" i="6" s="1"/>
  <c r="W16" i="5"/>
  <c r="W16" i="6" s="1"/>
  <c r="S16" i="5"/>
  <c r="S16" i="6" s="1"/>
  <c r="O16" i="5"/>
  <c r="O16" i="6" s="1"/>
  <c r="K16" i="5"/>
  <c r="K16" i="6" s="1"/>
  <c r="AL16" i="5"/>
  <c r="AL16" i="6" s="1"/>
  <c r="AG16" i="5"/>
  <c r="AG16" i="6" s="1"/>
  <c r="AB16" i="5"/>
  <c r="AB16" i="6" s="1"/>
  <c r="V16" i="5"/>
  <c r="V16" i="6" s="1"/>
  <c r="Q16" i="5"/>
  <c r="Q16" i="6" s="1"/>
  <c r="L16" i="5"/>
  <c r="L16" i="6" s="1"/>
  <c r="G16" i="5"/>
  <c r="G16" i="6" s="1"/>
  <c r="F16" i="4"/>
  <c r="AK16" i="5"/>
  <c r="AK16" i="6" s="1"/>
  <c r="AF16" i="5"/>
  <c r="AF16" i="6" s="1"/>
  <c r="Z16" i="5"/>
  <c r="Z16" i="6" s="1"/>
  <c r="U16" i="5"/>
  <c r="U16" i="6" s="1"/>
  <c r="P16" i="5"/>
  <c r="P16" i="6" s="1"/>
  <c r="J16" i="5"/>
  <c r="J16" i="6" s="1"/>
  <c r="F16" i="5"/>
  <c r="F16" i="6" s="1"/>
  <c r="AJ16" i="5"/>
  <c r="AJ16" i="6" s="1"/>
  <c r="AD16" i="5"/>
  <c r="AD16" i="6" s="1"/>
  <c r="Y16" i="5"/>
  <c r="Y16" i="6" s="1"/>
  <c r="T16" i="5"/>
  <c r="T16" i="6" s="1"/>
  <c r="N16" i="5"/>
  <c r="N16" i="6" s="1"/>
  <c r="I16" i="5"/>
  <c r="I16" i="6" s="1"/>
  <c r="E16" i="5"/>
  <c r="E16" i="6" s="1"/>
  <c r="AN16" i="5"/>
  <c r="AN16" i="6" s="1"/>
  <c r="AH16" i="5"/>
  <c r="AH16" i="6" s="1"/>
  <c r="AC16" i="5"/>
  <c r="AC16" i="6" s="1"/>
  <c r="X16" i="5"/>
  <c r="X16" i="6" s="1"/>
  <c r="R16" i="5"/>
  <c r="R16" i="6" s="1"/>
  <c r="M16" i="5"/>
  <c r="M16" i="6" s="1"/>
  <c r="H16" i="5"/>
  <c r="H16" i="6" s="1"/>
  <c r="D16" i="5"/>
  <c r="D16" i="6" s="1"/>
  <c r="G32" i="8"/>
  <c r="F32" i="8"/>
  <c r="H32" i="8"/>
  <c r="D32" i="8"/>
  <c r="I32" i="8"/>
  <c r="E32" i="8"/>
  <c r="AL32" i="5"/>
  <c r="AL32" i="6" s="1"/>
  <c r="AH32" i="5"/>
  <c r="AH32" i="6" s="1"/>
  <c r="AD32" i="5"/>
  <c r="AD32" i="6" s="1"/>
  <c r="Z32" i="5"/>
  <c r="Z32" i="6" s="1"/>
  <c r="V32" i="5"/>
  <c r="V32" i="6" s="1"/>
  <c r="R32" i="5"/>
  <c r="R32" i="6" s="1"/>
  <c r="N32" i="5"/>
  <c r="N32" i="6" s="1"/>
  <c r="J32" i="5"/>
  <c r="J32" i="6" s="1"/>
  <c r="F32" i="5"/>
  <c r="F32" i="6" s="1"/>
  <c r="AK32" i="5"/>
  <c r="AK32" i="6" s="1"/>
  <c r="AG32" i="5"/>
  <c r="AG32" i="6" s="1"/>
  <c r="AC32" i="5"/>
  <c r="AC32" i="6" s="1"/>
  <c r="Y32" i="5"/>
  <c r="Y32" i="6" s="1"/>
  <c r="U32" i="5"/>
  <c r="U32" i="6" s="1"/>
  <c r="Q32" i="5"/>
  <c r="Q32" i="6" s="1"/>
  <c r="M32" i="5"/>
  <c r="M32" i="6" s="1"/>
  <c r="I32" i="5"/>
  <c r="I32" i="6" s="1"/>
  <c r="E32" i="5"/>
  <c r="E32" i="6" s="1"/>
  <c r="AN32" i="5"/>
  <c r="AN32" i="6" s="1"/>
  <c r="AJ32" i="5"/>
  <c r="AJ32" i="6" s="1"/>
  <c r="AF32" i="5"/>
  <c r="AF32" i="6" s="1"/>
  <c r="AB32" i="5"/>
  <c r="AB32" i="6" s="1"/>
  <c r="X32" i="5"/>
  <c r="X32" i="6" s="1"/>
  <c r="T32" i="5"/>
  <c r="T32" i="6" s="1"/>
  <c r="P32" i="5"/>
  <c r="P32" i="6" s="1"/>
  <c r="L32" i="5"/>
  <c r="L32" i="6" s="1"/>
  <c r="H32" i="5"/>
  <c r="H32" i="6" s="1"/>
  <c r="D32" i="5"/>
  <c r="D32" i="6" s="1"/>
  <c r="AM32" i="5"/>
  <c r="AM32" i="6" s="1"/>
  <c r="AI32" i="5"/>
  <c r="AI32" i="6" s="1"/>
  <c r="AE32" i="5"/>
  <c r="AE32" i="6" s="1"/>
  <c r="AA32" i="5"/>
  <c r="AA32" i="6" s="1"/>
  <c r="W32" i="5"/>
  <c r="W32" i="6" s="1"/>
  <c r="S32" i="5"/>
  <c r="S32" i="6" s="1"/>
  <c r="O32" i="5"/>
  <c r="O32" i="6" s="1"/>
  <c r="K32" i="5"/>
  <c r="K32" i="6" s="1"/>
  <c r="G32" i="5"/>
  <c r="G32" i="6" s="1"/>
  <c r="F32" i="4"/>
  <c r="F10" i="8"/>
  <c r="I10" i="8"/>
  <c r="E10" i="8"/>
  <c r="H10" i="8"/>
  <c r="D10" i="8"/>
  <c r="G10" i="8"/>
  <c r="AK10" i="5"/>
  <c r="AK10" i="6" s="1"/>
  <c r="AG10" i="5"/>
  <c r="AG10" i="6" s="1"/>
  <c r="AC10" i="5"/>
  <c r="AC10" i="6" s="1"/>
  <c r="Y10" i="5"/>
  <c r="Y10" i="6" s="1"/>
  <c r="U10" i="5"/>
  <c r="U10" i="6" s="1"/>
  <c r="Q10" i="5"/>
  <c r="Q10" i="6" s="1"/>
  <c r="M10" i="5"/>
  <c r="M10" i="6" s="1"/>
  <c r="I10" i="5"/>
  <c r="I10" i="6" s="1"/>
  <c r="E10" i="5"/>
  <c r="E10" i="6" s="1"/>
  <c r="AN10" i="5"/>
  <c r="AN10" i="6" s="1"/>
  <c r="AJ10" i="5"/>
  <c r="AJ10" i="6" s="1"/>
  <c r="AF10" i="5"/>
  <c r="AF10" i="6" s="1"/>
  <c r="AB10" i="5"/>
  <c r="AB10" i="6" s="1"/>
  <c r="X10" i="5"/>
  <c r="X10" i="6" s="1"/>
  <c r="T10" i="5"/>
  <c r="T10" i="6" s="1"/>
  <c r="P10" i="5"/>
  <c r="P10" i="6" s="1"/>
  <c r="L10" i="5"/>
  <c r="L10" i="6" s="1"/>
  <c r="H10" i="5"/>
  <c r="H10" i="6" s="1"/>
  <c r="D10" i="5"/>
  <c r="D10" i="6" s="1"/>
  <c r="AM10" i="5"/>
  <c r="AM10" i="6" s="1"/>
  <c r="AI10" i="5"/>
  <c r="AI10" i="6" s="1"/>
  <c r="AE10" i="5"/>
  <c r="AE10" i="6" s="1"/>
  <c r="AA10" i="5"/>
  <c r="AA10" i="6" s="1"/>
  <c r="W10" i="5"/>
  <c r="W10" i="6" s="1"/>
  <c r="S10" i="5"/>
  <c r="S10" i="6" s="1"/>
  <c r="O10" i="5"/>
  <c r="O10" i="6" s="1"/>
  <c r="K10" i="5"/>
  <c r="K10" i="6" s="1"/>
  <c r="G10" i="5"/>
  <c r="G10" i="6" s="1"/>
  <c r="AL10" i="5"/>
  <c r="AL10" i="6" s="1"/>
  <c r="AH10" i="5"/>
  <c r="AH10" i="6" s="1"/>
  <c r="AD10" i="5"/>
  <c r="AD10" i="6" s="1"/>
  <c r="Z10" i="5"/>
  <c r="Z10" i="6" s="1"/>
  <c r="V10" i="5"/>
  <c r="V10" i="6" s="1"/>
  <c r="R10" i="5"/>
  <c r="R10" i="6" s="1"/>
  <c r="N10" i="5"/>
  <c r="N10" i="6" s="1"/>
  <c r="J10" i="5"/>
  <c r="J10" i="6" s="1"/>
  <c r="F10" i="5"/>
  <c r="F10" i="6" s="1"/>
  <c r="G26" i="8"/>
  <c r="F26" i="8"/>
  <c r="H26" i="8"/>
  <c r="D26" i="8"/>
  <c r="I26" i="8"/>
  <c r="E26" i="8"/>
  <c r="AM26" i="5"/>
  <c r="AM26" i="6" s="1"/>
  <c r="AI26" i="5"/>
  <c r="AI26" i="6" s="1"/>
  <c r="AE26" i="5"/>
  <c r="AE26" i="6" s="1"/>
  <c r="AA26" i="5"/>
  <c r="AA26" i="6" s="1"/>
  <c r="W26" i="5"/>
  <c r="W26" i="6" s="1"/>
  <c r="S26" i="5"/>
  <c r="S26" i="6" s="1"/>
  <c r="O26" i="5"/>
  <c r="O26" i="6" s="1"/>
  <c r="K26" i="5"/>
  <c r="K26" i="6" s="1"/>
  <c r="G26" i="5"/>
  <c r="G26" i="6" s="1"/>
  <c r="AK26" i="5"/>
  <c r="AK26" i="6" s="1"/>
  <c r="AG26" i="5"/>
  <c r="AG26" i="6" s="1"/>
  <c r="AC26" i="5"/>
  <c r="AC26" i="6" s="1"/>
  <c r="Y26" i="5"/>
  <c r="Y26" i="6" s="1"/>
  <c r="U26" i="5"/>
  <c r="U26" i="6" s="1"/>
  <c r="Q26" i="5"/>
  <c r="Q26" i="6" s="1"/>
  <c r="M26" i="5"/>
  <c r="M26" i="6" s="1"/>
  <c r="I26" i="5"/>
  <c r="I26" i="6" s="1"/>
  <c r="E26" i="5"/>
  <c r="E26" i="6" s="1"/>
  <c r="AL26" i="5"/>
  <c r="AL26" i="6" s="1"/>
  <c r="AD26" i="5"/>
  <c r="AD26" i="6" s="1"/>
  <c r="V26" i="5"/>
  <c r="V26" i="6" s="1"/>
  <c r="N26" i="5"/>
  <c r="N26" i="6" s="1"/>
  <c r="F26" i="5"/>
  <c r="F26" i="6" s="1"/>
  <c r="AJ26" i="5"/>
  <c r="AJ26" i="6" s="1"/>
  <c r="AB26" i="5"/>
  <c r="AB26" i="6" s="1"/>
  <c r="T26" i="5"/>
  <c r="T26" i="6" s="1"/>
  <c r="L26" i="5"/>
  <c r="L26" i="6" s="1"/>
  <c r="D26" i="5"/>
  <c r="D26" i="6" s="1"/>
  <c r="AH26" i="5"/>
  <c r="AH26" i="6" s="1"/>
  <c r="Z26" i="5"/>
  <c r="Z26" i="6" s="1"/>
  <c r="R26" i="5"/>
  <c r="R26" i="6" s="1"/>
  <c r="J26" i="5"/>
  <c r="J26" i="6" s="1"/>
  <c r="AN26" i="5"/>
  <c r="AN26" i="6" s="1"/>
  <c r="AF26" i="5"/>
  <c r="AF26" i="6" s="1"/>
  <c r="X26" i="5"/>
  <c r="X26" i="6" s="1"/>
  <c r="P26" i="5"/>
  <c r="P26" i="6" s="1"/>
  <c r="H26" i="5"/>
  <c r="H26" i="6" s="1"/>
  <c r="G42" i="8"/>
  <c r="F42" i="8"/>
  <c r="H42" i="8"/>
  <c r="D42" i="8"/>
  <c r="I42" i="8"/>
  <c r="E42" i="8"/>
  <c r="AN42" i="5"/>
  <c r="AN42" i="6" s="1"/>
  <c r="AJ42" i="5"/>
  <c r="AJ42" i="6" s="1"/>
  <c r="AF42" i="5"/>
  <c r="AF42" i="6" s="1"/>
  <c r="AB42" i="5"/>
  <c r="AB42" i="6" s="1"/>
  <c r="X42" i="5"/>
  <c r="X42" i="6" s="1"/>
  <c r="T42" i="5"/>
  <c r="T42" i="6" s="1"/>
  <c r="P42" i="5"/>
  <c r="P42" i="6" s="1"/>
  <c r="L42" i="5"/>
  <c r="L42" i="6" s="1"/>
  <c r="H42" i="5"/>
  <c r="H42" i="6" s="1"/>
  <c r="D42" i="5"/>
  <c r="D42" i="6" s="1"/>
  <c r="AM42" i="5"/>
  <c r="AM42" i="6" s="1"/>
  <c r="AI42" i="5"/>
  <c r="AI42" i="6" s="1"/>
  <c r="AE42" i="5"/>
  <c r="AE42" i="6" s="1"/>
  <c r="AA42" i="5"/>
  <c r="AA42" i="6" s="1"/>
  <c r="W42" i="5"/>
  <c r="W42" i="6" s="1"/>
  <c r="S42" i="5"/>
  <c r="S42" i="6" s="1"/>
  <c r="O42" i="5"/>
  <c r="O42" i="6" s="1"/>
  <c r="K42" i="5"/>
  <c r="K42" i="6" s="1"/>
  <c r="G42" i="5"/>
  <c r="G42" i="6" s="1"/>
  <c r="AL42" i="5"/>
  <c r="AL42" i="6" s="1"/>
  <c r="AH42" i="5"/>
  <c r="AH42" i="6" s="1"/>
  <c r="AD42" i="5"/>
  <c r="AD42" i="6" s="1"/>
  <c r="Z42" i="5"/>
  <c r="Z42" i="6" s="1"/>
  <c r="V42" i="5"/>
  <c r="V42" i="6" s="1"/>
  <c r="R42" i="5"/>
  <c r="R42" i="6" s="1"/>
  <c r="N42" i="5"/>
  <c r="N42" i="6" s="1"/>
  <c r="J42" i="5"/>
  <c r="J42" i="6" s="1"/>
  <c r="F42" i="5"/>
  <c r="F42" i="6" s="1"/>
  <c r="AK42" i="5"/>
  <c r="AK42" i="6" s="1"/>
  <c r="AG42" i="5"/>
  <c r="AG42" i="6" s="1"/>
  <c r="AC42" i="5"/>
  <c r="AC42" i="6" s="1"/>
  <c r="Y42" i="5"/>
  <c r="Y42" i="6" s="1"/>
  <c r="U42" i="5"/>
  <c r="U42" i="6" s="1"/>
  <c r="Q42" i="5"/>
  <c r="Q42" i="6" s="1"/>
  <c r="M42" i="5"/>
  <c r="M42" i="6" s="1"/>
  <c r="I42" i="5"/>
  <c r="I42" i="6" s="1"/>
  <c r="E42" i="5"/>
  <c r="E42" i="6" s="1"/>
  <c r="F14" i="4"/>
  <c r="F30" i="4"/>
  <c r="F9" i="4"/>
  <c r="M30" i="34" l="1"/>
  <c r="G9" i="34"/>
  <c r="G13" i="34"/>
  <c r="S21" i="34"/>
  <c r="AN26" i="34"/>
  <c r="AF33" i="34"/>
  <c r="F27" i="34"/>
  <c r="V39" i="34"/>
  <c r="Q8" i="34"/>
  <c r="H13" i="34"/>
  <c r="N41" i="34"/>
  <c r="Y10" i="34"/>
  <c r="I18" i="34"/>
  <c r="AB28" i="34"/>
  <c r="H42" i="34"/>
  <c r="I41" i="34"/>
  <c r="AC7" i="34"/>
  <c r="AA16" i="34"/>
  <c r="O24" i="34"/>
  <c r="P43" i="34"/>
  <c r="AE40" i="34"/>
  <c r="I38" i="34"/>
  <c r="X35" i="34"/>
  <c r="AM32" i="34"/>
  <c r="Q30" i="34"/>
  <c r="AF27" i="34"/>
  <c r="J25" i="34"/>
  <c r="Y22" i="34"/>
  <c r="AN19" i="34"/>
  <c r="R17" i="34"/>
  <c r="I43" i="34"/>
  <c r="O40" i="34"/>
  <c r="U37" i="34"/>
  <c r="AB34" i="34"/>
  <c r="AH31" i="34"/>
  <c r="AN28" i="34"/>
  <c r="J26" i="34"/>
  <c r="P23" i="34"/>
  <c r="V20" i="34"/>
  <c r="AB17" i="34"/>
  <c r="AN14" i="34"/>
  <c r="AK41" i="34"/>
  <c r="AH40" i="34"/>
  <c r="AD37" i="34"/>
  <c r="AA34" i="34"/>
  <c r="X31" i="34"/>
  <c r="U28" i="34"/>
  <c r="Q25" i="34"/>
  <c r="O22" i="34"/>
  <c r="K19" i="34"/>
  <c r="I16" i="34"/>
  <c r="R13" i="34"/>
  <c r="AD42" i="34"/>
  <c r="W39" i="34"/>
  <c r="T36" i="34"/>
  <c r="AA41" i="34"/>
  <c r="AL37" i="34"/>
  <c r="Q34" i="34"/>
  <c r="AM30" i="34"/>
  <c r="Z27" i="34"/>
  <c r="M24" i="34"/>
  <c r="AJ20" i="34"/>
  <c r="V17" i="34"/>
  <c r="O14" i="34"/>
  <c r="V11" i="34"/>
  <c r="AK8" i="34"/>
  <c r="J40" i="34"/>
  <c r="U36" i="34"/>
  <c r="D33" i="34"/>
  <c r="AA29" i="34"/>
  <c r="N26" i="34"/>
  <c r="AJ22" i="34"/>
  <c r="W19" i="34"/>
  <c r="K16" i="34"/>
  <c r="K13" i="34"/>
  <c r="U10" i="34"/>
  <c r="V42" i="34"/>
  <c r="AC38" i="34"/>
  <c r="AL41" i="34"/>
  <c r="L38" i="34"/>
  <c r="X34" i="34"/>
  <c r="L31" i="34"/>
  <c r="AI27" i="34"/>
  <c r="U24" i="34"/>
  <c r="G21" i="34"/>
  <c r="S41" i="34"/>
  <c r="E13" i="34"/>
  <c r="Z17" i="34"/>
  <c r="J28" i="34"/>
  <c r="AN30" i="34"/>
  <c r="U9" i="34"/>
  <c r="Z28" i="34"/>
  <c r="D42" i="34"/>
  <c r="J12" i="34"/>
  <c r="K20" i="34"/>
  <c r="AE7" i="34"/>
  <c r="T14" i="34"/>
  <c r="M19" i="34"/>
  <c r="AJ29" i="34"/>
  <c r="AA7" i="34"/>
  <c r="AB7" i="34"/>
  <c r="L12" i="34"/>
  <c r="T21" i="34"/>
  <c r="E31" i="34"/>
  <c r="D43" i="34"/>
  <c r="S40" i="34"/>
  <c r="AH37" i="34"/>
  <c r="L35" i="34"/>
  <c r="AA32" i="34"/>
  <c r="E30" i="34"/>
  <c r="T27" i="34"/>
  <c r="AI24" i="34"/>
  <c r="M22" i="34"/>
  <c r="AB19" i="34"/>
  <c r="F17" i="34"/>
  <c r="AG42" i="34"/>
  <c r="AM39" i="34"/>
  <c r="H37" i="34"/>
  <c r="O34" i="34"/>
  <c r="U31" i="34"/>
  <c r="AA28" i="34"/>
  <c r="AG25" i="34"/>
  <c r="AN22" i="34"/>
  <c r="I20" i="34"/>
  <c r="O17" i="34"/>
  <c r="AB14" i="34"/>
  <c r="AD43" i="34"/>
  <c r="T40" i="34"/>
  <c r="P37" i="34"/>
  <c r="L34" i="34"/>
  <c r="J31" i="34"/>
  <c r="F28" i="34"/>
  <c r="AN24" i="34"/>
  <c r="AJ21" i="34"/>
  <c r="AH18" i="34"/>
  <c r="AG15" i="34"/>
  <c r="F13" i="34"/>
  <c r="N42" i="34"/>
  <c r="I39" i="34"/>
  <c r="E36" i="34"/>
  <c r="J41" i="34"/>
  <c r="T37" i="34"/>
  <c r="AK33" i="34"/>
  <c r="X30" i="34"/>
  <c r="J27" i="34"/>
  <c r="AG23" i="34"/>
  <c r="T20" i="34"/>
  <c r="G17" i="34"/>
  <c r="AM13" i="34"/>
  <c r="J11" i="34"/>
  <c r="Z43" i="34"/>
  <c r="AD39" i="34"/>
  <c r="AN35" i="34"/>
  <c r="Y32" i="34"/>
  <c r="K29" i="34"/>
  <c r="AJ25" i="34"/>
  <c r="U22" i="34"/>
  <c r="H19" i="34"/>
  <c r="AH15" i="34"/>
  <c r="AI12" i="34"/>
  <c r="I10" i="34"/>
  <c r="AM41" i="34"/>
  <c r="M38" i="34"/>
  <c r="T41" i="34"/>
  <c r="AE37" i="34"/>
  <c r="I34" i="34"/>
  <c r="AH30" i="34"/>
  <c r="S27" i="34"/>
  <c r="F24" i="34"/>
  <c r="AC20" i="34"/>
  <c r="AL40" i="34"/>
  <c r="G24" i="34"/>
  <c r="I28" i="34"/>
  <c r="M41" i="34"/>
  <c r="E7" i="34"/>
  <c r="H18" i="34"/>
  <c r="S31" i="34"/>
  <c r="AN13" i="34"/>
  <c r="R21" i="34"/>
  <c r="AB36" i="34"/>
  <c r="AB15" i="34"/>
  <c r="Z12" i="34"/>
  <c r="AM21" i="34"/>
  <c r="AC32" i="34"/>
  <c r="L15" i="34"/>
  <c r="M15" i="34"/>
  <c r="J24" i="34"/>
  <c r="AD33" i="34"/>
  <c r="F7" i="34"/>
  <c r="Q42" i="34"/>
  <c r="AF39" i="34"/>
  <c r="J37" i="34"/>
  <c r="Y34" i="34"/>
  <c r="AN31" i="34"/>
  <c r="R29" i="34"/>
  <c r="AG26" i="34"/>
  <c r="K24" i="34"/>
  <c r="Z21" i="34"/>
  <c r="D19" i="34"/>
  <c r="AH43" i="34"/>
  <c r="G42" i="34"/>
  <c r="M39" i="34"/>
  <c r="S36" i="34"/>
  <c r="Y33" i="34"/>
  <c r="AF30" i="34"/>
  <c r="AL27" i="34"/>
  <c r="G25" i="34"/>
  <c r="N22" i="34"/>
  <c r="T19" i="34"/>
  <c r="Z16" i="34"/>
  <c r="AC43" i="34"/>
  <c r="AI42" i="34"/>
  <c r="AB39" i="34"/>
  <c r="Y36" i="34"/>
  <c r="U33" i="34"/>
  <c r="R30" i="34"/>
  <c r="O27" i="34"/>
  <c r="L24" i="34"/>
  <c r="H21" i="34"/>
  <c r="F18" i="34"/>
  <c r="G15" i="34"/>
  <c r="S12" i="34"/>
  <c r="U41" i="34"/>
  <c r="Q38" i="34"/>
  <c r="W43" i="34"/>
  <c r="L40" i="34"/>
  <c r="X36" i="34"/>
  <c r="F33" i="34"/>
  <c r="AE29" i="34"/>
  <c r="P26" i="34"/>
  <c r="AM22" i="34"/>
  <c r="Z19" i="34"/>
  <c r="M16" i="34"/>
  <c r="M13" i="34"/>
  <c r="W10" i="34"/>
  <c r="X42" i="34"/>
  <c r="AF38" i="34"/>
  <c r="H35" i="34"/>
  <c r="AE31" i="34"/>
  <c r="Q28" i="34"/>
  <c r="D25" i="34"/>
  <c r="AB21" i="34"/>
  <c r="M18" i="34"/>
  <c r="E15" i="34"/>
  <c r="I12" i="34"/>
  <c r="V9" i="34"/>
  <c r="AN40" i="34"/>
  <c r="O37" i="34"/>
  <c r="W40" i="34"/>
  <c r="AG36" i="34"/>
  <c r="P33" i="34"/>
  <c r="AL29" i="34"/>
  <c r="Z26" i="34"/>
  <c r="K23" i="34"/>
  <c r="AI19" i="34"/>
  <c r="D40" i="34"/>
  <c r="H28" i="34"/>
  <c r="AB33" i="34"/>
  <c r="AD7" i="34"/>
  <c r="N12" i="34"/>
  <c r="P20" i="34"/>
  <c r="Z32" i="34"/>
  <c r="Y17" i="34"/>
  <c r="AK26" i="34"/>
  <c r="N10" i="34"/>
  <c r="N20" i="34"/>
  <c r="V13" i="34"/>
  <c r="I23" i="34"/>
  <c r="J34" i="34"/>
  <c r="AA18" i="34"/>
  <c r="J20" i="34"/>
  <c r="H32" i="34"/>
  <c r="AM43" i="34"/>
  <c r="Y12" i="34"/>
  <c r="E42" i="34"/>
  <c r="T39" i="34"/>
  <c r="AI36" i="34"/>
  <c r="M34" i="34"/>
  <c r="AB31" i="34"/>
  <c r="F29" i="34"/>
  <c r="U26" i="34"/>
  <c r="AJ23" i="34"/>
  <c r="N21" i="34"/>
  <c r="AC18" i="34"/>
  <c r="AG43" i="34"/>
  <c r="AE41" i="34"/>
  <c r="AK38" i="34"/>
  <c r="F36" i="34"/>
  <c r="L33" i="34"/>
  <c r="S30" i="34"/>
  <c r="Y27" i="34"/>
  <c r="AE24" i="34"/>
  <c r="AK21" i="34"/>
  <c r="G19" i="34"/>
  <c r="N16" i="34"/>
  <c r="O43" i="34"/>
  <c r="S42" i="34"/>
  <c r="N39" i="34"/>
  <c r="J36" i="34"/>
  <c r="G33" i="34"/>
  <c r="AN29" i="34"/>
  <c r="AL26" i="34"/>
  <c r="AH23" i="34"/>
  <c r="AE20" i="34"/>
  <c r="AA17" i="34"/>
  <c r="AE14" i="34"/>
  <c r="G12" i="34"/>
  <c r="G41" i="34"/>
  <c r="AN37" i="34"/>
  <c r="AE43" i="34"/>
  <c r="AG39" i="34"/>
  <c r="G36" i="34"/>
  <c r="AB32" i="34"/>
  <c r="N29" i="34"/>
  <c r="AL25" i="34"/>
  <c r="W22" i="34"/>
  <c r="J19" i="34"/>
  <c r="AJ15" i="34"/>
  <c r="AK12" i="34"/>
  <c r="K10" i="34"/>
  <c r="F42" i="34"/>
  <c r="O38" i="34"/>
  <c r="AD34" i="34"/>
  <c r="O31" i="34"/>
  <c r="AM27" i="34"/>
  <c r="Y24" i="34"/>
  <c r="L21" i="34"/>
  <c r="AI17" i="34"/>
  <c r="AA14" i="34"/>
  <c r="AG11" i="34"/>
  <c r="J9" i="34"/>
  <c r="X40" i="34"/>
  <c r="AJ36" i="34"/>
  <c r="F40" i="34"/>
  <c r="P36" i="34"/>
  <c r="AK32" i="34"/>
  <c r="W29" i="34"/>
  <c r="K26" i="34"/>
  <c r="AG22" i="34"/>
  <c r="S43" i="34"/>
  <c r="X39" i="34"/>
  <c r="AI43" i="34"/>
  <c r="R9" i="34"/>
  <c r="AE17" i="34"/>
  <c r="G23" i="34"/>
  <c r="AC24" i="34"/>
  <c r="R35" i="34"/>
  <c r="O29" i="34"/>
  <c r="AA36" i="34"/>
  <c r="L20" i="34"/>
  <c r="K37" i="34"/>
  <c r="AD15" i="34"/>
  <c r="AM25" i="34"/>
  <c r="Q37" i="34"/>
  <c r="AI30" i="34"/>
  <c r="G32" i="34"/>
  <c r="S9" i="34"/>
  <c r="T13" i="34"/>
  <c r="AN43" i="34"/>
  <c r="R41" i="34"/>
  <c r="AG38" i="34"/>
  <c r="K36" i="34"/>
  <c r="Z33" i="34"/>
  <c r="D31" i="34"/>
  <c r="S28" i="34"/>
  <c r="AH25" i="34"/>
  <c r="L23" i="34"/>
  <c r="AA20" i="34"/>
  <c r="E18" i="34"/>
  <c r="AL43" i="34"/>
  <c r="D41" i="34"/>
  <c r="K38" i="34"/>
  <c r="Q35" i="34"/>
  <c r="W32" i="34"/>
  <c r="AC29" i="34"/>
  <c r="AJ26" i="34"/>
  <c r="E24" i="34"/>
  <c r="K21" i="34"/>
  <c r="R18" i="34"/>
  <c r="AA15" i="34"/>
  <c r="Z42" i="34"/>
  <c r="Y41" i="34"/>
  <c r="V38" i="34"/>
  <c r="S35" i="34"/>
  <c r="P32" i="34"/>
  <c r="L29" i="34"/>
  <c r="H26" i="34"/>
  <c r="F23" i="34"/>
  <c r="AM19" i="34"/>
  <c r="AJ16" i="34"/>
  <c r="E14" i="34"/>
  <c r="X43" i="34"/>
  <c r="N40" i="34"/>
  <c r="L37" i="34"/>
  <c r="AA42" i="34"/>
  <c r="AI38" i="34"/>
  <c r="J35" i="34"/>
  <c r="AG31" i="34"/>
  <c r="T28" i="34"/>
  <c r="F25" i="34"/>
  <c r="AD21" i="34"/>
  <c r="O18" i="34"/>
  <c r="H15" i="34"/>
  <c r="K12" i="34"/>
  <c r="X9" i="34"/>
  <c r="H41" i="34"/>
  <c r="R37" i="34"/>
  <c r="AH33" i="34"/>
  <c r="V30" i="34"/>
  <c r="G27" i="34"/>
  <c r="AE23" i="34"/>
  <c r="R20" i="34"/>
  <c r="D17" i="34"/>
  <c r="AK13" i="34"/>
  <c r="H11" i="34"/>
  <c r="U43" i="34"/>
  <c r="AA39" i="34"/>
  <c r="AL42" i="34"/>
  <c r="G39" i="34"/>
  <c r="T35" i="34"/>
  <c r="F32" i="34"/>
  <c r="AC28" i="34"/>
  <c r="O25" i="34"/>
  <c r="AN21" i="34"/>
  <c r="R42" i="34"/>
  <c r="AA38" i="34"/>
  <c r="AF19" i="34"/>
  <c r="E23" i="34"/>
  <c r="AG33" i="34"/>
  <c r="AM26" i="34"/>
  <c r="AF16" i="34"/>
  <c r="N25" i="34"/>
  <c r="K28" i="34"/>
  <c r="F41" i="34"/>
  <c r="AL33" i="34"/>
  <c r="H27" i="34"/>
  <c r="O20" i="34"/>
  <c r="Q41" i="34"/>
  <c r="AM33" i="34"/>
  <c r="W26" i="34"/>
  <c r="AE18" i="34"/>
  <c r="M43" i="34"/>
  <c r="E35" i="34"/>
  <c r="X26" i="34"/>
  <c r="T18" i="34"/>
  <c r="H43" i="34"/>
  <c r="J43" i="34"/>
  <c r="V33" i="34"/>
  <c r="AB24" i="34"/>
  <c r="V15" i="34"/>
  <c r="F43" i="34"/>
  <c r="S33" i="34"/>
  <c r="I24" i="34"/>
  <c r="S15" i="34"/>
  <c r="AN42" i="34"/>
  <c r="Y39" i="34"/>
  <c r="P30" i="34"/>
  <c r="W21" i="34"/>
  <c r="AE42" i="34"/>
  <c r="V36" i="34"/>
  <c r="AK31" i="34"/>
  <c r="R27" i="34"/>
  <c r="AL22" i="34"/>
  <c r="X18" i="34"/>
  <c r="AC14" i="34"/>
  <c r="N11" i="34"/>
  <c r="M8" i="34"/>
  <c r="K40" i="34"/>
  <c r="AC34" i="34"/>
  <c r="K30" i="34"/>
  <c r="AB25" i="34"/>
  <c r="J21" i="34"/>
  <c r="AN16" i="34"/>
  <c r="P13" i="34"/>
  <c r="F10" i="34"/>
  <c r="M7" i="34"/>
  <c r="AC41" i="34"/>
  <c r="AF35" i="34"/>
  <c r="M31" i="34"/>
  <c r="AF26" i="34"/>
  <c r="L22" i="34"/>
  <c r="AM17" i="34"/>
  <c r="I14" i="34"/>
  <c r="AH10" i="34"/>
  <c r="AJ7" i="34"/>
  <c r="O39" i="34"/>
  <c r="E34" i="34"/>
  <c r="V29" i="34"/>
  <c r="E25" i="34"/>
  <c r="X20" i="34"/>
  <c r="S16" i="34"/>
  <c r="AH12" i="34"/>
  <c r="AH8" i="34"/>
  <c r="K39" i="34"/>
  <c r="D34" i="34"/>
  <c r="U29" i="34"/>
  <c r="AM24" i="34"/>
  <c r="W20" i="34"/>
  <c r="R16" i="34"/>
  <c r="AG12" i="34"/>
  <c r="Z9" i="34"/>
  <c r="G8" i="34"/>
  <c r="AF40" i="34"/>
  <c r="F35" i="34"/>
  <c r="Y30" i="34"/>
  <c r="E26" i="34"/>
  <c r="Y21" i="34"/>
  <c r="P17" i="34"/>
  <c r="AA13" i="34"/>
  <c r="P10" i="34"/>
  <c r="U7" i="34"/>
  <c r="AD12" i="34"/>
  <c r="AF7" i="34"/>
  <c r="N38" i="34"/>
  <c r="O33" i="34"/>
  <c r="AH28" i="34"/>
  <c r="P24" i="34"/>
  <c r="O19" i="34"/>
  <c r="D14" i="34"/>
  <c r="AH39" i="34"/>
  <c r="AJ34" i="34"/>
  <c r="Y28" i="34"/>
  <c r="AC11" i="34"/>
  <c r="AE39" i="34"/>
  <c r="K18" i="34"/>
  <c r="N30" i="34"/>
  <c r="Q7" i="34"/>
  <c r="AI14" i="34"/>
  <c r="AH24" i="34"/>
  <c r="D36" i="34"/>
  <c r="V26" i="34"/>
  <c r="AI34" i="34"/>
  <c r="AL38" i="34"/>
  <c r="I19" i="34"/>
  <c r="G7" i="34"/>
  <c r="H17" i="34"/>
  <c r="S37" i="34"/>
  <c r="N8" i="34"/>
  <c r="AH34" i="34"/>
  <c r="AC36" i="34"/>
  <c r="M37" i="34"/>
  <c r="Q14" i="34"/>
  <c r="AD20" i="34"/>
  <c r="M33" i="34"/>
  <c r="T9" i="34"/>
  <c r="G40" i="34"/>
  <c r="N33" i="34"/>
  <c r="I26" i="34"/>
  <c r="P19" i="34"/>
  <c r="AB40" i="34"/>
  <c r="AJ32" i="34"/>
  <c r="T25" i="34"/>
  <c r="D18" i="34"/>
  <c r="AN41" i="34"/>
  <c r="AI33" i="34"/>
  <c r="AE25" i="34"/>
  <c r="M17" i="34"/>
  <c r="AI41" i="34"/>
  <c r="I42" i="34"/>
  <c r="L32" i="34"/>
  <c r="R23" i="34"/>
  <c r="AD14" i="34"/>
  <c r="X41" i="34"/>
  <c r="I32" i="34"/>
  <c r="O23" i="34"/>
  <c r="M14" i="34"/>
  <c r="V41" i="34"/>
  <c r="AB38" i="34"/>
  <c r="H29" i="34"/>
  <c r="M20" i="34"/>
  <c r="AG41" i="34"/>
  <c r="AI35" i="34"/>
  <c r="Q31" i="34"/>
  <c r="AI26" i="34"/>
  <c r="Q22" i="34"/>
  <c r="G18" i="34"/>
  <c r="K14" i="34"/>
  <c r="AK10" i="34"/>
  <c r="AL7" i="34"/>
  <c r="R39" i="34"/>
  <c r="G34" i="34"/>
  <c r="Y29" i="34"/>
  <c r="I25" i="34"/>
  <c r="Z20" i="34"/>
  <c r="U16" i="34"/>
  <c r="AL12" i="34"/>
  <c r="AC9" i="34"/>
  <c r="R10" i="34"/>
  <c r="AJ40" i="34"/>
  <c r="K35" i="34"/>
  <c r="AB30" i="34"/>
  <c r="L26" i="34"/>
  <c r="AE21" i="34"/>
  <c r="U17" i="34"/>
  <c r="AE13" i="34"/>
  <c r="S10" i="34"/>
  <c r="X7" i="34"/>
  <c r="T38" i="34"/>
  <c r="T33" i="34"/>
  <c r="AM28" i="34"/>
  <c r="T24" i="34"/>
  <c r="D20" i="34"/>
  <c r="AN15" i="34"/>
  <c r="R12" i="34"/>
  <c r="J8" i="34"/>
  <c r="S38" i="34"/>
  <c r="R33" i="34"/>
  <c r="AL28" i="34"/>
  <c r="S24" i="34"/>
  <c r="AK19" i="34"/>
  <c r="AL15" i="34"/>
  <c r="Q12" i="34"/>
  <c r="K9" i="34"/>
  <c r="H7" i="34"/>
  <c r="AJ39" i="34"/>
  <c r="U34" i="34"/>
  <c r="AM29" i="34"/>
  <c r="X25" i="34"/>
  <c r="D21" i="34"/>
  <c r="AH16" i="34"/>
  <c r="J13" i="34"/>
  <c r="AM9" i="34"/>
  <c r="I7" i="34"/>
  <c r="AK11" i="34"/>
  <c r="K42" i="34"/>
  <c r="X37" i="34"/>
  <c r="AF32" i="34"/>
  <c r="L28" i="34"/>
  <c r="AF23" i="34"/>
  <c r="AI18" i="34"/>
  <c r="O12" i="34"/>
  <c r="AN38" i="34"/>
  <c r="D7" i="34"/>
  <c r="P35" i="34"/>
  <c r="AE15" i="34"/>
  <c r="P7" i="34"/>
  <c r="AA19" i="34"/>
  <c r="W31" i="34"/>
  <c r="F8" i="34"/>
  <c r="G16" i="34"/>
  <c r="R26" i="34"/>
  <c r="D38" i="34"/>
  <c r="E32" i="34"/>
  <c r="AH38" i="34"/>
  <c r="Z8" i="34"/>
  <c r="AI25" i="34"/>
  <c r="AC8" i="34"/>
  <c r="N19" i="34"/>
  <c r="J42" i="34"/>
  <c r="Q9" i="34"/>
  <c r="AF17" i="34"/>
  <c r="J10" i="34"/>
  <c r="AG29" i="34"/>
  <c r="AD24" i="34"/>
  <c r="E11" i="34"/>
  <c r="AC16" i="34"/>
  <c r="H39" i="34"/>
  <c r="O32" i="34"/>
  <c r="V25" i="34"/>
  <c r="Q18" i="34"/>
  <c r="Z39" i="34"/>
  <c r="J32" i="34"/>
  <c r="R24" i="34"/>
  <c r="AM16" i="34"/>
  <c r="K41" i="34"/>
  <c r="AD32" i="34"/>
  <c r="Z24" i="34"/>
  <c r="V16" i="34"/>
  <c r="AC40" i="34"/>
  <c r="AD40" i="34"/>
  <c r="R31" i="34"/>
  <c r="H22" i="34"/>
  <c r="Z13" i="34"/>
  <c r="Z40" i="34"/>
  <c r="AK30" i="34"/>
  <c r="F22" i="34"/>
  <c r="X13" i="34"/>
  <c r="H40" i="34"/>
  <c r="N37" i="34"/>
  <c r="M28" i="34"/>
  <c r="AK42" i="34"/>
  <c r="E41" i="34"/>
  <c r="N35" i="34"/>
  <c r="AE30" i="34"/>
  <c r="O26" i="34"/>
  <c r="AG21" i="34"/>
  <c r="X17" i="34"/>
  <c r="AG13" i="34"/>
  <c r="V10" i="34"/>
  <c r="Z7" i="34"/>
  <c r="Y38" i="34"/>
  <c r="X33" i="34"/>
  <c r="E29" i="34"/>
  <c r="X24" i="34"/>
  <c r="G20" i="34"/>
  <c r="E16" i="34"/>
  <c r="U12" i="34"/>
  <c r="O9" i="34"/>
  <c r="M9" i="34"/>
  <c r="I40" i="34"/>
  <c r="Z34" i="34"/>
  <c r="J30" i="34"/>
  <c r="AA25" i="34"/>
  <c r="I21" i="34"/>
  <c r="AL16" i="34"/>
  <c r="O13" i="34"/>
  <c r="E10" i="34"/>
  <c r="L7" i="34"/>
  <c r="AB37" i="34"/>
  <c r="AI32" i="34"/>
  <c r="R28" i="34"/>
  <c r="AL23" i="34"/>
  <c r="S19" i="34"/>
  <c r="W15" i="34"/>
  <c r="AN11" i="34"/>
  <c r="W7" i="34"/>
  <c r="AA37" i="34"/>
  <c r="AH32" i="34"/>
  <c r="P28" i="34"/>
  <c r="AK23" i="34"/>
  <c r="R19" i="34"/>
  <c r="U15" i="34"/>
  <c r="AM11" i="34"/>
  <c r="AG8" i="34"/>
  <c r="G43" i="34"/>
  <c r="E39" i="34"/>
  <c r="AN33" i="34"/>
  <c r="T29" i="34"/>
  <c r="AL24" i="34"/>
  <c r="U20" i="34"/>
  <c r="Q16" i="34"/>
  <c r="AF12" i="34"/>
  <c r="Y9" i="34"/>
  <c r="AH19" i="34"/>
  <c r="Z22" i="34"/>
  <c r="AH29" i="34"/>
  <c r="X22" i="34"/>
  <c r="Q11" i="34"/>
  <c r="U27" i="34"/>
  <c r="P25" i="34"/>
  <c r="U39" i="34"/>
  <c r="U38" i="34"/>
  <c r="P31" i="34"/>
  <c r="W24" i="34"/>
  <c r="AD17" i="34"/>
  <c r="X38" i="34"/>
  <c r="H31" i="34"/>
  <c r="AC23" i="34"/>
  <c r="AM15" i="34"/>
  <c r="E40" i="34"/>
  <c r="AL31" i="34"/>
  <c r="T23" i="34"/>
  <c r="T15" i="34"/>
  <c r="AK39" i="34"/>
  <c r="P39" i="34"/>
  <c r="I30" i="34"/>
  <c r="O21" i="34"/>
  <c r="X12" i="34"/>
  <c r="L39" i="34"/>
  <c r="G30" i="34"/>
  <c r="AG20" i="34"/>
  <c r="V12" i="34"/>
  <c r="J39" i="34"/>
  <c r="AK35" i="34"/>
  <c r="D27" i="34"/>
  <c r="AJ41" i="34"/>
  <c r="M40" i="34"/>
  <c r="AE34" i="34"/>
  <c r="L30" i="34"/>
  <c r="AC25" i="34"/>
  <c r="M21" i="34"/>
  <c r="E17" i="34"/>
  <c r="Q13" i="34"/>
  <c r="G10" i="34"/>
  <c r="N7" i="34"/>
  <c r="AG37" i="34"/>
  <c r="AN32" i="34"/>
  <c r="W28" i="34"/>
  <c r="AN23" i="34"/>
  <c r="V19" i="34"/>
  <c r="Y15" i="34"/>
  <c r="E12" i="34"/>
  <c r="AL8" i="34"/>
  <c r="V8" i="34"/>
  <c r="Q39" i="34"/>
  <c r="F34" i="34"/>
  <c r="X29" i="34"/>
  <c r="H25" i="34"/>
  <c r="Y20" i="34"/>
  <c r="T16" i="34"/>
  <c r="AJ12" i="34"/>
  <c r="AB9" i="34"/>
  <c r="Q43" i="34"/>
  <c r="E37" i="34"/>
  <c r="Q32" i="34"/>
  <c r="AH27" i="34"/>
  <c r="Q23" i="34"/>
  <c r="AL18" i="34"/>
  <c r="D15" i="34"/>
  <c r="Y11" i="34"/>
  <c r="N43" i="34"/>
  <c r="AN36" i="34"/>
  <c r="N32" i="34"/>
  <c r="AG27" i="34"/>
  <c r="N23" i="34"/>
  <c r="AK18" i="34"/>
  <c r="AM14" i="34"/>
  <c r="X11" i="34"/>
  <c r="U8" i="34"/>
  <c r="W37" i="34"/>
  <c r="P38" i="34"/>
  <c r="Q33" i="34"/>
  <c r="AK28" i="34"/>
  <c r="Q24" i="34"/>
  <c r="AJ19" i="34"/>
  <c r="AK15" i="34"/>
  <c r="P12" i="34"/>
  <c r="I9" i="34"/>
  <c r="P16" i="34"/>
  <c r="AC10" i="34"/>
  <c r="AJ43" i="34"/>
  <c r="AD16" i="34"/>
  <c r="AD38" i="34"/>
  <c r="E27" i="34"/>
  <c r="T31" i="34"/>
  <c r="L41" i="34"/>
  <c r="AA12" i="34"/>
  <c r="V37" i="34"/>
  <c r="AC30" i="34"/>
  <c r="X23" i="34"/>
  <c r="AE16" i="34"/>
  <c r="AI37" i="34"/>
  <c r="F30" i="34"/>
  <c r="AA22" i="34"/>
  <c r="O15" i="34"/>
  <c r="AJ38" i="34"/>
  <c r="AG30" i="34"/>
  <c r="AC22" i="34"/>
  <c r="R14" i="34"/>
  <c r="AE38" i="34"/>
  <c r="R38" i="34"/>
  <c r="AJ28" i="34"/>
  <c r="E20" i="34"/>
  <c r="AI11" i="34"/>
  <c r="AJ37" i="34"/>
  <c r="AG28" i="34"/>
  <c r="AL19" i="34"/>
  <c r="T11" i="34"/>
  <c r="AF37" i="34"/>
  <c r="AN34" i="34"/>
  <c r="AD25" i="34"/>
  <c r="V40" i="34"/>
  <c r="S39" i="34"/>
  <c r="H34" i="34"/>
  <c r="AB29" i="34"/>
  <c r="K25" i="34"/>
  <c r="AB20" i="34"/>
  <c r="W16" i="34"/>
  <c r="AM12" i="34"/>
  <c r="AD9" i="34"/>
  <c r="Y43" i="34"/>
  <c r="G37" i="34"/>
  <c r="S32" i="34"/>
  <c r="AK27" i="34"/>
  <c r="U23" i="34"/>
  <c r="AN18" i="34"/>
  <c r="I15" i="34"/>
  <c r="AA11" i="34"/>
  <c r="X8" i="34"/>
  <c r="AI7" i="34"/>
  <c r="W38" i="34"/>
  <c r="W33" i="34"/>
  <c r="D29" i="34"/>
  <c r="V24" i="34"/>
  <c r="F20" i="34"/>
  <c r="D16" i="34"/>
  <c r="T12" i="34"/>
  <c r="N9" i="34"/>
  <c r="W42" i="34"/>
  <c r="O36" i="34"/>
  <c r="AF31" i="34"/>
  <c r="N27" i="34"/>
  <c r="AF22" i="34"/>
  <c r="U18" i="34"/>
  <c r="X14" i="34"/>
  <c r="K11" i="34"/>
  <c r="P42" i="34"/>
  <c r="N36" i="34"/>
  <c r="AD31" i="34"/>
  <c r="M27" i="34"/>
  <c r="AE22" i="34"/>
  <c r="S18" i="34"/>
  <c r="W14" i="34"/>
  <c r="I11" i="34"/>
  <c r="I8" i="34"/>
  <c r="V35" i="34"/>
  <c r="Y37" i="34"/>
  <c r="AG32" i="34"/>
  <c r="O28" i="34"/>
  <c r="N15" i="34"/>
  <c r="H23" i="34"/>
  <c r="O16" i="34"/>
  <c r="AM7" i="34"/>
  <c r="U35" i="34"/>
  <c r="AC17" i="34"/>
  <c r="AB43" i="34"/>
  <c r="W36" i="34"/>
  <c r="AD29" i="34"/>
  <c r="AK22" i="34"/>
  <c r="AF43" i="34"/>
  <c r="AF36" i="34"/>
  <c r="P29" i="34"/>
  <c r="X21" i="34"/>
  <c r="P14" i="34"/>
  <c r="G38" i="34"/>
  <c r="Z29" i="34"/>
  <c r="V21" i="34"/>
  <c r="AD13" i="34"/>
  <c r="Z37" i="34"/>
  <c r="D37" i="34"/>
  <c r="D28" i="34"/>
  <c r="AF18" i="34"/>
  <c r="AI10" i="34"/>
  <c r="AL36" i="34"/>
  <c r="W27" i="34"/>
  <c r="AB18" i="34"/>
  <c r="AG10" i="34"/>
  <c r="T43" i="34"/>
  <c r="AE33" i="34"/>
  <c r="AK24" i="34"/>
  <c r="F39" i="34"/>
  <c r="Z38" i="34"/>
  <c r="AA33" i="34"/>
  <c r="G29" i="34"/>
  <c r="AA24" i="34"/>
  <c r="H20" i="34"/>
  <c r="F16" i="34"/>
  <c r="W12" i="34"/>
  <c r="P9" i="34"/>
  <c r="AB42" i="34"/>
  <c r="R36" i="34"/>
  <c r="AJ31" i="34"/>
  <c r="Q27" i="34"/>
  <c r="AI22" i="34"/>
  <c r="W18" i="34"/>
  <c r="Z14" i="34"/>
  <c r="M11" i="34"/>
  <c r="L8" i="34"/>
  <c r="K7" i="34"/>
  <c r="AC37" i="34"/>
  <c r="AL32" i="34"/>
  <c r="AL30" i="34"/>
  <c r="AK25" i="34"/>
  <c r="AJ30" i="34"/>
  <c r="Z10" i="34"/>
  <c r="AC39" i="34"/>
  <c r="AK43" i="34"/>
  <c r="AC42" i="34"/>
  <c r="AJ35" i="34"/>
  <c r="AE28" i="34"/>
  <c r="AL21" i="34"/>
  <c r="V43" i="34"/>
  <c r="AD35" i="34"/>
  <c r="N28" i="34"/>
  <c r="AI20" i="34"/>
  <c r="AM42" i="34"/>
  <c r="AM36" i="34"/>
  <c r="AI28" i="34"/>
  <c r="Q20" i="34"/>
  <c r="AE12" i="34"/>
  <c r="AH36" i="34"/>
  <c r="Z35" i="34"/>
  <c r="AE26" i="34"/>
  <c r="AK17" i="34"/>
  <c r="AJ9" i="34"/>
  <c r="W35" i="34"/>
  <c r="AC26" i="34"/>
  <c r="T17" i="34"/>
  <c r="AH9" i="34"/>
  <c r="U42" i="34"/>
  <c r="U32" i="34"/>
  <c r="AA23" i="34"/>
  <c r="J38" i="34"/>
  <c r="AK37" i="34"/>
  <c r="E33" i="34"/>
  <c r="X28" i="34"/>
  <c r="D24" i="34"/>
  <c r="X19" i="34"/>
  <c r="Z15" i="34"/>
  <c r="F12" i="34"/>
  <c r="AM8" i="34"/>
  <c r="AF41" i="34"/>
  <c r="AH35" i="34"/>
  <c r="N31" i="34"/>
  <c r="AH26" i="34"/>
  <c r="P22" i="34"/>
  <c r="AN17" i="34"/>
  <c r="J14" i="34"/>
  <c r="AJ10" i="34"/>
  <c r="AK7" i="34"/>
  <c r="R43" i="34"/>
  <c r="F37" i="34"/>
  <c r="R32" i="34"/>
  <c r="AJ27" i="34"/>
  <c r="S23" i="34"/>
  <c r="AM18" i="34"/>
  <c r="F15" i="34"/>
  <c r="Z11" i="34"/>
  <c r="W8" i="34"/>
  <c r="AI40" i="34"/>
  <c r="I35" i="34"/>
  <c r="AA30" i="34"/>
  <c r="G26" i="34"/>
  <c r="AC21" i="34"/>
  <c r="S17" i="34"/>
  <c r="AC13" i="34"/>
  <c r="D10" i="34"/>
  <c r="AG40" i="34"/>
  <c r="G35" i="34"/>
  <c r="Z30" i="34"/>
  <c r="F26" i="34"/>
  <c r="AA21" i="34"/>
  <c r="Q17" i="34"/>
  <c r="AB13" i="34"/>
  <c r="Q10" i="34"/>
  <c r="V7" i="34"/>
  <c r="O42" i="34"/>
  <c r="M36" i="34"/>
  <c r="AC31" i="34"/>
  <c r="K27" i="34"/>
  <c r="AD22" i="34"/>
  <c r="P18" i="34"/>
  <c r="V14" i="34"/>
  <c r="G11" i="34"/>
  <c r="H8" i="34"/>
  <c r="Y13" i="34"/>
  <c r="P11" i="34"/>
  <c r="G28" i="34"/>
  <c r="AC27" i="34"/>
  <c r="N34" i="34"/>
  <c r="I37" i="34"/>
  <c r="AK40" i="34"/>
  <c r="Y7" i="34"/>
  <c r="U19" i="34"/>
  <c r="AB41" i="34"/>
  <c r="K22" i="34"/>
  <c r="Z41" i="34"/>
  <c r="J22" i="34"/>
  <c r="AH7" i="34"/>
  <c r="AE27" i="34"/>
  <c r="R15" i="34"/>
  <c r="AG7" i="34"/>
  <c r="S8" i="34"/>
  <c r="L36" i="34"/>
  <c r="W30" i="34"/>
  <c r="AJ24" i="34"/>
  <c r="AG17" i="34"/>
  <c r="T7" i="34"/>
  <c r="R25" i="34"/>
  <c r="AI21" i="34"/>
  <c r="V27" i="34"/>
  <c r="I17" i="34"/>
  <c r="P34" i="34"/>
  <c r="AE11" i="34"/>
  <c r="Z23" i="34"/>
  <c r="AH42" i="34"/>
  <c r="AD18" i="34"/>
  <c r="AC33" i="34"/>
  <c r="AH41" i="34"/>
  <c r="AA10" i="34"/>
  <c r="K34" i="34"/>
  <c r="AK9" i="34"/>
  <c r="Y18" i="34"/>
  <c r="J29" i="34"/>
  <c r="AJ42" i="34"/>
  <c r="AL13" i="34"/>
  <c r="AD23" i="34"/>
  <c r="AG34" i="34"/>
  <c r="T22" i="34"/>
  <c r="L17" i="34"/>
  <c r="Y31" i="34"/>
  <c r="N14" i="34"/>
  <c r="AF15" i="34"/>
  <c r="Z18" i="34"/>
  <c r="AN20" i="34"/>
  <c r="I33" i="34"/>
  <c r="E22" i="34"/>
  <c r="U30" i="34"/>
  <c r="R7" i="34"/>
  <c r="P21" i="34"/>
  <c r="AA43" i="34"/>
  <c r="T8" i="34"/>
  <c r="W23" i="34"/>
  <c r="AF29" i="34"/>
  <c r="R40" i="34"/>
  <c r="AI29" i="34"/>
  <c r="AM20" i="34"/>
  <c r="Y19" i="34"/>
  <c r="S25" i="34"/>
  <c r="T32" i="34"/>
  <c r="M35" i="34"/>
  <c r="Y42" i="34"/>
  <c r="V18" i="34"/>
  <c r="AN39" i="34"/>
  <c r="F21" i="34"/>
  <c r="AL39" i="34"/>
  <c r="E21" i="34"/>
  <c r="J7" i="34"/>
  <c r="AA26" i="34"/>
  <c r="AL14" i="34"/>
  <c r="AK14" i="34"/>
  <c r="K43" i="34"/>
  <c r="Y35" i="34"/>
  <c r="AK29" i="34"/>
  <c r="J23" i="34"/>
  <c r="N17" i="34"/>
  <c r="O41" i="34"/>
  <c r="P15" i="34"/>
  <c r="AN7" i="34"/>
  <c r="AE32" i="34"/>
  <c r="AH20" i="34"/>
  <c r="AM35" i="34"/>
  <c r="AC12" i="34"/>
  <c r="AA27" i="34"/>
  <c r="P8" i="34"/>
  <c r="H24" i="34"/>
  <c r="S13" i="34"/>
  <c r="AB8" i="34"/>
  <c r="W13" i="34"/>
  <c r="AN8" i="34"/>
  <c r="AM10" i="34"/>
  <c r="AD19" i="34"/>
  <c r="T30" i="34"/>
  <c r="S7" i="34"/>
  <c r="K15" i="34"/>
  <c r="M25" i="34"/>
  <c r="I36" i="34"/>
  <c r="AH13" i="34"/>
  <c r="F9" i="34"/>
  <c r="Q26" i="34"/>
  <c r="AF24" i="34"/>
  <c r="H10" i="34"/>
  <c r="E43" i="34"/>
  <c r="S14" i="34"/>
  <c r="D9" i="34"/>
  <c r="AN25" i="34"/>
  <c r="H36" i="34"/>
  <c r="D23" i="34"/>
  <c r="E38" i="34"/>
  <c r="T10" i="34"/>
  <c r="AH17" i="34"/>
  <c r="AE8" i="34"/>
  <c r="Q40" i="34"/>
  <c r="K17" i="34"/>
  <c r="R8" i="34"/>
  <c r="T42" i="34"/>
  <c r="AF11" i="34"/>
  <c r="Y16" i="34"/>
  <c r="AN27" i="34"/>
  <c r="AD30" i="34"/>
  <c r="Q36" i="34"/>
  <c r="X15" i="34"/>
  <c r="AE35" i="34"/>
  <c r="AL17" i="34"/>
  <c r="AC35" i="34"/>
  <c r="AJ17" i="34"/>
  <c r="L43" i="34"/>
  <c r="AI23" i="34"/>
  <c r="F14" i="34"/>
  <c r="U14" i="34"/>
  <c r="L42" i="34"/>
  <c r="AM34" i="34"/>
  <c r="S29" i="34"/>
  <c r="AB22" i="34"/>
  <c r="AG16" i="34"/>
  <c r="Y40" i="34"/>
  <c r="AF25" i="34"/>
  <c r="AE9" i="34"/>
  <c r="AL35" i="34"/>
  <c r="Y23" i="34"/>
  <c r="AM37" i="34"/>
  <c r="AI13" i="34"/>
  <c r="I29" i="34"/>
  <c r="H12" i="34"/>
  <c r="Q29" i="34"/>
  <c r="F19" i="34"/>
  <c r="R11" i="34"/>
  <c r="AG14" i="34"/>
  <c r="AD11" i="34"/>
  <c r="AH11" i="34"/>
  <c r="AL20" i="34"/>
  <c r="AM31" i="34"/>
  <c r="O8" i="34"/>
  <c r="J16" i="34"/>
  <c r="T26" i="34"/>
  <c r="F38" i="34"/>
  <c r="AN12" i="34"/>
  <c r="E28" i="34"/>
  <c r="AF42" i="34"/>
  <c r="L19" i="34"/>
  <c r="S34" i="34"/>
  <c r="F11" i="34"/>
  <c r="X27" i="34"/>
  <c r="AG18" i="34"/>
  <c r="AJ14" i="34"/>
  <c r="AE19" i="34"/>
  <c r="AD28" i="34"/>
  <c r="D32" i="34"/>
  <c r="AH22" i="34"/>
  <c r="Y25" i="34"/>
  <c r="F31" i="34"/>
  <c r="AH14" i="34"/>
  <c r="L14" i="34"/>
  <c r="AB27" i="34"/>
  <c r="AF14" i="34"/>
  <c r="D35" i="34"/>
  <c r="AB35" i="34"/>
  <c r="AI8" i="34"/>
  <c r="V23" i="34"/>
  <c r="M26" i="34"/>
  <c r="AI31" i="34"/>
  <c r="Y14" i="34"/>
  <c r="W34" i="34"/>
  <c r="AK16" i="34"/>
  <c r="V34" i="34"/>
  <c r="AI16" i="34"/>
  <c r="W41" i="34"/>
  <c r="M23" i="34"/>
  <c r="AL11" i="34"/>
  <c r="I13" i="34"/>
  <c r="P41" i="34"/>
  <c r="T34" i="34"/>
  <c r="AD27" i="34"/>
  <c r="G22" i="34"/>
  <c r="AI15" i="34"/>
  <c r="H38" i="34"/>
  <c r="O35" i="34"/>
  <c r="O7" i="34"/>
  <c r="E8" i="34"/>
  <c r="AG24" i="34"/>
  <c r="P40" i="34"/>
  <c r="J17" i="34"/>
  <c r="O30" i="34"/>
  <c r="L16" i="34"/>
  <c r="M10" i="34"/>
  <c r="N24" i="34"/>
  <c r="AC15" i="34"/>
  <c r="D22" i="34"/>
  <c r="J33" i="34"/>
  <c r="U40" i="34"/>
  <c r="L18" i="34"/>
  <c r="V32" i="34"/>
  <c r="AJ13" i="34"/>
  <c r="M29" i="34"/>
  <c r="J18" i="34"/>
  <c r="AC19" i="34"/>
  <c r="AM38" i="34"/>
  <c r="AN10" i="34"/>
  <c r="X10" i="34"/>
  <c r="AJ11" i="34"/>
  <c r="Y8" i="34"/>
  <c r="G31" i="34"/>
  <c r="N18" i="34"/>
  <c r="E9" i="34"/>
  <c r="D11" i="34"/>
  <c r="L27" i="34"/>
  <c r="AF34" i="34"/>
  <c r="AM40" i="34"/>
  <c r="E19" i="34"/>
  <c r="AF21" i="34"/>
  <c r="V28" i="34"/>
  <c r="D12" i="34"/>
  <c r="AO12" i="34" s="1"/>
  <c r="K31" i="34"/>
  <c r="H14" i="34"/>
  <c r="I31" i="34"/>
  <c r="G14" i="34"/>
  <c r="AK36" i="34"/>
  <c r="I22" i="34"/>
  <c r="W11" i="34"/>
  <c r="U11" i="34"/>
  <c r="AA40" i="34"/>
  <c r="AJ33" i="34"/>
  <c r="I27" i="34"/>
  <c r="U21" i="34"/>
  <c r="Q15" i="34"/>
  <c r="AD36" i="34"/>
  <c r="AA8" i="34"/>
  <c r="AD8" i="34"/>
  <c r="AG9" i="34"/>
  <c r="Q21" i="34"/>
  <c r="AB23" i="34"/>
  <c r="Z36" i="34"/>
  <c r="L25" i="34"/>
  <c r="L10" i="34"/>
  <c r="S26" i="34"/>
  <c r="AG35" i="34"/>
  <c r="AE36" i="34"/>
  <c r="H33" i="34"/>
  <c r="X32" i="34"/>
  <c r="D13" i="34"/>
  <c r="M12" i="34"/>
  <c r="AG19" i="34"/>
  <c r="W25" i="34"/>
  <c r="AA31" i="34"/>
  <c r="J15" i="34"/>
  <c r="W17" i="34"/>
  <c r="P27" i="34"/>
  <c r="L11" i="34"/>
  <c r="H30" i="34"/>
  <c r="N13" i="34"/>
  <c r="D30" i="34"/>
  <c r="L13" i="34"/>
  <c r="AA35" i="34"/>
  <c r="Q19" i="34"/>
  <c r="AD10" i="34"/>
  <c r="O10" i="34"/>
  <c r="AI39" i="34"/>
  <c r="K32" i="34"/>
  <c r="Y26" i="34"/>
  <c r="AL34" i="34"/>
  <c r="AB10" i="34"/>
  <c r="S11" i="34"/>
  <c r="AK34" i="34"/>
  <c r="K8" i="34"/>
  <c r="AA9" i="34"/>
  <c r="H9" i="34"/>
  <c r="X16" i="34"/>
  <c r="S22" i="34"/>
  <c r="AF9" i="34"/>
  <c r="V22" i="34"/>
  <c r="AD41" i="34"/>
  <c r="M42" i="34"/>
  <c r="AB16" i="34"/>
  <c r="R22" i="34"/>
  <c r="AB11" i="34"/>
  <c r="AF13" i="34"/>
  <c r="AM23" i="34"/>
  <c r="AJ8" i="34"/>
  <c r="AD26" i="34"/>
  <c r="AF10" i="34"/>
  <c r="AB26" i="34"/>
  <c r="AE10" i="34"/>
  <c r="M32" i="34"/>
  <c r="AJ18" i="34"/>
  <c r="AF8" i="34"/>
  <c r="W9" i="34"/>
  <c r="D39" i="34"/>
  <c r="Z31" i="34"/>
  <c r="D26" i="34"/>
  <c r="S20" i="34"/>
  <c r="AL9" i="34"/>
  <c r="O11" i="34"/>
  <c r="AH21" i="34"/>
  <c r="AF20" i="34"/>
  <c r="AB12" i="34"/>
  <c r="AF28" i="34"/>
  <c r="AI9" i="34"/>
  <c r="AK20" i="34"/>
  <c r="R34" i="34"/>
  <c r="D8" i="34"/>
  <c r="AO8" i="34" s="1"/>
  <c r="H16" i="34"/>
  <c r="L9" i="34"/>
  <c r="Z25" i="34"/>
  <c r="AN9" i="34"/>
  <c r="U25" i="34"/>
  <c r="U13" i="34"/>
  <c r="AL10" i="34"/>
  <c r="V31" i="34"/>
  <c r="K33" i="34"/>
  <c r="AB9" i="31"/>
  <c r="W10" i="31"/>
  <c r="R11" i="31"/>
  <c r="M12" i="31"/>
  <c r="L9" i="31"/>
  <c r="G10" i="31"/>
  <c r="AM10" i="31"/>
  <c r="AH11" i="31"/>
  <c r="AC12" i="31"/>
  <c r="H13" i="31"/>
  <c r="X13" i="31"/>
  <c r="AN13" i="31"/>
  <c r="S14" i="31"/>
  <c r="AI14" i="31"/>
  <c r="N15" i="31"/>
  <c r="AD15" i="31"/>
  <c r="I16" i="31"/>
  <c r="Y16" i="31"/>
  <c r="D17" i="31"/>
  <c r="T17" i="31"/>
  <c r="AJ17" i="31"/>
  <c r="O18" i="31"/>
  <c r="AE18" i="31"/>
  <c r="J19" i="31"/>
  <c r="Z19" i="31"/>
  <c r="E20" i="31"/>
  <c r="U20" i="31"/>
  <c r="AK20" i="31"/>
  <c r="P21" i="31"/>
  <c r="AF21" i="31"/>
  <c r="K22" i="31"/>
  <c r="AA22" i="31"/>
  <c r="N9" i="31"/>
  <c r="AD9" i="31"/>
  <c r="I10" i="31"/>
  <c r="Y10" i="31"/>
  <c r="D11" i="31"/>
  <c r="T11" i="31"/>
  <c r="AJ11" i="31"/>
  <c r="O12" i="31"/>
  <c r="AE12" i="31"/>
  <c r="J13" i="31"/>
  <c r="Z13" i="31"/>
  <c r="E14" i="31"/>
  <c r="U14" i="31"/>
  <c r="AK14" i="31"/>
  <c r="P15" i="31"/>
  <c r="T9" i="31"/>
  <c r="AJ9" i="31"/>
  <c r="O10" i="31"/>
  <c r="AE10" i="31"/>
  <c r="J11" i="31"/>
  <c r="Z11" i="31"/>
  <c r="E12" i="31"/>
  <c r="U12" i="31"/>
  <c r="AK12" i="31"/>
  <c r="P13" i="31"/>
  <c r="AF13" i="31"/>
  <c r="K14" i="31"/>
  <c r="AA14" i="31"/>
  <c r="F15" i="31"/>
  <c r="V15" i="31"/>
  <c r="AL15" i="31"/>
  <c r="Q16" i="31"/>
  <c r="AG16" i="31"/>
  <c r="L17" i="31"/>
  <c r="AB17" i="31"/>
  <c r="G18" i="31"/>
  <c r="W18" i="31"/>
  <c r="AM18" i="31"/>
  <c r="R19" i="31"/>
  <c r="AH19" i="31"/>
  <c r="M20" i="31"/>
  <c r="AC20" i="31"/>
  <c r="H21" i="31"/>
  <c r="X21" i="31"/>
  <c r="AN21" i="31"/>
  <c r="S22" i="31"/>
  <c r="F9" i="31"/>
  <c r="V9" i="31"/>
  <c r="AL9" i="31"/>
  <c r="Q10" i="31"/>
  <c r="AG10" i="31"/>
  <c r="L11" i="31"/>
  <c r="AB11" i="31"/>
  <c r="G12" i="31"/>
  <c r="W12" i="31"/>
  <c r="AM12" i="31"/>
  <c r="R13" i="31"/>
  <c r="AH13" i="31"/>
  <c r="M14" i="31"/>
  <c r="AC14" i="31"/>
  <c r="H15" i="31"/>
  <c r="X15" i="31"/>
  <c r="AF15" i="31"/>
  <c r="AN15" i="31"/>
  <c r="K16" i="31"/>
  <c r="S16" i="31"/>
  <c r="AA16" i="31"/>
  <c r="AI16" i="31"/>
  <c r="F17" i="31"/>
  <c r="N17" i="31"/>
  <c r="V17" i="31"/>
  <c r="AD17" i="31"/>
  <c r="AL17" i="31"/>
  <c r="I18" i="31"/>
  <c r="Q18" i="31"/>
  <c r="Y18" i="31"/>
  <c r="AG18" i="31"/>
  <c r="D19" i="31"/>
  <c r="L19" i="31"/>
  <c r="T19" i="31"/>
  <c r="AB19" i="31"/>
  <c r="AJ19" i="31"/>
  <c r="G20" i="31"/>
  <c r="O20" i="31"/>
  <c r="W20" i="31"/>
  <c r="AE20" i="31"/>
  <c r="AM20" i="31"/>
  <c r="J21" i="31"/>
  <c r="R21" i="31"/>
  <c r="Z21" i="31"/>
  <c r="AH21" i="31"/>
  <c r="E22" i="31"/>
  <c r="M22" i="31"/>
  <c r="U22" i="31"/>
  <c r="AC22" i="31"/>
  <c r="AM45" i="31"/>
  <c r="AI45" i="31"/>
  <c r="AE45" i="31"/>
  <c r="AA45" i="31"/>
  <c r="W45" i="31"/>
  <c r="O45" i="31"/>
  <c r="G45" i="31"/>
  <c r="AJ44" i="31"/>
  <c r="AB44" i="31"/>
  <c r="T44" i="31"/>
  <c r="L44" i="31"/>
  <c r="D44" i="31"/>
  <c r="AG43" i="31"/>
  <c r="Y43" i="31"/>
  <c r="Q43" i="31"/>
  <c r="I43" i="31"/>
  <c r="AL42" i="31"/>
  <c r="AD42" i="31"/>
  <c r="V42" i="31"/>
  <c r="N42" i="31"/>
  <c r="F42" i="31"/>
  <c r="AI41" i="31"/>
  <c r="AA41" i="31"/>
  <c r="S41" i="31"/>
  <c r="K41" i="31"/>
  <c r="AN40" i="31"/>
  <c r="AF40" i="31"/>
  <c r="X40" i="31"/>
  <c r="P40" i="31"/>
  <c r="H40" i="31"/>
  <c r="AK39" i="31"/>
  <c r="AC39" i="31"/>
  <c r="U39" i="31"/>
  <c r="M39" i="31"/>
  <c r="E39" i="31"/>
  <c r="AH38" i="31"/>
  <c r="Z38" i="31"/>
  <c r="R38" i="31"/>
  <c r="J38" i="31"/>
  <c r="AM37" i="31"/>
  <c r="AE37" i="31"/>
  <c r="W37" i="31"/>
  <c r="O37" i="31"/>
  <c r="G37" i="31"/>
  <c r="AJ36" i="31"/>
  <c r="AB36" i="31"/>
  <c r="T36" i="31"/>
  <c r="L36" i="31"/>
  <c r="D36" i="31"/>
  <c r="AG35" i="31"/>
  <c r="Y35" i="31"/>
  <c r="Q35" i="31"/>
  <c r="I35" i="31"/>
  <c r="AL34" i="31"/>
  <c r="AD34" i="31"/>
  <c r="V34" i="31"/>
  <c r="N34" i="31"/>
  <c r="F34" i="31"/>
  <c r="AI33" i="31"/>
  <c r="AN45" i="31"/>
  <c r="AF45" i="31"/>
  <c r="X45" i="31"/>
  <c r="P45" i="31"/>
  <c r="H45" i="31"/>
  <c r="AK44" i="31"/>
  <c r="AC44" i="31"/>
  <c r="U44" i="31"/>
  <c r="M44" i="31"/>
  <c r="AN43" i="31"/>
  <c r="X43" i="31"/>
  <c r="H43" i="31"/>
  <c r="AC42" i="31"/>
  <c r="M42" i="31"/>
  <c r="AH41" i="31"/>
  <c r="R41" i="31"/>
  <c r="AM40" i="31"/>
  <c r="W40" i="31"/>
  <c r="G40" i="31"/>
  <c r="AB39" i="31"/>
  <c r="AM38" i="31"/>
  <c r="G38" i="31"/>
  <c r="L37" i="31"/>
  <c r="Q36" i="31"/>
  <c r="V35" i="31"/>
  <c r="Q34" i="31"/>
  <c r="AA32" i="31"/>
  <c r="AK30" i="31"/>
  <c r="E28" i="31"/>
  <c r="K23" i="31"/>
  <c r="D9" i="31"/>
  <c r="H9" i="31"/>
  <c r="P9" i="31"/>
  <c r="X9" i="31"/>
  <c r="AF9" i="31"/>
  <c r="AN9" i="31"/>
  <c r="K10" i="31"/>
  <c r="S10" i="31"/>
  <c r="AA10" i="31"/>
  <c r="AI10" i="31"/>
  <c r="F11" i="31"/>
  <c r="N11" i="31"/>
  <c r="V11" i="31"/>
  <c r="AD11" i="31"/>
  <c r="AL11" i="31"/>
  <c r="I12" i="31"/>
  <c r="Q12" i="31"/>
  <c r="Y12" i="31"/>
  <c r="AG12" i="31"/>
  <c r="D13" i="31"/>
  <c r="L13" i="31"/>
  <c r="T13" i="31"/>
  <c r="AB13" i="31"/>
  <c r="AJ13" i="31"/>
  <c r="G14" i="31"/>
  <c r="O14" i="31"/>
  <c r="W14" i="31"/>
  <c r="AE14" i="31"/>
  <c r="AM14" i="31"/>
  <c r="J15" i="31"/>
  <c r="R15" i="31"/>
  <c r="Z15" i="31"/>
  <c r="AH15" i="31"/>
  <c r="E16" i="31"/>
  <c r="M16" i="31"/>
  <c r="U16" i="31"/>
  <c r="AC16" i="31"/>
  <c r="AK16" i="31"/>
  <c r="H17" i="31"/>
  <c r="P17" i="31"/>
  <c r="X17" i="31"/>
  <c r="AF17" i="31"/>
  <c r="AN17" i="31"/>
  <c r="K18" i="31"/>
  <c r="S18" i="31"/>
  <c r="AA18" i="31"/>
  <c r="AI18" i="31"/>
  <c r="F19" i="31"/>
  <c r="N19" i="31"/>
  <c r="V19" i="31"/>
  <c r="AD19" i="31"/>
  <c r="AL19" i="31"/>
  <c r="I20" i="31"/>
  <c r="Q20" i="31"/>
  <c r="Y20" i="31"/>
  <c r="AG20" i="31"/>
  <c r="D21" i="31"/>
  <c r="L21" i="31"/>
  <c r="T21" i="31"/>
  <c r="AB21" i="31"/>
  <c r="AJ21" i="31"/>
  <c r="G22" i="31"/>
  <c r="O22" i="31"/>
  <c r="W22" i="31"/>
  <c r="AE22" i="31"/>
  <c r="J9" i="31"/>
  <c r="R9" i="31"/>
  <c r="Z9" i="31"/>
  <c r="AH9" i="31"/>
  <c r="E10" i="31"/>
  <c r="M10" i="31"/>
  <c r="U10" i="31"/>
  <c r="AC10" i="31"/>
  <c r="AK10" i="31"/>
  <c r="H11" i="31"/>
  <c r="P11" i="31"/>
  <c r="X11" i="31"/>
  <c r="AF11" i="31"/>
  <c r="AN11" i="31"/>
  <c r="K12" i="31"/>
  <c r="S12" i="31"/>
  <c r="AA12" i="31"/>
  <c r="AI12" i="31"/>
  <c r="F13" i="31"/>
  <c r="N13" i="31"/>
  <c r="V13" i="31"/>
  <c r="AD13" i="31"/>
  <c r="AL13" i="31"/>
  <c r="I14" i="31"/>
  <c r="Q14" i="31"/>
  <c r="Y14" i="31"/>
  <c r="AG14" i="31"/>
  <c r="D15" i="31"/>
  <c r="L15" i="31"/>
  <c r="T15" i="31"/>
  <c r="AB15" i="31"/>
  <c r="AJ15" i="31"/>
  <c r="G16" i="31"/>
  <c r="O16" i="31"/>
  <c r="W16" i="31"/>
  <c r="AE16" i="31"/>
  <c r="AM16" i="31"/>
  <c r="J17" i="31"/>
  <c r="R17" i="31"/>
  <c r="Z17" i="31"/>
  <c r="AH17" i="31"/>
  <c r="E18" i="31"/>
  <c r="M18" i="31"/>
  <c r="U18" i="31"/>
  <c r="AC18" i="31"/>
  <c r="AK18" i="31"/>
  <c r="H19" i="31"/>
  <c r="P19" i="31"/>
  <c r="X19" i="31"/>
  <c r="AF19" i="31"/>
  <c r="AN19" i="31"/>
  <c r="K20" i="31"/>
  <c r="S20" i="31"/>
  <c r="AA20" i="31"/>
  <c r="AI20" i="31"/>
  <c r="F21" i="31"/>
  <c r="N21" i="31"/>
  <c r="V21" i="31"/>
  <c r="AD21" i="31"/>
  <c r="AL21" i="31"/>
  <c r="I22" i="31"/>
  <c r="Q22" i="31"/>
  <c r="Y22" i="31"/>
  <c r="AG22" i="31"/>
  <c r="AK45" i="31"/>
  <c r="AG45" i="31"/>
  <c r="AC45" i="31"/>
  <c r="Y45" i="31"/>
  <c r="S45" i="31"/>
  <c r="K45" i="31"/>
  <c r="AN44" i="31"/>
  <c r="AF44" i="31"/>
  <c r="X44" i="31"/>
  <c r="P44" i="31"/>
  <c r="H44" i="31"/>
  <c r="AK43" i="31"/>
  <c r="AC43" i="31"/>
  <c r="U43" i="31"/>
  <c r="M43" i="31"/>
  <c r="E43" i="31"/>
  <c r="AH42" i="31"/>
  <c r="Z42" i="31"/>
  <c r="R42" i="31"/>
  <c r="J42" i="31"/>
  <c r="AM41" i="31"/>
  <c r="AE41" i="31"/>
  <c r="W41" i="31"/>
  <c r="O41" i="31"/>
  <c r="G41" i="31"/>
  <c r="AJ40" i="31"/>
  <c r="AB40" i="31"/>
  <c r="T40" i="31"/>
  <c r="L40" i="31"/>
  <c r="D40" i="31"/>
  <c r="AG39" i="31"/>
  <c r="Y39" i="31"/>
  <c r="Q39" i="31"/>
  <c r="I39" i="31"/>
  <c r="AL38" i="31"/>
  <c r="AD38" i="31"/>
  <c r="V38" i="31"/>
  <c r="N38" i="31"/>
  <c r="F38" i="31"/>
  <c r="AI37" i="31"/>
  <c r="AA37" i="31"/>
  <c r="S37" i="31"/>
  <c r="K37" i="31"/>
  <c r="AN36" i="31"/>
  <c r="AF36" i="31"/>
  <c r="X36" i="31"/>
  <c r="P36" i="31"/>
  <c r="H36" i="31"/>
  <c r="AK35" i="31"/>
  <c r="AC35" i="31"/>
  <c r="U35" i="31"/>
  <c r="M35" i="31"/>
  <c r="E35" i="31"/>
  <c r="AH34" i="31"/>
  <c r="Z34" i="31"/>
  <c r="R34" i="31"/>
  <c r="J34" i="31"/>
  <c r="AM33" i="31"/>
  <c r="AE33" i="31"/>
  <c r="AJ45" i="31"/>
  <c r="AB45" i="31"/>
  <c r="T45" i="31"/>
  <c r="L45" i="31"/>
  <c r="D45" i="31"/>
  <c r="AG44" i="31"/>
  <c r="Y44" i="31"/>
  <c r="Q44" i="31"/>
  <c r="I44" i="31"/>
  <c r="AF43" i="31"/>
  <c r="P43" i="31"/>
  <c r="AK42" i="31"/>
  <c r="U42" i="31"/>
  <c r="E42" i="31"/>
  <c r="Z41" i="31"/>
  <c r="J41" i="31"/>
  <c r="AE40" i="31"/>
  <c r="O40" i="31"/>
  <c r="AJ39" i="31"/>
  <c r="R39" i="31"/>
  <c r="W38" i="31"/>
  <c r="AB37" i="31"/>
  <c r="AG36" i="31"/>
  <c r="AL35" i="31"/>
  <c r="F35" i="31"/>
  <c r="V33" i="31"/>
  <c r="AF31" i="31"/>
  <c r="AF29" i="31"/>
  <c r="O26" i="31"/>
  <c r="E9" i="31"/>
  <c r="Q23" i="31"/>
  <c r="AN30" i="31"/>
  <c r="H12" i="31"/>
  <c r="H20" i="31"/>
  <c r="O24" i="31"/>
  <c r="AJ25" i="31"/>
  <c r="AE26" i="31"/>
  <c r="Z27" i="31"/>
  <c r="U28" i="31"/>
  <c r="P29" i="31"/>
  <c r="K30" i="31"/>
  <c r="AC30" i="31"/>
  <c r="H31" i="31"/>
  <c r="X31" i="31"/>
  <c r="AN31" i="31"/>
  <c r="S32" i="31"/>
  <c r="AI32" i="31"/>
  <c r="N33" i="31"/>
  <c r="AD33" i="31"/>
  <c r="I34" i="31"/>
  <c r="Y34" i="31"/>
  <c r="AM34" i="31"/>
  <c r="J35" i="31"/>
  <c r="R35" i="31"/>
  <c r="Z35" i="31"/>
  <c r="AH35" i="31"/>
  <c r="E36" i="31"/>
  <c r="M36" i="31"/>
  <c r="U36" i="31"/>
  <c r="AC36" i="31"/>
  <c r="AK36" i="31"/>
  <c r="H37" i="31"/>
  <c r="P37" i="31"/>
  <c r="X37" i="31"/>
  <c r="AF37" i="31"/>
  <c r="AN37" i="31"/>
  <c r="K38" i="31"/>
  <c r="S38" i="31"/>
  <c r="AA38" i="31"/>
  <c r="AI38" i="31"/>
  <c r="F39" i="31"/>
  <c r="N39" i="31"/>
  <c r="V39" i="31"/>
  <c r="Z39" i="31"/>
  <c r="AD39" i="31"/>
  <c r="AH39" i="31"/>
  <c r="AL39" i="31"/>
  <c r="E40" i="31"/>
  <c r="I40" i="31"/>
  <c r="M40" i="31"/>
  <c r="Q40" i="31"/>
  <c r="U40" i="31"/>
  <c r="Y40" i="31"/>
  <c r="AC40" i="31"/>
  <c r="AG40" i="31"/>
  <c r="AK40" i="31"/>
  <c r="D41" i="31"/>
  <c r="H41" i="31"/>
  <c r="L41" i="31"/>
  <c r="P41" i="31"/>
  <c r="T41" i="31"/>
  <c r="X41" i="31"/>
  <c r="AB41" i="31"/>
  <c r="AF41" i="31"/>
  <c r="AJ41" i="31"/>
  <c r="AN41" i="31"/>
  <c r="G42" i="31"/>
  <c r="K42" i="31"/>
  <c r="O42" i="31"/>
  <c r="S42" i="31"/>
  <c r="W42" i="31"/>
  <c r="AA42" i="31"/>
  <c r="AE42" i="31"/>
  <c r="AI42" i="31"/>
  <c r="AM42" i="31"/>
  <c r="F43" i="31"/>
  <c r="J43" i="31"/>
  <c r="N43" i="31"/>
  <c r="R43" i="31"/>
  <c r="V43" i="31"/>
  <c r="Z43" i="31"/>
  <c r="AD43" i="31"/>
  <c r="AH43" i="31"/>
  <c r="AL43" i="31"/>
  <c r="E44" i="31"/>
  <c r="H28" i="31"/>
  <c r="AB16" i="31"/>
  <c r="J25" i="31"/>
  <c r="J27" i="31"/>
  <c r="AK28" i="31"/>
  <c r="U30" i="31"/>
  <c r="P31" i="31"/>
  <c r="K32" i="31"/>
  <c r="F33" i="31"/>
  <c r="AL33" i="31"/>
  <c r="AG34" i="31"/>
  <c r="N35" i="31"/>
  <c r="AD35" i="31"/>
  <c r="I36" i="31"/>
  <c r="Y36" i="31"/>
  <c r="D37" i="31"/>
  <c r="T37" i="31"/>
  <c r="AJ37" i="31"/>
  <c r="O38" i="31"/>
  <c r="AE38" i="31"/>
  <c r="J39" i="31"/>
  <c r="X39" i="31"/>
  <c r="AF39" i="31"/>
  <c r="AN39" i="31"/>
  <c r="K40" i="31"/>
  <c r="S40" i="31"/>
  <c r="AA40" i="31"/>
  <c r="AI40" i="31"/>
  <c r="F41" i="31"/>
  <c r="N41" i="31"/>
  <c r="V41" i="31"/>
  <c r="AD41" i="31"/>
  <c r="AL41" i="31"/>
  <c r="I42" i="31"/>
  <c r="Q42" i="31"/>
  <c r="Y42" i="31"/>
  <c r="AG42" i="31"/>
  <c r="D43" i="31"/>
  <c r="L43" i="31"/>
  <c r="T43" i="31"/>
  <c r="AB43" i="31"/>
  <c r="AJ43" i="31"/>
  <c r="G44" i="31"/>
  <c r="K44" i="31"/>
  <c r="O44" i="31"/>
  <c r="S44" i="31"/>
  <c r="W44" i="31"/>
  <c r="AA44" i="31"/>
  <c r="AE44" i="31"/>
  <c r="AI44" i="31"/>
  <c r="AM44" i="31"/>
  <c r="F45" i="31"/>
  <c r="J45" i="31"/>
  <c r="N45" i="31"/>
  <c r="R45" i="31"/>
  <c r="V45" i="31"/>
  <c r="Z45" i="31"/>
  <c r="AD45" i="31"/>
  <c r="AH45" i="31"/>
  <c r="AL45" i="31"/>
  <c r="AC33" i="31"/>
  <c r="AG33" i="31"/>
  <c r="AK33" i="31"/>
  <c r="D34" i="31"/>
  <c r="H34" i="31"/>
  <c r="L34" i="31"/>
  <c r="P34" i="31"/>
  <c r="T34" i="31"/>
  <c r="X34" i="31"/>
  <c r="AB34" i="31"/>
  <c r="AF34" i="31"/>
  <c r="AJ34" i="31"/>
  <c r="AN34" i="31"/>
  <c r="G35" i="31"/>
  <c r="K35" i="31"/>
  <c r="O35" i="31"/>
  <c r="S35" i="31"/>
  <c r="W35" i="31"/>
  <c r="AA35" i="31"/>
  <c r="AE35" i="31"/>
  <c r="AI35" i="31"/>
  <c r="AM35" i="31"/>
  <c r="F36" i="31"/>
  <c r="J36" i="31"/>
  <c r="N36" i="31"/>
  <c r="R36" i="31"/>
  <c r="V36" i="31"/>
  <c r="Z36" i="31"/>
  <c r="AD36" i="31"/>
  <c r="AH36" i="31"/>
  <c r="AL36" i="31"/>
  <c r="E37" i="31"/>
  <c r="I37" i="31"/>
  <c r="M37" i="31"/>
  <c r="Q37" i="31"/>
  <c r="U37" i="31"/>
  <c r="Y37" i="31"/>
  <c r="AC37" i="31"/>
  <c r="AG37" i="31"/>
  <c r="AK37" i="31"/>
  <c r="D38" i="31"/>
  <c r="H38" i="31"/>
  <c r="L38" i="31"/>
  <c r="P38" i="31"/>
  <c r="T38" i="31"/>
  <c r="X38" i="31"/>
  <c r="AB38" i="31"/>
  <c r="AF38" i="31"/>
  <c r="AJ38" i="31"/>
  <c r="AN38" i="31"/>
  <c r="G39" i="31"/>
  <c r="K39" i="31"/>
  <c r="O39" i="31"/>
  <c r="S39" i="31"/>
  <c r="W39" i="31"/>
  <c r="AA39" i="31"/>
  <c r="AE39" i="31"/>
  <c r="AI39" i="31"/>
  <c r="AM39" i="31"/>
  <c r="F40" i="31"/>
  <c r="J40" i="31"/>
  <c r="N40" i="31"/>
  <c r="R40" i="31"/>
  <c r="V40" i="31"/>
  <c r="Z40" i="31"/>
  <c r="AD40" i="31"/>
  <c r="AH40" i="31"/>
  <c r="AL40" i="31"/>
  <c r="E41" i="31"/>
  <c r="I41" i="31"/>
  <c r="M41" i="31"/>
  <c r="Q41" i="31"/>
  <c r="U41" i="31"/>
  <c r="Y41" i="31"/>
  <c r="AC41" i="31"/>
  <c r="AG41" i="31"/>
  <c r="AK41" i="31"/>
  <c r="D42" i="31"/>
  <c r="H42" i="31"/>
  <c r="L42" i="31"/>
  <c r="P42" i="31"/>
  <c r="T42" i="31"/>
  <c r="X42" i="31"/>
  <c r="AB42" i="31"/>
  <c r="AF42" i="31"/>
  <c r="AJ42" i="31"/>
  <c r="AN42" i="31"/>
  <c r="G43" i="31"/>
  <c r="K43" i="31"/>
  <c r="O43" i="31"/>
  <c r="S43" i="31"/>
  <c r="W43" i="31"/>
  <c r="AA43" i="31"/>
  <c r="AE43" i="31"/>
  <c r="AI43" i="31"/>
  <c r="AM43" i="31"/>
  <c r="F44" i="31"/>
  <c r="J44" i="31"/>
  <c r="N44" i="31"/>
  <c r="R44" i="31"/>
  <c r="V44" i="31"/>
  <c r="Z44" i="31"/>
  <c r="AD44" i="31"/>
  <c r="AH44" i="31"/>
  <c r="AL44" i="31"/>
  <c r="E45" i="31"/>
  <c r="I45" i="31"/>
  <c r="M45" i="31"/>
  <c r="Q45" i="31"/>
  <c r="U45" i="31"/>
  <c r="T39" i="31"/>
  <c r="P39" i="31"/>
  <c r="L39" i="31"/>
  <c r="H39" i="31"/>
  <c r="D39" i="31"/>
  <c r="AK38" i="31"/>
  <c r="AG38" i="31"/>
  <c r="AC38" i="31"/>
  <c r="Y38" i="31"/>
  <c r="U38" i="31"/>
  <c r="Q38" i="31"/>
  <c r="M38" i="31"/>
  <c r="I38" i="31"/>
  <c r="E38" i="31"/>
  <c r="AL37" i="31"/>
  <c r="AH37" i="31"/>
  <c r="AD37" i="31"/>
  <c r="Z37" i="31"/>
  <c r="V37" i="31"/>
  <c r="R37" i="31"/>
  <c r="N37" i="31"/>
  <c r="J37" i="31"/>
  <c r="F37" i="31"/>
  <c r="AM36" i="31"/>
  <c r="AI36" i="31"/>
  <c r="AE36" i="31"/>
  <c r="AA36" i="31"/>
  <c r="W36" i="31"/>
  <c r="S36" i="31"/>
  <c r="O36" i="31"/>
  <c r="K36" i="31"/>
  <c r="G36" i="31"/>
  <c r="AN35" i="31"/>
  <c r="AJ35" i="31"/>
  <c r="AF35" i="31"/>
  <c r="AB35" i="31"/>
  <c r="X35" i="31"/>
  <c r="T35" i="31"/>
  <c r="P35" i="31"/>
  <c r="L35" i="31"/>
  <c r="H35" i="31"/>
  <c r="D35" i="31"/>
  <c r="AK34" i="31"/>
  <c r="AC34" i="31"/>
  <c r="U34" i="31"/>
  <c r="M34" i="31"/>
  <c r="E34" i="31"/>
  <c r="AH33" i="31"/>
  <c r="Z33" i="31"/>
  <c r="R33" i="31"/>
  <c r="J33" i="31"/>
  <c r="AM32" i="31"/>
  <c r="AE32" i="31"/>
  <c r="W32" i="31"/>
  <c r="O32" i="31"/>
  <c r="G32" i="31"/>
  <c r="AJ31" i="31"/>
  <c r="AB31" i="31"/>
  <c r="T31" i="31"/>
  <c r="L31" i="31"/>
  <c r="D31" i="31"/>
  <c r="AG30" i="31"/>
  <c r="Y30" i="31"/>
  <c r="Q30" i="31"/>
  <c r="AN29" i="31"/>
  <c r="X29" i="31"/>
  <c r="H29" i="31"/>
  <c r="AC28" i="31"/>
  <c r="M28" i="31"/>
  <c r="AH27" i="31"/>
  <c r="R27" i="31"/>
  <c r="AM26" i="31"/>
  <c r="W26" i="31"/>
  <c r="G26" i="31"/>
  <c r="Z25" i="31"/>
  <c r="AE24" i="31"/>
  <c r="AJ23" i="31"/>
  <c r="AI21" i="31"/>
  <c r="R18" i="31"/>
  <c r="AL14" i="31"/>
  <c r="Y33" i="31"/>
  <c r="AI31" i="31"/>
  <c r="AI29" i="31"/>
  <c r="R26" i="31"/>
  <c r="AF22" i="31"/>
  <c r="AI34" i="31"/>
  <c r="AE34" i="31"/>
  <c r="AA34" i="31"/>
  <c r="W34" i="31"/>
  <c r="S34" i="31"/>
  <c r="O34" i="31"/>
  <c r="K34" i="31"/>
  <c r="G34" i="31"/>
  <c r="AN33" i="31"/>
  <c r="AJ33" i="31"/>
  <c r="AF33" i="31"/>
  <c r="AB33" i="31"/>
  <c r="X33" i="31"/>
  <c r="T33" i="31"/>
  <c r="P33" i="31"/>
  <c r="L33" i="31"/>
  <c r="H33" i="31"/>
  <c r="D33" i="31"/>
  <c r="AK32" i="31"/>
  <c r="AG32" i="31"/>
  <c r="AC32" i="31"/>
  <c r="Y32" i="31"/>
  <c r="U32" i="31"/>
  <c r="Q32" i="31"/>
  <c r="M32" i="31"/>
  <c r="I32" i="31"/>
  <c r="E32" i="31"/>
  <c r="AL31" i="31"/>
  <c r="AH31" i="31"/>
  <c r="AD31" i="31"/>
  <c r="Z31" i="31"/>
  <c r="V31" i="31"/>
  <c r="R31" i="31"/>
  <c r="N31" i="31"/>
  <c r="J31" i="31"/>
  <c r="F31" i="31"/>
  <c r="AM30" i="31"/>
  <c r="AI30" i="31"/>
  <c r="AE30" i="31"/>
  <c r="AA30" i="31"/>
  <c r="W30" i="31"/>
  <c r="S30" i="31"/>
  <c r="O30" i="31"/>
  <c r="G30" i="31"/>
  <c r="AJ29" i="31"/>
  <c r="AB29" i="31"/>
  <c r="T29" i="31"/>
  <c r="L29" i="31"/>
  <c r="D29" i="31"/>
  <c r="AG28" i="31"/>
  <c r="Y28" i="31"/>
  <c r="Q28" i="31"/>
  <c r="I28" i="31"/>
  <c r="AL27" i="31"/>
  <c r="AD27" i="31"/>
  <c r="V27" i="31"/>
  <c r="N27" i="31"/>
  <c r="F27" i="31"/>
  <c r="AI26" i="31"/>
  <c r="AA26" i="31"/>
  <c r="S26" i="31"/>
  <c r="K26" i="31"/>
  <c r="AN25" i="31"/>
  <c r="AF25" i="31"/>
  <c r="R25" i="31"/>
  <c r="AM24" i="31"/>
  <c r="W24" i="31"/>
  <c r="G24" i="31"/>
  <c r="AA23" i="31"/>
  <c r="AD22" i="31"/>
  <c r="AN20" i="31"/>
  <c r="M19" i="31"/>
  <c r="W17" i="31"/>
  <c r="AG15" i="31"/>
  <c r="AI13" i="31"/>
  <c r="R10" i="31"/>
  <c r="I33" i="31"/>
  <c r="N32" i="31"/>
  <c r="S31" i="31"/>
  <c r="X30" i="31"/>
  <c r="AN28" i="31"/>
  <c r="M27" i="31"/>
  <c r="M25" i="31"/>
  <c r="AN16" i="31"/>
  <c r="AI15" i="31"/>
  <c r="M30" i="31"/>
  <c r="I30" i="31"/>
  <c r="E30" i="31"/>
  <c r="AL29" i="31"/>
  <c r="AH29" i="31"/>
  <c r="AD29" i="31"/>
  <c r="Z29" i="31"/>
  <c r="V29" i="31"/>
  <c r="R29" i="31"/>
  <c r="N29" i="31"/>
  <c r="J29" i="31"/>
  <c r="F29" i="31"/>
  <c r="AM28" i="31"/>
  <c r="AI28" i="31"/>
  <c r="AE28" i="31"/>
  <c r="AA28" i="31"/>
  <c r="W28" i="31"/>
  <c r="S28" i="31"/>
  <c r="O28" i="31"/>
  <c r="K28" i="31"/>
  <c r="G28" i="31"/>
  <c r="AN27" i="31"/>
  <c r="AJ27" i="31"/>
  <c r="AF27" i="31"/>
  <c r="AB27" i="31"/>
  <c r="X27" i="31"/>
  <c r="T27" i="31"/>
  <c r="P27" i="31"/>
  <c r="L27" i="31"/>
  <c r="H27" i="31"/>
  <c r="D27" i="31"/>
  <c r="AK26" i="31"/>
  <c r="AG26" i="31"/>
  <c r="AC26" i="31"/>
  <c r="Y26" i="31"/>
  <c r="U26" i="31"/>
  <c r="Q26" i="31"/>
  <c r="M26" i="31"/>
  <c r="I26" i="31"/>
  <c r="E26" i="31"/>
  <c r="AL25" i="31"/>
  <c r="AH25" i="31"/>
  <c r="AD25" i="31"/>
  <c r="V25" i="31"/>
  <c r="N25" i="31"/>
  <c r="F25" i="31"/>
  <c r="AI24" i="31"/>
  <c r="AA24" i="31"/>
  <c r="S24" i="31"/>
  <c r="K24" i="31"/>
  <c r="AN23" i="31"/>
  <c r="AF23" i="31"/>
  <c r="S23" i="31"/>
  <c r="AN22" i="31"/>
  <c r="N22" i="31"/>
  <c r="S21" i="31"/>
  <c r="X20" i="31"/>
  <c r="AC19" i="31"/>
  <c r="AH18" i="31"/>
  <c r="AM17" i="31"/>
  <c r="G17" i="31"/>
  <c r="L16" i="31"/>
  <c r="Q15" i="31"/>
  <c r="V14" i="31"/>
  <c r="AN12" i="31"/>
  <c r="M11" i="31"/>
  <c r="W9" i="31"/>
  <c r="Q33" i="31"/>
  <c r="AL32" i="31"/>
  <c r="V32" i="31"/>
  <c r="F32" i="31"/>
  <c r="AA31" i="31"/>
  <c r="K31" i="31"/>
  <c r="AF30" i="31"/>
  <c r="N30" i="31"/>
  <c r="S29" i="31"/>
  <c r="X28" i="31"/>
  <c r="AC27" i="31"/>
  <c r="AH26" i="31"/>
  <c r="AM25" i="31"/>
  <c r="R24" i="31"/>
  <c r="T20" i="31"/>
  <c r="T12" i="31"/>
  <c r="O19" i="31"/>
  <c r="R12" i="31"/>
  <c r="AB25" i="31"/>
  <c r="X25" i="31"/>
  <c r="T25" i="31"/>
  <c r="P25" i="31"/>
  <c r="L25" i="31"/>
  <c r="H25" i="31"/>
  <c r="D25" i="31"/>
  <c r="AK24" i="31"/>
  <c r="AG24" i="31"/>
  <c r="AC24" i="31"/>
  <c r="Y24" i="31"/>
  <c r="U24" i="31"/>
  <c r="Q24" i="31"/>
  <c r="M24" i="31"/>
  <c r="I24" i="31"/>
  <c r="E24" i="31"/>
  <c r="AL23" i="31"/>
  <c r="AH23" i="31"/>
  <c r="AD23" i="31"/>
  <c r="W23" i="31"/>
  <c r="O23" i="31"/>
  <c r="G23" i="31"/>
  <c r="AJ22" i="31"/>
  <c r="V22" i="31"/>
  <c r="F22" i="31"/>
  <c r="AA21" i="31"/>
  <c r="K21" i="31"/>
  <c r="AF20" i="31"/>
  <c r="P20" i="31"/>
  <c r="AK19" i="31"/>
  <c r="U19" i="31"/>
  <c r="E19" i="31"/>
  <c r="Z18" i="31"/>
  <c r="J18" i="31"/>
  <c r="AE17" i="31"/>
  <c r="O17" i="31"/>
  <c r="AJ16" i="31"/>
  <c r="T16" i="31"/>
  <c r="D16" i="31"/>
  <c r="Y15" i="31"/>
  <c r="I15" i="31"/>
  <c r="AD14" i="31"/>
  <c r="N14" i="31"/>
  <c r="S13" i="31"/>
  <c r="X12" i="31"/>
  <c r="AC11" i="31"/>
  <c r="AH10" i="31"/>
  <c r="AM9" i="31"/>
  <c r="G9" i="31"/>
  <c r="U33" i="31"/>
  <c r="M33" i="31"/>
  <c r="E33" i="31"/>
  <c r="AH32" i="31"/>
  <c r="Z32" i="31"/>
  <c r="R32" i="31"/>
  <c r="J32" i="31"/>
  <c r="AM31" i="31"/>
  <c r="AE31" i="31"/>
  <c r="W31" i="31"/>
  <c r="O31" i="31"/>
  <c r="G31" i="31"/>
  <c r="AJ30" i="31"/>
  <c r="AB30" i="31"/>
  <c r="T30" i="31"/>
  <c r="F30" i="31"/>
  <c r="AA29" i="31"/>
  <c r="K29" i="31"/>
  <c r="AF28" i="31"/>
  <c r="P28" i="31"/>
  <c r="AK27" i="31"/>
  <c r="U27" i="31"/>
  <c r="E27" i="31"/>
  <c r="Z26" i="31"/>
  <c r="J26" i="31"/>
  <c r="AC25" i="31"/>
  <c r="AH24" i="31"/>
  <c r="AM23" i="31"/>
  <c r="J22" i="31"/>
  <c r="AD18" i="31"/>
  <c r="M15" i="31"/>
  <c r="AB23" i="31"/>
  <c r="E21" i="31"/>
  <c r="Y17" i="31"/>
  <c r="H14" i="31"/>
  <c r="AB10" i="31"/>
  <c r="F14" i="31"/>
  <c r="AA13" i="31"/>
  <c r="K13" i="31"/>
  <c r="AF12" i="31"/>
  <c r="P12" i="31"/>
  <c r="AK11" i="31"/>
  <c r="U11" i="31"/>
  <c r="E11" i="31"/>
  <c r="Z10" i="31"/>
  <c r="J10" i="31"/>
  <c r="AE9" i="31"/>
  <c r="O9" i="31"/>
  <c r="AA33" i="31"/>
  <c r="W33" i="31"/>
  <c r="S33" i="31"/>
  <c r="O33" i="31"/>
  <c r="K33" i="31"/>
  <c r="G33" i="31"/>
  <c r="AN32" i="31"/>
  <c r="AJ32" i="31"/>
  <c r="AF32" i="31"/>
  <c r="AB32" i="31"/>
  <c r="X32" i="31"/>
  <c r="T32" i="31"/>
  <c r="P32" i="31"/>
  <c r="L32" i="31"/>
  <c r="H32" i="31"/>
  <c r="D32" i="31"/>
  <c r="AK31" i="31"/>
  <c r="AG31" i="31"/>
  <c r="AC31" i="31"/>
  <c r="Y31" i="31"/>
  <c r="U31" i="31"/>
  <c r="Q31" i="31"/>
  <c r="M31" i="31"/>
  <c r="I31" i="31"/>
  <c r="E31" i="31"/>
  <c r="AL30" i="31"/>
  <c r="AH30" i="31"/>
  <c r="AD30" i="31"/>
  <c r="Z30" i="31"/>
  <c r="V30" i="31"/>
  <c r="R30" i="31"/>
  <c r="J30" i="31"/>
  <c r="AM29" i="31"/>
  <c r="AE29" i="31"/>
  <c r="W29" i="31"/>
  <c r="O29" i="31"/>
  <c r="G29" i="31"/>
  <c r="AJ28" i="31"/>
  <c r="AB28" i="31"/>
  <c r="T28" i="31"/>
  <c r="L28" i="31"/>
  <c r="D28" i="31"/>
  <c r="AG27" i="31"/>
  <c r="Y27" i="31"/>
  <c r="Q27" i="31"/>
  <c r="I27" i="31"/>
  <c r="AL26" i="31"/>
  <c r="AD26" i="31"/>
  <c r="V26" i="31"/>
  <c r="N26" i="31"/>
  <c r="F26" i="31"/>
  <c r="AI25" i="31"/>
  <c r="U25" i="31"/>
  <c r="E25" i="31"/>
  <c r="Z24" i="31"/>
  <c r="J24" i="31"/>
  <c r="AE23" i="31"/>
  <c r="AL22" i="31"/>
  <c r="O21" i="31"/>
  <c r="Y19" i="31"/>
  <c r="AI17" i="31"/>
  <c r="H16" i="31"/>
  <c r="J14" i="31"/>
  <c r="AD10" i="31"/>
  <c r="L23" i="31"/>
  <c r="AK21" i="31"/>
  <c r="J20" i="31"/>
  <c r="T18" i="31"/>
  <c r="AD16" i="31"/>
  <c r="AN14" i="31"/>
  <c r="M13" i="31"/>
  <c r="W11" i="31"/>
  <c r="AG9" i="31"/>
  <c r="P30" i="31"/>
  <c r="L30" i="31"/>
  <c r="H30" i="31"/>
  <c r="D30" i="31"/>
  <c r="AK29" i="31"/>
  <c r="AG29" i="31"/>
  <c r="AC29" i="31"/>
  <c r="Y29" i="31"/>
  <c r="U29" i="31"/>
  <c r="Q29" i="31"/>
  <c r="M29" i="31"/>
  <c r="I29" i="31"/>
  <c r="E29" i="31"/>
  <c r="AL28" i="31"/>
  <c r="AH28" i="31"/>
  <c r="AD28" i="31"/>
  <c r="Z28" i="31"/>
  <c r="V28" i="31"/>
  <c r="R28" i="31"/>
  <c r="N28" i="31"/>
  <c r="J28" i="31"/>
  <c r="F28" i="31"/>
  <c r="AM27" i="31"/>
  <c r="AI27" i="31"/>
  <c r="AE27" i="31"/>
  <c r="AA27" i="31"/>
  <c r="W27" i="31"/>
  <c r="S27" i="31"/>
  <c r="O27" i="31"/>
  <c r="K27" i="31"/>
  <c r="G27" i="31"/>
  <c r="AN26" i="31"/>
  <c r="AJ26" i="31"/>
  <c r="AF26" i="31"/>
  <c r="AB26" i="31"/>
  <c r="X26" i="31"/>
  <c r="T26" i="31"/>
  <c r="P26" i="31"/>
  <c r="L26" i="31"/>
  <c r="H26" i="31"/>
  <c r="D26" i="31"/>
  <c r="AK25" i="31"/>
  <c r="AG25" i="31"/>
  <c r="Y25" i="31"/>
  <c r="Q25" i="31"/>
  <c r="I25" i="31"/>
  <c r="AL24" i="31"/>
  <c r="AD24" i="31"/>
  <c r="V24" i="31"/>
  <c r="N24" i="31"/>
  <c r="F24" i="31"/>
  <c r="AI23" i="31"/>
  <c r="Y23" i="31"/>
  <c r="I23" i="31"/>
  <c r="Z22" i="31"/>
  <c r="AE21" i="31"/>
  <c r="AJ20" i="31"/>
  <c r="D20" i="31"/>
  <c r="I19" i="31"/>
  <c r="N18" i="31"/>
  <c r="S17" i="31"/>
  <c r="X16" i="31"/>
  <c r="AC15" i="31"/>
  <c r="AH14" i="31"/>
  <c r="O13" i="31"/>
  <c r="Y11" i="31"/>
  <c r="AI9" i="31"/>
  <c r="T23" i="31"/>
  <c r="D23" i="31"/>
  <c r="P22" i="31"/>
  <c r="U21" i="31"/>
  <c r="Z20" i="31"/>
  <c r="AE19" i="31"/>
  <c r="AJ18" i="31"/>
  <c r="D18" i="31"/>
  <c r="I17" i="31"/>
  <c r="N16" i="31"/>
  <c r="S15" i="31"/>
  <c r="X14" i="31"/>
  <c r="AC13" i="31"/>
  <c r="AH12" i="31"/>
  <c r="AM11" i="31"/>
  <c r="G11" i="31"/>
  <c r="L10" i="31"/>
  <c r="Q9" i="31"/>
  <c r="AE25" i="31"/>
  <c r="AA25" i="31"/>
  <c r="W25" i="31"/>
  <c r="S25" i="31"/>
  <c r="O25" i="31"/>
  <c r="K25" i="31"/>
  <c r="G25" i="31"/>
  <c r="AN24" i="31"/>
  <c r="AJ24" i="31"/>
  <c r="AF24" i="31"/>
  <c r="AB24" i="31"/>
  <c r="X24" i="31"/>
  <c r="T24" i="31"/>
  <c r="P24" i="31"/>
  <c r="L24" i="31"/>
  <c r="H24" i="31"/>
  <c r="D24" i="31"/>
  <c r="AK23" i="31"/>
  <c r="AG23" i="31"/>
  <c r="AC23" i="31"/>
  <c r="U23" i="31"/>
  <c r="M23" i="31"/>
  <c r="E23" i="31"/>
  <c r="AH22" i="31"/>
  <c r="R22" i="31"/>
  <c r="AM21" i="31"/>
  <c r="W21" i="31"/>
  <c r="G21" i="31"/>
  <c r="AB20" i="31"/>
  <c r="L20" i="31"/>
  <c r="AG19" i="31"/>
  <c r="Q19" i="31"/>
  <c r="AL18" i="31"/>
  <c r="V18" i="31"/>
  <c r="F18" i="31"/>
  <c r="AA17" i="31"/>
  <c r="K17" i="31"/>
  <c r="AF16" i="31"/>
  <c r="P16" i="31"/>
  <c r="AK15" i="31"/>
  <c r="U15" i="31"/>
  <c r="E15" i="31"/>
  <c r="Z14" i="31"/>
  <c r="AE13" i="31"/>
  <c r="AJ12" i="31"/>
  <c r="D12" i="31"/>
  <c r="I11" i="31"/>
  <c r="N10" i="31"/>
  <c r="S9" i="31"/>
  <c r="X23" i="31"/>
  <c r="P23" i="31"/>
  <c r="H23" i="31"/>
  <c r="AK22" i="31"/>
  <c r="X22" i="31"/>
  <c r="H22" i="31"/>
  <c r="AC21" i="31"/>
  <c r="M21" i="31"/>
  <c r="AH20" i="31"/>
  <c r="R20" i="31"/>
  <c r="AM19" i="31"/>
  <c r="W19" i="31"/>
  <c r="G19" i="31"/>
  <c r="AB18" i="31"/>
  <c r="L18" i="31"/>
  <c r="AG17" i="31"/>
  <c r="Q17" i="31"/>
  <c r="AL16" i="31"/>
  <c r="V16" i="31"/>
  <c r="F16" i="31"/>
  <c r="AA15" i="31"/>
  <c r="K15" i="31"/>
  <c r="AF14" i="31"/>
  <c r="P14" i="31"/>
  <c r="AK13" i="31"/>
  <c r="U13" i="31"/>
  <c r="E13" i="31"/>
  <c r="Z12" i="31"/>
  <c r="J12" i="31"/>
  <c r="AE11" i="31"/>
  <c r="O11" i="31"/>
  <c r="AJ10" i="31"/>
  <c r="T10" i="31"/>
  <c r="D10" i="31"/>
  <c r="Y9" i="31"/>
  <c r="I9" i="31"/>
  <c r="R14" i="31"/>
  <c r="AM13" i="31"/>
  <c r="W13" i="31"/>
  <c r="G13" i="31"/>
  <c r="AB12" i="31"/>
  <c r="L12" i="31"/>
  <c r="AG11" i="31"/>
  <c r="Q11" i="31"/>
  <c r="AL10" i="31"/>
  <c r="V10" i="31"/>
  <c r="F10" i="31"/>
  <c r="AA9" i="31"/>
  <c r="K9" i="31"/>
  <c r="Z23" i="31"/>
  <c r="V23" i="31"/>
  <c r="R23" i="31"/>
  <c r="N23" i="31"/>
  <c r="J23" i="31"/>
  <c r="F23" i="31"/>
  <c r="AM22" i="31"/>
  <c r="AI22" i="31"/>
  <c r="AB22" i="31"/>
  <c r="T22" i="31"/>
  <c r="L22" i="31"/>
  <c r="D22" i="31"/>
  <c r="AG21" i="31"/>
  <c r="Y21" i="31"/>
  <c r="Q21" i="31"/>
  <c r="I21" i="31"/>
  <c r="AL20" i="31"/>
  <c r="AD20" i="31"/>
  <c r="V20" i="31"/>
  <c r="N20" i="31"/>
  <c r="F20" i="31"/>
  <c r="AI19" i="31"/>
  <c r="AA19" i="31"/>
  <c r="S19" i="31"/>
  <c r="K19" i="31"/>
  <c r="AN18" i="31"/>
  <c r="AF18" i="31"/>
  <c r="X18" i="31"/>
  <c r="P18" i="31"/>
  <c r="H18" i="31"/>
  <c r="AK17" i="31"/>
  <c r="AC17" i="31"/>
  <c r="U17" i="31"/>
  <c r="M17" i="31"/>
  <c r="E17" i="31"/>
  <c r="AH16" i="31"/>
  <c r="Z16" i="31"/>
  <c r="R16" i="31"/>
  <c r="J16" i="31"/>
  <c r="AM15" i="31"/>
  <c r="AE15" i="31"/>
  <c r="W15" i="31"/>
  <c r="O15" i="31"/>
  <c r="G15" i="31"/>
  <c r="AJ14" i="31"/>
  <c r="AB14" i="31"/>
  <c r="T14" i="31"/>
  <c r="L14" i="31"/>
  <c r="D14" i="31"/>
  <c r="AG13" i="31"/>
  <c r="Y13" i="31"/>
  <c r="Q13" i="31"/>
  <c r="I13" i="31"/>
  <c r="AL12" i="31"/>
  <c r="AD12" i="31"/>
  <c r="V12" i="31"/>
  <c r="N12" i="31"/>
  <c r="F12" i="31"/>
  <c r="AI11" i="31"/>
  <c r="AA11" i="31"/>
  <c r="S11" i="31"/>
  <c r="K11" i="31"/>
  <c r="AN10" i="31"/>
  <c r="AF10" i="31"/>
  <c r="X10" i="31"/>
  <c r="P10" i="31"/>
  <c r="H10" i="31"/>
  <c r="AK9" i="31"/>
  <c r="AC9" i="31"/>
  <c r="U9" i="31"/>
  <c r="M9" i="31"/>
  <c r="I9" i="21" a="1"/>
  <c r="D7" i="7" a="1"/>
  <c r="AP8" i="34" l="1"/>
  <c r="AP12" i="34"/>
  <c r="AO32" i="34"/>
  <c r="AP32" i="34" s="1"/>
  <c r="AO35" i="34"/>
  <c r="AP35" i="34" s="1"/>
  <c r="AK44" i="34"/>
  <c r="AK45" i="34" s="1"/>
  <c r="AO37" i="34"/>
  <c r="AP37" i="34" s="1"/>
  <c r="AE44" i="34"/>
  <c r="AE45" i="34" s="1"/>
  <c r="AO30" i="34"/>
  <c r="AP30" i="34" s="1"/>
  <c r="AN44" i="34"/>
  <c r="AN45" i="34" s="1"/>
  <c r="AM44" i="34"/>
  <c r="AM45" i="34" s="1"/>
  <c r="AO15" i="34"/>
  <c r="AP15" i="34" s="1"/>
  <c r="N44" i="34"/>
  <c r="N45" i="34" s="1"/>
  <c r="I44" i="34"/>
  <c r="I45" i="34" s="1"/>
  <c r="G44" i="34"/>
  <c r="G45" i="34" s="1"/>
  <c r="Q44" i="34"/>
  <c r="Q45" i="34" s="1"/>
  <c r="AO14" i="34"/>
  <c r="AP14" i="34" s="1"/>
  <c r="U44" i="34"/>
  <c r="U45" i="34" s="1"/>
  <c r="AO34" i="34"/>
  <c r="AP34" i="34" s="1"/>
  <c r="AO19" i="34"/>
  <c r="AP19" i="34" s="1"/>
  <c r="E44" i="34"/>
  <c r="E45" i="34" s="1"/>
  <c r="AO22" i="34"/>
  <c r="AP22" i="34" s="1"/>
  <c r="O44" i="34"/>
  <c r="O45" i="34" s="1"/>
  <c r="S44" i="34"/>
  <c r="S45" i="34" s="1"/>
  <c r="AI44" i="34"/>
  <c r="AI45" i="34" s="1"/>
  <c r="H44" i="34"/>
  <c r="H45" i="34" s="1"/>
  <c r="AO40" i="34"/>
  <c r="AP40" i="34" s="1"/>
  <c r="AO26" i="34"/>
  <c r="AP26" i="34" s="1"/>
  <c r="K44" i="34"/>
  <c r="K45" i="34" s="1"/>
  <c r="AO27" i="34"/>
  <c r="AP27" i="34" s="1"/>
  <c r="X44" i="34"/>
  <c r="X45" i="34" s="1"/>
  <c r="AJ44" i="34"/>
  <c r="AJ45" i="34" s="1"/>
  <c r="AO17" i="34"/>
  <c r="AP17" i="34" s="1"/>
  <c r="F44" i="34"/>
  <c r="F45" i="34" s="1"/>
  <c r="AB44" i="34"/>
  <c r="AB45" i="34" s="1"/>
  <c r="AO42" i="34"/>
  <c r="AP42" i="34" s="1"/>
  <c r="AO33" i="34"/>
  <c r="AP33" i="34" s="1"/>
  <c r="AO13" i="34"/>
  <c r="AP13" i="34" s="1"/>
  <c r="AO23" i="34"/>
  <c r="AP23" i="34" s="1"/>
  <c r="J44" i="34"/>
  <c r="J45" i="34" s="1"/>
  <c r="AG44" i="34"/>
  <c r="AG45" i="34" s="1"/>
  <c r="AO16" i="34"/>
  <c r="AP16" i="34" s="1"/>
  <c r="W44" i="34"/>
  <c r="W45" i="34" s="1"/>
  <c r="L44" i="34"/>
  <c r="L45" i="34" s="1"/>
  <c r="P44" i="34"/>
  <c r="P45" i="34" s="1"/>
  <c r="M44" i="34"/>
  <c r="M45" i="34" s="1"/>
  <c r="AO31" i="34"/>
  <c r="AP31" i="34" s="1"/>
  <c r="AA44" i="34"/>
  <c r="AA45" i="34" s="1"/>
  <c r="AO39" i="34"/>
  <c r="AP39" i="34" s="1"/>
  <c r="Y44" i="34"/>
  <c r="Y45" i="34" s="1"/>
  <c r="AO24" i="34"/>
  <c r="AP24" i="34" s="1"/>
  <c r="AO21" i="34"/>
  <c r="AP21" i="34" s="1"/>
  <c r="AL44" i="34"/>
  <c r="AL45" i="34" s="1"/>
  <c r="AO41" i="34"/>
  <c r="AP41" i="34" s="1"/>
  <c r="AD44" i="34"/>
  <c r="AD45" i="34" s="1"/>
  <c r="T44" i="34"/>
  <c r="T45" i="34" s="1"/>
  <c r="V44" i="34"/>
  <c r="V45" i="34" s="1"/>
  <c r="Z44" i="34"/>
  <c r="Z45" i="34" s="1"/>
  <c r="AO38" i="34"/>
  <c r="AP38" i="34" s="1"/>
  <c r="AO20" i="34"/>
  <c r="AP20" i="34" s="1"/>
  <c r="AO36" i="34"/>
  <c r="AP36" i="34" s="1"/>
  <c r="AO11" i="34"/>
  <c r="AP11" i="34" s="1"/>
  <c r="AO9" i="34"/>
  <c r="AP9" i="34" s="1"/>
  <c r="R44" i="34"/>
  <c r="R45" i="34" s="1"/>
  <c r="AH44" i="34"/>
  <c r="AH45" i="34" s="1"/>
  <c r="AO10" i="34"/>
  <c r="AP10" i="34" s="1"/>
  <c r="AO28" i="34"/>
  <c r="AP28" i="34" s="1"/>
  <c r="AO29" i="34"/>
  <c r="AP29" i="34" s="1"/>
  <c r="D44" i="34"/>
  <c r="D45" i="34" s="1"/>
  <c r="AO7" i="34"/>
  <c r="AP7" i="34" s="1"/>
  <c r="AO18" i="34"/>
  <c r="AP18" i="34" s="1"/>
  <c r="AF44" i="34"/>
  <c r="AF45" i="34" s="1"/>
  <c r="AO25" i="34"/>
  <c r="AP25" i="34" s="1"/>
  <c r="AO43" i="34"/>
  <c r="AP43" i="34" s="1"/>
  <c r="AC44" i="34"/>
  <c r="AC45" i="34" s="1"/>
  <c r="AO29" i="31"/>
  <c r="AO32" i="31"/>
  <c r="AO44" i="31"/>
  <c r="AO43" i="31"/>
  <c r="AO41" i="31"/>
  <c r="AO38" i="31"/>
  <c r="AO35" i="31"/>
  <c r="AO36" i="31"/>
  <c r="AI46" i="31"/>
  <c r="AE46" i="31"/>
  <c r="X46" i="31"/>
  <c r="AO33" i="31"/>
  <c r="V46" i="31"/>
  <c r="AO14" i="31"/>
  <c r="AO20" i="31"/>
  <c r="I46" i="31"/>
  <c r="AO30" i="31"/>
  <c r="AO31" i="31"/>
  <c r="AO42" i="31"/>
  <c r="AO34" i="31"/>
  <c r="AO37" i="31"/>
  <c r="AO39" i="31"/>
  <c r="AO45" i="31"/>
  <c r="AO40" i="31"/>
  <c r="AJ46" i="31"/>
  <c r="M46" i="31"/>
  <c r="AO10" i="31"/>
  <c r="W46" i="31"/>
  <c r="AO19" i="31"/>
  <c r="R46" i="31"/>
  <c r="AO21" i="31"/>
  <c r="K46" i="31"/>
  <c r="F46" i="31"/>
  <c r="AL46" i="31"/>
  <c r="Y46" i="31"/>
  <c r="T46" i="31"/>
  <c r="D46" i="31"/>
  <c r="AH46" i="31"/>
  <c r="AO23" i="31"/>
  <c r="AC46" i="31"/>
  <c r="AO24" i="31"/>
  <c r="AN46" i="31"/>
  <c r="AO16" i="31"/>
  <c r="H46" i="31"/>
  <c r="N46" i="31"/>
  <c r="AD46" i="31"/>
  <c r="O46" i="31"/>
  <c r="J46" i="31"/>
  <c r="AO17" i="31"/>
  <c r="AK46" i="31"/>
  <c r="AF46" i="31"/>
  <c r="AA46" i="31"/>
  <c r="Q46" i="31"/>
  <c r="AO12" i="31"/>
  <c r="AO13" i="31"/>
  <c r="AO9" i="31"/>
  <c r="Z46" i="31"/>
  <c r="U46" i="31"/>
  <c r="AO15" i="31"/>
  <c r="AG46" i="31"/>
  <c r="AB46" i="31"/>
  <c r="AO22" i="31"/>
  <c r="S46" i="31"/>
  <c r="AO11" i="31"/>
  <c r="AO18" i="31"/>
  <c r="AO25" i="31"/>
  <c r="L46" i="31"/>
  <c r="AM46" i="31"/>
  <c r="AO26" i="31"/>
  <c r="AO27" i="31"/>
  <c r="AO28" i="31"/>
  <c r="E46" i="31"/>
  <c r="G46" i="31"/>
  <c r="P46" i="31"/>
  <c r="N32" i="21"/>
  <c r="I9" i="21"/>
  <c r="M9" i="21"/>
  <c r="Q9" i="21"/>
  <c r="U9" i="21"/>
  <c r="Y9" i="21"/>
  <c r="AC9" i="21"/>
  <c r="AG9" i="21"/>
  <c r="AK9" i="21"/>
  <c r="AO9" i="21"/>
  <c r="AS9" i="21"/>
  <c r="L10" i="21"/>
  <c r="P10" i="21"/>
  <c r="T10" i="21"/>
  <c r="X10" i="21"/>
  <c r="AB10" i="21"/>
  <c r="AF10" i="21"/>
  <c r="AJ10" i="21"/>
  <c r="AN10" i="21"/>
  <c r="AR10" i="21"/>
  <c r="K11" i="21"/>
  <c r="O11" i="21"/>
  <c r="S11" i="21"/>
  <c r="W11" i="21"/>
  <c r="AA11" i="21"/>
  <c r="AE11" i="21"/>
  <c r="AI11" i="21"/>
  <c r="AM11" i="21"/>
  <c r="AQ11" i="21"/>
  <c r="J12" i="21"/>
  <c r="N12" i="21"/>
  <c r="R12" i="21"/>
  <c r="V12" i="21"/>
  <c r="Z12" i="21"/>
  <c r="AD12" i="21"/>
  <c r="AH12" i="21"/>
  <c r="AL12" i="21"/>
  <c r="AP12" i="21"/>
  <c r="I13" i="21"/>
  <c r="M13" i="21"/>
  <c r="Q13" i="21"/>
  <c r="U13" i="21"/>
  <c r="Y13" i="21"/>
  <c r="AC13" i="21"/>
  <c r="AG13" i="21"/>
  <c r="AK13" i="21"/>
  <c r="AO13" i="21"/>
  <c r="AS13" i="21"/>
  <c r="L14" i="21"/>
  <c r="P14" i="21"/>
  <c r="T14" i="21"/>
  <c r="X14" i="21"/>
  <c r="AB14" i="21"/>
  <c r="AF14" i="21"/>
  <c r="AJ14" i="21"/>
  <c r="AN14" i="21"/>
  <c r="AR14" i="21"/>
  <c r="K15" i="21"/>
  <c r="O15" i="21"/>
  <c r="S15" i="21"/>
  <c r="W15" i="21"/>
  <c r="AA15" i="21"/>
  <c r="AE15" i="21"/>
  <c r="AI15" i="21"/>
  <c r="AM15" i="21"/>
  <c r="AQ15" i="21"/>
  <c r="J16" i="21"/>
  <c r="N16" i="21"/>
  <c r="R16" i="21"/>
  <c r="V16" i="21"/>
  <c r="Z16" i="21"/>
  <c r="AD16" i="21"/>
  <c r="AH16" i="21"/>
  <c r="AL16" i="21"/>
  <c r="AP16" i="21"/>
  <c r="I17" i="21"/>
  <c r="M17" i="21"/>
  <c r="Q17" i="21"/>
  <c r="U17" i="21"/>
  <c r="Y17" i="21"/>
  <c r="AC17" i="21"/>
  <c r="AG17" i="21"/>
  <c r="AK17" i="21"/>
  <c r="AO17" i="21"/>
  <c r="AS17" i="21"/>
  <c r="L18" i="21"/>
  <c r="P18" i="21"/>
  <c r="T18" i="21"/>
  <c r="X18" i="21"/>
  <c r="AB18" i="21"/>
  <c r="AF18" i="21"/>
  <c r="AJ18" i="21"/>
  <c r="AN18" i="21"/>
  <c r="AR18" i="21"/>
  <c r="K19" i="21"/>
  <c r="O19" i="21"/>
  <c r="S19" i="21"/>
  <c r="W19" i="21"/>
  <c r="AA19" i="21"/>
  <c r="AE19" i="21"/>
  <c r="AI19" i="21"/>
  <c r="AM19" i="21"/>
  <c r="AQ19" i="21"/>
  <c r="J20" i="21"/>
  <c r="N20" i="21"/>
  <c r="R20" i="21"/>
  <c r="V20" i="21"/>
  <c r="Z20" i="21"/>
  <c r="AD20" i="21"/>
  <c r="AH20" i="21"/>
  <c r="AL20" i="21"/>
  <c r="AP20" i="21"/>
  <c r="I21" i="21"/>
  <c r="M21" i="21"/>
  <c r="Q21" i="21"/>
  <c r="U21" i="21"/>
  <c r="Y21" i="21"/>
  <c r="AC21" i="21"/>
  <c r="AG21" i="21"/>
  <c r="AK21" i="21"/>
  <c r="AO21" i="21"/>
  <c r="AS21" i="21"/>
  <c r="L22" i="21"/>
  <c r="P22" i="21"/>
  <c r="T22" i="21"/>
  <c r="X22" i="21"/>
  <c r="AB22" i="21"/>
  <c r="AF22" i="21"/>
  <c r="AJ22" i="21"/>
  <c r="AN22" i="21"/>
  <c r="AR22" i="21"/>
  <c r="K23" i="21"/>
  <c r="O23" i="21"/>
  <c r="S23" i="21"/>
  <c r="W23" i="21"/>
  <c r="AA23" i="21"/>
  <c r="AE23" i="21"/>
  <c r="AI23" i="21"/>
  <c r="AM23" i="21"/>
  <c r="AQ23" i="21"/>
  <c r="J24" i="21"/>
  <c r="N24" i="21"/>
  <c r="R24" i="21"/>
  <c r="V24" i="21"/>
  <c r="Z24" i="21"/>
  <c r="AD24" i="21"/>
  <c r="AH24" i="21"/>
  <c r="AL24" i="21"/>
  <c r="AP24" i="21"/>
  <c r="I25" i="21"/>
  <c r="M25" i="21"/>
  <c r="Q25" i="21"/>
  <c r="U25" i="21"/>
  <c r="Y25" i="21"/>
  <c r="AC25" i="21"/>
  <c r="AG25" i="21"/>
  <c r="AK25" i="21"/>
  <c r="AO25" i="21"/>
  <c r="AS25" i="21"/>
  <c r="L26" i="21"/>
  <c r="P26" i="21"/>
  <c r="T26" i="21"/>
  <c r="X26" i="21"/>
  <c r="AB26" i="21"/>
  <c r="AF26" i="21"/>
  <c r="AJ26" i="21"/>
  <c r="AN26" i="21"/>
  <c r="AR26" i="21"/>
  <c r="K27" i="21"/>
  <c r="O27" i="21"/>
  <c r="S27" i="21"/>
  <c r="W27" i="21"/>
  <c r="AA27" i="21"/>
  <c r="AE27" i="21"/>
  <c r="AI27" i="21"/>
  <c r="AM27" i="21"/>
  <c r="AQ27" i="21"/>
  <c r="J28" i="21"/>
  <c r="N28" i="21"/>
  <c r="R28" i="21"/>
  <c r="V28" i="21"/>
  <c r="Z28" i="21"/>
  <c r="AD28" i="21"/>
  <c r="AH28" i="21"/>
  <c r="AL28" i="21"/>
  <c r="AP28" i="21"/>
  <c r="I29" i="21"/>
  <c r="M29" i="21"/>
  <c r="Q29" i="21"/>
  <c r="U29" i="21"/>
  <c r="Y29" i="21"/>
  <c r="AC29" i="21"/>
  <c r="AG29" i="21"/>
  <c r="AK29" i="21"/>
  <c r="AO29" i="21"/>
  <c r="AS29" i="21"/>
  <c r="L30" i="21"/>
  <c r="P30" i="21"/>
  <c r="T30" i="21"/>
  <c r="X30" i="21"/>
  <c r="AB30" i="21"/>
  <c r="AF30" i="21"/>
  <c r="AJ30" i="21"/>
  <c r="AN30" i="21"/>
  <c r="AR30" i="21"/>
  <c r="K31" i="21"/>
  <c r="O31" i="21"/>
  <c r="S31" i="21"/>
  <c r="W31" i="21"/>
  <c r="AA31" i="21"/>
  <c r="AE31" i="21"/>
  <c r="AI31" i="21"/>
  <c r="AM31" i="21"/>
  <c r="AQ31" i="21"/>
  <c r="J32" i="21"/>
  <c r="AR45" i="21"/>
  <c r="AN45" i="21"/>
  <c r="AJ45" i="21"/>
  <c r="AF45" i="21"/>
  <c r="AB45" i="21"/>
  <c r="X45" i="21"/>
  <c r="T45" i="21"/>
  <c r="P45" i="21"/>
  <c r="L45" i="21"/>
  <c r="AS44" i="21"/>
  <c r="AO44" i="21"/>
  <c r="AK44" i="21"/>
  <c r="AG44" i="21"/>
  <c r="AC44" i="21"/>
  <c r="Y44" i="21"/>
  <c r="U44" i="21"/>
  <c r="Q44" i="21"/>
  <c r="M44" i="21"/>
  <c r="I44" i="21"/>
  <c r="AP43" i="21"/>
  <c r="AL43" i="21"/>
  <c r="AH43" i="21"/>
  <c r="AD43" i="21"/>
  <c r="Z43" i="21"/>
  <c r="V43" i="21"/>
  <c r="R43" i="21"/>
  <c r="N43" i="21"/>
  <c r="J43" i="21"/>
  <c r="AQ42" i="21"/>
  <c r="AM42" i="21"/>
  <c r="AI42" i="21"/>
  <c r="AE42" i="21"/>
  <c r="AA42" i="21"/>
  <c r="W42" i="21"/>
  <c r="K9" i="21"/>
  <c r="O9" i="21"/>
  <c r="S9" i="21"/>
  <c r="W9" i="21"/>
  <c r="AA9" i="21"/>
  <c r="AE9" i="21"/>
  <c r="AI9" i="21"/>
  <c r="AM9" i="21"/>
  <c r="AQ9" i="21"/>
  <c r="J10" i="21"/>
  <c r="N10" i="21"/>
  <c r="R10" i="21"/>
  <c r="V10" i="21"/>
  <c r="Z10" i="21"/>
  <c r="AD10" i="21"/>
  <c r="AH10" i="21"/>
  <c r="AL10" i="21"/>
  <c r="AP10" i="21"/>
  <c r="I11" i="21"/>
  <c r="M11" i="21"/>
  <c r="Q11" i="21"/>
  <c r="U11" i="21"/>
  <c r="Y11" i="21"/>
  <c r="AC11" i="21"/>
  <c r="AG11" i="21"/>
  <c r="AK11" i="21"/>
  <c r="AO11" i="21"/>
  <c r="AS11" i="21"/>
  <c r="L12" i="21"/>
  <c r="P12" i="21"/>
  <c r="T12" i="21"/>
  <c r="X12" i="21"/>
  <c r="AB12" i="21"/>
  <c r="AF12" i="21"/>
  <c r="AJ12" i="21"/>
  <c r="AN12" i="21"/>
  <c r="AR12" i="21"/>
  <c r="K13" i="21"/>
  <c r="O13" i="21"/>
  <c r="S13" i="21"/>
  <c r="W13" i="21"/>
  <c r="AA13" i="21"/>
  <c r="AE13" i="21"/>
  <c r="AI13" i="21"/>
  <c r="AM13" i="21"/>
  <c r="AQ13" i="21"/>
  <c r="J14" i="21"/>
  <c r="N14" i="21"/>
  <c r="R14" i="21"/>
  <c r="V14" i="21"/>
  <c r="Z14" i="21"/>
  <c r="AD14" i="21"/>
  <c r="AH14" i="21"/>
  <c r="AL14" i="21"/>
  <c r="AP14" i="21"/>
  <c r="I15" i="21"/>
  <c r="M15" i="21"/>
  <c r="Q15" i="21"/>
  <c r="U15" i="21"/>
  <c r="Y15" i="21"/>
  <c r="AC15" i="21"/>
  <c r="AG15" i="21"/>
  <c r="AK15" i="21"/>
  <c r="AO15" i="21"/>
  <c r="AS15" i="21"/>
  <c r="L16" i="21"/>
  <c r="P16" i="21"/>
  <c r="T16" i="21"/>
  <c r="X16" i="21"/>
  <c r="AB16" i="21"/>
  <c r="AF16" i="21"/>
  <c r="AJ16" i="21"/>
  <c r="AN16" i="21"/>
  <c r="AR16" i="21"/>
  <c r="K17" i="21"/>
  <c r="O17" i="21"/>
  <c r="S17" i="21"/>
  <c r="W17" i="21"/>
  <c r="AA17" i="21"/>
  <c r="AE17" i="21"/>
  <c r="AI17" i="21"/>
  <c r="AM17" i="21"/>
  <c r="AQ17" i="21"/>
  <c r="J18" i="21"/>
  <c r="N18" i="21"/>
  <c r="R18" i="21"/>
  <c r="V18" i="21"/>
  <c r="Z18" i="21"/>
  <c r="AD18" i="21"/>
  <c r="AH18" i="21"/>
  <c r="AL18" i="21"/>
  <c r="AP18" i="21"/>
  <c r="I19" i="21"/>
  <c r="M19" i="21"/>
  <c r="Q19" i="21"/>
  <c r="U19" i="21"/>
  <c r="Y19" i="21"/>
  <c r="AC19" i="21"/>
  <c r="AG19" i="21"/>
  <c r="AK19" i="21"/>
  <c r="AO19" i="21"/>
  <c r="AS19" i="21"/>
  <c r="L20" i="21"/>
  <c r="P20" i="21"/>
  <c r="T20" i="21"/>
  <c r="X20" i="21"/>
  <c r="AB20" i="21"/>
  <c r="AF20" i="21"/>
  <c r="AJ20" i="21"/>
  <c r="AN20" i="21"/>
  <c r="AR20" i="21"/>
  <c r="K21" i="21"/>
  <c r="O21" i="21"/>
  <c r="S21" i="21"/>
  <c r="W21" i="21"/>
  <c r="AA21" i="21"/>
  <c r="AE21" i="21"/>
  <c r="AI21" i="21"/>
  <c r="AM21" i="21"/>
  <c r="AQ21" i="21"/>
  <c r="J22" i="21"/>
  <c r="N22" i="21"/>
  <c r="R22" i="21"/>
  <c r="V22" i="21"/>
  <c r="Z22" i="21"/>
  <c r="AD22" i="21"/>
  <c r="AH22" i="21"/>
  <c r="AL22" i="21"/>
  <c r="AP22" i="21"/>
  <c r="I23" i="21"/>
  <c r="M23" i="21"/>
  <c r="Q23" i="21"/>
  <c r="U23" i="21"/>
  <c r="Y23" i="21"/>
  <c r="AC23" i="21"/>
  <c r="AG23" i="21"/>
  <c r="AK23" i="21"/>
  <c r="AO23" i="21"/>
  <c r="AS23" i="21"/>
  <c r="L24" i="21"/>
  <c r="P24" i="21"/>
  <c r="T24" i="21"/>
  <c r="X24" i="21"/>
  <c r="AB24" i="21"/>
  <c r="AF24" i="21"/>
  <c r="AJ24" i="21"/>
  <c r="AN24" i="21"/>
  <c r="AR24" i="21"/>
  <c r="K25" i="21"/>
  <c r="O25" i="21"/>
  <c r="S25" i="21"/>
  <c r="W25" i="21"/>
  <c r="AA25" i="21"/>
  <c r="AE25" i="21"/>
  <c r="AI25" i="21"/>
  <c r="AM25" i="21"/>
  <c r="AQ25" i="21"/>
  <c r="J26" i="21"/>
  <c r="N26" i="21"/>
  <c r="R26" i="21"/>
  <c r="V26" i="21"/>
  <c r="Z26" i="21"/>
  <c r="AD26" i="21"/>
  <c r="AH26" i="21"/>
  <c r="AL26" i="21"/>
  <c r="AP26" i="21"/>
  <c r="I27" i="21"/>
  <c r="M27" i="21"/>
  <c r="Q27" i="21"/>
  <c r="U27" i="21"/>
  <c r="Y27" i="21"/>
  <c r="AC27" i="21"/>
  <c r="AG27" i="21"/>
  <c r="AK27" i="21"/>
  <c r="AO27" i="21"/>
  <c r="AS27" i="21"/>
  <c r="L28" i="21"/>
  <c r="P28" i="21"/>
  <c r="T28" i="21"/>
  <c r="X28" i="21"/>
  <c r="AB28" i="21"/>
  <c r="AF28" i="21"/>
  <c r="AJ28" i="21"/>
  <c r="AN28" i="21"/>
  <c r="AR28" i="21"/>
  <c r="K29" i="21"/>
  <c r="O29" i="21"/>
  <c r="S29" i="21"/>
  <c r="W29" i="21"/>
  <c r="AA29" i="21"/>
  <c r="AE29" i="21"/>
  <c r="AI29" i="21"/>
  <c r="AM29" i="21"/>
  <c r="AQ29" i="21"/>
  <c r="J30" i="21"/>
  <c r="N30" i="21"/>
  <c r="R30" i="21"/>
  <c r="V30" i="21"/>
  <c r="Z30" i="21"/>
  <c r="AD30" i="21"/>
  <c r="AH30" i="21"/>
  <c r="AL30" i="21"/>
  <c r="AP30" i="21"/>
  <c r="I31" i="21"/>
  <c r="M31" i="21"/>
  <c r="Q31" i="21"/>
  <c r="U31" i="21"/>
  <c r="Y31" i="21"/>
  <c r="AC31" i="21"/>
  <c r="AG31" i="21"/>
  <c r="AK31" i="21"/>
  <c r="AO31" i="21"/>
  <c r="AS31" i="21"/>
  <c r="L32" i="21"/>
  <c r="AP45" i="21"/>
  <c r="AL45" i="21"/>
  <c r="AH45" i="21"/>
  <c r="AD45" i="21"/>
  <c r="Z45" i="21"/>
  <c r="V45" i="21"/>
  <c r="R45" i="21"/>
  <c r="N45" i="21"/>
  <c r="J45" i="21"/>
  <c r="AQ44" i="21"/>
  <c r="AM44" i="21"/>
  <c r="AI44" i="21"/>
  <c r="AE44" i="21"/>
  <c r="AA44" i="21"/>
  <c r="W44" i="21"/>
  <c r="S44" i="21"/>
  <c r="O44" i="21"/>
  <c r="K44" i="21"/>
  <c r="AR43" i="21"/>
  <c r="AN43" i="21"/>
  <c r="AJ43" i="21"/>
  <c r="AF43" i="21"/>
  <c r="AB43" i="21"/>
  <c r="X43" i="21"/>
  <c r="T43" i="21"/>
  <c r="P43" i="21"/>
  <c r="L43" i="21"/>
  <c r="AS42" i="21"/>
  <c r="AO42" i="21"/>
  <c r="AK42" i="21"/>
  <c r="AG42" i="21"/>
  <c r="AC42" i="21"/>
  <c r="Y42" i="21"/>
  <c r="U42" i="21"/>
  <c r="Q42" i="21"/>
  <c r="M42" i="21"/>
  <c r="I42" i="21"/>
  <c r="AP41" i="21"/>
  <c r="AL41" i="21"/>
  <c r="AH41" i="21"/>
  <c r="AD41" i="21"/>
  <c r="Z41" i="21"/>
  <c r="V41" i="21"/>
  <c r="R41" i="21"/>
  <c r="N41" i="21"/>
  <c r="J41" i="21"/>
  <c r="AQ40" i="21"/>
  <c r="AM40" i="21"/>
  <c r="AI40" i="21"/>
  <c r="AE40" i="21"/>
  <c r="AA40" i="21"/>
  <c r="W40" i="21"/>
  <c r="S40" i="21"/>
  <c r="O40" i="21"/>
  <c r="K40" i="21"/>
  <c r="AR39" i="21"/>
  <c r="AN39" i="21"/>
  <c r="AJ39" i="21"/>
  <c r="AF39" i="21"/>
  <c r="AB39" i="21"/>
  <c r="X39" i="21"/>
  <c r="T39" i="21"/>
  <c r="P39" i="21"/>
  <c r="L39" i="21"/>
  <c r="AS38" i="21"/>
  <c r="AO38" i="21"/>
  <c r="AK38" i="21"/>
  <c r="AG38" i="21"/>
  <c r="AC38" i="21"/>
  <c r="Y38" i="21"/>
  <c r="U38" i="21"/>
  <c r="Q38" i="21"/>
  <c r="M38" i="21"/>
  <c r="I38" i="21"/>
  <c r="AP37" i="21"/>
  <c r="AL37" i="21"/>
  <c r="AH37" i="21"/>
  <c r="AD37" i="21"/>
  <c r="Z37" i="21"/>
  <c r="V37" i="21"/>
  <c r="R37" i="21"/>
  <c r="N37" i="21"/>
  <c r="J37" i="21"/>
  <c r="AQ36" i="21"/>
  <c r="AM36" i="21"/>
  <c r="AI36" i="21"/>
  <c r="AE36" i="21"/>
  <c r="AA36" i="21"/>
  <c r="W36" i="21"/>
  <c r="S36" i="21"/>
  <c r="O36" i="21"/>
  <c r="K36" i="21"/>
  <c r="AR35" i="21"/>
  <c r="AN35" i="21"/>
  <c r="AJ35" i="21"/>
  <c r="AF35" i="21"/>
  <c r="AB35" i="21"/>
  <c r="X35" i="21"/>
  <c r="T35" i="21"/>
  <c r="P35" i="21"/>
  <c r="L35" i="21"/>
  <c r="AS34" i="21"/>
  <c r="AO34" i="21"/>
  <c r="AK34" i="21"/>
  <c r="AG34" i="21"/>
  <c r="AC34" i="21"/>
  <c r="Y34" i="21"/>
  <c r="U34" i="21"/>
  <c r="Q34" i="21"/>
  <c r="M34" i="21"/>
  <c r="I34" i="21"/>
  <c r="AP33" i="21"/>
  <c r="AL33" i="21"/>
  <c r="AH33" i="21"/>
  <c r="AD33" i="21"/>
  <c r="Z33" i="21"/>
  <c r="V33" i="21"/>
  <c r="R33" i="21"/>
  <c r="N33" i="21"/>
  <c r="J33" i="21"/>
  <c r="AQ32" i="21"/>
  <c r="AM32" i="21"/>
  <c r="AI32" i="21"/>
  <c r="AE32" i="21"/>
  <c r="AA32" i="21"/>
  <c r="W32" i="21"/>
  <c r="S32" i="21"/>
  <c r="O32" i="21"/>
  <c r="AQ45" i="21"/>
  <c r="AM45" i="21"/>
  <c r="AI45" i="21"/>
  <c r="AE45" i="21"/>
  <c r="AA45" i="21"/>
  <c r="W45" i="21"/>
  <c r="S45" i="21"/>
  <c r="O45" i="21"/>
  <c r="K45" i="21"/>
  <c r="AR44" i="21"/>
  <c r="AN44" i="21"/>
  <c r="AJ44" i="21"/>
  <c r="AF44" i="21"/>
  <c r="AB44" i="21"/>
  <c r="X44" i="21"/>
  <c r="T44" i="21"/>
  <c r="P44" i="21"/>
  <c r="L44" i="21"/>
  <c r="AS43" i="21"/>
  <c r="AO43" i="21"/>
  <c r="AK43" i="21"/>
  <c r="AG43" i="21"/>
  <c r="AC43" i="21"/>
  <c r="Y43" i="21"/>
  <c r="U43" i="21"/>
  <c r="Q43" i="21"/>
  <c r="M43" i="21"/>
  <c r="I43" i="21"/>
  <c r="AP42" i="21"/>
  <c r="AL42" i="21"/>
  <c r="AH42" i="21"/>
  <c r="AD42" i="21"/>
  <c r="Z42" i="21"/>
  <c r="V42" i="21"/>
  <c r="R42" i="21"/>
  <c r="N42" i="21"/>
  <c r="J42" i="21"/>
  <c r="AQ41" i="21"/>
  <c r="AM41" i="21"/>
  <c r="AI41" i="21"/>
  <c r="AE41" i="21"/>
  <c r="AA41" i="21"/>
  <c r="W41" i="21"/>
  <c r="S41" i="21"/>
  <c r="O41" i="21"/>
  <c r="K41" i="21"/>
  <c r="AR40" i="21"/>
  <c r="AN40" i="21"/>
  <c r="AJ40" i="21"/>
  <c r="AF40" i="21"/>
  <c r="AB40" i="21"/>
  <c r="X40" i="21"/>
  <c r="T40" i="21"/>
  <c r="P40" i="21"/>
  <c r="L40" i="21"/>
  <c r="AS39" i="21"/>
  <c r="AO39" i="21"/>
  <c r="AK39" i="21"/>
  <c r="AG39" i="21"/>
  <c r="AC39" i="21"/>
  <c r="Y39" i="21"/>
  <c r="U39" i="21"/>
  <c r="Q39" i="21"/>
  <c r="M39" i="21"/>
  <c r="I39" i="21"/>
  <c r="AP38" i="21"/>
  <c r="AL38" i="21"/>
  <c r="AH38" i="21"/>
  <c r="AD38" i="21"/>
  <c r="Z38" i="21"/>
  <c r="V38" i="21"/>
  <c r="R38" i="21"/>
  <c r="N38" i="21"/>
  <c r="J38" i="21"/>
  <c r="AQ37" i="21"/>
  <c r="AM37" i="21"/>
  <c r="AI37" i="21"/>
  <c r="AE37" i="21"/>
  <c r="AA37" i="21"/>
  <c r="W37" i="21"/>
  <c r="S37" i="21"/>
  <c r="O37" i="21"/>
  <c r="K37" i="21"/>
  <c r="AR36" i="21"/>
  <c r="AN36" i="21"/>
  <c r="AJ36" i="21"/>
  <c r="AF36" i="21"/>
  <c r="AB36" i="21"/>
  <c r="X36" i="21"/>
  <c r="T36" i="21"/>
  <c r="P36" i="21"/>
  <c r="L36" i="21"/>
  <c r="AS35" i="21"/>
  <c r="AO35" i="21"/>
  <c r="AK35" i="21"/>
  <c r="AG35" i="21"/>
  <c r="AC35" i="21"/>
  <c r="Y35" i="21"/>
  <c r="U35" i="21"/>
  <c r="Q35" i="21"/>
  <c r="M35" i="21"/>
  <c r="I35" i="21"/>
  <c r="AP34" i="21"/>
  <c r="AL34" i="21"/>
  <c r="AH34" i="21"/>
  <c r="AD34" i="21"/>
  <c r="Z34" i="21"/>
  <c r="V34" i="21"/>
  <c r="R34" i="21"/>
  <c r="N34" i="21"/>
  <c r="J34" i="21"/>
  <c r="AQ33" i="21"/>
  <c r="AM33" i="21"/>
  <c r="AI33" i="21"/>
  <c r="AE33" i="21"/>
  <c r="AA33" i="21"/>
  <c r="W33" i="21"/>
  <c r="S33" i="21"/>
  <c r="O33" i="21"/>
  <c r="K33" i="21"/>
  <c r="AR32" i="21"/>
  <c r="AN32" i="21"/>
  <c r="AJ32" i="21"/>
  <c r="AF32" i="21"/>
  <c r="AB32" i="21"/>
  <c r="X32" i="21"/>
  <c r="T32" i="21"/>
  <c r="P32" i="21"/>
  <c r="L9" i="21"/>
  <c r="P9" i="21"/>
  <c r="T9" i="21"/>
  <c r="X9" i="21"/>
  <c r="AB9" i="21"/>
  <c r="AF9" i="21"/>
  <c r="AJ9" i="21"/>
  <c r="AN9" i="21"/>
  <c r="AR9" i="21"/>
  <c r="K10" i="21"/>
  <c r="O10" i="21"/>
  <c r="S10" i="21"/>
  <c r="W10" i="21"/>
  <c r="AA10" i="21"/>
  <c r="AE10" i="21"/>
  <c r="AI10" i="21"/>
  <c r="AM10" i="21"/>
  <c r="AQ10" i="21"/>
  <c r="J11" i="21"/>
  <c r="N11" i="21"/>
  <c r="R11" i="21"/>
  <c r="V11" i="21"/>
  <c r="Z11" i="21"/>
  <c r="AD11" i="21"/>
  <c r="AH11" i="21"/>
  <c r="AL11" i="21"/>
  <c r="AP11" i="21"/>
  <c r="I12" i="21"/>
  <c r="M12" i="21"/>
  <c r="Q12" i="21"/>
  <c r="U12" i="21"/>
  <c r="Y12" i="21"/>
  <c r="AC12" i="21"/>
  <c r="AG12" i="21"/>
  <c r="AK12" i="21"/>
  <c r="AO12" i="21"/>
  <c r="AS12" i="21"/>
  <c r="L13" i="21"/>
  <c r="P13" i="21"/>
  <c r="T13" i="21"/>
  <c r="X13" i="21"/>
  <c r="AB13" i="21"/>
  <c r="AF13" i="21"/>
  <c r="AJ13" i="21"/>
  <c r="AN13" i="21"/>
  <c r="AR13" i="21"/>
  <c r="K14" i="21"/>
  <c r="O14" i="21"/>
  <c r="S14" i="21"/>
  <c r="W14" i="21"/>
  <c r="AA14" i="21"/>
  <c r="AE14" i="21"/>
  <c r="AI14" i="21"/>
  <c r="AM14" i="21"/>
  <c r="AQ14" i="21"/>
  <c r="J15" i="21"/>
  <c r="N15" i="21"/>
  <c r="R15" i="21"/>
  <c r="V15" i="21"/>
  <c r="Z15" i="21"/>
  <c r="AD15" i="21"/>
  <c r="AH15" i="21"/>
  <c r="AL15" i="21"/>
  <c r="AP15" i="21"/>
  <c r="I16" i="21"/>
  <c r="M16" i="21"/>
  <c r="Q16" i="21"/>
  <c r="U16" i="21"/>
  <c r="Y16" i="21"/>
  <c r="AC16" i="21"/>
  <c r="AG16" i="21"/>
  <c r="AK16" i="21"/>
  <c r="AO16" i="21"/>
  <c r="AS16" i="21"/>
  <c r="L17" i="21"/>
  <c r="P17" i="21"/>
  <c r="T17" i="21"/>
  <c r="X17" i="21"/>
  <c r="AB17" i="21"/>
  <c r="AF17" i="21"/>
  <c r="AJ17" i="21"/>
  <c r="AN17" i="21"/>
  <c r="AR17" i="21"/>
  <c r="K18" i="21"/>
  <c r="O18" i="21"/>
  <c r="S18" i="21"/>
  <c r="W18" i="21"/>
  <c r="AA18" i="21"/>
  <c r="AE18" i="21"/>
  <c r="AI18" i="21"/>
  <c r="AM18" i="21"/>
  <c r="AQ18" i="21"/>
  <c r="J19" i="21"/>
  <c r="N19" i="21"/>
  <c r="R19" i="21"/>
  <c r="V19" i="21"/>
  <c r="Z19" i="21"/>
  <c r="AD19" i="21"/>
  <c r="AH19" i="21"/>
  <c r="AL19" i="21"/>
  <c r="AP19" i="21"/>
  <c r="I20" i="21"/>
  <c r="M20" i="21"/>
  <c r="Q20" i="21"/>
  <c r="U20" i="21"/>
  <c r="Y20" i="21"/>
  <c r="AC20" i="21"/>
  <c r="AG20" i="21"/>
  <c r="AK20" i="21"/>
  <c r="AO20" i="21"/>
  <c r="AS20" i="21"/>
  <c r="L21" i="21"/>
  <c r="P21" i="21"/>
  <c r="T21" i="21"/>
  <c r="X21" i="21"/>
  <c r="AB21" i="21"/>
  <c r="AF21" i="21"/>
  <c r="AJ21" i="21"/>
  <c r="AN21" i="21"/>
  <c r="AR21" i="21"/>
  <c r="K22" i="21"/>
  <c r="O22" i="21"/>
  <c r="S22" i="21"/>
  <c r="W22" i="21"/>
  <c r="AA22" i="21"/>
  <c r="AE22" i="21"/>
  <c r="AI22" i="21"/>
  <c r="AM22" i="21"/>
  <c r="AQ22" i="21"/>
  <c r="J23" i="21"/>
  <c r="N23" i="21"/>
  <c r="R23" i="21"/>
  <c r="V23" i="21"/>
  <c r="Z23" i="21"/>
  <c r="AD23" i="21"/>
  <c r="AH23" i="21"/>
  <c r="AL23" i="21"/>
  <c r="AP23" i="21"/>
  <c r="I24" i="21"/>
  <c r="M24" i="21"/>
  <c r="Q24" i="21"/>
  <c r="U24" i="21"/>
  <c r="Y24" i="21"/>
  <c r="AC24" i="21"/>
  <c r="AG24" i="21"/>
  <c r="AK24" i="21"/>
  <c r="AO24" i="21"/>
  <c r="AS24" i="21"/>
  <c r="L25" i="21"/>
  <c r="P25" i="21"/>
  <c r="T25" i="21"/>
  <c r="X25" i="21"/>
  <c r="AB25" i="21"/>
  <c r="AF25" i="21"/>
  <c r="AJ25" i="21"/>
  <c r="AN25" i="21"/>
  <c r="AR25" i="21"/>
  <c r="K26" i="21"/>
  <c r="O26" i="21"/>
  <c r="S26" i="21"/>
  <c r="W26" i="21"/>
  <c r="AA26" i="21"/>
  <c r="AE26" i="21"/>
  <c r="AI26" i="21"/>
  <c r="AM26" i="21"/>
  <c r="AQ26" i="21"/>
  <c r="J27" i="21"/>
  <c r="N27" i="21"/>
  <c r="R27" i="21"/>
  <c r="V27" i="21"/>
  <c r="Z27" i="21"/>
  <c r="AD27" i="21"/>
  <c r="AH27" i="21"/>
  <c r="AL27" i="21"/>
  <c r="AP27" i="21"/>
  <c r="I28" i="21"/>
  <c r="M28" i="21"/>
  <c r="Q28" i="21"/>
  <c r="U28" i="21"/>
  <c r="Y28" i="21"/>
  <c r="AC28" i="21"/>
  <c r="AG28" i="21"/>
  <c r="AK28" i="21"/>
  <c r="AO28" i="21"/>
  <c r="AS28" i="21"/>
  <c r="L29" i="21"/>
  <c r="P29" i="21"/>
  <c r="T29" i="21"/>
  <c r="X29" i="21"/>
  <c r="AB29" i="21"/>
  <c r="AF29" i="21"/>
  <c r="AJ29" i="21"/>
  <c r="AN29" i="21"/>
  <c r="AR29" i="21"/>
  <c r="K30" i="21"/>
  <c r="O30" i="21"/>
  <c r="S30" i="21"/>
  <c r="W30" i="21"/>
  <c r="AA30" i="21"/>
  <c r="AE30" i="21"/>
  <c r="AI30" i="21"/>
  <c r="AM30" i="21"/>
  <c r="AQ30" i="21"/>
  <c r="J31" i="21"/>
  <c r="N31" i="21"/>
  <c r="R31" i="21"/>
  <c r="V31" i="21"/>
  <c r="Z31" i="21"/>
  <c r="AD31" i="21"/>
  <c r="AH31" i="21"/>
  <c r="AL31" i="21"/>
  <c r="AP31" i="21"/>
  <c r="I32" i="21"/>
  <c r="M32" i="21"/>
  <c r="S42" i="21"/>
  <c r="O42" i="21"/>
  <c r="K42" i="21"/>
  <c r="AR41" i="21"/>
  <c r="AN41" i="21"/>
  <c r="AJ41" i="21"/>
  <c r="AF41" i="21"/>
  <c r="AB41" i="21"/>
  <c r="X41" i="21"/>
  <c r="T41" i="21"/>
  <c r="P41" i="21"/>
  <c r="L41" i="21"/>
  <c r="AS40" i="21"/>
  <c r="AO40" i="21"/>
  <c r="AK40" i="21"/>
  <c r="AG40" i="21"/>
  <c r="AC40" i="21"/>
  <c r="Y40" i="21"/>
  <c r="U40" i="21"/>
  <c r="Q40" i="21"/>
  <c r="M40" i="21"/>
  <c r="I40" i="21"/>
  <c r="AP39" i="21"/>
  <c r="AL39" i="21"/>
  <c r="AH39" i="21"/>
  <c r="AD39" i="21"/>
  <c r="Z39" i="21"/>
  <c r="V39" i="21"/>
  <c r="R39" i="21"/>
  <c r="N39" i="21"/>
  <c r="J39" i="21"/>
  <c r="AQ38" i="21"/>
  <c r="AM38" i="21"/>
  <c r="AI38" i="21"/>
  <c r="AE38" i="21"/>
  <c r="AA38" i="21"/>
  <c r="W38" i="21"/>
  <c r="S38" i="21"/>
  <c r="O38" i="21"/>
  <c r="K38" i="21"/>
  <c r="AR37" i="21"/>
  <c r="AN37" i="21"/>
  <c r="AJ37" i="21"/>
  <c r="AF37" i="21"/>
  <c r="AB37" i="21"/>
  <c r="X37" i="21"/>
  <c r="T37" i="21"/>
  <c r="P37" i="21"/>
  <c r="L37" i="21"/>
  <c r="AS36" i="21"/>
  <c r="AO36" i="21"/>
  <c r="AK36" i="21"/>
  <c r="AG36" i="21"/>
  <c r="AC36" i="21"/>
  <c r="Y36" i="21"/>
  <c r="U36" i="21"/>
  <c r="Q36" i="21"/>
  <c r="M36" i="21"/>
  <c r="I36" i="21"/>
  <c r="AP35" i="21"/>
  <c r="AL35" i="21"/>
  <c r="AH35" i="21"/>
  <c r="AD35" i="21"/>
  <c r="Z35" i="21"/>
  <c r="V35" i="21"/>
  <c r="R35" i="21"/>
  <c r="N35" i="21"/>
  <c r="J35" i="21"/>
  <c r="AQ34" i="21"/>
  <c r="AM34" i="21"/>
  <c r="AI34" i="21"/>
  <c r="AE34" i="21"/>
  <c r="AA34" i="21"/>
  <c r="W34" i="21"/>
  <c r="S34" i="21"/>
  <c r="O34" i="21"/>
  <c r="K34" i="21"/>
  <c r="AR33" i="21"/>
  <c r="AN33" i="21"/>
  <c r="AJ33" i="21"/>
  <c r="AF33" i="21"/>
  <c r="AB33" i="21"/>
  <c r="X33" i="21"/>
  <c r="T33" i="21"/>
  <c r="P33" i="21"/>
  <c r="L33" i="21"/>
  <c r="AS32" i="21"/>
  <c r="AO32" i="21"/>
  <c r="AK32" i="21"/>
  <c r="AG32" i="21"/>
  <c r="AC32" i="21"/>
  <c r="Y32" i="21"/>
  <c r="U32" i="21"/>
  <c r="Q32" i="21"/>
  <c r="AS45" i="21"/>
  <c r="AO45" i="21"/>
  <c r="AK45" i="21"/>
  <c r="AG45" i="21"/>
  <c r="AC45" i="21"/>
  <c r="Y45" i="21"/>
  <c r="U45" i="21"/>
  <c r="Q45" i="21"/>
  <c r="M45" i="21"/>
  <c r="I45" i="21"/>
  <c r="AP44" i="21"/>
  <c r="AL44" i="21"/>
  <c r="AH44" i="21"/>
  <c r="AD44" i="21"/>
  <c r="Z44" i="21"/>
  <c r="V44" i="21"/>
  <c r="R44" i="21"/>
  <c r="N44" i="21"/>
  <c r="J44" i="21"/>
  <c r="AQ43" i="21"/>
  <c r="AM43" i="21"/>
  <c r="AI43" i="21"/>
  <c r="AE43" i="21"/>
  <c r="AA43" i="21"/>
  <c r="W43" i="21"/>
  <c r="S43" i="21"/>
  <c r="O43" i="21"/>
  <c r="K43" i="21"/>
  <c r="AR42" i="21"/>
  <c r="AN42" i="21"/>
  <c r="AJ42" i="21"/>
  <c r="AF42" i="21"/>
  <c r="AB42" i="21"/>
  <c r="X42" i="21"/>
  <c r="T42" i="21"/>
  <c r="P42" i="21"/>
  <c r="L42" i="21"/>
  <c r="AS41" i="21"/>
  <c r="AO41" i="21"/>
  <c r="AK41" i="21"/>
  <c r="AG41" i="21"/>
  <c r="AC41" i="21"/>
  <c r="Y41" i="21"/>
  <c r="U41" i="21"/>
  <c r="Q41" i="21"/>
  <c r="M41" i="21"/>
  <c r="I41" i="21"/>
  <c r="AP40" i="21"/>
  <c r="AL40" i="21"/>
  <c r="AH40" i="21"/>
  <c r="AD40" i="21"/>
  <c r="Z40" i="21"/>
  <c r="V40" i="21"/>
  <c r="R40" i="21"/>
  <c r="N40" i="21"/>
  <c r="J40" i="21"/>
  <c r="AQ39" i="21"/>
  <c r="AM39" i="21"/>
  <c r="AI39" i="21"/>
  <c r="AE39" i="21"/>
  <c r="AA39" i="21"/>
  <c r="W39" i="21"/>
  <c r="S39" i="21"/>
  <c r="O39" i="21"/>
  <c r="K39" i="21"/>
  <c r="AR38" i="21"/>
  <c r="AN38" i="21"/>
  <c r="AJ38" i="21"/>
  <c r="AF38" i="21"/>
  <c r="AB38" i="21"/>
  <c r="X38" i="21"/>
  <c r="T38" i="21"/>
  <c r="P38" i="21"/>
  <c r="L38" i="21"/>
  <c r="AS37" i="21"/>
  <c r="AO37" i="21"/>
  <c r="AK37" i="21"/>
  <c r="AG37" i="21"/>
  <c r="AC37" i="21"/>
  <c r="Y37" i="21"/>
  <c r="U37" i="21"/>
  <c r="Q37" i="21"/>
  <c r="M37" i="21"/>
  <c r="I37" i="21"/>
  <c r="AP36" i="21"/>
  <c r="AL36" i="21"/>
  <c r="AH36" i="21"/>
  <c r="AD36" i="21"/>
  <c r="Z36" i="21"/>
  <c r="V36" i="21"/>
  <c r="R36" i="21"/>
  <c r="N36" i="21"/>
  <c r="J36" i="21"/>
  <c r="AQ35" i="21"/>
  <c r="AM35" i="21"/>
  <c r="AI35" i="21"/>
  <c r="AE35" i="21"/>
  <c r="AA35" i="21"/>
  <c r="W35" i="21"/>
  <c r="S35" i="21"/>
  <c r="O35" i="21"/>
  <c r="K35" i="21"/>
  <c r="AR34" i="21"/>
  <c r="AN34" i="21"/>
  <c r="AJ34" i="21"/>
  <c r="AF34" i="21"/>
  <c r="AB34" i="21"/>
  <c r="X34" i="21"/>
  <c r="T34" i="21"/>
  <c r="P34" i="21"/>
  <c r="L34" i="21"/>
  <c r="AS33" i="21"/>
  <c r="AO33" i="21"/>
  <c r="AK33" i="21"/>
  <c r="AG33" i="21"/>
  <c r="AC33" i="21"/>
  <c r="Y33" i="21"/>
  <c r="U33" i="21"/>
  <c r="Q33" i="21"/>
  <c r="M33" i="21"/>
  <c r="I33" i="21"/>
  <c r="AP32" i="21"/>
  <c r="AL32" i="21"/>
  <c r="AH32" i="21"/>
  <c r="AD32" i="21"/>
  <c r="Z32" i="21"/>
  <c r="V32" i="21"/>
  <c r="R32" i="21"/>
  <c r="J9" i="21"/>
  <c r="N9" i="21"/>
  <c r="R9" i="21"/>
  <c r="V9" i="21"/>
  <c r="Z9" i="21"/>
  <c r="AD9" i="21"/>
  <c r="AH9" i="21"/>
  <c r="AL9" i="21"/>
  <c r="AP9" i="21"/>
  <c r="I10" i="21"/>
  <c r="M10" i="21"/>
  <c r="Q10" i="21"/>
  <c r="U10" i="21"/>
  <c r="Y10" i="21"/>
  <c r="AC10" i="21"/>
  <c r="AG10" i="21"/>
  <c r="AK10" i="21"/>
  <c r="AO10" i="21"/>
  <c r="AS10" i="21"/>
  <c r="L11" i="21"/>
  <c r="P11" i="21"/>
  <c r="T11" i="21"/>
  <c r="X11" i="21"/>
  <c r="AB11" i="21"/>
  <c r="AF11" i="21"/>
  <c r="AJ11" i="21"/>
  <c r="AN11" i="21"/>
  <c r="AR11" i="21"/>
  <c r="K12" i="21"/>
  <c r="O12" i="21"/>
  <c r="S12" i="21"/>
  <c r="W12" i="21"/>
  <c r="AA12" i="21"/>
  <c r="AE12" i="21"/>
  <c r="AI12" i="21"/>
  <c r="AM12" i="21"/>
  <c r="AQ12" i="21"/>
  <c r="J13" i="21"/>
  <c r="N13" i="21"/>
  <c r="R13" i="21"/>
  <c r="V13" i="21"/>
  <c r="Z13" i="21"/>
  <c r="AD13" i="21"/>
  <c r="AH13" i="21"/>
  <c r="AL13" i="21"/>
  <c r="AP13" i="21"/>
  <c r="I14" i="21"/>
  <c r="M14" i="21"/>
  <c r="Q14" i="21"/>
  <c r="U14" i="21"/>
  <c r="Y14" i="21"/>
  <c r="AC14" i="21"/>
  <c r="AG14" i="21"/>
  <c r="AK14" i="21"/>
  <c r="AO14" i="21"/>
  <c r="AS14" i="21"/>
  <c r="L15" i="21"/>
  <c r="P15" i="21"/>
  <c r="T15" i="21"/>
  <c r="X15" i="21"/>
  <c r="AB15" i="21"/>
  <c r="AF15" i="21"/>
  <c r="AJ15" i="21"/>
  <c r="AN15" i="21"/>
  <c r="AR15" i="21"/>
  <c r="K16" i="21"/>
  <c r="O16" i="21"/>
  <c r="S16" i="21"/>
  <c r="W16" i="21"/>
  <c r="AA16" i="21"/>
  <c r="AE16" i="21"/>
  <c r="AI16" i="21"/>
  <c r="AM16" i="21"/>
  <c r="AQ16" i="21"/>
  <c r="J17" i="21"/>
  <c r="N17" i="21"/>
  <c r="R17" i="21"/>
  <c r="V17" i="21"/>
  <c r="Z17" i="21"/>
  <c r="AD17" i="21"/>
  <c r="AH17" i="21"/>
  <c r="AL17" i="21"/>
  <c r="AP17" i="21"/>
  <c r="I18" i="21"/>
  <c r="M18" i="21"/>
  <c r="Q18" i="21"/>
  <c r="U18" i="21"/>
  <c r="Y18" i="21"/>
  <c r="AC18" i="21"/>
  <c r="AG18" i="21"/>
  <c r="AK18" i="21"/>
  <c r="AO18" i="21"/>
  <c r="AS18" i="21"/>
  <c r="L19" i="21"/>
  <c r="P19" i="21"/>
  <c r="T19" i="21"/>
  <c r="X19" i="21"/>
  <c r="AB19" i="21"/>
  <c r="AF19" i="21"/>
  <c r="AJ19" i="21"/>
  <c r="AN19" i="21"/>
  <c r="AR19" i="21"/>
  <c r="K20" i="21"/>
  <c r="O20" i="21"/>
  <c r="S20" i="21"/>
  <c r="W20" i="21"/>
  <c r="AA20" i="21"/>
  <c r="AE20" i="21"/>
  <c r="AI20" i="21"/>
  <c r="AM20" i="21"/>
  <c r="AQ20" i="21"/>
  <c r="J21" i="21"/>
  <c r="N21" i="21"/>
  <c r="R21" i="21"/>
  <c r="V21" i="21"/>
  <c r="Z21" i="21"/>
  <c r="AD21" i="21"/>
  <c r="AH21" i="21"/>
  <c r="AL21" i="21"/>
  <c r="AP21" i="21"/>
  <c r="I22" i="21"/>
  <c r="M22" i="21"/>
  <c r="Q22" i="21"/>
  <c r="U22" i="21"/>
  <c r="Y22" i="21"/>
  <c r="AC22" i="21"/>
  <c r="AG22" i="21"/>
  <c r="AK22" i="21"/>
  <c r="AO22" i="21"/>
  <c r="AS22" i="21"/>
  <c r="L23" i="21"/>
  <c r="P23" i="21"/>
  <c r="T23" i="21"/>
  <c r="X23" i="21"/>
  <c r="AB23" i="21"/>
  <c r="AF23" i="21"/>
  <c r="AJ23" i="21"/>
  <c r="AN23" i="21"/>
  <c r="AR23" i="21"/>
  <c r="K24" i="21"/>
  <c r="O24" i="21"/>
  <c r="S24" i="21"/>
  <c r="W24" i="21"/>
  <c r="AA24" i="21"/>
  <c r="AE24" i="21"/>
  <c r="AI24" i="21"/>
  <c r="AM24" i="21"/>
  <c r="AQ24" i="21"/>
  <c r="J25" i="21"/>
  <c r="N25" i="21"/>
  <c r="R25" i="21"/>
  <c r="V25" i="21"/>
  <c r="Z25" i="21"/>
  <c r="AD25" i="21"/>
  <c r="AH25" i="21"/>
  <c r="AL25" i="21"/>
  <c r="AP25" i="21"/>
  <c r="I26" i="21"/>
  <c r="M26" i="21"/>
  <c r="Q26" i="21"/>
  <c r="U26" i="21"/>
  <c r="Y26" i="21"/>
  <c r="AC26" i="21"/>
  <c r="AG26" i="21"/>
  <c r="AK26" i="21"/>
  <c r="AO26" i="21"/>
  <c r="AS26" i="21"/>
  <c r="L27" i="21"/>
  <c r="P27" i="21"/>
  <c r="T27" i="21"/>
  <c r="X27" i="21"/>
  <c r="AB27" i="21"/>
  <c r="AF27" i="21"/>
  <c r="AJ27" i="21"/>
  <c r="AN27" i="21"/>
  <c r="AR27" i="21"/>
  <c r="K28" i="21"/>
  <c r="O28" i="21"/>
  <c r="S28" i="21"/>
  <c r="W28" i="21"/>
  <c r="AA28" i="21"/>
  <c r="AE28" i="21"/>
  <c r="AI28" i="21"/>
  <c r="AM28" i="21"/>
  <c r="AQ28" i="21"/>
  <c r="J29" i="21"/>
  <c r="N29" i="21"/>
  <c r="R29" i="21"/>
  <c r="V29" i="21"/>
  <c r="Z29" i="21"/>
  <c r="AD29" i="21"/>
  <c r="AH29" i="21"/>
  <c r="AL29" i="21"/>
  <c r="AP29" i="21"/>
  <c r="I30" i="21"/>
  <c r="M30" i="21"/>
  <c r="Q30" i="21"/>
  <c r="U30" i="21"/>
  <c r="Y30" i="21"/>
  <c r="AC30" i="21"/>
  <c r="AG30" i="21"/>
  <c r="AK30" i="21"/>
  <c r="AO30" i="21"/>
  <c r="AS30" i="21"/>
  <c r="L31" i="21"/>
  <c r="P31" i="21"/>
  <c r="T31" i="21"/>
  <c r="X31" i="21"/>
  <c r="AB31" i="21"/>
  <c r="AF31" i="21"/>
  <c r="AJ31" i="21"/>
  <c r="AN31" i="21"/>
  <c r="AR31" i="21"/>
  <c r="K32" i="21"/>
  <c r="D7" i="7"/>
  <c r="AA7" i="7"/>
  <c r="V8" i="7"/>
  <c r="Q9" i="7"/>
  <c r="L10" i="7"/>
  <c r="G11" i="7"/>
  <c r="AM11" i="7"/>
  <c r="AH12" i="7"/>
  <c r="AC13" i="7"/>
  <c r="X14" i="7"/>
  <c r="S15" i="7"/>
  <c r="N16" i="7"/>
  <c r="I17" i="7"/>
  <c r="D18" i="7"/>
  <c r="AJ18" i="7"/>
  <c r="AE19" i="7"/>
  <c r="Z20" i="7"/>
  <c r="I21" i="7"/>
  <c r="Y21" i="7"/>
  <c r="D22" i="7"/>
  <c r="T22" i="7"/>
  <c r="AJ22" i="7"/>
  <c r="O23" i="7"/>
  <c r="AE23" i="7"/>
  <c r="J24" i="7"/>
  <c r="Z24" i="7"/>
  <c r="E25" i="7"/>
  <c r="U25" i="7"/>
  <c r="AK25" i="7"/>
  <c r="P26" i="7"/>
  <c r="AF26" i="7"/>
  <c r="K27" i="7"/>
  <c r="AA27" i="7"/>
  <c r="AK27" i="7"/>
  <c r="H28" i="7"/>
  <c r="P28" i="7"/>
  <c r="X28" i="7"/>
  <c r="AF28" i="7"/>
  <c r="AN28" i="7"/>
  <c r="K29" i="7"/>
  <c r="S29" i="7"/>
  <c r="AA29" i="7"/>
  <c r="AI29" i="7"/>
  <c r="F30" i="7"/>
  <c r="N30" i="7"/>
  <c r="V30" i="7"/>
  <c r="AD30" i="7"/>
  <c r="AL30" i="7"/>
  <c r="I31" i="7"/>
  <c r="Q31" i="7"/>
  <c r="Y31" i="7"/>
  <c r="AG31" i="7"/>
  <c r="D32" i="7"/>
  <c r="L32" i="7"/>
  <c r="K7" i="7"/>
  <c r="F8" i="7"/>
  <c r="AL8" i="7"/>
  <c r="AG9" i="7"/>
  <c r="AB10" i="7"/>
  <c r="W11" i="7"/>
  <c r="R12" i="7"/>
  <c r="M13" i="7"/>
  <c r="H14" i="7"/>
  <c r="AN14" i="7"/>
  <c r="AI15" i="7"/>
  <c r="AD16" i="7"/>
  <c r="Y17" i="7"/>
  <c r="T18" i="7"/>
  <c r="O19" i="7"/>
  <c r="J20" i="7"/>
  <c r="AL20" i="7"/>
  <c r="Q21" i="7"/>
  <c r="AG21" i="7"/>
  <c r="L22" i="7"/>
  <c r="AB22" i="7"/>
  <c r="G23" i="7"/>
  <c r="W23" i="7"/>
  <c r="AM23" i="7"/>
  <c r="R24" i="7"/>
  <c r="AH24" i="7"/>
  <c r="M25" i="7"/>
  <c r="AC25" i="7"/>
  <c r="H26" i="7"/>
  <c r="X26" i="7"/>
  <c r="AN26" i="7"/>
  <c r="S27" i="7"/>
  <c r="AG27" i="7"/>
  <c r="D28" i="7"/>
  <c r="L28" i="7"/>
  <c r="T28" i="7"/>
  <c r="AB28" i="7"/>
  <c r="AJ28" i="7"/>
  <c r="G29" i="7"/>
  <c r="O29" i="7"/>
  <c r="W29" i="7"/>
  <c r="AE29" i="7"/>
  <c r="AM29" i="7"/>
  <c r="J30" i="7"/>
  <c r="R30" i="7"/>
  <c r="Z30" i="7"/>
  <c r="AH30" i="7"/>
  <c r="E31" i="7"/>
  <c r="M31" i="7"/>
  <c r="U31" i="7"/>
  <c r="AC31" i="7"/>
  <c r="AK31" i="7"/>
  <c r="H32" i="7"/>
  <c r="N8" i="7"/>
  <c r="D10" i="7"/>
  <c r="AE11" i="7"/>
  <c r="U13" i="7"/>
  <c r="K15" i="7"/>
  <c r="AL16" i="7"/>
  <c r="AB18" i="7"/>
  <c r="R20" i="7"/>
  <c r="U21" i="7"/>
  <c r="P22" i="7"/>
  <c r="K23" i="7"/>
  <c r="F24" i="7"/>
  <c r="AL24" i="7"/>
  <c r="AG25" i="7"/>
  <c r="AB26" i="7"/>
  <c r="W27" i="7"/>
  <c r="F28" i="7"/>
  <c r="V28" i="7"/>
  <c r="AL28" i="7"/>
  <c r="Q29" i="7"/>
  <c r="AG29" i="7"/>
  <c r="L30" i="7"/>
  <c r="AB30" i="7"/>
  <c r="G31" i="7"/>
  <c r="W31" i="7"/>
  <c r="AM31" i="7"/>
  <c r="P32" i="7"/>
  <c r="X32" i="7"/>
  <c r="AF32" i="7"/>
  <c r="AN32" i="7"/>
  <c r="K33" i="7"/>
  <c r="S33" i="7"/>
  <c r="AA33" i="7"/>
  <c r="AI33" i="7"/>
  <c r="F34" i="7"/>
  <c r="N34" i="7"/>
  <c r="V34" i="7"/>
  <c r="AC34" i="7"/>
  <c r="AG34" i="7"/>
  <c r="AK34" i="7"/>
  <c r="D35" i="7"/>
  <c r="H35" i="7"/>
  <c r="L35" i="7"/>
  <c r="P35" i="7"/>
  <c r="T35" i="7"/>
  <c r="X35" i="7"/>
  <c r="AB35" i="7"/>
  <c r="AF35" i="7"/>
  <c r="AJ35" i="7"/>
  <c r="AN35" i="7"/>
  <c r="G36" i="7"/>
  <c r="K36" i="7"/>
  <c r="O36" i="7"/>
  <c r="S36" i="7"/>
  <c r="W36" i="7"/>
  <c r="AA36" i="7"/>
  <c r="AE36" i="7"/>
  <c r="AI36" i="7"/>
  <c r="AM36" i="7"/>
  <c r="F37" i="7"/>
  <c r="J37" i="7"/>
  <c r="N37" i="7"/>
  <c r="R37" i="7"/>
  <c r="V37" i="7"/>
  <c r="Z37" i="7"/>
  <c r="AD37" i="7"/>
  <c r="AH37" i="7"/>
  <c r="AL37" i="7"/>
  <c r="E38" i="7"/>
  <c r="I38" i="7"/>
  <c r="M38" i="7"/>
  <c r="Q38" i="7"/>
  <c r="U38" i="7"/>
  <c r="Y38" i="7"/>
  <c r="AC38" i="7"/>
  <c r="AG38" i="7"/>
  <c r="AK38" i="7"/>
  <c r="D39" i="7"/>
  <c r="H39" i="7"/>
  <c r="L39" i="7"/>
  <c r="P39" i="7"/>
  <c r="T39" i="7"/>
  <c r="X39" i="7"/>
  <c r="AB39" i="7"/>
  <c r="AF39" i="7"/>
  <c r="AJ39" i="7"/>
  <c r="AN39" i="7"/>
  <c r="G40" i="7"/>
  <c r="K40" i="7"/>
  <c r="O40" i="7"/>
  <c r="S40" i="7"/>
  <c r="W40" i="7"/>
  <c r="AA40" i="7"/>
  <c r="AE40" i="7"/>
  <c r="AI40" i="7"/>
  <c r="AM40" i="7"/>
  <c r="F41" i="7"/>
  <c r="J41" i="7"/>
  <c r="N41" i="7"/>
  <c r="R41" i="7"/>
  <c r="V41" i="7"/>
  <c r="Z41" i="7"/>
  <c r="AD41" i="7"/>
  <c r="AH41" i="7"/>
  <c r="AL41" i="7"/>
  <c r="E42" i="7"/>
  <c r="I42" i="7"/>
  <c r="M42" i="7"/>
  <c r="Q42" i="7"/>
  <c r="U42" i="7"/>
  <c r="Y42" i="7"/>
  <c r="AC42" i="7"/>
  <c r="AG42" i="7"/>
  <c r="AK42" i="7"/>
  <c r="D43" i="7"/>
  <c r="H43" i="7"/>
  <c r="L43" i="7"/>
  <c r="P43" i="7"/>
  <c r="T43" i="7"/>
  <c r="X43" i="7"/>
  <c r="AB43" i="7"/>
  <c r="AF43" i="7"/>
  <c r="AJ43" i="7"/>
  <c r="AN43" i="7"/>
  <c r="AD8" i="7"/>
  <c r="T10" i="7"/>
  <c r="J12" i="7"/>
  <c r="AK13" i="7"/>
  <c r="AA15" i="7"/>
  <c r="Q17" i="7"/>
  <c r="G19" i="7"/>
  <c r="AH20" i="7"/>
  <c r="AC21" i="7"/>
  <c r="X22" i="7"/>
  <c r="S23" i="7"/>
  <c r="N24" i="7"/>
  <c r="I25" i="7"/>
  <c r="D26" i="7"/>
  <c r="AJ26" i="7"/>
  <c r="AE27" i="7"/>
  <c r="J28" i="7"/>
  <c r="Z28" i="7"/>
  <c r="E29" i="7"/>
  <c r="U29" i="7"/>
  <c r="AK29" i="7"/>
  <c r="P30" i="7"/>
  <c r="AF30" i="7"/>
  <c r="K31" i="7"/>
  <c r="AA31" i="7"/>
  <c r="F32" i="7"/>
  <c r="R32" i="7"/>
  <c r="Z32" i="7"/>
  <c r="AH32" i="7"/>
  <c r="E33" i="7"/>
  <c r="M33" i="7"/>
  <c r="U33" i="7"/>
  <c r="AC33" i="7"/>
  <c r="AK33" i="7"/>
  <c r="H34" i="7"/>
  <c r="P34" i="7"/>
  <c r="X34" i="7"/>
  <c r="AD34" i="7"/>
  <c r="AH34" i="7"/>
  <c r="AL34" i="7"/>
  <c r="E35" i="7"/>
  <c r="I35" i="7"/>
  <c r="M35" i="7"/>
  <c r="Q35" i="7"/>
  <c r="U35" i="7"/>
  <c r="Y35" i="7"/>
  <c r="AC35" i="7"/>
  <c r="AG35" i="7"/>
  <c r="AK35" i="7"/>
  <c r="D36" i="7"/>
  <c r="H36" i="7"/>
  <c r="L36" i="7"/>
  <c r="P36" i="7"/>
  <c r="T36" i="7"/>
  <c r="X36" i="7"/>
  <c r="AB36" i="7"/>
  <c r="AF36" i="7"/>
  <c r="AJ36" i="7"/>
  <c r="AN36" i="7"/>
  <c r="G37" i="7"/>
  <c r="K37" i="7"/>
  <c r="O37" i="7"/>
  <c r="S37" i="7"/>
  <c r="W37" i="7"/>
  <c r="AA37" i="7"/>
  <c r="AE37" i="7"/>
  <c r="AI37" i="7"/>
  <c r="AM37" i="7"/>
  <c r="F38" i="7"/>
  <c r="J38" i="7"/>
  <c r="N38" i="7"/>
  <c r="R38" i="7"/>
  <c r="V38" i="7"/>
  <c r="Z38" i="7"/>
  <c r="AD38" i="7"/>
  <c r="AH38" i="7"/>
  <c r="AL38" i="7"/>
  <c r="E39" i="7"/>
  <c r="I39" i="7"/>
  <c r="M39" i="7"/>
  <c r="Q39" i="7"/>
  <c r="U39" i="7"/>
  <c r="Y39" i="7"/>
  <c r="AC39" i="7"/>
  <c r="AG39" i="7"/>
  <c r="AK39" i="7"/>
  <c r="D40" i="7"/>
  <c r="H40" i="7"/>
  <c r="L40" i="7"/>
  <c r="P40" i="7"/>
  <c r="T40" i="7"/>
  <c r="X40" i="7"/>
  <c r="AB40" i="7"/>
  <c r="AF40" i="7"/>
  <c r="AJ40" i="7"/>
  <c r="AN40" i="7"/>
  <c r="G41" i="7"/>
  <c r="K41" i="7"/>
  <c r="O41" i="7"/>
  <c r="S41" i="7"/>
  <c r="W41" i="7"/>
  <c r="AA41" i="7"/>
  <c r="AE41" i="7"/>
  <c r="AI41" i="7"/>
  <c r="AM41" i="7"/>
  <c r="F42" i="7"/>
  <c r="J42" i="7"/>
  <c r="N42" i="7"/>
  <c r="R42" i="7"/>
  <c r="V42" i="7"/>
  <c r="Z42" i="7"/>
  <c r="AD42" i="7"/>
  <c r="AH42" i="7"/>
  <c r="AL42" i="7"/>
  <c r="E43" i="7"/>
  <c r="I43" i="7"/>
  <c r="M43" i="7"/>
  <c r="Q43" i="7"/>
  <c r="U43" i="7"/>
  <c r="Y43" i="7"/>
  <c r="AC43" i="7"/>
  <c r="AG43" i="7"/>
  <c r="AK43" i="7"/>
  <c r="S7" i="7"/>
  <c r="I9" i="7"/>
  <c r="AJ10" i="7"/>
  <c r="Z12" i="7"/>
  <c r="P14" i="7"/>
  <c r="F16" i="7"/>
  <c r="AG17" i="7"/>
  <c r="W19" i="7"/>
  <c r="E21" i="7"/>
  <c r="AK21" i="7"/>
  <c r="AF22" i="7"/>
  <c r="AA23" i="7"/>
  <c r="V24" i="7"/>
  <c r="Q25" i="7"/>
  <c r="L26" i="7"/>
  <c r="G27" i="7"/>
  <c r="AI27" i="7"/>
  <c r="N28" i="7"/>
  <c r="AD28" i="7"/>
  <c r="I29" i="7"/>
  <c r="Y29" i="7"/>
  <c r="D30" i="7"/>
  <c r="T30" i="7"/>
  <c r="AJ30" i="7"/>
  <c r="O31" i="7"/>
  <c r="AE31" i="7"/>
  <c r="J32" i="7"/>
  <c r="T32" i="7"/>
  <c r="AB32" i="7"/>
  <c r="AJ32" i="7"/>
  <c r="G33" i="7"/>
  <c r="O33" i="7"/>
  <c r="W33" i="7"/>
  <c r="AE33" i="7"/>
  <c r="AM33" i="7"/>
  <c r="J34" i="7"/>
  <c r="R34" i="7"/>
  <c r="Z34" i="7"/>
  <c r="AE34" i="7"/>
  <c r="AI34" i="7"/>
  <c r="AM34" i="7"/>
  <c r="F35" i="7"/>
  <c r="J35" i="7"/>
  <c r="N35" i="7"/>
  <c r="R35" i="7"/>
  <c r="V35" i="7"/>
  <c r="Z35" i="7"/>
  <c r="AD35" i="7"/>
  <c r="AH35" i="7"/>
  <c r="AL35" i="7"/>
  <c r="E36" i="7"/>
  <c r="I36" i="7"/>
  <c r="M36" i="7"/>
  <c r="Q36" i="7"/>
  <c r="U36" i="7"/>
  <c r="Y36" i="7"/>
  <c r="AC36" i="7"/>
  <c r="AG36" i="7"/>
  <c r="AK36" i="7"/>
  <c r="D37" i="7"/>
  <c r="H37" i="7"/>
  <c r="L37" i="7"/>
  <c r="P37" i="7"/>
  <c r="T37" i="7"/>
  <c r="X37" i="7"/>
  <c r="AB37" i="7"/>
  <c r="AF37" i="7"/>
  <c r="AJ37" i="7"/>
  <c r="AN37" i="7"/>
  <c r="G38" i="7"/>
  <c r="K38" i="7"/>
  <c r="O38" i="7"/>
  <c r="S38" i="7"/>
  <c r="W38" i="7"/>
  <c r="AA38" i="7"/>
  <c r="AE38" i="7"/>
  <c r="AI38" i="7"/>
  <c r="AM38" i="7"/>
  <c r="F39" i="7"/>
  <c r="J39" i="7"/>
  <c r="N39" i="7"/>
  <c r="R39" i="7"/>
  <c r="V39" i="7"/>
  <c r="Z39" i="7"/>
  <c r="AD39" i="7"/>
  <c r="AH39" i="7"/>
  <c r="AL39" i="7"/>
  <c r="E40" i="7"/>
  <c r="I40" i="7"/>
  <c r="M40" i="7"/>
  <c r="Q40" i="7"/>
  <c r="U40" i="7"/>
  <c r="Y40" i="7"/>
  <c r="AC40" i="7"/>
  <c r="AG40" i="7"/>
  <c r="AK40" i="7"/>
  <c r="D41" i="7"/>
  <c r="H41" i="7"/>
  <c r="L41" i="7"/>
  <c r="P41" i="7"/>
  <c r="T41" i="7"/>
  <c r="X41" i="7"/>
  <c r="AB41" i="7"/>
  <c r="AF41" i="7"/>
  <c r="AJ41" i="7"/>
  <c r="AN41" i="7"/>
  <c r="G42" i="7"/>
  <c r="K42" i="7"/>
  <c r="O42" i="7"/>
  <c r="S42" i="7"/>
  <c r="W42" i="7"/>
  <c r="AA42" i="7"/>
  <c r="AE42" i="7"/>
  <c r="AI42" i="7"/>
  <c r="AM42" i="7"/>
  <c r="F43" i="7"/>
  <c r="J43" i="7"/>
  <c r="N43" i="7"/>
  <c r="R43" i="7"/>
  <c r="V43" i="7"/>
  <c r="Z43" i="7"/>
  <c r="AD43" i="7"/>
  <c r="AH43" i="7"/>
  <c r="AL43" i="7"/>
  <c r="AI7" i="7"/>
  <c r="Y9" i="7"/>
  <c r="O11" i="7"/>
  <c r="E13" i="7"/>
  <c r="AF14" i="7"/>
  <c r="V16" i="7"/>
  <c r="L18" i="7"/>
  <c r="AM19" i="7"/>
  <c r="M21" i="7"/>
  <c r="H22" i="7"/>
  <c r="AN22" i="7"/>
  <c r="AI23" i="7"/>
  <c r="AD24" i="7"/>
  <c r="Y25" i="7"/>
  <c r="T26" i="7"/>
  <c r="O27" i="7"/>
  <c r="AM27" i="7"/>
  <c r="R28" i="7"/>
  <c r="AH28" i="7"/>
  <c r="M29" i="7"/>
  <c r="AC29" i="7"/>
  <c r="H30" i="7"/>
  <c r="X30" i="7"/>
  <c r="AN30" i="7"/>
  <c r="S31" i="7"/>
  <c r="AI31" i="7"/>
  <c r="N32" i="7"/>
  <c r="V32" i="7"/>
  <c r="AD32" i="7"/>
  <c r="AL32" i="7"/>
  <c r="I33" i="7"/>
  <c r="Q33" i="7"/>
  <c r="Y33" i="7"/>
  <c r="AG33" i="7"/>
  <c r="D34" i="7"/>
  <c r="L34" i="7"/>
  <c r="T34" i="7"/>
  <c r="AB34" i="7"/>
  <c r="AF34" i="7"/>
  <c r="AJ34" i="7"/>
  <c r="AN34" i="7"/>
  <c r="G35" i="7"/>
  <c r="K35" i="7"/>
  <c r="O35" i="7"/>
  <c r="S35" i="7"/>
  <c r="W35" i="7"/>
  <c r="AA35" i="7"/>
  <c r="AE35" i="7"/>
  <c r="AI35" i="7"/>
  <c r="AM35" i="7"/>
  <c r="F36" i="7"/>
  <c r="J36" i="7"/>
  <c r="N36" i="7"/>
  <c r="R36" i="7"/>
  <c r="V36" i="7"/>
  <c r="Z36" i="7"/>
  <c r="AD36" i="7"/>
  <c r="AH36" i="7"/>
  <c r="AL36" i="7"/>
  <c r="E37" i="7"/>
  <c r="I37" i="7"/>
  <c r="M37" i="7"/>
  <c r="Q37" i="7"/>
  <c r="U37" i="7"/>
  <c r="Y37" i="7"/>
  <c r="AC37" i="7"/>
  <c r="AG37" i="7"/>
  <c r="AK37" i="7"/>
  <c r="D38" i="7"/>
  <c r="H38" i="7"/>
  <c r="L38" i="7"/>
  <c r="P38" i="7"/>
  <c r="T38" i="7"/>
  <c r="X38" i="7"/>
  <c r="AB38" i="7"/>
  <c r="AF38" i="7"/>
  <c r="AJ38" i="7"/>
  <c r="AN38" i="7"/>
  <c r="G39" i="7"/>
  <c r="K39" i="7"/>
  <c r="O39" i="7"/>
  <c r="S39" i="7"/>
  <c r="W39" i="7"/>
  <c r="AA39" i="7"/>
  <c r="AE39" i="7"/>
  <c r="AI39" i="7"/>
  <c r="AM39" i="7"/>
  <c r="F40" i="7"/>
  <c r="J40" i="7"/>
  <c r="N40" i="7"/>
  <c r="R40" i="7"/>
  <c r="V40" i="7"/>
  <c r="Z40" i="7"/>
  <c r="AD40" i="7"/>
  <c r="AH40" i="7"/>
  <c r="AL40" i="7"/>
  <c r="E41" i="7"/>
  <c r="I41" i="7"/>
  <c r="M41" i="7"/>
  <c r="Q41" i="7"/>
  <c r="U41" i="7"/>
  <c r="Y41" i="7"/>
  <c r="AC41" i="7"/>
  <c r="AG41" i="7"/>
  <c r="AK41" i="7"/>
  <c r="D42" i="7"/>
  <c r="H42" i="7"/>
  <c r="L42" i="7"/>
  <c r="P42" i="7"/>
  <c r="T42" i="7"/>
  <c r="X42" i="7"/>
  <c r="AB42" i="7"/>
  <c r="AF42" i="7"/>
  <c r="AJ42" i="7"/>
  <c r="AN42" i="7"/>
  <c r="G43" i="7"/>
  <c r="K43" i="7"/>
  <c r="O43" i="7"/>
  <c r="S43" i="7"/>
  <c r="W43" i="7"/>
  <c r="AA43" i="7"/>
  <c r="AE43" i="7"/>
  <c r="AI43" i="7"/>
  <c r="AM43" i="7"/>
  <c r="AA34" i="7"/>
  <c r="S34" i="7"/>
  <c r="K34" i="7"/>
  <c r="AN33" i="7"/>
  <c r="AF33" i="7"/>
  <c r="X33" i="7"/>
  <c r="P33" i="7"/>
  <c r="H33" i="7"/>
  <c r="AK32" i="7"/>
  <c r="AC32" i="7"/>
  <c r="U32" i="7"/>
  <c r="M32" i="7"/>
  <c r="E32" i="7"/>
  <c r="AH31" i="7"/>
  <c r="Z31" i="7"/>
  <c r="R31" i="7"/>
  <c r="J31" i="7"/>
  <c r="AM30" i="7"/>
  <c r="AE30" i="7"/>
  <c r="W30" i="7"/>
  <c r="O30" i="7"/>
  <c r="G30" i="7"/>
  <c r="AJ29" i="7"/>
  <c r="AB29" i="7"/>
  <c r="T29" i="7"/>
  <c r="L29" i="7"/>
  <c r="D29" i="7"/>
  <c r="AG28" i="7"/>
  <c r="Y28" i="7"/>
  <c r="Q28" i="7"/>
  <c r="I28" i="7"/>
  <c r="AL27" i="7"/>
  <c r="AC27" i="7"/>
  <c r="M27" i="7"/>
  <c r="AH26" i="7"/>
  <c r="R26" i="7"/>
  <c r="AM25" i="7"/>
  <c r="W25" i="7"/>
  <c r="G25" i="7"/>
  <c r="AB24" i="7"/>
  <c r="L24" i="7"/>
  <c r="AG23" i="7"/>
  <c r="Q23" i="7"/>
  <c r="AL22" i="7"/>
  <c r="V22" i="7"/>
  <c r="F22" i="7"/>
  <c r="AA21" i="7"/>
  <c r="K21" i="7"/>
  <c r="AD20" i="7"/>
  <c r="AI19" i="7"/>
  <c r="AN18" i="7"/>
  <c r="H18" i="7"/>
  <c r="M17" i="7"/>
  <c r="R16" i="7"/>
  <c r="W15" i="7"/>
  <c r="AB14" i="7"/>
  <c r="AG13" i="7"/>
  <c r="AL12" i="7"/>
  <c r="F12" i="7"/>
  <c r="K11" i="7"/>
  <c r="P10" i="7"/>
  <c r="U9" i="7"/>
  <c r="Z8" i="7"/>
  <c r="AE7" i="7"/>
  <c r="AD27" i="7"/>
  <c r="V27" i="7"/>
  <c r="N27" i="7"/>
  <c r="F27" i="7"/>
  <c r="AI26" i="7"/>
  <c r="AA26" i="7"/>
  <c r="S26" i="7"/>
  <c r="K26" i="7"/>
  <c r="AN25" i="7"/>
  <c r="AF25" i="7"/>
  <c r="X25" i="7"/>
  <c r="P25" i="7"/>
  <c r="H25" i="7"/>
  <c r="AK24" i="7"/>
  <c r="AC24" i="7"/>
  <c r="U24" i="7"/>
  <c r="M24" i="7"/>
  <c r="E24" i="7"/>
  <c r="AH23" i="7"/>
  <c r="Z23" i="7"/>
  <c r="R23" i="7"/>
  <c r="J23" i="7"/>
  <c r="AM22" i="7"/>
  <c r="AE22" i="7"/>
  <c r="W22" i="7"/>
  <c r="O22" i="7"/>
  <c r="G22" i="7"/>
  <c r="AJ21" i="7"/>
  <c r="AB21" i="7"/>
  <c r="T21" i="7"/>
  <c r="L21" i="7"/>
  <c r="D21" i="7"/>
  <c r="AF20" i="7"/>
  <c r="P20" i="7"/>
  <c r="AK19" i="7"/>
  <c r="U19" i="7"/>
  <c r="E19" i="7"/>
  <c r="Z18" i="7"/>
  <c r="J18" i="7"/>
  <c r="AE17" i="7"/>
  <c r="O17" i="7"/>
  <c r="AJ16" i="7"/>
  <c r="T16" i="7"/>
  <c r="D16" i="7"/>
  <c r="Q34" i="7"/>
  <c r="G34" i="7"/>
  <c r="AH33" i="7"/>
  <c r="V33" i="7"/>
  <c r="L33" i="7"/>
  <c r="AM32" i="7"/>
  <c r="AA32" i="7"/>
  <c r="Q32" i="7"/>
  <c r="G32" i="7"/>
  <c r="AF31" i="7"/>
  <c r="V31" i="7"/>
  <c r="L31" i="7"/>
  <c r="AK30" i="7"/>
  <c r="AA30" i="7"/>
  <c r="Q30" i="7"/>
  <c r="E30" i="7"/>
  <c r="AF29" i="7"/>
  <c r="V29" i="7"/>
  <c r="J29" i="7"/>
  <c r="AK28" i="7"/>
  <c r="AA28" i="7"/>
  <c r="O28" i="7"/>
  <c r="E28" i="7"/>
  <c r="AF27" i="7"/>
  <c r="I27" i="7"/>
  <c r="Z26" i="7"/>
  <c r="F26" i="7"/>
  <c r="S25" i="7"/>
  <c r="AJ24" i="7"/>
  <c r="P24" i="7"/>
  <c r="AC23" i="7"/>
  <c r="I23" i="7"/>
  <c r="Z22" i="7"/>
  <c r="AM21" i="7"/>
  <c r="S21" i="7"/>
  <c r="AJ20" i="7"/>
  <c r="AA19" i="7"/>
  <c r="X18" i="7"/>
  <c r="U17" i="7"/>
  <c r="J16" i="7"/>
  <c r="G15" i="7"/>
  <c r="D14" i="7"/>
  <c r="AD12" i="7"/>
  <c r="AA11" i="7"/>
  <c r="X10" i="7"/>
  <c r="M9" i="7"/>
  <c r="J8" i="7"/>
  <c r="G7" i="7"/>
  <c r="T27" i="7"/>
  <c r="J27" i="7"/>
  <c r="AK26" i="7"/>
  <c r="Y26" i="7"/>
  <c r="O26" i="7"/>
  <c r="E26" i="7"/>
  <c r="AD25" i="7"/>
  <c r="T25" i="7"/>
  <c r="J25" i="7"/>
  <c r="AI24" i="7"/>
  <c r="Y24" i="7"/>
  <c r="O24" i="7"/>
  <c r="AN23" i="7"/>
  <c r="AD23" i="7"/>
  <c r="T23" i="7"/>
  <c r="H23" i="7"/>
  <c r="AI22" i="7"/>
  <c r="Y22" i="7"/>
  <c r="M22" i="7"/>
  <c r="AN21" i="7"/>
  <c r="AD21" i="7"/>
  <c r="H21" i="7"/>
  <c r="AI20" i="7"/>
  <c r="L20" i="7"/>
  <c r="AC19" i="7"/>
  <c r="I19" i="7"/>
  <c r="V18" i="7"/>
  <c r="AM17" i="7"/>
  <c r="S17" i="7"/>
  <c r="AF16" i="7"/>
  <c r="L16" i="7"/>
  <c r="AC15" i="7"/>
  <c r="M15" i="7"/>
  <c r="AH14" i="7"/>
  <c r="R14" i="7"/>
  <c r="AM13" i="7"/>
  <c r="W13" i="7"/>
  <c r="G13" i="7"/>
  <c r="L12" i="7"/>
  <c r="AG11" i="7"/>
  <c r="AL10" i="7"/>
  <c r="F10" i="7"/>
  <c r="K9" i="7"/>
  <c r="AK7" i="7"/>
  <c r="S20" i="7"/>
  <c r="AF19" i="7"/>
  <c r="P19" i="7"/>
  <c r="AK18" i="7"/>
  <c r="U18" i="7"/>
  <c r="E18" i="7"/>
  <c r="Z17" i="7"/>
  <c r="AM16" i="7"/>
  <c r="O16" i="7"/>
  <c r="AB15" i="7"/>
  <c r="D15" i="7"/>
  <c r="Q14" i="7"/>
  <c r="AL13" i="7"/>
  <c r="V13" i="7"/>
  <c r="AI12" i="7"/>
  <c r="S12" i="7"/>
  <c r="AN11" i="7"/>
  <c r="X11" i="7"/>
  <c r="H11" i="7"/>
  <c r="AC10" i="7"/>
  <c r="E10" i="7"/>
  <c r="Z9" i="7"/>
  <c r="J9" i="7"/>
  <c r="AE8" i="7"/>
  <c r="G8" i="7"/>
  <c r="AB7" i="7"/>
  <c r="M16" i="7"/>
  <c r="AJ13" i="7"/>
  <c r="Y12" i="7"/>
  <c r="AD11" i="7"/>
  <c r="F11" i="7"/>
  <c r="S10" i="7"/>
  <c r="AF9" i="7"/>
  <c r="P9" i="7"/>
  <c r="AC8" i="7"/>
  <c r="M8" i="7"/>
  <c r="Z7" i="7"/>
  <c r="AL33" i="7"/>
  <c r="AG32" i="7"/>
  <c r="AB31" i="7"/>
  <c r="AG30" i="7"/>
  <c r="Z29" i="7"/>
  <c r="AE28" i="7"/>
  <c r="AL26" i="7"/>
  <c r="X24" i="7"/>
  <c r="AH22" i="7"/>
  <c r="N20" i="7"/>
  <c r="AE15" i="7"/>
  <c r="AN10" i="7"/>
  <c r="W7" i="7"/>
  <c r="AE26" i="7"/>
  <c r="I26" i="7"/>
  <c r="D25" i="7"/>
  <c r="I24" i="7"/>
  <c r="N23" i="7"/>
  <c r="I22" i="7"/>
  <c r="N21" i="7"/>
  <c r="Q19" i="7"/>
  <c r="G17" i="7"/>
  <c r="E15" i="7"/>
  <c r="AE13" i="7"/>
  <c r="Y11" i="7"/>
  <c r="AI9" i="7"/>
  <c r="AC7" i="7"/>
  <c r="O20" i="7"/>
  <c r="L19" i="7"/>
  <c r="Q18" i="7"/>
  <c r="V17" i="7"/>
  <c r="AA16" i="7"/>
  <c r="X15" i="7"/>
  <c r="AC14" i="7"/>
  <c r="E14" i="7"/>
  <c r="J13" i="7"/>
  <c r="O12" i="7"/>
  <c r="T11" i="7"/>
  <c r="Y10" i="7"/>
  <c r="AL9" i="7"/>
  <c r="F9" i="7"/>
  <c r="S8" i="7"/>
  <c r="P7" i="7"/>
  <c r="Y34" i="7"/>
  <c r="O34" i="7"/>
  <c r="E34" i="7"/>
  <c r="AD33" i="7"/>
  <c r="T33" i="7"/>
  <c r="J33" i="7"/>
  <c r="AI32" i="7"/>
  <c r="Y32" i="7"/>
  <c r="O32" i="7"/>
  <c r="AN31" i="7"/>
  <c r="AD31" i="7"/>
  <c r="T31" i="7"/>
  <c r="H31" i="7"/>
  <c r="AI30" i="7"/>
  <c r="Y30" i="7"/>
  <c r="M30" i="7"/>
  <c r="AN29" i="7"/>
  <c r="AD29" i="7"/>
  <c r="R29" i="7"/>
  <c r="H29" i="7"/>
  <c r="AI28" i="7"/>
  <c r="W28" i="7"/>
  <c r="M28" i="7"/>
  <c r="AN27" i="7"/>
  <c r="Y27" i="7"/>
  <c r="E27" i="7"/>
  <c r="V26" i="7"/>
  <c r="AI25" i="7"/>
  <c r="O25" i="7"/>
  <c r="AF24" i="7"/>
  <c r="H24" i="7"/>
  <c r="Y23" i="7"/>
  <c r="E23" i="7"/>
  <c r="R22" i="7"/>
  <c r="AI21" i="7"/>
  <c r="O21" i="7"/>
  <c r="V20" i="7"/>
  <c r="S19" i="7"/>
  <c r="P18" i="7"/>
  <c r="E17" i="7"/>
  <c r="AM15" i="7"/>
  <c r="AJ14" i="7"/>
  <c r="Y13" i="7"/>
  <c r="V12" i="7"/>
  <c r="S11" i="7"/>
  <c r="H10" i="7"/>
  <c r="E9" i="7"/>
  <c r="AM7" i="7"/>
  <c r="AB27" i="7"/>
  <c r="R27" i="7"/>
  <c r="H27" i="7"/>
  <c r="AG26" i="7"/>
  <c r="W26" i="7"/>
  <c r="M26" i="7"/>
  <c r="AL25" i="7"/>
  <c r="AB25" i="7"/>
  <c r="R25" i="7"/>
  <c r="F25" i="7"/>
  <c r="AG24" i="7"/>
  <c r="W24" i="7"/>
  <c r="K24" i="7"/>
  <c r="AL23" i="7"/>
  <c r="AB23" i="7"/>
  <c r="P23" i="7"/>
  <c r="F23" i="7"/>
  <c r="AG22" i="7"/>
  <c r="U22" i="7"/>
  <c r="K22" i="7"/>
  <c r="AL21" i="7"/>
  <c r="Z21" i="7"/>
  <c r="P21" i="7"/>
  <c r="F21" i="7"/>
  <c r="AB20" i="7"/>
  <c r="H20" i="7"/>
  <c r="Y19" i="7"/>
  <c r="AL18" i="7"/>
  <c r="R18" i="7"/>
  <c r="AI17" i="7"/>
  <c r="K17" i="7"/>
  <c r="AB16" i="7"/>
  <c r="H16" i="7"/>
  <c r="Y15" i="7"/>
  <c r="I15" i="7"/>
  <c r="AD14" i="7"/>
  <c r="N14" i="7"/>
  <c r="AI13" i="7"/>
  <c r="S13" i="7"/>
  <c r="AN12" i="7"/>
  <c r="X12" i="7"/>
  <c r="H12" i="7"/>
  <c r="AC11" i="7"/>
  <c r="M11" i="7"/>
  <c r="AH10" i="7"/>
  <c r="R10" i="7"/>
  <c r="AM9" i="7"/>
  <c r="W9" i="7"/>
  <c r="G9" i="7"/>
  <c r="AB8" i="7"/>
  <c r="L8" i="7"/>
  <c r="AG7" i="7"/>
  <c r="Q7" i="7"/>
  <c r="AG20" i="7"/>
  <c r="Y20" i="7"/>
  <c r="Q20" i="7"/>
  <c r="I20" i="7"/>
  <c r="AL19" i="7"/>
  <c r="AD19" i="7"/>
  <c r="V19" i="7"/>
  <c r="N19" i="7"/>
  <c r="F19" i="7"/>
  <c r="AI18" i="7"/>
  <c r="AA18" i="7"/>
  <c r="S18" i="7"/>
  <c r="K18" i="7"/>
  <c r="AN17" i="7"/>
  <c r="AF17" i="7"/>
  <c r="X17" i="7"/>
  <c r="P17" i="7"/>
  <c r="H17" i="7"/>
  <c r="AC16" i="7"/>
  <c r="U16" i="7"/>
  <c r="E16" i="7"/>
  <c r="AH15" i="7"/>
  <c r="Z15" i="7"/>
  <c r="R15" i="7"/>
  <c r="J15" i="7"/>
  <c r="AE14" i="7"/>
  <c r="W14" i="7"/>
  <c r="G14" i="7"/>
  <c r="T13" i="7"/>
  <c r="D13" i="7"/>
  <c r="I12" i="7"/>
  <c r="N11" i="7"/>
  <c r="AA10" i="7"/>
  <c r="AN9" i="7"/>
  <c r="H9" i="7"/>
  <c r="AH7" i="7"/>
  <c r="J7" i="7"/>
  <c r="M34" i="7"/>
  <c r="F33" i="7"/>
  <c r="K32" i="7"/>
  <c r="F31" i="7"/>
  <c r="AL29" i="7"/>
  <c r="F29" i="7"/>
  <c r="AJ27" i="7"/>
  <c r="AE25" i="7"/>
  <c r="U23" i="7"/>
  <c r="G21" i="7"/>
  <c r="AK17" i="7"/>
  <c r="Q13" i="7"/>
  <c r="AK9" i="7"/>
  <c r="D27" i="7"/>
  <c r="AJ25" i="7"/>
  <c r="AE24" i="7"/>
  <c r="AJ23" i="7"/>
  <c r="AC22" i="7"/>
  <c r="X21" i="7"/>
  <c r="D20" i="7"/>
  <c r="AA17" i="7"/>
  <c r="U15" i="7"/>
  <c r="J14" i="7"/>
  <c r="T12" i="7"/>
  <c r="AD10" i="7"/>
  <c r="X8" i="7"/>
  <c r="AE20" i="7"/>
  <c r="G20" i="7"/>
  <c r="T19" i="7"/>
  <c r="AG18" i="7"/>
  <c r="AD17" i="7"/>
  <c r="AI16" i="7"/>
  <c r="AN15" i="7"/>
  <c r="P15" i="7"/>
  <c r="U14" i="7"/>
  <c r="R13" i="7"/>
  <c r="W12" i="7"/>
  <c r="AJ11" i="7"/>
  <c r="AG10" i="7"/>
  <c r="I10" i="7"/>
  <c r="N9" i="7"/>
  <c r="AA8" i="7"/>
  <c r="AF7" i="7"/>
  <c r="AB33" i="7"/>
  <c r="AL31" i="7"/>
  <c r="K30" i="7"/>
  <c r="K28" i="7"/>
  <c r="K25" i="7"/>
  <c r="AE21" i="7"/>
  <c r="T14" i="7"/>
  <c r="Z27" i="7"/>
  <c r="Z25" i="7"/>
  <c r="D23" i="7"/>
  <c r="AM20" i="7"/>
  <c r="AH18" i="7"/>
  <c r="AK15" i="7"/>
  <c r="AJ12" i="7"/>
  <c r="I11" i="7"/>
  <c r="S9" i="7"/>
  <c r="M7" i="7"/>
  <c r="AB19" i="7"/>
  <c r="I18" i="7"/>
  <c r="N17" i="7"/>
  <c r="K16" i="7"/>
  <c r="AK14" i="7"/>
  <c r="AH13" i="7"/>
  <c r="AE12" i="7"/>
  <c r="L11" i="7"/>
  <c r="V9" i="7"/>
  <c r="AN7" i="7"/>
  <c r="H7" i="7"/>
  <c r="U34" i="7"/>
  <c r="I34" i="7"/>
  <c r="AJ33" i="7"/>
  <c r="Z33" i="7"/>
  <c r="N33" i="7"/>
  <c r="D33" i="7"/>
  <c r="AE32" i="7"/>
  <c r="S32" i="7"/>
  <c r="I32" i="7"/>
  <c r="AJ31" i="7"/>
  <c r="X31" i="7"/>
  <c r="N31" i="7"/>
  <c r="D31" i="7"/>
  <c r="AC30" i="7"/>
  <c r="S30" i="7"/>
  <c r="I30" i="7"/>
  <c r="AH29" i="7"/>
  <c r="X29" i="7"/>
  <c r="N29" i="7"/>
  <c r="AM28" i="7"/>
  <c r="AC28" i="7"/>
  <c r="S28" i="7"/>
  <c r="G28" i="7"/>
  <c r="AH27" i="7"/>
  <c r="Q27" i="7"/>
  <c r="AD26" i="7"/>
  <c r="J26" i="7"/>
  <c r="AA25" i="7"/>
  <c r="AN24" i="7"/>
  <c r="T24" i="7"/>
  <c r="AK23" i="7"/>
  <c r="M23" i="7"/>
  <c r="AD22" i="7"/>
  <c r="J22" i="7"/>
  <c r="W21" i="7"/>
  <c r="AN20" i="7"/>
  <c r="F20" i="7"/>
  <c r="AF18" i="7"/>
  <c r="AC17" i="7"/>
  <c r="Z16" i="7"/>
  <c r="O15" i="7"/>
  <c r="L14" i="7"/>
  <c r="I13" i="7"/>
  <c r="AI11" i="7"/>
  <c r="AF10" i="7"/>
  <c r="AC9" i="7"/>
  <c r="R8" i="7"/>
  <c r="O7" i="7"/>
  <c r="X27" i="7"/>
  <c r="L27" i="7"/>
  <c r="AM26" i="7"/>
  <c r="AC26" i="7"/>
  <c r="Q26" i="7"/>
  <c r="G26" i="7"/>
  <c r="AH25" i="7"/>
  <c r="V25" i="7"/>
  <c r="L25" i="7"/>
  <c r="AM24" i="7"/>
  <c r="AA24" i="7"/>
  <c r="Q24" i="7"/>
  <c r="G24" i="7"/>
  <c r="AF23" i="7"/>
  <c r="V23" i="7"/>
  <c r="L23" i="7"/>
  <c r="AK22" i="7"/>
  <c r="AA22" i="7"/>
  <c r="Q22" i="7"/>
  <c r="E22" i="7"/>
  <c r="AF21" i="7"/>
  <c r="V21" i="7"/>
  <c r="J21" i="7"/>
  <c r="AK20" i="7"/>
  <c r="T20" i="7"/>
  <c r="AG19" i="7"/>
  <c r="M19" i="7"/>
  <c r="AD18" i="7"/>
  <c r="F18" i="7"/>
  <c r="W17" i="7"/>
  <c r="AN16" i="7"/>
  <c r="P16" i="7"/>
  <c r="AG15" i="7"/>
  <c r="Q15" i="7"/>
  <c r="AL14" i="7"/>
  <c r="V14" i="7"/>
  <c r="F14" i="7"/>
  <c r="AA13" i="7"/>
  <c r="K13" i="7"/>
  <c r="AF12" i="7"/>
  <c r="P12" i="7"/>
  <c r="AK11" i="7"/>
  <c r="U11" i="7"/>
  <c r="E11" i="7"/>
  <c r="Z10" i="7"/>
  <c r="J10" i="7"/>
  <c r="AE9" i="7"/>
  <c r="O9" i="7"/>
  <c r="AJ8" i="7"/>
  <c r="T8" i="7"/>
  <c r="D8" i="7"/>
  <c r="Y7" i="7"/>
  <c r="I7" i="7"/>
  <c r="AC20" i="7"/>
  <c r="U20" i="7"/>
  <c r="M20" i="7"/>
  <c r="E20" i="7"/>
  <c r="AH19" i="7"/>
  <c r="Z19" i="7"/>
  <c r="R19" i="7"/>
  <c r="J19" i="7"/>
  <c r="AM18" i="7"/>
  <c r="AE18" i="7"/>
  <c r="W18" i="7"/>
  <c r="O18" i="7"/>
  <c r="G18" i="7"/>
  <c r="AJ17" i="7"/>
  <c r="AB17" i="7"/>
  <c r="T17" i="7"/>
  <c r="L17" i="7"/>
  <c r="D17" i="7"/>
  <c r="AG16" i="7"/>
  <c r="Y16" i="7"/>
  <c r="Q16" i="7"/>
  <c r="I16" i="7"/>
  <c r="AL15" i="7"/>
  <c r="AD15" i="7"/>
  <c r="V15" i="7"/>
  <c r="N15" i="7"/>
  <c r="F15" i="7"/>
  <c r="AI14" i="7"/>
  <c r="AA14" i="7"/>
  <c r="S14" i="7"/>
  <c r="K14" i="7"/>
  <c r="AN13" i="7"/>
  <c r="AF13" i="7"/>
  <c r="X13" i="7"/>
  <c r="P13" i="7"/>
  <c r="H13" i="7"/>
  <c r="AK12" i="7"/>
  <c r="AC12" i="7"/>
  <c r="U12" i="7"/>
  <c r="M12" i="7"/>
  <c r="E12" i="7"/>
  <c r="AH11" i="7"/>
  <c r="Z11" i="7"/>
  <c r="R11" i="7"/>
  <c r="J11" i="7"/>
  <c r="AM10" i="7"/>
  <c r="AE10" i="7"/>
  <c r="W10" i="7"/>
  <c r="O10" i="7"/>
  <c r="G10" i="7"/>
  <c r="AJ9" i="7"/>
  <c r="AB9" i="7"/>
  <c r="T9" i="7"/>
  <c r="L9" i="7"/>
  <c r="D9" i="7"/>
  <c r="AG8" i="7"/>
  <c r="Y8" i="7"/>
  <c r="Q8" i="7"/>
  <c r="I8" i="7"/>
  <c r="AL7" i="7"/>
  <c r="AD7" i="7"/>
  <c r="V7" i="7"/>
  <c r="N7" i="7"/>
  <c r="F7" i="7"/>
  <c r="R21" i="7"/>
  <c r="AB12" i="7"/>
  <c r="Q11" i="7"/>
  <c r="V10" i="7"/>
  <c r="AA9" i="7"/>
  <c r="AF8" i="7"/>
  <c r="P8" i="7"/>
  <c r="U7" i="7"/>
  <c r="E7" i="7"/>
  <c r="AA20" i="7"/>
  <c r="K20" i="7"/>
  <c r="AN19" i="7"/>
  <c r="X19" i="7"/>
  <c r="H19" i="7"/>
  <c r="AC18" i="7"/>
  <c r="M18" i="7"/>
  <c r="AH17" i="7"/>
  <c r="R17" i="7"/>
  <c r="J17" i="7"/>
  <c r="AE16" i="7"/>
  <c r="W16" i="7"/>
  <c r="G16" i="7"/>
  <c r="AJ15" i="7"/>
  <c r="T15" i="7"/>
  <c r="L15" i="7"/>
  <c r="AG14" i="7"/>
  <c r="Y14" i="7"/>
  <c r="I14" i="7"/>
  <c r="AD13" i="7"/>
  <c r="N13" i="7"/>
  <c r="F13" i="7"/>
  <c r="AA12" i="7"/>
  <c r="K12" i="7"/>
  <c r="AF11" i="7"/>
  <c r="P11" i="7"/>
  <c r="AK10" i="7"/>
  <c r="U10" i="7"/>
  <c r="M10" i="7"/>
  <c r="AH9" i="7"/>
  <c r="R9" i="7"/>
  <c r="AM8" i="7"/>
  <c r="W8" i="7"/>
  <c r="O8" i="7"/>
  <c r="AJ7" i="7"/>
  <c r="T7" i="7"/>
  <c r="L7" i="7"/>
  <c r="AK16" i="7"/>
  <c r="AM14" i="7"/>
  <c r="O14" i="7"/>
  <c r="AB13" i="7"/>
  <c r="L13" i="7"/>
  <c r="AG12" i="7"/>
  <c r="Q12" i="7"/>
  <c r="AL11" i="7"/>
  <c r="V11" i="7"/>
  <c r="AI10" i="7"/>
  <c r="K10" i="7"/>
  <c r="X9" i="7"/>
  <c r="AK8" i="7"/>
  <c r="U8" i="7"/>
  <c r="E8" i="7"/>
  <c r="R7" i="7"/>
  <c r="W34" i="7"/>
  <c r="R33" i="7"/>
  <c r="W32" i="7"/>
  <c r="P31" i="7"/>
  <c r="U30" i="7"/>
  <c r="P29" i="7"/>
  <c r="U28" i="7"/>
  <c r="U27" i="7"/>
  <c r="N26" i="7"/>
  <c r="D24" i="7"/>
  <c r="N22" i="7"/>
  <c r="K19" i="7"/>
  <c r="AH16" i="7"/>
  <c r="N12" i="7"/>
  <c r="AH8" i="7"/>
  <c r="P27" i="7"/>
  <c r="U26" i="7"/>
  <c r="N25" i="7"/>
  <c r="S24" i="7"/>
  <c r="X23" i="7"/>
  <c r="S22" i="7"/>
  <c r="AH21" i="7"/>
  <c r="X20" i="7"/>
  <c r="N18" i="7"/>
  <c r="X16" i="7"/>
  <c r="Z14" i="7"/>
  <c r="O13" i="7"/>
  <c r="D12" i="7"/>
  <c r="N10" i="7"/>
  <c r="AN8" i="7"/>
  <c r="H8" i="7"/>
  <c r="W20" i="7"/>
  <c r="AJ19" i="7"/>
  <c r="D19" i="7"/>
  <c r="Y18" i="7"/>
  <c r="AL17" i="7"/>
  <c r="F17" i="7"/>
  <c r="S16" i="7"/>
  <c r="AF15" i="7"/>
  <c r="H15" i="7"/>
  <c r="M14" i="7"/>
  <c r="Z13" i="7"/>
  <c r="AM12" i="7"/>
  <c r="G12" i="7"/>
  <c r="AB11" i="7"/>
  <c r="D11" i="7"/>
  <c r="Q10" i="7"/>
  <c r="AD9" i="7"/>
  <c r="AI8" i="7"/>
  <c r="K8" i="7"/>
  <c r="X7" i="7"/>
  <c r="AO33" i="7" l="1"/>
  <c r="AP33" i="7" s="1"/>
  <c r="AO23" i="7"/>
  <c r="AP23" i="7" s="1"/>
  <c r="AO13" i="7"/>
  <c r="AP13" i="7" s="1"/>
  <c r="AO29" i="7"/>
  <c r="AP29" i="7" s="1"/>
  <c r="AO34" i="7"/>
  <c r="AP34" i="7" s="1"/>
  <c r="AO36" i="7"/>
  <c r="AP36" i="7" s="1"/>
  <c r="AO26" i="7"/>
  <c r="AP26" i="7" s="1"/>
  <c r="AO39" i="7"/>
  <c r="AP39" i="7" s="1"/>
  <c r="AO10" i="7"/>
  <c r="AP10" i="7" s="1"/>
  <c r="AO32" i="7"/>
  <c r="AP32" i="7" s="1"/>
  <c r="AO7" i="7"/>
  <c r="AP7" i="7" s="1"/>
  <c r="AO11" i="7"/>
  <c r="AP11" i="7" s="1"/>
  <c r="AO19" i="7"/>
  <c r="AP19" i="7" s="1"/>
  <c r="AO24" i="7"/>
  <c r="AP24" i="7" s="1"/>
  <c r="AO31" i="7"/>
  <c r="AP31" i="7" s="1"/>
  <c r="AO20" i="7"/>
  <c r="AP20" i="7" s="1"/>
  <c r="AO14" i="7"/>
  <c r="AP14" i="7" s="1"/>
  <c r="AO42" i="7"/>
  <c r="AP42" i="7" s="1"/>
  <c r="AO30" i="7"/>
  <c r="AP30" i="7" s="1"/>
  <c r="AO35" i="7"/>
  <c r="AP35" i="7" s="1"/>
  <c r="AO28" i="7"/>
  <c r="AP28" i="7" s="1"/>
  <c r="AO22" i="7"/>
  <c r="AP22" i="7" s="1"/>
  <c r="AO15" i="7"/>
  <c r="AP15" i="7" s="1"/>
  <c r="AO9" i="7"/>
  <c r="AP9" i="7" s="1"/>
  <c r="AO25" i="7"/>
  <c r="AP25" i="7" s="1"/>
  <c r="AO38" i="7"/>
  <c r="AP38" i="7" s="1"/>
  <c r="AO41" i="7"/>
  <c r="AP41" i="7" s="1"/>
  <c r="AO12" i="7"/>
  <c r="AP12" i="7" s="1"/>
  <c r="AO17" i="7"/>
  <c r="AP17" i="7" s="1"/>
  <c r="AO8" i="7"/>
  <c r="AP8" i="7" s="1"/>
  <c r="AO27" i="7"/>
  <c r="AP27" i="7" s="1"/>
  <c r="AO16" i="7"/>
  <c r="AP16" i="7" s="1"/>
  <c r="AO21" i="7"/>
  <c r="AP21" i="7" s="1"/>
  <c r="AO37" i="7"/>
  <c r="AP37" i="7" s="1"/>
  <c r="AO40" i="7"/>
  <c r="AP40" i="7" s="1"/>
  <c r="AO43" i="7"/>
  <c r="AP43" i="7" s="1"/>
  <c r="AO18" i="7"/>
  <c r="AP18" i="7" s="1"/>
  <c r="X44" i="7"/>
  <c r="X45" i="7" s="1"/>
  <c r="T44" i="7"/>
  <c r="T45" i="7" s="1"/>
  <c r="AD44" i="7"/>
  <c r="AD45" i="7" s="1"/>
  <c r="O44" i="7"/>
  <c r="O45" i="7" s="1"/>
  <c r="H44" i="7"/>
  <c r="H45" i="7" s="1"/>
  <c r="AF44" i="7"/>
  <c r="AF45" i="7" s="1"/>
  <c r="AH44" i="7"/>
  <c r="AH45" i="7" s="1"/>
  <c r="Q44" i="7"/>
  <c r="Q45" i="7" s="1"/>
  <c r="Z44" i="7"/>
  <c r="Z45" i="7" s="1"/>
  <c r="AI44" i="7"/>
  <c r="AI45" i="7" s="1"/>
  <c r="S44" i="7"/>
  <c r="S45" i="7" s="1"/>
  <c r="K44" i="7"/>
  <c r="K45" i="7" s="1"/>
  <c r="D44" i="7"/>
  <c r="D45" i="7" s="1"/>
  <c r="E44" i="7"/>
  <c r="E45" i="7" s="1"/>
  <c r="N44" i="7"/>
  <c r="N45" i="7" s="1"/>
  <c r="Y44" i="7"/>
  <c r="Y45" i="7" s="1"/>
  <c r="R44" i="7"/>
  <c r="R45" i="7" s="1"/>
  <c r="L44" i="7"/>
  <c r="L45" i="7" s="1"/>
  <c r="AJ44" i="7"/>
  <c r="AJ45" i="7" s="1"/>
  <c r="U44" i="7"/>
  <c r="U45" i="7" s="1"/>
  <c r="F44" i="7"/>
  <c r="F45" i="7" s="1"/>
  <c r="V44" i="7"/>
  <c r="V45" i="7" s="1"/>
  <c r="AL44" i="7"/>
  <c r="AL45" i="7" s="1"/>
  <c r="I44" i="7"/>
  <c r="I45" i="7" s="1"/>
  <c r="AN44" i="7"/>
  <c r="AN45" i="7" s="1"/>
  <c r="M44" i="7"/>
  <c r="M45" i="7" s="1"/>
  <c r="J44" i="7"/>
  <c r="J45" i="7" s="1"/>
  <c r="AG44" i="7"/>
  <c r="AG45" i="7" s="1"/>
  <c r="AM44" i="7"/>
  <c r="AM45" i="7" s="1"/>
  <c r="P44" i="7"/>
  <c r="P45" i="7" s="1"/>
  <c r="AC44" i="7"/>
  <c r="AC45" i="7" s="1"/>
  <c r="W44" i="7"/>
  <c r="W45" i="7" s="1"/>
  <c r="AB44" i="7"/>
  <c r="AB45" i="7" s="1"/>
  <c r="AK44" i="7"/>
  <c r="AK45" i="7" s="1"/>
  <c r="G44" i="7"/>
  <c r="G45" i="7" s="1"/>
  <c r="AE44" i="7"/>
  <c r="AE45" i="7" s="1"/>
  <c r="AA44" i="7"/>
  <c r="AA45" i="7" s="1"/>
  <c r="AT45" i="21"/>
  <c r="AU45" i="21" s="1"/>
  <c r="AT37" i="21"/>
  <c r="AU37" i="21" s="1"/>
  <c r="AT26" i="21"/>
  <c r="AU26" i="21" s="1"/>
  <c r="AT18" i="21"/>
  <c r="AU18" i="21" s="1"/>
  <c r="AT10" i="21"/>
  <c r="AU10" i="21" s="1"/>
  <c r="AL46" i="21"/>
  <c r="AL47" i="21" s="1"/>
  <c r="AD46" i="21"/>
  <c r="AD47" i="21" s="1"/>
  <c r="V46" i="21"/>
  <c r="V47" i="21" s="1"/>
  <c r="N46" i="21"/>
  <c r="N47" i="21" s="1"/>
  <c r="AT40" i="21"/>
  <c r="AU40" i="21" s="1"/>
  <c r="AT28" i="21"/>
  <c r="AU28" i="21" s="1"/>
  <c r="AT20" i="21"/>
  <c r="AU20" i="21" s="1"/>
  <c r="AT12" i="21"/>
  <c r="AU12" i="21" s="1"/>
  <c r="AN46" i="21"/>
  <c r="AN47" i="21" s="1"/>
  <c r="AF46" i="21"/>
  <c r="AF47" i="21" s="1"/>
  <c r="X46" i="21"/>
  <c r="X47" i="21" s="1"/>
  <c r="P46" i="21"/>
  <c r="P47" i="21" s="1"/>
  <c r="AT35" i="21"/>
  <c r="AU35" i="21" s="1"/>
  <c r="AT43" i="21"/>
  <c r="AU43" i="21" s="1"/>
  <c r="AT38" i="21"/>
  <c r="AU38" i="21" s="1"/>
  <c r="AT31" i="21"/>
  <c r="AU31" i="21" s="1"/>
  <c r="AT23" i="21"/>
  <c r="AU23" i="21" s="1"/>
  <c r="AT15" i="21"/>
  <c r="AU15" i="21" s="1"/>
  <c r="AM46" i="21"/>
  <c r="AM47" i="21" s="1"/>
  <c r="AE46" i="21"/>
  <c r="AE47" i="21" s="1"/>
  <c r="W46" i="21"/>
  <c r="W47" i="21" s="1"/>
  <c r="O46" i="21"/>
  <c r="O47" i="21" s="1"/>
  <c r="AT29" i="21"/>
  <c r="AU29" i="21" s="1"/>
  <c r="AT21" i="21"/>
  <c r="AU21" i="21" s="1"/>
  <c r="AT13" i="21"/>
  <c r="AU13" i="21" s="1"/>
  <c r="AS46" i="21"/>
  <c r="AS47" i="21" s="1"/>
  <c r="AK46" i="21"/>
  <c r="AK47" i="21" s="1"/>
  <c r="AC46" i="21"/>
  <c r="AC47" i="21" s="1"/>
  <c r="U46" i="21"/>
  <c r="U47" i="21" s="1"/>
  <c r="M46" i="21"/>
  <c r="M47" i="21" s="1"/>
  <c r="I46" i="21"/>
  <c r="AT9" i="21"/>
  <c r="AU9" i="21" s="1"/>
  <c r="N9" i="8" a="1"/>
  <c r="AT30" i="21"/>
  <c r="AU30" i="21" s="1"/>
  <c r="AT22" i="21"/>
  <c r="AU22" i="21" s="1"/>
  <c r="AT14" i="21"/>
  <c r="AU14" i="21" s="1"/>
  <c r="AP46" i="21"/>
  <c r="AP47" i="21" s="1"/>
  <c r="AH46" i="21"/>
  <c r="AH47" i="21" s="1"/>
  <c r="Z46" i="21"/>
  <c r="Z47" i="21" s="1"/>
  <c r="R46" i="21"/>
  <c r="R47" i="21" s="1"/>
  <c r="J46" i="21"/>
  <c r="J47" i="21" s="1"/>
  <c r="AT33" i="21"/>
  <c r="AU33" i="21" s="1"/>
  <c r="AT41" i="21"/>
  <c r="AU41" i="21" s="1"/>
  <c r="AT36" i="21"/>
  <c r="AU36" i="21" s="1"/>
  <c r="AT32" i="21"/>
  <c r="AU32" i="21" s="1"/>
  <c r="AT24" i="21"/>
  <c r="AU24" i="21" s="1"/>
  <c r="AT16" i="21"/>
  <c r="AU16" i="21" s="1"/>
  <c r="AR46" i="21"/>
  <c r="AR47" i="21" s="1"/>
  <c r="AJ46" i="21"/>
  <c r="AJ47" i="21" s="1"/>
  <c r="AB46" i="21"/>
  <c r="AB47" i="21" s="1"/>
  <c r="T46" i="21"/>
  <c r="T47" i="21" s="1"/>
  <c r="L46" i="21"/>
  <c r="L47" i="21" s="1"/>
  <c r="AT39" i="21"/>
  <c r="AU39" i="21" s="1"/>
  <c r="AT34" i="21"/>
  <c r="AU34" i="21" s="1"/>
  <c r="AT42" i="21"/>
  <c r="AU42" i="21" s="1"/>
  <c r="AT27" i="21"/>
  <c r="AU27" i="21" s="1"/>
  <c r="AT19" i="21"/>
  <c r="AU19" i="21" s="1"/>
  <c r="AT11" i="21"/>
  <c r="AU11" i="21" s="1"/>
  <c r="AQ46" i="21"/>
  <c r="AQ47" i="21" s="1"/>
  <c r="AI46" i="21"/>
  <c r="AI47" i="21" s="1"/>
  <c r="AA46" i="21"/>
  <c r="AA47" i="21" s="1"/>
  <c r="S46" i="21"/>
  <c r="S47" i="21" s="1"/>
  <c r="K46" i="21"/>
  <c r="K47" i="21" s="1"/>
  <c r="AT44" i="21"/>
  <c r="AU44" i="21" s="1"/>
  <c r="AT25" i="21"/>
  <c r="AU25" i="21" s="1"/>
  <c r="AT17" i="21"/>
  <c r="AU17" i="21" s="1"/>
  <c r="AO46" i="21"/>
  <c r="AO47" i="21" s="1"/>
  <c r="AG46" i="21"/>
  <c r="AG47" i="21" s="1"/>
  <c r="Y46" i="21"/>
  <c r="Y47" i="21" s="1"/>
  <c r="Q46" i="21"/>
  <c r="Q47" i="21" s="1"/>
  <c r="E25" i="21" l="1"/>
  <c r="E19" i="21"/>
  <c r="E42" i="21"/>
  <c r="E39" i="21"/>
  <c r="E16" i="21"/>
  <c r="E32" i="21"/>
  <c r="E41" i="21"/>
  <c r="E22" i="21"/>
  <c r="E17" i="21"/>
  <c r="E44" i="21"/>
  <c r="E11" i="21"/>
  <c r="E27" i="21"/>
  <c r="E34" i="21"/>
  <c r="E24" i="21"/>
  <c r="E36" i="21"/>
  <c r="E33" i="21"/>
  <c r="E14" i="21"/>
  <c r="E30" i="21"/>
  <c r="E9" i="21"/>
  <c r="E21" i="21"/>
  <c r="E15" i="21"/>
  <c r="E31" i="21"/>
  <c r="E43" i="21"/>
  <c r="E12" i="21"/>
  <c r="E28" i="21"/>
  <c r="E45" i="21"/>
  <c r="E10" i="21"/>
  <c r="E26" i="21"/>
  <c r="I47" i="21"/>
  <c r="E13" i="21"/>
  <c r="E29" i="21"/>
  <c r="E23" i="21"/>
  <c r="E38" i="21"/>
  <c r="E35" i="21"/>
  <c r="E20" i="21"/>
  <c r="E40" i="21"/>
  <c r="E37" i="21"/>
  <c r="E18" i="21"/>
  <c r="N9" i="8"/>
  <c r="V28" i="8"/>
  <c r="Q29" i="8"/>
  <c r="U29" i="8"/>
  <c r="P30" i="8"/>
  <c r="T30" i="8"/>
  <c r="O31" i="8"/>
  <c r="S31" i="8"/>
  <c r="N32" i="8"/>
  <c r="R32" i="8"/>
  <c r="V32" i="8"/>
  <c r="Q33" i="8"/>
  <c r="U33" i="8"/>
  <c r="P34" i="8"/>
  <c r="T34" i="8"/>
  <c r="O35" i="8"/>
  <c r="S35" i="8"/>
  <c r="N36" i="8"/>
  <c r="R36" i="8"/>
  <c r="V36" i="8"/>
  <c r="Q37" i="8"/>
  <c r="U37" i="8"/>
  <c r="P38" i="8"/>
  <c r="T38" i="8"/>
  <c r="O39" i="8"/>
  <c r="S39" i="8"/>
  <c r="N40" i="8"/>
  <c r="R40" i="8"/>
  <c r="V40" i="8"/>
  <c r="Q41" i="8"/>
  <c r="U41" i="8"/>
  <c r="P42" i="8"/>
  <c r="T42" i="8"/>
  <c r="O43" i="8"/>
  <c r="S43" i="8"/>
  <c r="N44" i="8"/>
  <c r="R44" i="8"/>
  <c r="V44" i="8"/>
  <c r="Q45" i="8"/>
  <c r="U45" i="8"/>
  <c r="O29" i="8"/>
  <c r="S29" i="8"/>
  <c r="N30" i="8"/>
  <c r="R30" i="8"/>
  <c r="V30" i="8"/>
  <c r="Q31" i="8"/>
  <c r="U31" i="8"/>
  <c r="P32" i="8"/>
  <c r="T32" i="8"/>
  <c r="O33" i="8"/>
  <c r="S33" i="8"/>
  <c r="N34" i="8"/>
  <c r="R34" i="8"/>
  <c r="V34" i="8"/>
  <c r="Q35" i="8"/>
  <c r="U35" i="8"/>
  <c r="P36" i="8"/>
  <c r="T36" i="8"/>
  <c r="O37" i="8"/>
  <c r="S37" i="8"/>
  <c r="N38" i="8"/>
  <c r="R38" i="8"/>
  <c r="V38" i="8"/>
  <c r="Q39" i="8"/>
  <c r="U39" i="8"/>
  <c r="P40" i="8"/>
  <c r="T40" i="8"/>
  <c r="O41" i="8"/>
  <c r="S41" i="8"/>
  <c r="N42" i="8"/>
  <c r="R42" i="8"/>
  <c r="V42" i="8"/>
  <c r="Q43" i="8"/>
  <c r="U43" i="8"/>
  <c r="P44" i="8"/>
  <c r="T44" i="8"/>
  <c r="O45" i="8"/>
  <c r="S45" i="8"/>
  <c r="T28" i="8"/>
  <c r="P28" i="8"/>
  <c r="U27" i="8"/>
  <c r="Q27" i="8"/>
  <c r="V26" i="8"/>
  <c r="R26" i="8"/>
  <c r="N26" i="8"/>
  <c r="S25" i="8"/>
  <c r="O25" i="8"/>
  <c r="T24" i="8"/>
  <c r="P24" i="8"/>
  <c r="U23" i="8"/>
  <c r="Q23" i="8"/>
  <c r="V22" i="8"/>
  <c r="R22" i="8"/>
  <c r="N22" i="8"/>
  <c r="S21" i="8"/>
  <c r="O21" i="8"/>
  <c r="T20" i="8"/>
  <c r="P20" i="8"/>
  <c r="U19" i="8"/>
  <c r="Q19" i="8"/>
  <c r="V18" i="8"/>
  <c r="R18" i="8"/>
  <c r="N18" i="8"/>
  <c r="S17" i="8"/>
  <c r="O17" i="8"/>
  <c r="T16" i="8"/>
  <c r="P16" i="8"/>
  <c r="U15" i="8"/>
  <c r="Q15" i="8"/>
  <c r="V14" i="8"/>
  <c r="R14" i="8"/>
  <c r="N14" i="8"/>
  <c r="S13" i="8"/>
  <c r="O13" i="8"/>
  <c r="T12" i="8"/>
  <c r="P12" i="8"/>
  <c r="U11" i="8"/>
  <c r="Q11" i="8"/>
  <c r="V10" i="8"/>
  <c r="R10" i="8"/>
  <c r="N10" i="8"/>
  <c r="S9" i="8"/>
  <c r="O9" i="8"/>
  <c r="T45" i="8"/>
  <c r="P45" i="8"/>
  <c r="U44" i="8"/>
  <c r="Q44" i="8"/>
  <c r="V43" i="8"/>
  <c r="R43" i="8"/>
  <c r="N43" i="8"/>
  <c r="S42" i="8"/>
  <c r="O42" i="8"/>
  <c r="T41" i="8"/>
  <c r="P41" i="8"/>
  <c r="U40" i="8"/>
  <c r="Q40" i="8"/>
  <c r="V39" i="8"/>
  <c r="R39" i="8"/>
  <c r="N39" i="8"/>
  <c r="S38" i="8"/>
  <c r="O38" i="8"/>
  <c r="T37" i="8"/>
  <c r="P37" i="8"/>
  <c r="U36" i="8"/>
  <c r="Q36" i="8"/>
  <c r="V35" i="8"/>
  <c r="R35" i="8"/>
  <c r="N35" i="8"/>
  <c r="S34" i="8"/>
  <c r="O34" i="8"/>
  <c r="T33" i="8"/>
  <c r="P33" i="8"/>
  <c r="U32" i="8"/>
  <c r="Q32" i="8"/>
  <c r="V31" i="8"/>
  <c r="R31" i="8"/>
  <c r="N31" i="8"/>
  <c r="S30" i="8"/>
  <c r="O30" i="8"/>
  <c r="T29" i="8"/>
  <c r="P29" i="8"/>
  <c r="U28" i="8"/>
  <c r="Q28" i="8"/>
  <c r="V27" i="8"/>
  <c r="R27" i="8"/>
  <c r="N27" i="8"/>
  <c r="S26" i="8"/>
  <c r="O26" i="8"/>
  <c r="T25" i="8"/>
  <c r="P25" i="8"/>
  <c r="U24" i="8"/>
  <c r="Q24" i="8"/>
  <c r="V23" i="8"/>
  <c r="R23" i="8"/>
  <c r="N23" i="8"/>
  <c r="S22" i="8"/>
  <c r="O22" i="8"/>
  <c r="T21" i="8"/>
  <c r="P21" i="8"/>
  <c r="U20" i="8"/>
  <c r="Q20" i="8"/>
  <c r="V19" i="8"/>
  <c r="R19" i="8"/>
  <c r="N19" i="8"/>
  <c r="S18" i="8"/>
  <c r="O18" i="8"/>
  <c r="T17" i="8"/>
  <c r="P17" i="8"/>
  <c r="U16" i="8"/>
  <c r="Q16" i="8"/>
  <c r="V15" i="8"/>
  <c r="R15" i="8"/>
  <c r="N15" i="8"/>
  <c r="S14" i="8"/>
  <c r="O14" i="8"/>
  <c r="T13" i="8"/>
  <c r="P13" i="8"/>
  <c r="U12" i="8"/>
  <c r="Q12" i="8"/>
  <c r="V11" i="8"/>
  <c r="R11" i="8"/>
  <c r="N11" i="8"/>
  <c r="S10" i="8"/>
  <c r="O10" i="8"/>
  <c r="T9" i="8"/>
  <c r="P9" i="8"/>
  <c r="R28" i="8"/>
  <c r="N28" i="8"/>
  <c r="S27" i="8"/>
  <c r="O27" i="8"/>
  <c r="T26" i="8"/>
  <c r="P26" i="8"/>
  <c r="U25" i="8"/>
  <c r="Q25" i="8"/>
  <c r="V24" i="8"/>
  <c r="R24" i="8"/>
  <c r="N24" i="8"/>
  <c r="S23" i="8"/>
  <c r="O23" i="8"/>
  <c r="T22" i="8"/>
  <c r="P22" i="8"/>
  <c r="U21" i="8"/>
  <c r="Q21" i="8"/>
  <c r="V20" i="8"/>
  <c r="R20" i="8"/>
  <c r="N20" i="8"/>
  <c r="S19" i="8"/>
  <c r="O19" i="8"/>
  <c r="T18" i="8"/>
  <c r="P18" i="8"/>
  <c r="U17" i="8"/>
  <c r="Q17" i="8"/>
  <c r="V16" i="8"/>
  <c r="R16" i="8"/>
  <c r="N16" i="8"/>
  <c r="S15" i="8"/>
  <c r="O15" i="8"/>
  <c r="T14" i="8"/>
  <c r="P14" i="8"/>
  <c r="U13" i="8"/>
  <c r="Q13" i="8"/>
  <c r="V12" i="8"/>
  <c r="R12" i="8"/>
  <c r="N12" i="8"/>
  <c r="S11" i="8"/>
  <c r="O11" i="8"/>
  <c r="T10" i="8"/>
  <c r="P10" i="8"/>
  <c r="U9" i="8"/>
  <c r="Q9" i="8"/>
  <c r="V45" i="8"/>
  <c r="R45" i="8"/>
  <c r="N45" i="8"/>
  <c r="S44" i="8"/>
  <c r="O44" i="8"/>
  <c r="T43" i="8"/>
  <c r="P43" i="8"/>
  <c r="U42" i="8"/>
  <c r="Q42" i="8"/>
  <c r="V41" i="8"/>
  <c r="R41" i="8"/>
  <c r="N41" i="8"/>
  <c r="S40" i="8"/>
  <c r="O40" i="8"/>
  <c r="T39" i="8"/>
  <c r="P39" i="8"/>
  <c r="U38" i="8"/>
  <c r="Q38" i="8"/>
  <c r="V37" i="8"/>
  <c r="R37" i="8"/>
  <c r="N37" i="8"/>
  <c r="S36" i="8"/>
  <c r="O36" i="8"/>
  <c r="T35" i="8"/>
  <c r="P35" i="8"/>
  <c r="U34" i="8"/>
  <c r="Q34" i="8"/>
  <c r="V33" i="8"/>
  <c r="R33" i="8"/>
  <c r="N33" i="8"/>
  <c r="S32" i="8"/>
  <c r="O32" i="8"/>
  <c r="T31" i="8"/>
  <c r="P31" i="8"/>
  <c r="U30" i="8"/>
  <c r="Q30" i="8"/>
  <c r="V29" i="8"/>
  <c r="R29" i="8"/>
  <c r="N29" i="8"/>
  <c r="S28" i="8"/>
  <c r="O28" i="8"/>
  <c r="T27" i="8"/>
  <c r="P27" i="8"/>
  <c r="U26" i="8"/>
  <c r="Q26" i="8"/>
  <c r="V25" i="8"/>
  <c r="R25" i="8"/>
  <c r="N25" i="8"/>
  <c r="S24" i="8"/>
  <c r="O24" i="8"/>
  <c r="T23" i="8"/>
  <c r="P23" i="8"/>
  <c r="U22" i="8"/>
  <c r="Q22" i="8"/>
  <c r="V21" i="8"/>
  <c r="R21" i="8"/>
  <c r="N21" i="8"/>
  <c r="S20" i="8"/>
  <c r="O20" i="8"/>
  <c r="T19" i="8"/>
  <c r="P19" i="8"/>
  <c r="U18" i="8"/>
  <c r="Q18" i="8"/>
  <c r="V17" i="8"/>
  <c r="R17" i="8"/>
  <c r="N17" i="8"/>
  <c r="S16" i="8"/>
  <c r="O16" i="8"/>
  <c r="T15" i="8"/>
  <c r="P15" i="8"/>
  <c r="U14" i="8"/>
  <c r="Q14" i="8"/>
  <c r="V13" i="8"/>
  <c r="R13" i="8"/>
  <c r="N13" i="8"/>
  <c r="S12" i="8"/>
  <c r="O12" i="8"/>
  <c r="T11" i="8"/>
  <c r="P11" i="8"/>
  <c r="U10" i="8"/>
  <c r="Q10" i="8"/>
  <c r="V9" i="8"/>
  <c r="R9" i="8"/>
  <c r="D9" i="21" l="1" a="1"/>
  <c r="H9" i="11"/>
  <c r="AE9" i="8"/>
  <c r="H9" i="14" s="1"/>
  <c r="AD10" i="8"/>
  <c r="G10" i="14" s="1"/>
  <c r="G10" i="11"/>
  <c r="AC11" i="8"/>
  <c r="F11" i="14" s="1"/>
  <c r="F11" i="15" s="1"/>
  <c r="F11" i="11"/>
  <c r="F11" i="12" s="1"/>
  <c r="E12" i="11"/>
  <c r="E12" i="12" s="1"/>
  <c r="AB12" i="8"/>
  <c r="E12" i="14" s="1"/>
  <c r="E12" i="15" s="1"/>
  <c r="W13" i="8"/>
  <c r="Y13" i="8" s="1"/>
  <c r="D13" i="11"/>
  <c r="AA13" i="8"/>
  <c r="AI13" i="8"/>
  <c r="L13" i="14" s="1"/>
  <c r="L13" i="15" s="1"/>
  <c r="L13" i="11"/>
  <c r="L13" i="12" s="1"/>
  <c r="K14" i="11"/>
  <c r="AH14" i="8"/>
  <c r="K14" i="14" s="1"/>
  <c r="J15" i="11"/>
  <c r="J15" i="12" s="1"/>
  <c r="AG15" i="8"/>
  <c r="J15" i="14" s="1"/>
  <c r="J15" i="15" s="1"/>
  <c r="AF16" i="8"/>
  <c r="I16" i="14" s="1"/>
  <c r="I16" i="15" s="1"/>
  <c r="I16" i="11"/>
  <c r="I16" i="12" s="1"/>
  <c r="AE17" i="8"/>
  <c r="H17" i="14" s="1"/>
  <c r="H17" i="15" s="1"/>
  <c r="H17" i="11"/>
  <c r="H17" i="12" s="1"/>
  <c r="G18" i="11"/>
  <c r="AD18" i="8"/>
  <c r="G18" i="14" s="1"/>
  <c r="F19" i="11"/>
  <c r="F19" i="12" s="1"/>
  <c r="AC19" i="8"/>
  <c r="F19" i="14" s="1"/>
  <c r="F19" i="15" s="1"/>
  <c r="AB20" i="8"/>
  <c r="E20" i="14" s="1"/>
  <c r="E20" i="15" s="1"/>
  <c r="E20" i="11"/>
  <c r="E20" i="12" s="1"/>
  <c r="W21" i="8"/>
  <c r="Y21" i="8" s="1"/>
  <c r="AA21" i="8"/>
  <c r="D21" i="11"/>
  <c r="AI21" i="8"/>
  <c r="L21" i="14" s="1"/>
  <c r="L21" i="15" s="1"/>
  <c r="L21" i="11"/>
  <c r="L21" i="12" s="1"/>
  <c r="AH22" i="8"/>
  <c r="K22" i="14" s="1"/>
  <c r="K22" i="11"/>
  <c r="J23" i="11"/>
  <c r="J23" i="12" s="1"/>
  <c r="AG23" i="8"/>
  <c r="J23" i="14" s="1"/>
  <c r="J23" i="15" s="1"/>
  <c r="AF24" i="8"/>
  <c r="I24" i="14" s="1"/>
  <c r="I24" i="15" s="1"/>
  <c r="I24" i="11"/>
  <c r="I24" i="12" s="1"/>
  <c r="AE25" i="8"/>
  <c r="H25" i="14" s="1"/>
  <c r="H25" i="15" s="1"/>
  <c r="H25" i="11"/>
  <c r="H25" i="12" s="1"/>
  <c r="AD26" i="8"/>
  <c r="G26" i="14" s="1"/>
  <c r="G26" i="11"/>
  <c r="F27" i="11"/>
  <c r="F27" i="12" s="1"/>
  <c r="AC27" i="8"/>
  <c r="F27" i="14" s="1"/>
  <c r="F27" i="15" s="1"/>
  <c r="AB28" i="8"/>
  <c r="E28" i="14" s="1"/>
  <c r="E28" i="15" s="1"/>
  <c r="E28" i="11"/>
  <c r="E28" i="12" s="1"/>
  <c r="AA29" i="8"/>
  <c r="W29" i="8"/>
  <c r="Y29" i="8" s="1"/>
  <c r="D29" i="11"/>
  <c r="AI29" i="8"/>
  <c r="L29" i="14" s="1"/>
  <c r="L29" i="15" s="1"/>
  <c r="L29" i="11"/>
  <c r="L29" i="12" s="1"/>
  <c r="K30" i="11"/>
  <c r="AH30" i="8"/>
  <c r="K30" i="14" s="1"/>
  <c r="J31" i="11"/>
  <c r="J31" i="12" s="1"/>
  <c r="AG31" i="8"/>
  <c r="J31" i="14" s="1"/>
  <c r="J31" i="15" s="1"/>
  <c r="I32" i="11"/>
  <c r="I32" i="12" s="1"/>
  <c r="AF32" i="8"/>
  <c r="I32" i="14" s="1"/>
  <c r="I32" i="15" s="1"/>
  <c r="AE33" i="8"/>
  <c r="H33" i="14" s="1"/>
  <c r="H33" i="15" s="1"/>
  <c r="H33" i="11"/>
  <c r="H33" i="12" s="1"/>
  <c r="AD34" i="8"/>
  <c r="G34" i="14" s="1"/>
  <c r="G34" i="11"/>
  <c r="AC35" i="8"/>
  <c r="F35" i="14" s="1"/>
  <c r="F35" i="15" s="1"/>
  <c r="F35" i="11"/>
  <c r="F35" i="12" s="1"/>
  <c r="E36" i="11"/>
  <c r="E36" i="12" s="1"/>
  <c r="AB36" i="8"/>
  <c r="E36" i="14" s="1"/>
  <c r="E36" i="15" s="1"/>
  <c r="W37" i="8"/>
  <c r="Y37" i="8" s="1"/>
  <c r="D37" i="11"/>
  <c r="AA37" i="8"/>
  <c r="AI37" i="8"/>
  <c r="L37" i="14" s="1"/>
  <c r="L37" i="15" s="1"/>
  <c r="L37" i="11"/>
  <c r="L37" i="12" s="1"/>
  <c r="K38" i="11"/>
  <c r="AH38" i="8"/>
  <c r="K38" i="14" s="1"/>
  <c r="J39" i="11"/>
  <c r="J39" i="12" s="1"/>
  <c r="AG39" i="8"/>
  <c r="J39" i="14" s="1"/>
  <c r="J39" i="15" s="1"/>
  <c r="AF40" i="8"/>
  <c r="I40" i="14" s="1"/>
  <c r="I40" i="15" s="1"/>
  <c r="I40" i="11"/>
  <c r="I40" i="12" s="1"/>
  <c r="H41" i="11"/>
  <c r="H41" i="12" s="1"/>
  <c r="AE41" i="8"/>
  <c r="H41" i="14" s="1"/>
  <c r="H41" i="15" s="1"/>
  <c r="G42" i="11"/>
  <c r="AD42" i="8"/>
  <c r="G42" i="14" s="1"/>
  <c r="F43" i="11"/>
  <c r="F43" i="12" s="1"/>
  <c r="AC43" i="8"/>
  <c r="F43" i="14" s="1"/>
  <c r="F43" i="15" s="1"/>
  <c r="AB44" i="8"/>
  <c r="E44" i="14" s="1"/>
  <c r="E44" i="15" s="1"/>
  <c r="E44" i="11"/>
  <c r="E44" i="12" s="1"/>
  <c r="AA45" i="8"/>
  <c r="W45" i="8"/>
  <c r="Y45" i="8" s="1"/>
  <c r="D45" i="11"/>
  <c r="AI45" i="8"/>
  <c r="L45" i="14" s="1"/>
  <c r="L45" i="15" s="1"/>
  <c r="L45" i="11"/>
  <c r="L45" i="12" s="1"/>
  <c r="AH9" i="8"/>
  <c r="K9" i="14" s="1"/>
  <c r="K9" i="11"/>
  <c r="J10" i="11"/>
  <c r="J10" i="12" s="1"/>
  <c r="AG10" i="8"/>
  <c r="J10" i="14" s="1"/>
  <c r="J10" i="15" s="1"/>
  <c r="AF11" i="8"/>
  <c r="I11" i="14" s="1"/>
  <c r="I11" i="15" s="1"/>
  <c r="I11" i="11"/>
  <c r="I11" i="12" s="1"/>
  <c r="AE12" i="8"/>
  <c r="H12" i="14" s="1"/>
  <c r="H12" i="15" s="1"/>
  <c r="H12" i="11"/>
  <c r="H12" i="12" s="1"/>
  <c r="AD13" i="8"/>
  <c r="G13" i="14" s="1"/>
  <c r="G13" i="11"/>
  <c r="AC14" i="8"/>
  <c r="F14" i="14" s="1"/>
  <c r="F14" i="15" s="1"/>
  <c r="F14" i="11"/>
  <c r="F14" i="12" s="1"/>
  <c r="AB15" i="8"/>
  <c r="E15" i="14" s="1"/>
  <c r="E15" i="15" s="1"/>
  <c r="E15" i="11"/>
  <c r="E15" i="12" s="1"/>
  <c r="W16" i="8"/>
  <c r="Y16" i="8" s="1"/>
  <c r="D16" i="11"/>
  <c r="AA16" i="8"/>
  <c r="AI16" i="8"/>
  <c r="L16" i="14" s="1"/>
  <c r="L16" i="15" s="1"/>
  <c r="L16" i="11"/>
  <c r="L16" i="12" s="1"/>
  <c r="K17" i="11"/>
  <c r="AH17" i="8"/>
  <c r="K17" i="14" s="1"/>
  <c r="J18" i="11"/>
  <c r="J18" i="12" s="1"/>
  <c r="AG18" i="8"/>
  <c r="J18" i="14" s="1"/>
  <c r="J18" i="15" s="1"/>
  <c r="I19" i="11"/>
  <c r="I19" i="12" s="1"/>
  <c r="AF19" i="8"/>
  <c r="I19" i="14" s="1"/>
  <c r="I19" i="15" s="1"/>
  <c r="AE20" i="8"/>
  <c r="H20" i="14" s="1"/>
  <c r="H20" i="15" s="1"/>
  <c r="H20" i="11"/>
  <c r="H20" i="12" s="1"/>
  <c r="G21" i="11"/>
  <c r="AD21" i="8"/>
  <c r="G21" i="14" s="1"/>
  <c r="F22" i="11"/>
  <c r="F22" i="12" s="1"/>
  <c r="AC22" i="8"/>
  <c r="F22" i="14" s="1"/>
  <c r="F22" i="15" s="1"/>
  <c r="AB23" i="8"/>
  <c r="E23" i="14" s="1"/>
  <c r="E23" i="15" s="1"/>
  <c r="E23" i="11"/>
  <c r="E23" i="12" s="1"/>
  <c r="W24" i="8"/>
  <c r="Y24" i="8" s="1"/>
  <c r="D24" i="11"/>
  <c r="AA24" i="8"/>
  <c r="L24" i="11"/>
  <c r="L24" i="12" s="1"/>
  <c r="AI24" i="8"/>
  <c r="L24" i="14" s="1"/>
  <c r="L24" i="15" s="1"/>
  <c r="K25" i="11"/>
  <c r="AH25" i="8"/>
  <c r="K25" i="14" s="1"/>
  <c r="J26" i="11"/>
  <c r="J26" i="12" s="1"/>
  <c r="AG26" i="8"/>
  <c r="J26" i="14" s="1"/>
  <c r="J26" i="15" s="1"/>
  <c r="AF27" i="8"/>
  <c r="I27" i="14" s="1"/>
  <c r="I27" i="15" s="1"/>
  <c r="I27" i="11"/>
  <c r="I27" i="12" s="1"/>
  <c r="H28" i="11"/>
  <c r="H28" i="12" s="1"/>
  <c r="AE28" i="8"/>
  <c r="H28" i="14" s="1"/>
  <c r="H28" i="15" s="1"/>
  <c r="J9" i="11"/>
  <c r="AG9" i="8"/>
  <c r="J9" i="14" s="1"/>
  <c r="AF10" i="8"/>
  <c r="I10" i="14" s="1"/>
  <c r="I10" i="15" s="1"/>
  <c r="I10" i="11"/>
  <c r="I10" i="12" s="1"/>
  <c r="H11" i="11"/>
  <c r="H11" i="12" s="1"/>
  <c r="AE11" i="8"/>
  <c r="H11" i="14" s="1"/>
  <c r="H11" i="15" s="1"/>
  <c r="AD12" i="8"/>
  <c r="G12" i="14" s="1"/>
  <c r="G12" i="11"/>
  <c r="AC13" i="8"/>
  <c r="F13" i="14" s="1"/>
  <c r="F13" i="15" s="1"/>
  <c r="F13" i="11"/>
  <c r="F13" i="12" s="1"/>
  <c r="E14" i="11"/>
  <c r="E14" i="12" s="1"/>
  <c r="AB14" i="8"/>
  <c r="E14" i="14" s="1"/>
  <c r="E14" i="15" s="1"/>
  <c r="AA15" i="8"/>
  <c r="W15" i="8"/>
  <c r="Y15" i="8" s="1"/>
  <c r="D15" i="11"/>
  <c r="L15" i="11"/>
  <c r="L15" i="12" s="1"/>
  <c r="AI15" i="8"/>
  <c r="L15" i="14" s="1"/>
  <c r="L15" i="15" s="1"/>
  <c r="AH16" i="8"/>
  <c r="K16" i="14" s="1"/>
  <c r="K16" i="11"/>
  <c r="J17" i="11"/>
  <c r="J17" i="12" s="1"/>
  <c r="AG17" i="8"/>
  <c r="J17" i="14" s="1"/>
  <c r="J17" i="15" s="1"/>
  <c r="AF18" i="8"/>
  <c r="I18" i="14" s="1"/>
  <c r="I18" i="15" s="1"/>
  <c r="I18" i="11"/>
  <c r="I18" i="12" s="1"/>
  <c r="H19" i="11"/>
  <c r="H19" i="12" s="1"/>
  <c r="AE19" i="8"/>
  <c r="H19" i="14" s="1"/>
  <c r="H19" i="15" s="1"/>
  <c r="G20" i="11"/>
  <c r="AD20" i="8"/>
  <c r="G20" i="14" s="1"/>
  <c r="F21" i="11"/>
  <c r="F21" i="12" s="1"/>
  <c r="AC21" i="8"/>
  <c r="F21" i="14" s="1"/>
  <c r="F21" i="15" s="1"/>
  <c r="AB22" i="8"/>
  <c r="E22" i="14" s="1"/>
  <c r="E22" i="15" s="1"/>
  <c r="E22" i="11"/>
  <c r="E22" i="12" s="1"/>
  <c r="D23" i="11"/>
  <c r="W23" i="8"/>
  <c r="Y23" i="8" s="1"/>
  <c r="AA23" i="8"/>
  <c r="L23" i="11"/>
  <c r="L23" i="12" s="1"/>
  <c r="AI23" i="8"/>
  <c r="L23" i="14" s="1"/>
  <c r="L23" i="15" s="1"/>
  <c r="AH24" i="8"/>
  <c r="K24" i="14" s="1"/>
  <c r="K24" i="11"/>
  <c r="J25" i="11"/>
  <c r="J25" i="12" s="1"/>
  <c r="AG25" i="8"/>
  <c r="J25" i="14" s="1"/>
  <c r="J25" i="15" s="1"/>
  <c r="I26" i="11"/>
  <c r="I26" i="12" s="1"/>
  <c r="AF26" i="8"/>
  <c r="I26" i="14" s="1"/>
  <c r="I26" i="15" s="1"/>
  <c r="AE27" i="8"/>
  <c r="H27" i="14" s="1"/>
  <c r="H27" i="15" s="1"/>
  <c r="H27" i="11"/>
  <c r="H27" i="12" s="1"/>
  <c r="G28" i="11"/>
  <c r="AD28" i="8"/>
  <c r="G28" i="14" s="1"/>
  <c r="AC29" i="8"/>
  <c r="F29" i="14" s="1"/>
  <c r="F29" i="15" s="1"/>
  <c r="F29" i="11"/>
  <c r="F29" i="12" s="1"/>
  <c r="E30" i="11"/>
  <c r="E30" i="12" s="1"/>
  <c r="AB30" i="8"/>
  <c r="E30" i="14" s="1"/>
  <c r="E30" i="15" s="1"/>
  <c r="AA31" i="8"/>
  <c r="W31" i="8"/>
  <c r="Y31" i="8" s="1"/>
  <c r="D31" i="11"/>
  <c r="AI31" i="8"/>
  <c r="L31" i="14" s="1"/>
  <c r="L31" i="15" s="1"/>
  <c r="L31" i="11"/>
  <c r="L31" i="12" s="1"/>
  <c r="K32" i="11"/>
  <c r="AH32" i="8"/>
  <c r="K32" i="14" s="1"/>
  <c r="J33" i="11"/>
  <c r="J33" i="12" s="1"/>
  <c r="AG33" i="8"/>
  <c r="J33" i="14" s="1"/>
  <c r="J33" i="15" s="1"/>
  <c r="AF34" i="8"/>
  <c r="I34" i="14" s="1"/>
  <c r="I34" i="15" s="1"/>
  <c r="I34" i="11"/>
  <c r="I34" i="12" s="1"/>
  <c r="H35" i="11"/>
  <c r="H35" i="12" s="1"/>
  <c r="AE35" i="8"/>
  <c r="H35" i="14" s="1"/>
  <c r="H35" i="15" s="1"/>
  <c r="G36" i="11"/>
  <c r="AD36" i="8"/>
  <c r="G36" i="14" s="1"/>
  <c r="AC37" i="8"/>
  <c r="F37" i="14" s="1"/>
  <c r="F37" i="15" s="1"/>
  <c r="F37" i="11"/>
  <c r="F37" i="12" s="1"/>
  <c r="AB38" i="8"/>
  <c r="E38" i="14" s="1"/>
  <c r="E38" i="15" s="1"/>
  <c r="E38" i="11"/>
  <c r="E38" i="12" s="1"/>
  <c r="D39" i="11"/>
  <c r="W39" i="8"/>
  <c r="Y39" i="8" s="1"/>
  <c r="AA39" i="8"/>
  <c r="L39" i="11"/>
  <c r="L39" i="12" s="1"/>
  <c r="AI39" i="8"/>
  <c r="L39" i="14" s="1"/>
  <c r="L39" i="15" s="1"/>
  <c r="AH40" i="8"/>
  <c r="K40" i="14" s="1"/>
  <c r="K40" i="11"/>
  <c r="J41" i="11"/>
  <c r="J41" i="12" s="1"/>
  <c r="AG41" i="8"/>
  <c r="J41" i="14" s="1"/>
  <c r="J41" i="15" s="1"/>
  <c r="I42" i="11"/>
  <c r="I42" i="12" s="1"/>
  <c r="AF42" i="8"/>
  <c r="I42" i="14" s="1"/>
  <c r="I42" i="15" s="1"/>
  <c r="H43" i="11"/>
  <c r="H43" i="12" s="1"/>
  <c r="AE43" i="8"/>
  <c r="H43" i="14" s="1"/>
  <c r="H43" i="15" s="1"/>
  <c r="AD44" i="8"/>
  <c r="G44" i="14" s="1"/>
  <c r="G44" i="11"/>
  <c r="F45" i="11"/>
  <c r="F45" i="12" s="1"/>
  <c r="AC45" i="8"/>
  <c r="F45" i="14" s="1"/>
  <c r="F45" i="15" s="1"/>
  <c r="E9" i="11"/>
  <c r="AB9" i="8"/>
  <c r="E9" i="14" s="1"/>
  <c r="D10" i="11"/>
  <c r="AA10" i="8"/>
  <c r="W10" i="8"/>
  <c r="Y10" i="8" s="1"/>
  <c r="L10" i="11"/>
  <c r="L10" i="12" s="1"/>
  <c r="AI10" i="8"/>
  <c r="L10" i="14" s="1"/>
  <c r="L10" i="15" s="1"/>
  <c r="AH11" i="8"/>
  <c r="K11" i="14" s="1"/>
  <c r="K11" i="11"/>
  <c r="J12" i="11"/>
  <c r="J12" i="12" s="1"/>
  <c r="AG12" i="8"/>
  <c r="J12" i="14" s="1"/>
  <c r="J12" i="15" s="1"/>
  <c r="AF13" i="8"/>
  <c r="I13" i="14" s="1"/>
  <c r="I13" i="15" s="1"/>
  <c r="I13" i="11"/>
  <c r="I13" i="12" s="1"/>
  <c r="AE14" i="8"/>
  <c r="H14" i="14" s="1"/>
  <c r="H14" i="15" s="1"/>
  <c r="H14" i="11"/>
  <c r="H14" i="12" s="1"/>
  <c r="G15" i="11"/>
  <c r="AD15" i="8"/>
  <c r="G15" i="14" s="1"/>
  <c r="AC16" i="8"/>
  <c r="F16" i="14" s="1"/>
  <c r="F16" i="15" s="1"/>
  <c r="F16" i="11"/>
  <c r="F16" i="12" s="1"/>
  <c r="E17" i="11"/>
  <c r="E17" i="12" s="1"/>
  <c r="AB17" i="8"/>
  <c r="E17" i="14" s="1"/>
  <c r="E17" i="15" s="1"/>
  <c r="W18" i="8"/>
  <c r="Y18" i="8" s="1"/>
  <c r="AA18" i="8"/>
  <c r="D18" i="11"/>
  <c r="AI18" i="8"/>
  <c r="L18" i="14" s="1"/>
  <c r="L18" i="15" s="1"/>
  <c r="L18" i="11"/>
  <c r="L18" i="12" s="1"/>
  <c r="K19" i="11"/>
  <c r="AH19" i="8"/>
  <c r="K19" i="14" s="1"/>
  <c r="J20" i="11"/>
  <c r="J20" i="12" s="1"/>
  <c r="AG20" i="8"/>
  <c r="J20" i="14" s="1"/>
  <c r="J20" i="15" s="1"/>
  <c r="I21" i="11"/>
  <c r="I21" i="12" s="1"/>
  <c r="AF21" i="8"/>
  <c r="I21" i="14" s="1"/>
  <c r="I21" i="15" s="1"/>
  <c r="AE22" i="8"/>
  <c r="H22" i="14" s="1"/>
  <c r="H22" i="15" s="1"/>
  <c r="H22" i="11"/>
  <c r="H22" i="12" s="1"/>
  <c r="AD23" i="8"/>
  <c r="G23" i="14" s="1"/>
  <c r="G23" i="11"/>
  <c r="F24" i="11"/>
  <c r="F24" i="12" s="1"/>
  <c r="AC24" i="8"/>
  <c r="F24" i="14" s="1"/>
  <c r="F24" i="15" s="1"/>
  <c r="AB25" i="8"/>
  <c r="E25" i="14" s="1"/>
  <c r="E25" i="15" s="1"/>
  <c r="E25" i="11"/>
  <c r="E25" i="12" s="1"/>
  <c r="D26" i="11"/>
  <c r="AA26" i="8"/>
  <c r="W26" i="8"/>
  <c r="Y26" i="8" s="1"/>
  <c r="L26" i="11"/>
  <c r="L26" i="12" s="1"/>
  <c r="AI26" i="8"/>
  <c r="L26" i="14" s="1"/>
  <c r="L26" i="15" s="1"/>
  <c r="K27" i="11"/>
  <c r="AH27" i="8"/>
  <c r="K27" i="14" s="1"/>
  <c r="J28" i="11"/>
  <c r="J28" i="12" s="1"/>
  <c r="AG28" i="8"/>
  <c r="J28" i="14" s="1"/>
  <c r="J28" i="15" s="1"/>
  <c r="E45" i="11"/>
  <c r="E45" i="12" s="1"/>
  <c r="AB45" i="8"/>
  <c r="E45" i="14" s="1"/>
  <c r="E45" i="15" s="1"/>
  <c r="AC44" i="8"/>
  <c r="F44" i="14" s="1"/>
  <c r="F44" i="15" s="1"/>
  <c r="F44" i="11"/>
  <c r="F44" i="12" s="1"/>
  <c r="AD43" i="8"/>
  <c r="G43" i="14" s="1"/>
  <c r="G43" i="11"/>
  <c r="H42" i="11"/>
  <c r="H42" i="12" s="1"/>
  <c r="AE42" i="8"/>
  <c r="H42" i="14" s="1"/>
  <c r="H42" i="15" s="1"/>
  <c r="I41" i="11"/>
  <c r="I41" i="12" s="1"/>
  <c r="AF41" i="8"/>
  <c r="I41" i="14" s="1"/>
  <c r="I41" i="15" s="1"/>
  <c r="J40" i="11"/>
  <c r="J40" i="12" s="1"/>
  <c r="AG40" i="8"/>
  <c r="J40" i="14" s="1"/>
  <c r="J40" i="15" s="1"/>
  <c r="AH39" i="8"/>
  <c r="K39" i="14" s="1"/>
  <c r="K39" i="11"/>
  <c r="AI38" i="8"/>
  <c r="L38" i="14" s="1"/>
  <c r="L38" i="15" s="1"/>
  <c r="L38" i="11"/>
  <c r="L38" i="12" s="1"/>
  <c r="AA38" i="8"/>
  <c r="W38" i="8"/>
  <c r="Y38" i="8" s="1"/>
  <c r="D38" i="11"/>
  <c r="AB37" i="8"/>
  <c r="E37" i="14" s="1"/>
  <c r="E37" i="15" s="1"/>
  <c r="E37" i="11"/>
  <c r="E37" i="12" s="1"/>
  <c r="AC36" i="8"/>
  <c r="F36" i="14" s="1"/>
  <c r="F36" i="15" s="1"/>
  <c r="F36" i="11"/>
  <c r="F36" i="12" s="1"/>
  <c r="G35" i="11"/>
  <c r="AD35" i="8"/>
  <c r="G35" i="14" s="1"/>
  <c r="H34" i="11"/>
  <c r="H34" i="12" s="1"/>
  <c r="AE34" i="8"/>
  <c r="H34" i="14" s="1"/>
  <c r="H34" i="15" s="1"/>
  <c r="AF33" i="8"/>
  <c r="I33" i="14" s="1"/>
  <c r="I33" i="15" s="1"/>
  <c r="I33" i="11"/>
  <c r="I33" i="12" s="1"/>
  <c r="J32" i="11"/>
  <c r="J32" i="12" s="1"/>
  <c r="AG32" i="8"/>
  <c r="J32" i="14" s="1"/>
  <c r="J32" i="15" s="1"/>
  <c r="K31" i="11"/>
  <c r="AH31" i="8"/>
  <c r="K31" i="14" s="1"/>
  <c r="L30" i="11"/>
  <c r="L30" i="12" s="1"/>
  <c r="AI30" i="8"/>
  <c r="L30" i="14" s="1"/>
  <c r="L30" i="15" s="1"/>
  <c r="W30" i="8"/>
  <c r="Y30" i="8" s="1"/>
  <c r="D30" i="11"/>
  <c r="AA30" i="8"/>
  <c r="E29" i="11"/>
  <c r="E29" i="12" s="1"/>
  <c r="AB29" i="8"/>
  <c r="E29" i="14" s="1"/>
  <c r="E29" i="15" s="1"/>
  <c r="G45" i="11"/>
  <c r="AD45" i="8"/>
  <c r="G45" i="14" s="1"/>
  <c r="AE44" i="8"/>
  <c r="H44" i="14" s="1"/>
  <c r="H44" i="15" s="1"/>
  <c r="H44" i="11"/>
  <c r="H44" i="12" s="1"/>
  <c r="AF43" i="8"/>
  <c r="I43" i="14" s="1"/>
  <c r="I43" i="15" s="1"/>
  <c r="I43" i="11"/>
  <c r="I43" i="12" s="1"/>
  <c r="J42" i="11"/>
  <c r="J42" i="12" s="1"/>
  <c r="AG42" i="8"/>
  <c r="J42" i="14" s="1"/>
  <c r="J42" i="15" s="1"/>
  <c r="AH41" i="8"/>
  <c r="K41" i="14" s="1"/>
  <c r="K41" i="11"/>
  <c r="L40" i="11"/>
  <c r="L40" i="12" s="1"/>
  <c r="AI40" i="8"/>
  <c r="L40" i="14" s="1"/>
  <c r="L40" i="15" s="1"/>
  <c r="W40" i="8"/>
  <c r="Y40" i="8" s="1"/>
  <c r="D40" i="11"/>
  <c r="AA40" i="8"/>
  <c r="E39" i="11"/>
  <c r="E39" i="12" s="1"/>
  <c r="AB39" i="8"/>
  <c r="E39" i="14" s="1"/>
  <c r="E39" i="15" s="1"/>
  <c r="AC38" i="8"/>
  <c r="F38" i="14" s="1"/>
  <c r="F38" i="15" s="1"/>
  <c r="F38" i="11"/>
  <c r="F38" i="12" s="1"/>
  <c r="G37" i="11"/>
  <c r="AD37" i="8"/>
  <c r="G37" i="14" s="1"/>
  <c r="H36" i="11"/>
  <c r="H36" i="12" s="1"/>
  <c r="AE36" i="8"/>
  <c r="H36" i="14" s="1"/>
  <c r="H36" i="15" s="1"/>
  <c r="I35" i="11"/>
  <c r="I35" i="12" s="1"/>
  <c r="AF35" i="8"/>
  <c r="I35" i="14" s="1"/>
  <c r="I35" i="15" s="1"/>
  <c r="J34" i="11"/>
  <c r="J34" i="12" s="1"/>
  <c r="AG34" i="8"/>
  <c r="J34" i="14" s="1"/>
  <c r="J34" i="15" s="1"/>
  <c r="K33" i="11"/>
  <c r="AH33" i="8"/>
  <c r="K33" i="14" s="1"/>
  <c r="AI32" i="8"/>
  <c r="L32" i="14" s="1"/>
  <c r="L32" i="15" s="1"/>
  <c r="L32" i="11"/>
  <c r="L32" i="12" s="1"/>
  <c r="AA32" i="8"/>
  <c r="W32" i="8"/>
  <c r="Y32" i="8" s="1"/>
  <c r="D32" i="11"/>
  <c r="E31" i="11"/>
  <c r="E31" i="12" s="1"/>
  <c r="AB31" i="8"/>
  <c r="E31" i="14" s="1"/>
  <c r="E31" i="15" s="1"/>
  <c r="AC30" i="8"/>
  <c r="F30" i="14" s="1"/>
  <c r="F30" i="15" s="1"/>
  <c r="F30" i="11"/>
  <c r="F30" i="12" s="1"/>
  <c r="AD29" i="8"/>
  <c r="G29" i="14" s="1"/>
  <c r="G29" i="11"/>
  <c r="BG9" i="8" a="1"/>
  <c r="D9" i="11"/>
  <c r="W9" i="8"/>
  <c r="Y9" i="8" s="1"/>
  <c r="AA9" i="8"/>
  <c r="D9" i="21"/>
  <c r="D12" i="21"/>
  <c r="D16" i="21"/>
  <c r="D20" i="21"/>
  <c r="D24" i="21"/>
  <c r="D28" i="21"/>
  <c r="D32" i="21"/>
  <c r="D36" i="21"/>
  <c r="D40" i="21"/>
  <c r="D44" i="21"/>
  <c r="D10" i="21"/>
  <c r="D14" i="21"/>
  <c r="D18" i="21"/>
  <c r="D22" i="21"/>
  <c r="D26" i="21"/>
  <c r="D30" i="21"/>
  <c r="D34" i="21"/>
  <c r="D38" i="21"/>
  <c r="D42" i="21"/>
  <c r="D45" i="21"/>
  <c r="D41" i="21"/>
  <c r="D37" i="21"/>
  <c r="D33" i="21"/>
  <c r="D29" i="21"/>
  <c r="D25" i="21"/>
  <c r="D21" i="21"/>
  <c r="D17" i="21"/>
  <c r="D13" i="21"/>
  <c r="D43" i="21"/>
  <c r="D39" i="21"/>
  <c r="D35" i="21"/>
  <c r="D31" i="21"/>
  <c r="D27" i="21"/>
  <c r="D23" i="21"/>
  <c r="D19" i="21"/>
  <c r="D15" i="21"/>
  <c r="D11" i="21"/>
  <c r="AI9" i="8"/>
  <c r="L9" i="14" s="1"/>
  <c r="L9" i="11"/>
  <c r="K10" i="11"/>
  <c r="AH10" i="8"/>
  <c r="K10" i="14" s="1"/>
  <c r="J11" i="11"/>
  <c r="J11" i="12" s="1"/>
  <c r="AG11" i="8"/>
  <c r="J11" i="14" s="1"/>
  <c r="J11" i="15" s="1"/>
  <c r="I12" i="11"/>
  <c r="I12" i="12" s="1"/>
  <c r="AF12" i="8"/>
  <c r="I12" i="14" s="1"/>
  <c r="I12" i="15" s="1"/>
  <c r="AE13" i="8"/>
  <c r="H13" i="14" s="1"/>
  <c r="H13" i="15" s="1"/>
  <c r="H13" i="11"/>
  <c r="H13" i="12" s="1"/>
  <c r="AD14" i="8"/>
  <c r="G14" i="14" s="1"/>
  <c r="G14" i="11"/>
  <c r="AC15" i="8"/>
  <c r="F15" i="14" s="1"/>
  <c r="F15" i="15" s="1"/>
  <c r="F15" i="11"/>
  <c r="F15" i="12" s="1"/>
  <c r="AB16" i="8"/>
  <c r="E16" i="14" s="1"/>
  <c r="E16" i="15" s="1"/>
  <c r="E16" i="11"/>
  <c r="E16" i="12" s="1"/>
  <c r="W17" i="8"/>
  <c r="Y17" i="8" s="1"/>
  <c r="AA17" i="8"/>
  <c r="D17" i="11"/>
  <c r="AI17" i="8"/>
  <c r="L17" i="14" s="1"/>
  <c r="L17" i="15" s="1"/>
  <c r="L17" i="11"/>
  <c r="L17" i="12" s="1"/>
  <c r="AH18" i="8"/>
  <c r="K18" i="14" s="1"/>
  <c r="K18" i="11"/>
  <c r="J19" i="11"/>
  <c r="J19" i="12" s="1"/>
  <c r="AG19" i="8"/>
  <c r="J19" i="14" s="1"/>
  <c r="J19" i="15" s="1"/>
  <c r="I20" i="11"/>
  <c r="I20" i="12" s="1"/>
  <c r="AF20" i="8"/>
  <c r="I20" i="14" s="1"/>
  <c r="I20" i="15" s="1"/>
  <c r="H21" i="11"/>
  <c r="H21" i="12" s="1"/>
  <c r="AE21" i="8"/>
  <c r="H21" i="14" s="1"/>
  <c r="H21" i="15" s="1"/>
  <c r="G22" i="11"/>
  <c r="AD22" i="8"/>
  <c r="G22" i="14" s="1"/>
  <c r="AC23" i="8"/>
  <c r="F23" i="14" s="1"/>
  <c r="F23" i="15" s="1"/>
  <c r="F23" i="11"/>
  <c r="F23" i="12" s="1"/>
  <c r="E24" i="11"/>
  <c r="E24" i="12" s="1"/>
  <c r="AB24" i="8"/>
  <c r="E24" i="14" s="1"/>
  <c r="E24" i="15" s="1"/>
  <c r="D25" i="11"/>
  <c r="AA25" i="8"/>
  <c r="W25" i="8"/>
  <c r="Y25" i="8" s="1"/>
  <c r="AI25" i="8"/>
  <c r="L25" i="14" s="1"/>
  <c r="L25" i="15" s="1"/>
  <c r="L25" i="11"/>
  <c r="L25" i="12" s="1"/>
  <c r="AH26" i="8"/>
  <c r="K26" i="14" s="1"/>
  <c r="K26" i="11"/>
  <c r="J27" i="11"/>
  <c r="J27" i="12" s="1"/>
  <c r="AG27" i="8"/>
  <c r="J27" i="14" s="1"/>
  <c r="J27" i="15" s="1"/>
  <c r="AF28" i="8"/>
  <c r="I28" i="14" s="1"/>
  <c r="I28" i="15" s="1"/>
  <c r="I28" i="11"/>
  <c r="I28" i="12" s="1"/>
  <c r="AE29" i="8"/>
  <c r="H29" i="14" s="1"/>
  <c r="H29" i="15" s="1"/>
  <c r="H29" i="11"/>
  <c r="H29" i="12" s="1"/>
  <c r="G30" i="11"/>
  <c r="AD30" i="8"/>
  <c r="G30" i="14" s="1"/>
  <c r="AC31" i="8"/>
  <c r="F31" i="14" s="1"/>
  <c r="F31" i="15" s="1"/>
  <c r="F31" i="11"/>
  <c r="F31" i="12" s="1"/>
  <c r="AB32" i="8"/>
  <c r="E32" i="14" s="1"/>
  <c r="E32" i="15" s="1"/>
  <c r="E32" i="11"/>
  <c r="E32" i="12" s="1"/>
  <c r="D33" i="11"/>
  <c r="W33" i="8"/>
  <c r="Y33" i="8" s="1"/>
  <c r="AA33" i="8"/>
  <c r="L33" i="11"/>
  <c r="L33" i="12" s="1"/>
  <c r="AI33" i="8"/>
  <c r="L33" i="14" s="1"/>
  <c r="L33" i="15" s="1"/>
  <c r="AH34" i="8"/>
  <c r="K34" i="14" s="1"/>
  <c r="K34" i="11"/>
  <c r="J35" i="11"/>
  <c r="J35" i="12" s="1"/>
  <c r="AG35" i="8"/>
  <c r="J35" i="14" s="1"/>
  <c r="J35" i="15" s="1"/>
  <c r="AF36" i="8"/>
  <c r="I36" i="14" s="1"/>
  <c r="I36" i="15" s="1"/>
  <c r="I36" i="11"/>
  <c r="I36" i="12" s="1"/>
  <c r="AE37" i="8"/>
  <c r="H37" i="14" s="1"/>
  <c r="H37" i="15" s="1"/>
  <c r="H37" i="11"/>
  <c r="H37" i="12" s="1"/>
  <c r="AD38" i="8"/>
  <c r="G38" i="14" s="1"/>
  <c r="G38" i="11"/>
  <c r="F39" i="11"/>
  <c r="F39" i="12" s="1"/>
  <c r="AC39" i="8"/>
  <c r="F39" i="14" s="1"/>
  <c r="F39" i="15" s="1"/>
  <c r="AB40" i="8"/>
  <c r="E40" i="14" s="1"/>
  <c r="E40" i="15" s="1"/>
  <c r="E40" i="11"/>
  <c r="E40" i="12" s="1"/>
  <c r="AA41" i="8"/>
  <c r="W41" i="8"/>
  <c r="Y41" i="8" s="1"/>
  <c r="D41" i="11"/>
  <c r="L41" i="11"/>
  <c r="L41" i="12" s="1"/>
  <c r="AI41" i="8"/>
  <c r="L41" i="14" s="1"/>
  <c r="L41" i="15" s="1"/>
  <c r="K42" i="11"/>
  <c r="AH42" i="8"/>
  <c r="K42" i="14" s="1"/>
  <c r="J43" i="11"/>
  <c r="J43" i="12" s="1"/>
  <c r="AG43" i="8"/>
  <c r="J43" i="14" s="1"/>
  <c r="J43" i="15" s="1"/>
  <c r="AF44" i="8"/>
  <c r="I44" i="14" s="1"/>
  <c r="I44" i="15" s="1"/>
  <c r="I44" i="11"/>
  <c r="I44" i="12" s="1"/>
  <c r="AE45" i="8"/>
  <c r="H45" i="14" s="1"/>
  <c r="H45" i="15" s="1"/>
  <c r="H45" i="11"/>
  <c r="H45" i="12" s="1"/>
  <c r="G9" i="11"/>
  <c r="AD9" i="8"/>
  <c r="G9" i="14" s="1"/>
  <c r="F10" i="11"/>
  <c r="F10" i="12" s="1"/>
  <c r="AC10" i="8"/>
  <c r="F10" i="14" s="1"/>
  <c r="F10" i="15" s="1"/>
  <c r="AB11" i="8"/>
  <c r="E11" i="14" s="1"/>
  <c r="E11" i="15" s="1"/>
  <c r="E11" i="11"/>
  <c r="E11" i="12" s="1"/>
  <c r="D12" i="11"/>
  <c r="AA12" i="8"/>
  <c r="W12" i="8"/>
  <c r="Y12" i="8" s="1"/>
  <c r="AI12" i="8"/>
  <c r="L12" i="14" s="1"/>
  <c r="L12" i="15" s="1"/>
  <c r="L12" i="11"/>
  <c r="L12" i="12" s="1"/>
  <c r="AH13" i="8"/>
  <c r="K13" i="14" s="1"/>
  <c r="K13" i="11"/>
  <c r="J14" i="11"/>
  <c r="J14" i="12" s="1"/>
  <c r="AG14" i="8"/>
  <c r="J14" i="14" s="1"/>
  <c r="J14" i="15" s="1"/>
  <c r="AF15" i="8"/>
  <c r="I15" i="14" s="1"/>
  <c r="I15" i="15" s="1"/>
  <c r="I15" i="11"/>
  <c r="I15" i="12" s="1"/>
  <c r="AE16" i="8"/>
  <c r="H16" i="14" s="1"/>
  <c r="H16" i="15" s="1"/>
  <c r="H16" i="11"/>
  <c r="H16" i="12" s="1"/>
  <c r="G17" i="11"/>
  <c r="AD17" i="8"/>
  <c r="G17" i="14" s="1"/>
  <c r="AC18" i="8"/>
  <c r="F18" i="14" s="1"/>
  <c r="F18" i="15" s="1"/>
  <c r="F18" i="11"/>
  <c r="F18" i="12" s="1"/>
  <c r="E19" i="11"/>
  <c r="E19" i="12" s="1"/>
  <c r="AB19" i="8"/>
  <c r="E19" i="14" s="1"/>
  <c r="E19" i="15" s="1"/>
  <c r="W20" i="8"/>
  <c r="Y20" i="8" s="1"/>
  <c r="AA20" i="8"/>
  <c r="D20" i="11"/>
  <c r="AI20" i="8"/>
  <c r="L20" i="14" s="1"/>
  <c r="L20" i="15" s="1"/>
  <c r="L20" i="11"/>
  <c r="L20" i="12" s="1"/>
  <c r="K21" i="11"/>
  <c r="AH21" i="8"/>
  <c r="K21" i="14" s="1"/>
  <c r="J22" i="11"/>
  <c r="J22" i="12" s="1"/>
  <c r="AG22" i="8"/>
  <c r="J22" i="14" s="1"/>
  <c r="J22" i="15" s="1"/>
  <c r="I23" i="11"/>
  <c r="I23" i="12" s="1"/>
  <c r="AF23" i="8"/>
  <c r="I23" i="14" s="1"/>
  <c r="I23" i="15" s="1"/>
  <c r="AE24" i="8"/>
  <c r="H24" i="14" s="1"/>
  <c r="H24" i="15" s="1"/>
  <c r="H24" i="11"/>
  <c r="H24" i="12" s="1"/>
  <c r="G25" i="11"/>
  <c r="AD25" i="8"/>
  <c r="G25" i="14" s="1"/>
  <c r="AC26" i="8"/>
  <c r="F26" i="14" s="1"/>
  <c r="F26" i="15" s="1"/>
  <c r="F26" i="11"/>
  <c r="F26" i="12" s="1"/>
  <c r="E27" i="11"/>
  <c r="E27" i="12" s="1"/>
  <c r="AB27" i="8"/>
  <c r="E27" i="14" s="1"/>
  <c r="E27" i="15" s="1"/>
  <c r="W28" i="8"/>
  <c r="Y28" i="8" s="1"/>
  <c r="AA28" i="8"/>
  <c r="D28" i="11"/>
  <c r="F9" i="11"/>
  <c r="AC9" i="8"/>
  <c r="F9" i="14" s="1"/>
  <c r="AB10" i="8"/>
  <c r="E10" i="14" s="1"/>
  <c r="E10" i="15" s="1"/>
  <c r="E10" i="11"/>
  <c r="E10" i="12" s="1"/>
  <c r="AA11" i="8"/>
  <c r="D11" i="11"/>
  <c r="W11" i="8"/>
  <c r="Y11" i="8" s="1"/>
  <c r="AI11" i="8"/>
  <c r="L11" i="14" s="1"/>
  <c r="L11" i="15" s="1"/>
  <c r="L11" i="11"/>
  <c r="L11" i="12" s="1"/>
  <c r="K12" i="11"/>
  <c r="AH12" i="8"/>
  <c r="K12" i="14" s="1"/>
  <c r="J13" i="11"/>
  <c r="J13" i="12" s="1"/>
  <c r="AG13" i="8"/>
  <c r="J13" i="14" s="1"/>
  <c r="J13" i="15" s="1"/>
  <c r="I14" i="11"/>
  <c r="I14" i="12" s="1"/>
  <c r="AF14" i="8"/>
  <c r="I14" i="14" s="1"/>
  <c r="I14" i="15" s="1"/>
  <c r="AE15" i="8"/>
  <c r="H15" i="14" s="1"/>
  <c r="H15" i="15" s="1"/>
  <c r="H15" i="11"/>
  <c r="H15" i="12" s="1"/>
  <c r="G16" i="11"/>
  <c r="AD16" i="8"/>
  <c r="G16" i="14" s="1"/>
  <c r="F17" i="11"/>
  <c r="F17" i="12" s="1"/>
  <c r="AC17" i="8"/>
  <c r="F17" i="14" s="1"/>
  <c r="F17" i="15" s="1"/>
  <c r="E18" i="11"/>
  <c r="E18" i="12" s="1"/>
  <c r="AB18" i="8"/>
  <c r="E18" i="14" s="1"/>
  <c r="E18" i="15" s="1"/>
  <c r="W19" i="8"/>
  <c r="Y19" i="8" s="1"/>
  <c r="AA19" i="8"/>
  <c r="D19" i="11"/>
  <c r="AI19" i="8"/>
  <c r="L19" i="14" s="1"/>
  <c r="L19" i="15" s="1"/>
  <c r="L19" i="11"/>
  <c r="L19" i="12" s="1"/>
  <c r="K20" i="11"/>
  <c r="AH20" i="8"/>
  <c r="K20" i="14" s="1"/>
  <c r="J21" i="11"/>
  <c r="J21" i="12" s="1"/>
  <c r="AG21" i="8"/>
  <c r="J21" i="14" s="1"/>
  <c r="J21" i="15" s="1"/>
  <c r="AF22" i="8"/>
  <c r="I22" i="14" s="1"/>
  <c r="I22" i="15" s="1"/>
  <c r="I22" i="11"/>
  <c r="I22" i="12" s="1"/>
  <c r="H23" i="11"/>
  <c r="H23" i="12" s="1"/>
  <c r="AE23" i="8"/>
  <c r="H23" i="14" s="1"/>
  <c r="H23" i="15" s="1"/>
  <c r="AD24" i="8"/>
  <c r="G24" i="14" s="1"/>
  <c r="G24" i="11"/>
  <c r="AC25" i="8"/>
  <c r="F25" i="14" s="1"/>
  <c r="F25" i="15" s="1"/>
  <c r="F25" i="11"/>
  <c r="F25" i="12" s="1"/>
  <c r="E26" i="11"/>
  <c r="E26" i="12" s="1"/>
  <c r="AB26" i="8"/>
  <c r="E26" i="14" s="1"/>
  <c r="E26" i="15" s="1"/>
  <c r="AA27" i="8"/>
  <c r="D27" i="11"/>
  <c r="W27" i="8"/>
  <c r="Y27" i="8" s="1"/>
  <c r="L27" i="11"/>
  <c r="L27" i="12" s="1"/>
  <c r="AI27" i="8"/>
  <c r="L27" i="14" s="1"/>
  <c r="L27" i="15" s="1"/>
  <c r="AH28" i="8"/>
  <c r="K28" i="14" s="1"/>
  <c r="K28" i="11"/>
  <c r="J29" i="11"/>
  <c r="J29" i="12" s="1"/>
  <c r="AG29" i="8"/>
  <c r="J29" i="14" s="1"/>
  <c r="J29" i="15" s="1"/>
  <c r="I30" i="11"/>
  <c r="I30" i="12" s="1"/>
  <c r="AF30" i="8"/>
  <c r="I30" i="14" s="1"/>
  <c r="I30" i="15" s="1"/>
  <c r="AE31" i="8"/>
  <c r="H31" i="14" s="1"/>
  <c r="H31" i="15" s="1"/>
  <c r="H31" i="11"/>
  <c r="H31" i="12" s="1"/>
  <c r="G32" i="11"/>
  <c r="AD32" i="8"/>
  <c r="G32" i="14" s="1"/>
  <c r="AC33" i="8"/>
  <c r="F33" i="14" s="1"/>
  <c r="F33" i="15" s="1"/>
  <c r="F33" i="11"/>
  <c r="F33" i="12" s="1"/>
  <c r="E34" i="11"/>
  <c r="E34" i="12" s="1"/>
  <c r="AB34" i="8"/>
  <c r="E34" i="14" s="1"/>
  <c r="E34" i="15" s="1"/>
  <c r="AA35" i="8"/>
  <c r="W35" i="8"/>
  <c r="Y35" i="8" s="1"/>
  <c r="D35" i="11"/>
  <c r="AI35" i="8"/>
  <c r="L35" i="14" s="1"/>
  <c r="L35" i="15" s="1"/>
  <c r="L35" i="11"/>
  <c r="L35" i="12" s="1"/>
  <c r="K36" i="11"/>
  <c r="AH36" i="8"/>
  <c r="K36" i="14" s="1"/>
  <c r="J37" i="11"/>
  <c r="J37" i="12" s="1"/>
  <c r="AG37" i="8"/>
  <c r="J37" i="14" s="1"/>
  <c r="J37" i="15" s="1"/>
  <c r="I38" i="11"/>
  <c r="I38" i="12" s="1"/>
  <c r="AF38" i="8"/>
  <c r="I38" i="14" s="1"/>
  <c r="I38" i="15" s="1"/>
  <c r="AE39" i="8"/>
  <c r="H39" i="14" s="1"/>
  <c r="H39" i="15" s="1"/>
  <c r="H39" i="11"/>
  <c r="H39" i="12" s="1"/>
  <c r="G40" i="11"/>
  <c r="AD40" i="8"/>
  <c r="G40" i="14" s="1"/>
  <c r="F41" i="11"/>
  <c r="F41" i="12" s="1"/>
  <c r="AC41" i="8"/>
  <c r="F41" i="14" s="1"/>
  <c r="F41" i="15" s="1"/>
  <c r="AB42" i="8"/>
  <c r="E42" i="14" s="1"/>
  <c r="E42" i="15" s="1"/>
  <c r="E42" i="11"/>
  <c r="E42" i="12" s="1"/>
  <c r="AA43" i="8"/>
  <c r="D43" i="11"/>
  <c r="W43" i="8"/>
  <c r="Y43" i="8" s="1"/>
  <c r="AI43" i="8"/>
  <c r="L43" i="14" s="1"/>
  <c r="L43" i="15" s="1"/>
  <c r="L43" i="11"/>
  <c r="L43" i="12" s="1"/>
  <c r="K44" i="11"/>
  <c r="AH44" i="8"/>
  <c r="K44" i="14" s="1"/>
  <c r="J45" i="11"/>
  <c r="J45" i="12" s="1"/>
  <c r="AG45" i="8"/>
  <c r="J45" i="14" s="1"/>
  <c r="J45" i="15" s="1"/>
  <c r="I9" i="11"/>
  <c r="AF9" i="8"/>
  <c r="I9" i="14" s="1"/>
  <c r="H10" i="11"/>
  <c r="H10" i="12" s="1"/>
  <c r="AE10" i="8"/>
  <c r="H10" i="14" s="1"/>
  <c r="H10" i="15" s="1"/>
  <c r="G11" i="11"/>
  <c r="AD11" i="8"/>
  <c r="G11" i="14" s="1"/>
  <c r="F12" i="11"/>
  <c r="F12" i="12" s="1"/>
  <c r="AC12" i="8"/>
  <c r="F12" i="14" s="1"/>
  <c r="F12" i="15" s="1"/>
  <c r="AB13" i="8"/>
  <c r="E13" i="14" s="1"/>
  <c r="E13" i="15" s="1"/>
  <c r="E13" i="11"/>
  <c r="E13" i="12" s="1"/>
  <c r="W14" i="8"/>
  <c r="Y14" i="8" s="1"/>
  <c r="D14" i="11"/>
  <c r="AA14" i="8"/>
  <c r="L14" i="11"/>
  <c r="L14" i="12" s="1"/>
  <c r="AI14" i="8"/>
  <c r="L14" i="14" s="1"/>
  <c r="L14" i="15" s="1"/>
  <c r="AH15" i="8"/>
  <c r="K15" i="14" s="1"/>
  <c r="K15" i="11"/>
  <c r="J16" i="11"/>
  <c r="J16" i="12" s="1"/>
  <c r="AG16" i="8"/>
  <c r="J16" i="14" s="1"/>
  <c r="J16" i="15" s="1"/>
  <c r="AF17" i="8"/>
  <c r="I17" i="14" s="1"/>
  <c r="I17" i="15" s="1"/>
  <c r="I17" i="11"/>
  <c r="I17" i="12" s="1"/>
  <c r="H18" i="11"/>
  <c r="H18" i="12" s="1"/>
  <c r="AE18" i="8"/>
  <c r="H18" i="14" s="1"/>
  <c r="H18" i="15" s="1"/>
  <c r="AD19" i="8"/>
  <c r="G19" i="14" s="1"/>
  <c r="G19" i="11"/>
  <c r="AC20" i="8"/>
  <c r="F20" i="14" s="1"/>
  <c r="F20" i="15" s="1"/>
  <c r="F20" i="11"/>
  <c r="F20" i="12" s="1"/>
  <c r="E21" i="11"/>
  <c r="E21" i="12" s="1"/>
  <c r="AB21" i="8"/>
  <c r="E21" i="14" s="1"/>
  <c r="E21" i="15" s="1"/>
  <c r="AA22" i="8"/>
  <c r="W22" i="8"/>
  <c r="Y22" i="8" s="1"/>
  <c r="D22" i="11"/>
  <c r="AI22" i="8"/>
  <c r="L22" i="14" s="1"/>
  <c r="L22" i="15" s="1"/>
  <c r="L22" i="11"/>
  <c r="L22" i="12" s="1"/>
  <c r="K23" i="11"/>
  <c r="AH23" i="8"/>
  <c r="K23" i="14" s="1"/>
  <c r="J24" i="11"/>
  <c r="J24" i="12" s="1"/>
  <c r="AG24" i="8"/>
  <c r="J24" i="14" s="1"/>
  <c r="J24" i="15" s="1"/>
  <c r="I25" i="11"/>
  <c r="I25" i="12" s="1"/>
  <c r="AF25" i="8"/>
  <c r="I25" i="14" s="1"/>
  <c r="I25" i="15" s="1"/>
  <c r="AE26" i="8"/>
  <c r="H26" i="14" s="1"/>
  <c r="H26" i="15" s="1"/>
  <c r="H26" i="11"/>
  <c r="H26" i="12" s="1"/>
  <c r="G27" i="11"/>
  <c r="AD27" i="8"/>
  <c r="G27" i="14" s="1"/>
  <c r="F28" i="11"/>
  <c r="F28" i="12" s="1"/>
  <c r="AC28" i="8"/>
  <c r="F28" i="14" s="1"/>
  <c r="F28" i="15" s="1"/>
  <c r="AF45" i="8"/>
  <c r="I45" i="14" s="1"/>
  <c r="I45" i="15" s="1"/>
  <c r="I45" i="11"/>
  <c r="I45" i="12" s="1"/>
  <c r="J44" i="11"/>
  <c r="J44" i="12" s="1"/>
  <c r="AG44" i="8"/>
  <c r="J44" i="14" s="1"/>
  <c r="J44" i="15" s="1"/>
  <c r="AH43" i="8"/>
  <c r="K43" i="14" s="1"/>
  <c r="K43" i="11"/>
  <c r="L42" i="11"/>
  <c r="L42" i="12" s="1"/>
  <c r="AI42" i="8"/>
  <c r="L42" i="14" s="1"/>
  <c r="L42" i="15" s="1"/>
  <c r="D42" i="11"/>
  <c r="AA42" i="8"/>
  <c r="W42" i="8"/>
  <c r="Y42" i="8" s="1"/>
  <c r="AB41" i="8"/>
  <c r="E41" i="14" s="1"/>
  <c r="E41" i="15" s="1"/>
  <c r="E41" i="11"/>
  <c r="E41" i="12" s="1"/>
  <c r="F40" i="11"/>
  <c r="F40" i="12" s="1"/>
  <c r="AC40" i="8"/>
  <c r="F40" i="14" s="1"/>
  <c r="F40" i="15" s="1"/>
  <c r="AD39" i="8"/>
  <c r="G39" i="14" s="1"/>
  <c r="G39" i="11"/>
  <c r="H38" i="11"/>
  <c r="H38" i="12" s="1"/>
  <c r="AE38" i="8"/>
  <c r="H38" i="14" s="1"/>
  <c r="H38" i="15" s="1"/>
  <c r="I37" i="11"/>
  <c r="I37" i="12" s="1"/>
  <c r="AF37" i="8"/>
  <c r="I37" i="14" s="1"/>
  <c r="I37" i="15" s="1"/>
  <c r="J36" i="11"/>
  <c r="J36" i="12" s="1"/>
  <c r="AG36" i="8"/>
  <c r="J36" i="14" s="1"/>
  <c r="J36" i="15" s="1"/>
  <c r="AH35" i="8"/>
  <c r="K35" i="14" s="1"/>
  <c r="K35" i="11"/>
  <c r="AI34" i="8"/>
  <c r="L34" i="14" s="1"/>
  <c r="L34" i="15" s="1"/>
  <c r="L34" i="11"/>
  <c r="L34" i="12" s="1"/>
  <c r="W34" i="8"/>
  <c r="Y34" i="8" s="1"/>
  <c r="AA34" i="8"/>
  <c r="D34" i="11"/>
  <c r="E33" i="11"/>
  <c r="E33" i="12" s="1"/>
  <c r="AB33" i="8"/>
  <c r="E33" i="14" s="1"/>
  <c r="E33" i="15" s="1"/>
  <c r="F32" i="11"/>
  <c r="F32" i="12" s="1"/>
  <c r="AC32" i="8"/>
  <c r="F32" i="14" s="1"/>
  <c r="F32" i="15" s="1"/>
  <c r="AD31" i="8"/>
  <c r="G31" i="14" s="1"/>
  <c r="G31" i="11"/>
  <c r="H30" i="11"/>
  <c r="H30" i="12" s="1"/>
  <c r="AE30" i="8"/>
  <c r="H30" i="14" s="1"/>
  <c r="H30" i="15" s="1"/>
  <c r="AF29" i="8"/>
  <c r="I29" i="14" s="1"/>
  <c r="I29" i="15" s="1"/>
  <c r="I29" i="11"/>
  <c r="I29" i="12" s="1"/>
  <c r="AH45" i="8"/>
  <c r="K45" i="14" s="1"/>
  <c r="K45" i="11"/>
  <c r="L44" i="11"/>
  <c r="L44" i="12" s="1"/>
  <c r="AI44" i="8"/>
  <c r="L44" i="14" s="1"/>
  <c r="L44" i="15" s="1"/>
  <c r="W44" i="8"/>
  <c r="Y44" i="8" s="1"/>
  <c r="AA44" i="8"/>
  <c r="D44" i="11"/>
  <c r="AB43" i="8"/>
  <c r="E43" i="14" s="1"/>
  <c r="E43" i="15" s="1"/>
  <c r="E43" i="11"/>
  <c r="E43" i="12" s="1"/>
  <c r="AC42" i="8"/>
  <c r="F42" i="14" s="1"/>
  <c r="F42" i="15" s="1"/>
  <c r="F42" i="11"/>
  <c r="F42" i="12" s="1"/>
  <c r="AD41" i="8"/>
  <c r="G41" i="14" s="1"/>
  <c r="G41" i="11"/>
  <c r="AE40" i="8"/>
  <c r="H40" i="14" s="1"/>
  <c r="H40" i="15" s="1"/>
  <c r="H40" i="11"/>
  <c r="H40" i="12" s="1"/>
  <c r="I39" i="11"/>
  <c r="I39" i="12" s="1"/>
  <c r="AF39" i="8"/>
  <c r="I39" i="14" s="1"/>
  <c r="I39" i="15" s="1"/>
  <c r="J38" i="11"/>
  <c r="J38" i="12" s="1"/>
  <c r="AG38" i="8"/>
  <c r="J38" i="14" s="1"/>
  <c r="J38" i="15" s="1"/>
  <c r="K37" i="11"/>
  <c r="AH37" i="8"/>
  <c r="K37" i="14" s="1"/>
  <c r="AI36" i="8"/>
  <c r="L36" i="14" s="1"/>
  <c r="L36" i="15" s="1"/>
  <c r="L36" i="11"/>
  <c r="L36" i="12" s="1"/>
  <c r="D36" i="11"/>
  <c r="AA36" i="8"/>
  <c r="W36" i="8"/>
  <c r="Y36" i="8" s="1"/>
  <c r="AB35" i="8"/>
  <c r="E35" i="14" s="1"/>
  <c r="E35" i="15" s="1"/>
  <c r="E35" i="11"/>
  <c r="E35" i="12" s="1"/>
  <c r="F34" i="11"/>
  <c r="F34" i="12" s="1"/>
  <c r="AC34" i="8"/>
  <c r="F34" i="14" s="1"/>
  <c r="F34" i="15" s="1"/>
  <c r="G33" i="11"/>
  <c r="AD33" i="8"/>
  <c r="G33" i="14" s="1"/>
  <c r="H32" i="11"/>
  <c r="H32" i="12" s="1"/>
  <c r="AE32" i="8"/>
  <c r="H32" i="14" s="1"/>
  <c r="H32" i="15" s="1"/>
  <c r="AF31" i="8"/>
  <c r="I31" i="14" s="1"/>
  <c r="I31" i="15" s="1"/>
  <c r="I31" i="11"/>
  <c r="I31" i="12" s="1"/>
  <c r="J30" i="11"/>
  <c r="J30" i="12" s="1"/>
  <c r="AG30" i="8"/>
  <c r="J30" i="14" s="1"/>
  <c r="J30" i="15" s="1"/>
  <c r="AH29" i="8"/>
  <c r="K29" i="14" s="1"/>
  <c r="K29" i="11"/>
  <c r="L28" i="11"/>
  <c r="L28" i="12" s="1"/>
  <c r="AI28" i="8"/>
  <c r="L28" i="14" s="1"/>
  <c r="L28" i="15" s="1"/>
  <c r="S36" i="11" l="1"/>
  <c r="O36" i="11" s="1"/>
  <c r="S44" i="11"/>
  <c r="O44" i="11" s="1"/>
  <c r="S14" i="11"/>
  <c r="S27" i="11"/>
  <c r="S19" i="11"/>
  <c r="O19" i="11" s="1"/>
  <c r="S22" i="11"/>
  <c r="O22" i="11" s="1"/>
  <c r="S25" i="11"/>
  <c r="O25" i="11" s="1"/>
  <c r="K44" i="15"/>
  <c r="U44" i="15"/>
  <c r="Q44" i="15" s="1"/>
  <c r="G40" i="12"/>
  <c r="T40" i="11"/>
  <c r="G16" i="15"/>
  <c r="T16" i="15"/>
  <c r="K12" i="15"/>
  <c r="U12" i="15"/>
  <c r="T9" i="15"/>
  <c r="K42" i="15"/>
  <c r="U42" i="15"/>
  <c r="S41" i="11"/>
  <c r="G38" i="15"/>
  <c r="T38" i="15"/>
  <c r="K34" i="15"/>
  <c r="U34" i="15"/>
  <c r="G14" i="12"/>
  <c r="T14" i="11"/>
  <c r="K10" i="15"/>
  <c r="U10" i="15"/>
  <c r="Q10" i="15" s="1"/>
  <c r="K33" i="15"/>
  <c r="U33" i="15"/>
  <c r="G37" i="15"/>
  <c r="T37" i="15"/>
  <c r="K41" i="15"/>
  <c r="U41" i="15"/>
  <c r="G45" i="12"/>
  <c r="T45" i="11"/>
  <c r="S30" i="11"/>
  <c r="K31" i="15"/>
  <c r="U31" i="15"/>
  <c r="G35" i="15"/>
  <c r="T35" i="15"/>
  <c r="K39" i="15"/>
  <c r="U39" i="15"/>
  <c r="G43" i="15"/>
  <c r="T43" i="15"/>
  <c r="K27" i="12"/>
  <c r="U27" i="11"/>
  <c r="G44" i="12"/>
  <c r="T44" i="11"/>
  <c r="K40" i="12"/>
  <c r="U40" i="11"/>
  <c r="G36" i="12"/>
  <c r="T36" i="11"/>
  <c r="K32" i="12"/>
  <c r="U32" i="11"/>
  <c r="S23" i="11"/>
  <c r="G12" i="12"/>
  <c r="T12" i="11"/>
  <c r="G13" i="12"/>
  <c r="T13" i="11"/>
  <c r="U9" i="11"/>
  <c r="S45" i="11"/>
  <c r="G42" i="12"/>
  <c r="T42" i="11"/>
  <c r="K38" i="12"/>
  <c r="U38" i="11"/>
  <c r="S37" i="11"/>
  <c r="G18" i="15"/>
  <c r="T18" i="15"/>
  <c r="K14" i="15"/>
  <c r="U14" i="15"/>
  <c r="G10" i="15"/>
  <c r="T10" i="15"/>
  <c r="P10" i="15" s="1"/>
  <c r="G33" i="15"/>
  <c r="T33" i="15"/>
  <c r="K37" i="12"/>
  <c r="U37" i="11"/>
  <c r="G41" i="15"/>
  <c r="T41" i="15"/>
  <c r="G39" i="15"/>
  <c r="T39" i="15"/>
  <c r="G33" i="12"/>
  <c r="T33" i="11"/>
  <c r="G19" i="12"/>
  <c r="T19" i="11"/>
  <c r="K15" i="12"/>
  <c r="U15" i="11"/>
  <c r="G11" i="12"/>
  <c r="T11" i="11"/>
  <c r="K44" i="12"/>
  <c r="U44" i="11"/>
  <c r="S43" i="11"/>
  <c r="G24" i="12"/>
  <c r="T24" i="11"/>
  <c r="K20" i="15"/>
  <c r="U20" i="15"/>
  <c r="G16" i="12"/>
  <c r="T16" i="11"/>
  <c r="K12" i="12"/>
  <c r="U12" i="11"/>
  <c r="S11" i="11"/>
  <c r="G17" i="15"/>
  <c r="T17" i="15"/>
  <c r="K13" i="12"/>
  <c r="U13" i="11"/>
  <c r="T9" i="11"/>
  <c r="K42" i="12"/>
  <c r="U42" i="11"/>
  <c r="S33" i="11"/>
  <c r="G22" i="15"/>
  <c r="T22" i="15"/>
  <c r="K18" i="12"/>
  <c r="U18" i="11"/>
  <c r="S17" i="11"/>
  <c r="G14" i="15"/>
  <c r="T14" i="15"/>
  <c r="K10" i="12"/>
  <c r="U10" i="11"/>
  <c r="Q10" i="11" s="1"/>
  <c r="G29" i="12"/>
  <c r="T29" i="11"/>
  <c r="K33" i="12"/>
  <c r="U33" i="11"/>
  <c r="G37" i="12"/>
  <c r="T37" i="11"/>
  <c r="K31" i="12"/>
  <c r="U31" i="11"/>
  <c r="G35" i="12"/>
  <c r="T35" i="11"/>
  <c r="S26" i="11"/>
  <c r="G15" i="15"/>
  <c r="T15" i="15"/>
  <c r="K11" i="12"/>
  <c r="U11" i="11"/>
  <c r="G44" i="15"/>
  <c r="T44" i="15"/>
  <c r="P44" i="15" s="1"/>
  <c r="K40" i="15"/>
  <c r="U40" i="15"/>
  <c r="G20" i="15"/>
  <c r="T20" i="15"/>
  <c r="K16" i="12"/>
  <c r="U16" i="11"/>
  <c r="S15" i="11"/>
  <c r="G12" i="15"/>
  <c r="T12" i="15"/>
  <c r="G21" i="15"/>
  <c r="T21" i="15"/>
  <c r="K17" i="15"/>
  <c r="U17" i="15"/>
  <c r="G13" i="15"/>
  <c r="T13" i="15"/>
  <c r="U9" i="15"/>
  <c r="G26" i="12"/>
  <c r="T26" i="11"/>
  <c r="K22" i="12"/>
  <c r="U22" i="11"/>
  <c r="S21" i="11"/>
  <c r="G18" i="12"/>
  <c r="T18" i="11"/>
  <c r="K14" i="12"/>
  <c r="U14" i="11"/>
  <c r="S13" i="11"/>
  <c r="K29" i="12"/>
  <c r="U29" i="11"/>
  <c r="G31" i="12"/>
  <c r="T31" i="11"/>
  <c r="G11" i="15"/>
  <c r="T11" i="15"/>
  <c r="K29" i="15"/>
  <c r="U29" i="15"/>
  <c r="G31" i="15"/>
  <c r="T31" i="15"/>
  <c r="K45" i="12"/>
  <c r="U45" i="11"/>
  <c r="S34" i="11"/>
  <c r="K43" i="12"/>
  <c r="U43" i="11"/>
  <c r="G27" i="15"/>
  <c r="T27" i="15"/>
  <c r="K23" i="15"/>
  <c r="U23" i="15"/>
  <c r="G19" i="15"/>
  <c r="T19" i="15"/>
  <c r="K15" i="15"/>
  <c r="U15" i="15"/>
  <c r="O14" i="11"/>
  <c r="G32" i="15"/>
  <c r="T32" i="15"/>
  <c r="K28" i="12"/>
  <c r="U28" i="11"/>
  <c r="G24" i="15"/>
  <c r="T24" i="15"/>
  <c r="K20" i="12"/>
  <c r="U20" i="11"/>
  <c r="G25" i="15"/>
  <c r="T25" i="15"/>
  <c r="K21" i="15"/>
  <c r="U21" i="15"/>
  <c r="S20" i="11"/>
  <c r="G17" i="12"/>
  <c r="T17" i="11"/>
  <c r="K13" i="15"/>
  <c r="U13" i="15"/>
  <c r="G30" i="15"/>
  <c r="T30" i="15"/>
  <c r="K26" i="12"/>
  <c r="U26" i="11"/>
  <c r="G22" i="12"/>
  <c r="T22" i="11"/>
  <c r="K18" i="15"/>
  <c r="U18" i="15"/>
  <c r="G29" i="15"/>
  <c r="T29" i="15"/>
  <c r="S38" i="11"/>
  <c r="G23" i="12"/>
  <c r="T23" i="11"/>
  <c r="K19" i="15"/>
  <c r="U19" i="15"/>
  <c r="S18" i="11"/>
  <c r="G15" i="12"/>
  <c r="T15" i="11"/>
  <c r="K11" i="15"/>
  <c r="U11" i="15"/>
  <c r="S39" i="11"/>
  <c r="G28" i="15"/>
  <c r="T28" i="15"/>
  <c r="K24" i="12"/>
  <c r="U24" i="11"/>
  <c r="G20" i="12"/>
  <c r="T20" i="11"/>
  <c r="K16" i="15"/>
  <c r="U16" i="15"/>
  <c r="K25" i="15"/>
  <c r="U25" i="15"/>
  <c r="G21" i="12"/>
  <c r="T21" i="11"/>
  <c r="K17" i="12"/>
  <c r="U17" i="11"/>
  <c r="S16" i="11"/>
  <c r="G34" i="12"/>
  <c r="T34" i="11"/>
  <c r="K30" i="15"/>
  <c r="U30" i="15"/>
  <c r="S29" i="11"/>
  <c r="G26" i="15"/>
  <c r="T26" i="15"/>
  <c r="K22" i="15"/>
  <c r="U22" i="15"/>
  <c r="K35" i="15"/>
  <c r="U35" i="15"/>
  <c r="K36" i="12"/>
  <c r="U36" i="11"/>
  <c r="K37" i="15"/>
  <c r="U37" i="15"/>
  <c r="G41" i="12"/>
  <c r="T41" i="11"/>
  <c r="K45" i="15"/>
  <c r="U45" i="15"/>
  <c r="K35" i="12"/>
  <c r="U35" i="11"/>
  <c r="G39" i="12"/>
  <c r="T39" i="11"/>
  <c r="S42" i="11"/>
  <c r="K43" i="15"/>
  <c r="U43" i="15"/>
  <c r="G27" i="12"/>
  <c r="T27" i="11"/>
  <c r="K23" i="12"/>
  <c r="U23" i="11"/>
  <c r="G40" i="15"/>
  <c r="T40" i="15"/>
  <c r="K36" i="15"/>
  <c r="U36" i="15"/>
  <c r="S35" i="11"/>
  <c r="G32" i="12"/>
  <c r="T32" i="11"/>
  <c r="K28" i="15"/>
  <c r="U28" i="15"/>
  <c r="O27" i="11"/>
  <c r="S28" i="11"/>
  <c r="G25" i="12"/>
  <c r="T25" i="11"/>
  <c r="K21" i="12"/>
  <c r="U21" i="11"/>
  <c r="S12" i="11"/>
  <c r="G38" i="12"/>
  <c r="T38" i="11"/>
  <c r="K34" i="12"/>
  <c r="U34" i="11"/>
  <c r="G30" i="12"/>
  <c r="T30" i="11"/>
  <c r="K26" i="15"/>
  <c r="U26" i="15"/>
  <c r="S9" i="11"/>
  <c r="S32" i="11"/>
  <c r="S40" i="11"/>
  <c r="K41" i="12"/>
  <c r="U41" i="11"/>
  <c r="G45" i="15"/>
  <c r="T45" i="15"/>
  <c r="K39" i="12"/>
  <c r="U39" i="11"/>
  <c r="G43" i="12"/>
  <c r="T43" i="11"/>
  <c r="K27" i="15"/>
  <c r="U27" i="15"/>
  <c r="G23" i="15"/>
  <c r="T23" i="15"/>
  <c r="K19" i="12"/>
  <c r="U19" i="11"/>
  <c r="S10" i="11"/>
  <c r="O10" i="11" s="1"/>
  <c r="G36" i="15"/>
  <c r="T36" i="15"/>
  <c r="K32" i="15"/>
  <c r="U32" i="15"/>
  <c r="S31" i="11"/>
  <c r="G28" i="12"/>
  <c r="T28" i="11"/>
  <c r="K24" i="15"/>
  <c r="U24" i="15"/>
  <c r="K25" i="12"/>
  <c r="U25" i="11"/>
  <c r="S24" i="11"/>
  <c r="G42" i="15"/>
  <c r="T42" i="15"/>
  <c r="K38" i="15"/>
  <c r="U38" i="15"/>
  <c r="G34" i="15"/>
  <c r="T34" i="15"/>
  <c r="K30" i="12"/>
  <c r="U30" i="11"/>
  <c r="G10" i="12"/>
  <c r="T10" i="11"/>
  <c r="P10" i="11" s="1"/>
  <c r="D36" i="12"/>
  <c r="M36" i="11"/>
  <c r="O36" i="13" s="1"/>
  <c r="D44" i="14"/>
  <c r="S44" i="15" s="1"/>
  <c r="O44" i="15" s="1"/>
  <c r="AJ44" i="8"/>
  <c r="AL44" i="8" s="1"/>
  <c r="D34" i="12"/>
  <c r="M34" i="11"/>
  <c r="D42" i="14"/>
  <c r="S42" i="15" s="1"/>
  <c r="AJ42" i="8"/>
  <c r="AL42" i="8" s="1"/>
  <c r="D22" i="12"/>
  <c r="M22" i="11"/>
  <c r="O22" i="13" s="1"/>
  <c r="D22" i="14"/>
  <c r="S22" i="15" s="1"/>
  <c r="AJ22" i="8"/>
  <c r="AL22" i="8" s="1"/>
  <c r="D14" i="12"/>
  <c r="M14" i="11"/>
  <c r="O14" i="13" s="1"/>
  <c r="I9" i="15"/>
  <c r="I46" i="14"/>
  <c r="I46" i="15" s="1"/>
  <c r="D43" i="14"/>
  <c r="S43" i="15" s="1"/>
  <c r="AJ43" i="8"/>
  <c r="AL43" i="8" s="1"/>
  <c r="D27" i="14"/>
  <c r="S27" i="15" s="1"/>
  <c r="AJ27" i="8"/>
  <c r="AL27" i="8" s="1"/>
  <c r="D19" i="14"/>
  <c r="S19" i="15" s="1"/>
  <c r="AJ19" i="8"/>
  <c r="AL19" i="8" s="1"/>
  <c r="D11" i="14"/>
  <c r="S11" i="15" s="1"/>
  <c r="AJ11" i="8"/>
  <c r="AL11" i="8" s="1"/>
  <c r="F9" i="12"/>
  <c r="F46" i="11"/>
  <c r="F46" i="12" s="1"/>
  <c r="D28" i="14"/>
  <c r="S28" i="15" s="1"/>
  <c r="AJ28" i="8"/>
  <c r="AL28" i="8" s="1"/>
  <c r="D20" i="12"/>
  <c r="M20" i="11"/>
  <c r="D12" i="14"/>
  <c r="S12" i="15" s="1"/>
  <c r="AJ12" i="8"/>
  <c r="AL12" i="8" s="1"/>
  <c r="G46" i="14"/>
  <c r="G46" i="15" s="1"/>
  <c r="G9" i="15"/>
  <c r="D41" i="12"/>
  <c r="M41" i="11"/>
  <c r="D41" i="14"/>
  <c r="S41" i="15" s="1"/>
  <c r="AJ41" i="8"/>
  <c r="AL41" i="8" s="1"/>
  <c r="D25" i="12"/>
  <c r="M25" i="11"/>
  <c r="O25" i="13" s="1"/>
  <c r="D17" i="14"/>
  <c r="S17" i="15" s="1"/>
  <c r="AJ17" i="8"/>
  <c r="AL17" i="8" s="1"/>
  <c r="L9" i="12"/>
  <c r="L46" i="11"/>
  <c r="L46" i="12" s="1"/>
  <c r="BG9" i="8"/>
  <c r="AQ9" i="8" s="1"/>
  <c r="BH29" i="8"/>
  <c r="AR29" i="8" s="1"/>
  <c r="E29" i="17" s="1"/>
  <c r="E29" i="18" s="1"/>
  <c r="BL29" i="8"/>
  <c r="AV29" i="8" s="1"/>
  <c r="I29" i="17" s="1"/>
  <c r="I29" i="18" s="1"/>
  <c r="BG30" i="8"/>
  <c r="AQ30" i="8" s="1"/>
  <c r="BK30" i="8"/>
  <c r="AU30" i="8" s="1"/>
  <c r="H30" i="17" s="1"/>
  <c r="H30" i="18" s="1"/>
  <c r="BO30" i="8"/>
  <c r="AY30" i="8" s="1"/>
  <c r="L30" i="17" s="1"/>
  <c r="L30" i="18" s="1"/>
  <c r="BJ31" i="8"/>
  <c r="AT31" i="8" s="1"/>
  <c r="G31" i="17" s="1"/>
  <c r="BN31" i="8"/>
  <c r="AX31" i="8" s="1"/>
  <c r="K31" i="17" s="1"/>
  <c r="BI32" i="8"/>
  <c r="AS32" i="8" s="1"/>
  <c r="F32" i="17" s="1"/>
  <c r="F32" i="18" s="1"/>
  <c r="BM32" i="8"/>
  <c r="AW32" i="8" s="1"/>
  <c r="J32" i="17" s="1"/>
  <c r="BH33" i="8"/>
  <c r="AR33" i="8" s="1"/>
  <c r="E33" i="17" s="1"/>
  <c r="E33" i="18" s="1"/>
  <c r="BL33" i="8"/>
  <c r="AV33" i="8" s="1"/>
  <c r="I33" i="17" s="1"/>
  <c r="I33" i="18" s="1"/>
  <c r="BG34" i="8"/>
  <c r="AQ34" i="8" s="1"/>
  <c r="BK34" i="8"/>
  <c r="AU34" i="8" s="1"/>
  <c r="H34" i="17" s="1"/>
  <c r="H34" i="18" s="1"/>
  <c r="BO34" i="8"/>
  <c r="AY34" i="8" s="1"/>
  <c r="L34" i="17" s="1"/>
  <c r="L34" i="18" s="1"/>
  <c r="BJ35" i="8"/>
  <c r="AT35" i="8" s="1"/>
  <c r="G35" i="17" s="1"/>
  <c r="BN35" i="8"/>
  <c r="AX35" i="8" s="1"/>
  <c r="K35" i="17" s="1"/>
  <c r="BI36" i="8"/>
  <c r="AS36" i="8" s="1"/>
  <c r="F36" i="17" s="1"/>
  <c r="F36" i="18" s="1"/>
  <c r="BM36" i="8"/>
  <c r="AW36" i="8" s="1"/>
  <c r="J36" i="17" s="1"/>
  <c r="BH37" i="8"/>
  <c r="AR37" i="8" s="1"/>
  <c r="E37" i="17" s="1"/>
  <c r="E37" i="18" s="1"/>
  <c r="BL37" i="8"/>
  <c r="AV37" i="8" s="1"/>
  <c r="I37" i="17" s="1"/>
  <c r="I37" i="18" s="1"/>
  <c r="BG38" i="8"/>
  <c r="AQ38" i="8" s="1"/>
  <c r="BK38" i="8"/>
  <c r="AU38" i="8" s="1"/>
  <c r="H38" i="17" s="1"/>
  <c r="H38" i="18" s="1"/>
  <c r="BO38" i="8"/>
  <c r="AY38" i="8" s="1"/>
  <c r="L38" i="17" s="1"/>
  <c r="L38" i="18" s="1"/>
  <c r="BJ39" i="8"/>
  <c r="AT39" i="8" s="1"/>
  <c r="G39" i="17" s="1"/>
  <c r="BN39" i="8"/>
  <c r="AX39" i="8" s="1"/>
  <c r="K39" i="17" s="1"/>
  <c r="BI40" i="8"/>
  <c r="AS40" i="8" s="1"/>
  <c r="F40" i="17" s="1"/>
  <c r="F40" i="18" s="1"/>
  <c r="BM40" i="8"/>
  <c r="AW40" i="8" s="1"/>
  <c r="J40" i="17" s="1"/>
  <c r="BH41" i="8"/>
  <c r="AR41" i="8" s="1"/>
  <c r="E41" i="17" s="1"/>
  <c r="E41" i="18" s="1"/>
  <c r="BL41" i="8"/>
  <c r="AV41" i="8" s="1"/>
  <c r="I41" i="17" s="1"/>
  <c r="I41" i="18" s="1"/>
  <c r="BG42" i="8"/>
  <c r="AQ42" i="8" s="1"/>
  <c r="BK42" i="8"/>
  <c r="AU42" i="8" s="1"/>
  <c r="H42" i="17" s="1"/>
  <c r="H42" i="18" s="1"/>
  <c r="BO42" i="8"/>
  <c r="AY42" i="8" s="1"/>
  <c r="L42" i="17" s="1"/>
  <c r="L42" i="18" s="1"/>
  <c r="BJ43" i="8"/>
  <c r="AT43" i="8" s="1"/>
  <c r="G43" i="17" s="1"/>
  <c r="BN43" i="8"/>
  <c r="AX43" i="8" s="1"/>
  <c r="K43" i="17" s="1"/>
  <c r="BI44" i="8"/>
  <c r="AS44" i="8" s="1"/>
  <c r="F44" i="17" s="1"/>
  <c r="F44" i="18" s="1"/>
  <c r="BM44" i="8"/>
  <c r="AW44" i="8" s="1"/>
  <c r="J44" i="17" s="1"/>
  <c r="BH45" i="8"/>
  <c r="AR45" i="8" s="1"/>
  <c r="E45" i="17" s="1"/>
  <c r="E45" i="18" s="1"/>
  <c r="BL45" i="8"/>
  <c r="AV45" i="8" s="1"/>
  <c r="I45" i="17" s="1"/>
  <c r="I45" i="18" s="1"/>
  <c r="BO28" i="8"/>
  <c r="AY28" i="8" s="1"/>
  <c r="L28" i="17" s="1"/>
  <c r="L28" i="18" s="1"/>
  <c r="BJ29" i="8"/>
  <c r="AT29" i="8" s="1"/>
  <c r="G29" i="17" s="1"/>
  <c r="BN29" i="8"/>
  <c r="AX29" i="8" s="1"/>
  <c r="K29" i="17" s="1"/>
  <c r="BI30" i="8"/>
  <c r="AS30" i="8" s="1"/>
  <c r="F30" i="17" s="1"/>
  <c r="F30" i="18" s="1"/>
  <c r="BM30" i="8"/>
  <c r="AW30" i="8" s="1"/>
  <c r="J30" i="17" s="1"/>
  <c r="BH31" i="8"/>
  <c r="AR31" i="8" s="1"/>
  <c r="E31" i="17" s="1"/>
  <c r="E31" i="18" s="1"/>
  <c r="BL31" i="8"/>
  <c r="AV31" i="8" s="1"/>
  <c r="I31" i="17" s="1"/>
  <c r="I31" i="18" s="1"/>
  <c r="BG32" i="8"/>
  <c r="AQ32" i="8" s="1"/>
  <c r="BK32" i="8"/>
  <c r="AU32" i="8" s="1"/>
  <c r="H32" i="17" s="1"/>
  <c r="H32" i="18" s="1"/>
  <c r="BO32" i="8"/>
  <c r="AY32" i="8" s="1"/>
  <c r="L32" i="17" s="1"/>
  <c r="L32" i="18" s="1"/>
  <c r="BJ33" i="8"/>
  <c r="AT33" i="8" s="1"/>
  <c r="G33" i="17" s="1"/>
  <c r="BN33" i="8"/>
  <c r="AX33" i="8" s="1"/>
  <c r="K33" i="17" s="1"/>
  <c r="BI34" i="8"/>
  <c r="AS34" i="8" s="1"/>
  <c r="F34" i="17" s="1"/>
  <c r="F34" i="18" s="1"/>
  <c r="BM34" i="8"/>
  <c r="AW34" i="8" s="1"/>
  <c r="J34" i="17" s="1"/>
  <c r="BH35" i="8"/>
  <c r="AR35" i="8" s="1"/>
  <c r="E35" i="17" s="1"/>
  <c r="E35" i="18" s="1"/>
  <c r="BL35" i="8"/>
  <c r="AV35" i="8" s="1"/>
  <c r="I35" i="17" s="1"/>
  <c r="I35" i="18" s="1"/>
  <c r="BG36" i="8"/>
  <c r="AQ36" i="8" s="1"/>
  <c r="BK36" i="8"/>
  <c r="AU36" i="8" s="1"/>
  <c r="H36" i="17" s="1"/>
  <c r="H36" i="18" s="1"/>
  <c r="BO36" i="8"/>
  <c r="AY36" i="8" s="1"/>
  <c r="L36" i="17" s="1"/>
  <c r="L36" i="18" s="1"/>
  <c r="BJ37" i="8"/>
  <c r="AT37" i="8" s="1"/>
  <c r="G37" i="17" s="1"/>
  <c r="BN37" i="8"/>
  <c r="AX37" i="8" s="1"/>
  <c r="K37" i="17" s="1"/>
  <c r="BI38" i="8"/>
  <c r="AS38" i="8" s="1"/>
  <c r="F38" i="17" s="1"/>
  <c r="F38" i="18" s="1"/>
  <c r="BM38" i="8"/>
  <c r="AW38" i="8" s="1"/>
  <c r="J38" i="17" s="1"/>
  <c r="BH39" i="8"/>
  <c r="AR39" i="8" s="1"/>
  <c r="E39" i="17" s="1"/>
  <c r="E39" i="18" s="1"/>
  <c r="BL39" i="8"/>
  <c r="AV39" i="8" s="1"/>
  <c r="I39" i="17" s="1"/>
  <c r="I39" i="18" s="1"/>
  <c r="BG40" i="8"/>
  <c r="AQ40" i="8" s="1"/>
  <c r="BK40" i="8"/>
  <c r="AU40" i="8" s="1"/>
  <c r="H40" i="17" s="1"/>
  <c r="H40" i="18" s="1"/>
  <c r="BO40" i="8"/>
  <c r="AY40" i="8" s="1"/>
  <c r="L40" i="17" s="1"/>
  <c r="L40" i="18" s="1"/>
  <c r="BJ41" i="8"/>
  <c r="AT41" i="8" s="1"/>
  <c r="G41" i="17" s="1"/>
  <c r="BN41" i="8"/>
  <c r="AX41" i="8" s="1"/>
  <c r="K41" i="17" s="1"/>
  <c r="BI42" i="8"/>
  <c r="AS42" i="8" s="1"/>
  <c r="F42" i="17" s="1"/>
  <c r="F42" i="18" s="1"/>
  <c r="BM42" i="8"/>
  <c r="AW42" i="8" s="1"/>
  <c r="J42" i="17" s="1"/>
  <c r="BH43" i="8"/>
  <c r="AR43" i="8" s="1"/>
  <c r="E43" i="17" s="1"/>
  <c r="E43" i="18" s="1"/>
  <c r="BL43" i="8"/>
  <c r="AV43" i="8" s="1"/>
  <c r="I43" i="17" s="1"/>
  <c r="I43" i="18" s="1"/>
  <c r="BG44" i="8"/>
  <c r="AQ44" i="8" s="1"/>
  <c r="BK44" i="8"/>
  <c r="AU44" i="8" s="1"/>
  <c r="H44" i="17" s="1"/>
  <c r="H44" i="18" s="1"/>
  <c r="BO44" i="8"/>
  <c r="AY44" i="8" s="1"/>
  <c r="L44" i="17" s="1"/>
  <c r="L44" i="18" s="1"/>
  <c r="BJ45" i="8"/>
  <c r="AT45" i="8" s="1"/>
  <c r="G45" i="17" s="1"/>
  <c r="BN45" i="8"/>
  <c r="AX45" i="8" s="1"/>
  <c r="K45" i="17" s="1"/>
  <c r="BK28" i="8"/>
  <c r="AU28" i="8" s="1"/>
  <c r="H28" i="17" s="1"/>
  <c r="H28" i="18" s="1"/>
  <c r="BG28" i="8"/>
  <c r="AQ28" i="8" s="1"/>
  <c r="BL27" i="8"/>
  <c r="AV27" i="8" s="1"/>
  <c r="I27" i="17" s="1"/>
  <c r="I27" i="18" s="1"/>
  <c r="BH27" i="8"/>
  <c r="AR27" i="8" s="1"/>
  <c r="E27" i="17" s="1"/>
  <c r="E27" i="18" s="1"/>
  <c r="BM26" i="8"/>
  <c r="AW26" i="8" s="1"/>
  <c r="J26" i="17" s="1"/>
  <c r="BI26" i="8"/>
  <c r="AS26" i="8" s="1"/>
  <c r="F26" i="17" s="1"/>
  <c r="F26" i="18" s="1"/>
  <c r="BN25" i="8"/>
  <c r="AX25" i="8" s="1"/>
  <c r="K25" i="17" s="1"/>
  <c r="BJ25" i="8"/>
  <c r="AT25" i="8" s="1"/>
  <c r="G25" i="17" s="1"/>
  <c r="BO24" i="8"/>
  <c r="AY24" i="8" s="1"/>
  <c r="L24" i="17" s="1"/>
  <c r="L24" i="18" s="1"/>
  <c r="BK24" i="8"/>
  <c r="AU24" i="8" s="1"/>
  <c r="H24" i="17" s="1"/>
  <c r="H24" i="18" s="1"/>
  <c r="BG24" i="8"/>
  <c r="AQ24" i="8" s="1"/>
  <c r="BL23" i="8"/>
  <c r="AV23" i="8" s="1"/>
  <c r="I23" i="17" s="1"/>
  <c r="I23" i="18" s="1"/>
  <c r="BH23" i="8"/>
  <c r="AR23" i="8" s="1"/>
  <c r="E23" i="17" s="1"/>
  <c r="E23" i="18" s="1"/>
  <c r="BM22" i="8"/>
  <c r="AW22" i="8" s="1"/>
  <c r="J22" i="17" s="1"/>
  <c r="BI22" i="8"/>
  <c r="AS22" i="8" s="1"/>
  <c r="F22" i="17" s="1"/>
  <c r="F22" i="18" s="1"/>
  <c r="BN21" i="8"/>
  <c r="AX21" i="8" s="1"/>
  <c r="K21" i="17" s="1"/>
  <c r="BJ21" i="8"/>
  <c r="AT21" i="8" s="1"/>
  <c r="G21" i="17" s="1"/>
  <c r="BO20" i="8"/>
  <c r="AY20" i="8" s="1"/>
  <c r="L20" i="17" s="1"/>
  <c r="L20" i="18" s="1"/>
  <c r="BK20" i="8"/>
  <c r="AU20" i="8" s="1"/>
  <c r="H20" i="17" s="1"/>
  <c r="H20" i="18" s="1"/>
  <c r="BG20" i="8"/>
  <c r="AQ20" i="8" s="1"/>
  <c r="BL19" i="8"/>
  <c r="AV19" i="8" s="1"/>
  <c r="I19" i="17" s="1"/>
  <c r="I19" i="18" s="1"/>
  <c r="BH19" i="8"/>
  <c r="AR19" i="8" s="1"/>
  <c r="E19" i="17" s="1"/>
  <c r="E19" i="18" s="1"/>
  <c r="BM18" i="8"/>
  <c r="AW18" i="8" s="1"/>
  <c r="J18" i="17" s="1"/>
  <c r="BI18" i="8"/>
  <c r="AS18" i="8" s="1"/>
  <c r="F18" i="17" s="1"/>
  <c r="F18" i="18" s="1"/>
  <c r="BN17" i="8"/>
  <c r="AX17" i="8" s="1"/>
  <c r="K17" i="17" s="1"/>
  <c r="BJ17" i="8"/>
  <c r="AT17" i="8" s="1"/>
  <c r="G17" i="17" s="1"/>
  <c r="BO16" i="8"/>
  <c r="AY16" i="8" s="1"/>
  <c r="L16" i="17" s="1"/>
  <c r="L16" i="18" s="1"/>
  <c r="BK16" i="8"/>
  <c r="AU16" i="8" s="1"/>
  <c r="H16" i="17" s="1"/>
  <c r="H16" i="18" s="1"/>
  <c r="BG16" i="8"/>
  <c r="AQ16" i="8" s="1"/>
  <c r="BL15" i="8"/>
  <c r="AV15" i="8" s="1"/>
  <c r="I15" i="17" s="1"/>
  <c r="I15" i="18" s="1"/>
  <c r="BH15" i="8"/>
  <c r="AR15" i="8" s="1"/>
  <c r="E15" i="17" s="1"/>
  <c r="E15" i="18" s="1"/>
  <c r="BM14" i="8"/>
  <c r="AW14" i="8" s="1"/>
  <c r="J14" i="17" s="1"/>
  <c r="BI14" i="8"/>
  <c r="AS14" i="8" s="1"/>
  <c r="F14" i="17" s="1"/>
  <c r="F14" i="18" s="1"/>
  <c r="BN13" i="8"/>
  <c r="AX13" i="8" s="1"/>
  <c r="K13" i="17" s="1"/>
  <c r="BJ13" i="8"/>
  <c r="AT13" i="8" s="1"/>
  <c r="G13" i="17" s="1"/>
  <c r="BO12" i="8"/>
  <c r="AY12" i="8" s="1"/>
  <c r="L12" i="17" s="1"/>
  <c r="L12" i="18" s="1"/>
  <c r="BK12" i="8"/>
  <c r="AU12" i="8" s="1"/>
  <c r="H12" i="17" s="1"/>
  <c r="H12" i="18" s="1"/>
  <c r="BG12" i="8"/>
  <c r="AQ12" i="8" s="1"/>
  <c r="BL11" i="8"/>
  <c r="AV11" i="8" s="1"/>
  <c r="I11" i="17" s="1"/>
  <c r="I11" i="18" s="1"/>
  <c r="BH11" i="8"/>
  <c r="AR11" i="8" s="1"/>
  <c r="E11" i="17" s="1"/>
  <c r="E11" i="18" s="1"/>
  <c r="BM10" i="8"/>
  <c r="AW10" i="8" s="1"/>
  <c r="J10" i="17" s="1"/>
  <c r="BI10" i="8"/>
  <c r="AS10" i="8" s="1"/>
  <c r="F10" i="17" s="1"/>
  <c r="F10" i="18" s="1"/>
  <c r="BN9" i="8"/>
  <c r="AX9" i="8" s="1"/>
  <c r="K9" i="17" s="1"/>
  <c r="BJ9" i="8"/>
  <c r="AT9" i="8" s="1"/>
  <c r="G9" i="17" s="1"/>
  <c r="BO45" i="8"/>
  <c r="AY45" i="8" s="1"/>
  <c r="L45" i="17" s="1"/>
  <c r="L45" i="18" s="1"/>
  <c r="BK45" i="8"/>
  <c r="AU45" i="8" s="1"/>
  <c r="H45" i="17" s="1"/>
  <c r="H45" i="18" s="1"/>
  <c r="BG45" i="8"/>
  <c r="AQ45" i="8" s="1"/>
  <c r="BL44" i="8"/>
  <c r="AV44" i="8" s="1"/>
  <c r="I44" i="17" s="1"/>
  <c r="I44" i="18" s="1"/>
  <c r="BH44" i="8"/>
  <c r="AR44" i="8" s="1"/>
  <c r="E44" i="17" s="1"/>
  <c r="E44" i="18" s="1"/>
  <c r="BM43" i="8"/>
  <c r="AW43" i="8" s="1"/>
  <c r="J43" i="17" s="1"/>
  <c r="BI43" i="8"/>
  <c r="AS43" i="8" s="1"/>
  <c r="F43" i="17" s="1"/>
  <c r="F43" i="18" s="1"/>
  <c r="BN42" i="8"/>
  <c r="AX42" i="8" s="1"/>
  <c r="K42" i="17" s="1"/>
  <c r="BJ42" i="8"/>
  <c r="AT42" i="8" s="1"/>
  <c r="G42" i="17" s="1"/>
  <c r="BO41" i="8"/>
  <c r="AY41" i="8" s="1"/>
  <c r="L41" i="17" s="1"/>
  <c r="L41" i="18" s="1"/>
  <c r="BK41" i="8"/>
  <c r="AU41" i="8" s="1"/>
  <c r="H41" i="17" s="1"/>
  <c r="H41" i="18" s="1"/>
  <c r="BG41" i="8"/>
  <c r="AQ41" i="8" s="1"/>
  <c r="BL40" i="8"/>
  <c r="AV40" i="8" s="1"/>
  <c r="I40" i="17" s="1"/>
  <c r="I40" i="18" s="1"/>
  <c r="BH40" i="8"/>
  <c r="AR40" i="8" s="1"/>
  <c r="E40" i="17" s="1"/>
  <c r="E40" i="18" s="1"/>
  <c r="BM39" i="8"/>
  <c r="AW39" i="8" s="1"/>
  <c r="J39" i="17" s="1"/>
  <c r="BM28" i="8"/>
  <c r="AW28" i="8" s="1"/>
  <c r="J28" i="17" s="1"/>
  <c r="BI28" i="8"/>
  <c r="AS28" i="8" s="1"/>
  <c r="F28" i="17" s="1"/>
  <c r="F28" i="18" s="1"/>
  <c r="BN27" i="8"/>
  <c r="AX27" i="8" s="1"/>
  <c r="K27" i="17" s="1"/>
  <c r="BJ27" i="8"/>
  <c r="AT27" i="8" s="1"/>
  <c r="G27" i="17" s="1"/>
  <c r="BO26" i="8"/>
  <c r="AY26" i="8" s="1"/>
  <c r="L26" i="17" s="1"/>
  <c r="L26" i="18" s="1"/>
  <c r="BK26" i="8"/>
  <c r="AU26" i="8" s="1"/>
  <c r="H26" i="17" s="1"/>
  <c r="H26" i="18" s="1"/>
  <c r="BG26" i="8"/>
  <c r="AQ26" i="8" s="1"/>
  <c r="BL25" i="8"/>
  <c r="AV25" i="8" s="1"/>
  <c r="I25" i="17" s="1"/>
  <c r="I25" i="18" s="1"/>
  <c r="BH25" i="8"/>
  <c r="AR25" i="8" s="1"/>
  <c r="E25" i="17" s="1"/>
  <c r="E25" i="18" s="1"/>
  <c r="BM24" i="8"/>
  <c r="AW24" i="8" s="1"/>
  <c r="J24" i="17" s="1"/>
  <c r="BI24" i="8"/>
  <c r="AS24" i="8" s="1"/>
  <c r="F24" i="17" s="1"/>
  <c r="F24" i="18" s="1"/>
  <c r="BN23" i="8"/>
  <c r="AX23" i="8" s="1"/>
  <c r="K23" i="17" s="1"/>
  <c r="BJ23" i="8"/>
  <c r="AT23" i="8" s="1"/>
  <c r="G23" i="17" s="1"/>
  <c r="BO22" i="8"/>
  <c r="AY22" i="8" s="1"/>
  <c r="L22" i="17" s="1"/>
  <c r="L22" i="18" s="1"/>
  <c r="BK22" i="8"/>
  <c r="AU22" i="8" s="1"/>
  <c r="H22" i="17" s="1"/>
  <c r="H22" i="18" s="1"/>
  <c r="BG22" i="8"/>
  <c r="AQ22" i="8" s="1"/>
  <c r="BL21" i="8"/>
  <c r="AV21" i="8" s="1"/>
  <c r="I21" i="17" s="1"/>
  <c r="I21" i="18" s="1"/>
  <c r="BH21" i="8"/>
  <c r="AR21" i="8" s="1"/>
  <c r="E21" i="17" s="1"/>
  <c r="E21" i="18" s="1"/>
  <c r="BM20" i="8"/>
  <c r="AW20" i="8" s="1"/>
  <c r="J20" i="17" s="1"/>
  <c r="BI20" i="8"/>
  <c r="AS20" i="8" s="1"/>
  <c r="F20" i="17" s="1"/>
  <c r="F20" i="18" s="1"/>
  <c r="BN19" i="8"/>
  <c r="AX19" i="8" s="1"/>
  <c r="K19" i="17" s="1"/>
  <c r="BJ19" i="8"/>
  <c r="AT19" i="8" s="1"/>
  <c r="G19" i="17" s="1"/>
  <c r="BO18" i="8"/>
  <c r="AY18" i="8" s="1"/>
  <c r="L18" i="17" s="1"/>
  <c r="L18" i="18" s="1"/>
  <c r="BK18" i="8"/>
  <c r="AU18" i="8" s="1"/>
  <c r="H18" i="17" s="1"/>
  <c r="H18" i="18" s="1"/>
  <c r="BG18" i="8"/>
  <c r="AQ18" i="8" s="1"/>
  <c r="BL17" i="8"/>
  <c r="AV17" i="8" s="1"/>
  <c r="I17" i="17" s="1"/>
  <c r="I17" i="18" s="1"/>
  <c r="BH17" i="8"/>
  <c r="AR17" i="8" s="1"/>
  <c r="E17" i="17" s="1"/>
  <c r="E17" i="18" s="1"/>
  <c r="BM16" i="8"/>
  <c r="AW16" i="8" s="1"/>
  <c r="J16" i="17" s="1"/>
  <c r="BI16" i="8"/>
  <c r="AS16" i="8" s="1"/>
  <c r="F16" i="17" s="1"/>
  <c r="F16" i="18" s="1"/>
  <c r="BN15" i="8"/>
  <c r="AX15" i="8" s="1"/>
  <c r="K15" i="17" s="1"/>
  <c r="BJ15" i="8"/>
  <c r="AT15" i="8" s="1"/>
  <c r="G15" i="17" s="1"/>
  <c r="BO14" i="8"/>
  <c r="AY14" i="8" s="1"/>
  <c r="L14" i="17" s="1"/>
  <c r="L14" i="18" s="1"/>
  <c r="BK14" i="8"/>
  <c r="AU14" i="8" s="1"/>
  <c r="H14" i="17" s="1"/>
  <c r="H14" i="18" s="1"/>
  <c r="BG14" i="8"/>
  <c r="AQ14" i="8" s="1"/>
  <c r="BL13" i="8"/>
  <c r="AV13" i="8" s="1"/>
  <c r="I13" i="17" s="1"/>
  <c r="I13" i="18" s="1"/>
  <c r="BH13" i="8"/>
  <c r="AR13" i="8" s="1"/>
  <c r="E13" i="17" s="1"/>
  <c r="E13" i="18" s="1"/>
  <c r="BM12" i="8"/>
  <c r="AW12" i="8" s="1"/>
  <c r="J12" i="17" s="1"/>
  <c r="BI12" i="8"/>
  <c r="AS12" i="8" s="1"/>
  <c r="F12" i="17" s="1"/>
  <c r="F12" i="18" s="1"/>
  <c r="BN11" i="8"/>
  <c r="AX11" i="8" s="1"/>
  <c r="K11" i="17" s="1"/>
  <c r="BJ11" i="8"/>
  <c r="AT11" i="8" s="1"/>
  <c r="G11" i="17" s="1"/>
  <c r="BO10" i="8"/>
  <c r="AY10" i="8" s="1"/>
  <c r="L10" i="17" s="1"/>
  <c r="L10" i="18" s="1"/>
  <c r="BK10" i="8"/>
  <c r="AU10" i="8" s="1"/>
  <c r="H10" i="17" s="1"/>
  <c r="H10" i="18" s="1"/>
  <c r="BG10" i="8"/>
  <c r="AQ10" i="8" s="1"/>
  <c r="BL9" i="8"/>
  <c r="AV9" i="8" s="1"/>
  <c r="I9" i="17" s="1"/>
  <c r="I9" i="18" s="1"/>
  <c r="BH9" i="8"/>
  <c r="AR9" i="8" s="1"/>
  <c r="E9" i="17" s="1"/>
  <c r="E9" i="18" s="1"/>
  <c r="BM45" i="8"/>
  <c r="AW45" i="8" s="1"/>
  <c r="J45" i="17" s="1"/>
  <c r="BI45" i="8"/>
  <c r="AS45" i="8" s="1"/>
  <c r="F45" i="17" s="1"/>
  <c r="F45" i="18" s="1"/>
  <c r="BN44" i="8"/>
  <c r="AX44" i="8" s="1"/>
  <c r="K44" i="17" s="1"/>
  <c r="BJ44" i="8"/>
  <c r="AT44" i="8" s="1"/>
  <c r="G44" i="17" s="1"/>
  <c r="BO43" i="8"/>
  <c r="AY43" i="8" s="1"/>
  <c r="L43" i="17" s="1"/>
  <c r="L43" i="18" s="1"/>
  <c r="BK43" i="8"/>
  <c r="AU43" i="8" s="1"/>
  <c r="H43" i="17" s="1"/>
  <c r="H43" i="18" s="1"/>
  <c r="BG43" i="8"/>
  <c r="AQ43" i="8" s="1"/>
  <c r="BL42" i="8"/>
  <c r="AV42" i="8" s="1"/>
  <c r="I42" i="17" s="1"/>
  <c r="I42" i="18" s="1"/>
  <c r="BH42" i="8"/>
  <c r="AR42" i="8" s="1"/>
  <c r="E42" i="17" s="1"/>
  <c r="E42" i="18" s="1"/>
  <c r="BM41" i="8"/>
  <c r="AW41" i="8" s="1"/>
  <c r="J41" i="17" s="1"/>
  <c r="BI41" i="8"/>
  <c r="AS41" i="8" s="1"/>
  <c r="F41" i="17" s="1"/>
  <c r="F41" i="18" s="1"/>
  <c r="BN40" i="8"/>
  <c r="AX40" i="8" s="1"/>
  <c r="K40" i="17" s="1"/>
  <c r="BJ40" i="8"/>
  <c r="AT40" i="8" s="1"/>
  <c r="G40" i="17" s="1"/>
  <c r="BO39" i="8"/>
  <c r="AY39" i="8" s="1"/>
  <c r="L39" i="17" s="1"/>
  <c r="L39" i="18" s="1"/>
  <c r="BK39" i="8"/>
  <c r="AU39" i="8" s="1"/>
  <c r="H39" i="17" s="1"/>
  <c r="H39" i="18" s="1"/>
  <c r="BG39" i="8"/>
  <c r="AQ39" i="8" s="1"/>
  <c r="BL38" i="8"/>
  <c r="AV38" i="8" s="1"/>
  <c r="I38" i="17" s="1"/>
  <c r="I38" i="18" s="1"/>
  <c r="BH38" i="8"/>
  <c r="AR38" i="8" s="1"/>
  <c r="E38" i="17" s="1"/>
  <c r="E38" i="18" s="1"/>
  <c r="BM37" i="8"/>
  <c r="AW37" i="8" s="1"/>
  <c r="J37" i="17" s="1"/>
  <c r="BI37" i="8"/>
  <c r="AS37" i="8" s="1"/>
  <c r="F37" i="17" s="1"/>
  <c r="F37" i="18" s="1"/>
  <c r="BN36" i="8"/>
  <c r="AX36" i="8" s="1"/>
  <c r="K36" i="17" s="1"/>
  <c r="BJ36" i="8"/>
  <c r="AT36" i="8" s="1"/>
  <c r="G36" i="17" s="1"/>
  <c r="BO35" i="8"/>
  <c r="AY35" i="8" s="1"/>
  <c r="L35" i="17" s="1"/>
  <c r="L35" i="18" s="1"/>
  <c r="BK35" i="8"/>
  <c r="AU35" i="8" s="1"/>
  <c r="H35" i="17" s="1"/>
  <c r="H35" i="18" s="1"/>
  <c r="BG35" i="8"/>
  <c r="AQ35" i="8" s="1"/>
  <c r="BL34" i="8"/>
  <c r="AV34" i="8" s="1"/>
  <c r="I34" i="17" s="1"/>
  <c r="I34" i="18" s="1"/>
  <c r="BH34" i="8"/>
  <c r="AR34" i="8" s="1"/>
  <c r="E34" i="17" s="1"/>
  <c r="E34" i="18" s="1"/>
  <c r="BM33" i="8"/>
  <c r="AW33" i="8" s="1"/>
  <c r="J33" i="17" s="1"/>
  <c r="BI33" i="8"/>
  <c r="AS33" i="8" s="1"/>
  <c r="F33" i="17" s="1"/>
  <c r="F33" i="18" s="1"/>
  <c r="BN32" i="8"/>
  <c r="AX32" i="8" s="1"/>
  <c r="K32" i="17" s="1"/>
  <c r="BJ32" i="8"/>
  <c r="AT32" i="8" s="1"/>
  <c r="G32" i="17" s="1"/>
  <c r="BI39" i="8"/>
  <c r="AS39" i="8" s="1"/>
  <c r="F39" i="17" s="1"/>
  <c r="F39" i="18" s="1"/>
  <c r="BJ38" i="8"/>
  <c r="AT38" i="8" s="1"/>
  <c r="G38" i="17" s="1"/>
  <c r="BK37" i="8"/>
  <c r="AU37" i="8" s="1"/>
  <c r="H37" i="17" s="1"/>
  <c r="H37" i="18" s="1"/>
  <c r="BL36" i="8"/>
  <c r="AV36" i="8" s="1"/>
  <c r="I36" i="17" s="1"/>
  <c r="I36" i="18" s="1"/>
  <c r="BM35" i="8"/>
  <c r="AW35" i="8" s="1"/>
  <c r="J35" i="17" s="1"/>
  <c r="BN34" i="8"/>
  <c r="AX34" i="8" s="1"/>
  <c r="K34" i="17" s="1"/>
  <c r="BO33" i="8"/>
  <c r="AY33" i="8" s="1"/>
  <c r="L33" i="17" s="1"/>
  <c r="L33" i="18" s="1"/>
  <c r="BG33" i="8"/>
  <c r="AQ33" i="8" s="1"/>
  <c r="BH32" i="8"/>
  <c r="AR32" i="8" s="1"/>
  <c r="E32" i="17" s="1"/>
  <c r="E32" i="18" s="1"/>
  <c r="BM31" i="8"/>
  <c r="AW31" i="8" s="1"/>
  <c r="J31" i="17" s="1"/>
  <c r="BI31" i="8"/>
  <c r="AS31" i="8" s="1"/>
  <c r="F31" i="17" s="1"/>
  <c r="F31" i="18" s="1"/>
  <c r="BN30" i="8"/>
  <c r="AX30" i="8" s="1"/>
  <c r="K30" i="17" s="1"/>
  <c r="BJ30" i="8"/>
  <c r="AT30" i="8" s="1"/>
  <c r="G30" i="17" s="1"/>
  <c r="BO29" i="8"/>
  <c r="AY29" i="8" s="1"/>
  <c r="L29" i="17" s="1"/>
  <c r="L29" i="18" s="1"/>
  <c r="BK29" i="8"/>
  <c r="AU29" i="8" s="1"/>
  <c r="H29" i="17" s="1"/>
  <c r="H29" i="18" s="1"/>
  <c r="BG29" i="8"/>
  <c r="AQ29" i="8" s="1"/>
  <c r="BL28" i="8"/>
  <c r="AV28" i="8" s="1"/>
  <c r="I28" i="17" s="1"/>
  <c r="I28" i="18" s="1"/>
  <c r="BH28" i="8"/>
  <c r="AR28" i="8" s="1"/>
  <c r="E28" i="17" s="1"/>
  <c r="E28" i="18" s="1"/>
  <c r="BM27" i="8"/>
  <c r="AW27" i="8" s="1"/>
  <c r="J27" i="17" s="1"/>
  <c r="BI27" i="8"/>
  <c r="AS27" i="8" s="1"/>
  <c r="F27" i="17" s="1"/>
  <c r="F27" i="18" s="1"/>
  <c r="BN26" i="8"/>
  <c r="AX26" i="8" s="1"/>
  <c r="K26" i="17" s="1"/>
  <c r="BJ26" i="8"/>
  <c r="AT26" i="8" s="1"/>
  <c r="G26" i="17" s="1"/>
  <c r="BO25" i="8"/>
  <c r="AY25" i="8" s="1"/>
  <c r="L25" i="17" s="1"/>
  <c r="L25" i="18" s="1"/>
  <c r="BK25" i="8"/>
  <c r="AU25" i="8" s="1"/>
  <c r="H25" i="17" s="1"/>
  <c r="H25" i="18" s="1"/>
  <c r="BG25" i="8"/>
  <c r="AQ25" i="8" s="1"/>
  <c r="BL24" i="8"/>
  <c r="AV24" i="8" s="1"/>
  <c r="I24" i="17" s="1"/>
  <c r="I24" i="18" s="1"/>
  <c r="BH24" i="8"/>
  <c r="AR24" i="8" s="1"/>
  <c r="E24" i="17" s="1"/>
  <c r="E24" i="18" s="1"/>
  <c r="BM23" i="8"/>
  <c r="AW23" i="8" s="1"/>
  <c r="J23" i="17" s="1"/>
  <c r="BI23" i="8"/>
  <c r="AS23" i="8" s="1"/>
  <c r="F23" i="17" s="1"/>
  <c r="F23" i="18" s="1"/>
  <c r="BN22" i="8"/>
  <c r="AX22" i="8" s="1"/>
  <c r="K22" i="17" s="1"/>
  <c r="BJ22" i="8"/>
  <c r="AT22" i="8" s="1"/>
  <c r="G22" i="17" s="1"/>
  <c r="BO21" i="8"/>
  <c r="AY21" i="8" s="1"/>
  <c r="L21" i="17" s="1"/>
  <c r="L21" i="18" s="1"/>
  <c r="BK21" i="8"/>
  <c r="AU21" i="8" s="1"/>
  <c r="H21" i="17" s="1"/>
  <c r="H21" i="18" s="1"/>
  <c r="BG21" i="8"/>
  <c r="AQ21" i="8" s="1"/>
  <c r="BL20" i="8"/>
  <c r="AV20" i="8" s="1"/>
  <c r="I20" i="17" s="1"/>
  <c r="I20" i="18" s="1"/>
  <c r="BH20" i="8"/>
  <c r="AR20" i="8" s="1"/>
  <c r="E20" i="17" s="1"/>
  <c r="E20" i="18" s="1"/>
  <c r="BM19" i="8"/>
  <c r="AW19" i="8" s="1"/>
  <c r="J19" i="17" s="1"/>
  <c r="BI19" i="8"/>
  <c r="AS19" i="8" s="1"/>
  <c r="F19" i="17" s="1"/>
  <c r="F19" i="18" s="1"/>
  <c r="BN18" i="8"/>
  <c r="AX18" i="8" s="1"/>
  <c r="K18" i="17" s="1"/>
  <c r="BJ18" i="8"/>
  <c r="AT18" i="8" s="1"/>
  <c r="G18" i="17" s="1"/>
  <c r="BO17" i="8"/>
  <c r="AY17" i="8" s="1"/>
  <c r="L17" i="17" s="1"/>
  <c r="L17" i="18" s="1"/>
  <c r="BK17" i="8"/>
  <c r="AU17" i="8" s="1"/>
  <c r="H17" i="17" s="1"/>
  <c r="H17" i="18" s="1"/>
  <c r="BG17" i="8"/>
  <c r="AQ17" i="8" s="1"/>
  <c r="BL16" i="8"/>
  <c r="AV16" i="8" s="1"/>
  <c r="I16" i="17" s="1"/>
  <c r="I16" i="18" s="1"/>
  <c r="BH16" i="8"/>
  <c r="AR16" i="8" s="1"/>
  <c r="E16" i="17" s="1"/>
  <c r="E16" i="18" s="1"/>
  <c r="BM15" i="8"/>
  <c r="AW15" i="8" s="1"/>
  <c r="J15" i="17" s="1"/>
  <c r="BI15" i="8"/>
  <c r="AS15" i="8" s="1"/>
  <c r="F15" i="17" s="1"/>
  <c r="F15" i="18" s="1"/>
  <c r="BN14" i="8"/>
  <c r="AX14" i="8" s="1"/>
  <c r="K14" i="17" s="1"/>
  <c r="BJ14" i="8"/>
  <c r="AT14" i="8" s="1"/>
  <c r="G14" i="17" s="1"/>
  <c r="BO13" i="8"/>
  <c r="AY13" i="8" s="1"/>
  <c r="L13" i="17" s="1"/>
  <c r="L13" i="18" s="1"/>
  <c r="BK13" i="8"/>
  <c r="AU13" i="8" s="1"/>
  <c r="H13" i="17" s="1"/>
  <c r="H13" i="18" s="1"/>
  <c r="BG13" i="8"/>
  <c r="AQ13" i="8" s="1"/>
  <c r="BL12" i="8"/>
  <c r="AV12" i="8" s="1"/>
  <c r="I12" i="17" s="1"/>
  <c r="I12" i="18" s="1"/>
  <c r="BH12" i="8"/>
  <c r="AR12" i="8" s="1"/>
  <c r="E12" i="17" s="1"/>
  <c r="E12" i="18" s="1"/>
  <c r="BM11" i="8"/>
  <c r="AW11" i="8" s="1"/>
  <c r="J11" i="17" s="1"/>
  <c r="BI11" i="8"/>
  <c r="AS11" i="8" s="1"/>
  <c r="F11" i="17" s="1"/>
  <c r="F11" i="18" s="1"/>
  <c r="BN10" i="8"/>
  <c r="AX10" i="8" s="1"/>
  <c r="K10" i="17" s="1"/>
  <c r="BJ10" i="8"/>
  <c r="AT10" i="8" s="1"/>
  <c r="G10" i="17" s="1"/>
  <c r="G10" i="18" s="1"/>
  <c r="BO9" i="8"/>
  <c r="AY9" i="8" s="1"/>
  <c r="L9" i="17" s="1"/>
  <c r="L9" i="18" s="1"/>
  <c r="BK9" i="8"/>
  <c r="AU9" i="8" s="1"/>
  <c r="H9" i="17" s="1"/>
  <c r="H9" i="18" s="1"/>
  <c r="BN38" i="8"/>
  <c r="AX38" i="8" s="1"/>
  <c r="K38" i="17" s="1"/>
  <c r="BO37" i="8"/>
  <c r="AY37" i="8" s="1"/>
  <c r="L37" i="17" s="1"/>
  <c r="L37" i="18" s="1"/>
  <c r="BG37" i="8"/>
  <c r="AQ37" i="8" s="1"/>
  <c r="BH36" i="8"/>
  <c r="AR36" i="8" s="1"/>
  <c r="E36" i="17" s="1"/>
  <c r="E36" i="18" s="1"/>
  <c r="BI35" i="8"/>
  <c r="AS35" i="8" s="1"/>
  <c r="F35" i="17" s="1"/>
  <c r="F35" i="18" s="1"/>
  <c r="BJ34" i="8"/>
  <c r="AT34" i="8" s="1"/>
  <c r="G34" i="17" s="1"/>
  <c r="BK33" i="8"/>
  <c r="AU33" i="8" s="1"/>
  <c r="H33" i="17" s="1"/>
  <c r="H33" i="18" s="1"/>
  <c r="BL32" i="8"/>
  <c r="AV32" i="8" s="1"/>
  <c r="I32" i="17" s="1"/>
  <c r="I32" i="18" s="1"/>
  <c r="BO31" i="8"/>
  <c r="AY31" i="8" s="1"/>
  <c r="L31" i="17" s="1"/>
  <c r="L31" i="18" s="1"/>
  <c r="BK31" i="8"/>
  <c r="AU31" i="8" s="1"/>
  <c r="H31" i="17" s="1"/>
  <c r="H31" i="18" s="1"/>
  <c r="BG31" i="8"/>
  <c r="AQ31" i="8" s="1"/>
  <c r="BL30" i="8"/>
  <c r="AV30" i="8" s="1"/>
  <c r="I30" i="17" s="1"/>
  <c r="I30" i="18" s="1"/>
  <c r="BH30" i="8"/>
  <c r="AR30" i="8" s="1"/>
  <c r="E30" i="17" s="1"/>
  <c r="E30" i="18" s="1"/>
  <c r="BM29" i="8"/>
  <c r="AW29" i="8" s="1"/>
  <c r="J29" i="17" s="1"/>
  <c r="BI29" i="8"/>
  <c r="AS29" i="8" s="1"/>
  <c r="F29" i="17" s="1"/>
  <c r="F29" i="18" s="1"/>
  <c r="BN28" i="8"/>
  <c r="AX28" i="8" s="1"/>
  <c r="K28" i="17" s="1"/>
  <c r="BJ28" i="8"/>
  <c r="AT28" i="8" s="1"/>
  <c r="G28" i="17" s="1"/>
  <c r="BO27" i="8"/>
  <c r="AY27" i="8" s="1"/>
  <c r="L27" i="17" s="1"/>
  <c r="L27" i="18" s="1"/>
  <c r="BK27" i="8"/>
  <c r="AU27" i="8" s="1"/>
  <c r="H27" i="17" s="1"/>
  <c r="H27" i="18" s="1"/>
  <c r="BG27" i="8"/>
  <c r="AQ27" i="8" s="1"/>
  <c r="BL26" i="8"/>
  <c r="AV26" i="8" s="1"/>
  <c r="I26" i="17" s="1"/>
  <c r="I26" i="18" s="1"/>
  <c r="BH26" i="8"/>
  <c r="AR26" i="8" s="1"/>
  <c r="E26" i="17" s="1"/>
  <c r="E26" i="18" s="1"/>
  <c r="BM25" i="8"/>
  <c r="AW25" i="8" s="1"/>
  <c r="J25" i="17" s="1"/>
  <c r="BI25" i="8"/>
  <c r="AS25" i="8" s="1"/>
  <c r="F25" i="17" s="1"/>
  <c r="F25" i="18" s="1"/>
  <c r="BN24" i="8"/>
  <c r="AX24" i="8" s="1"/>
  <c r="K24" i="17" s="1"/>
  <c r="BJ24" i="8"/>
  <c r="AT24" i="8" s="1"/>
  <c r="G24" i="17" s="1"/>
  <c r="BO23" i="8"/>
  <c r="AY23" i="8" s="1"/>
  <c r="L23" i="17" s="1"/>
  <c r="L23" i="18" s="1"/>
  <c r="BK23" i="8"/>
  <c r="AU23" i="8" s="1"/>
  <c r="H23" i="17" s="1"/>
  <c r="H23" i="18" s="1"/>
  <c r="BG23" i="8"/>
  <c r="AQ23" i="8" s="1"/>
  <c r="BL22" i="8"/>
  <c r="AV22" i="8" s="1"/>
  <c r="I22" i="17" s="1"/>
  <c r="I22" i="18" s="1"/>
  <c r="BH22" i="8"/>
  <c r="AR22" i="8" s="1"/>
  <c r="E22" i="17" s="1"/>
  <c r="E22" i="18" s="1"/>
  <c r="BM21" i="8"/>
  <c r="AW21" i="8" s="1"/>
  <c r="J21" i="17" s="1"/>
  <c r="BI21" i="8"/>
  <c r="AS21" i="8" s="1"/>
  <c r="F21" i="17" s="1"/>
  <c r="F21" i="18" s="1"/>
  <c r="BN20" i="8"/>
  <c r="AX20" i="8" s="1"/>
  <c r="K20" i="17" s="1"/>
  <c r="BJ20" i="8"/>
  <c r="AT20" i="8" s="1"/>
  <c r="G20" i="17" s="1"/>
  <c r="BO19" i="8"/>
  <c r="AY19" i="8" s="1"/>
  <c r="L19" i="17" s="1"/>
  <c r="L19" i="18" s="1"/>
  <c r="BK19" i="8"/>
  <c r="AU19" i="8" s="1"/>
  <c r="H19" i="17" s="1"/>
  <c r="H19" i="18" s="1"/>
  <c r="BG19" i="8"/>
  <c r="AQ19" i="8" s="1"/>
  <c r="BL18" i="8"/>
  <c r="AV18" i="8" s="1"/>
  <c r="I18" i="17" s="1"/>
  <c r="I18" i="18" s="1"/>
  <c r="BH18" i="8"/>
  <c r="AR18" i="8" s="1"/>
  <c r="E18" i="17" s="1"/>
  <c r="E18" i="18" s="1"/>
  <c r="BM17" i="8"/>
  <c r="AW17" i="8" s="1"/>
  <c r="J17" i="17" s="1"/>
  <c r="BI17" i="8"/>
  <c r="AS17" i="8" s="1"/>
  <c r="F17" i="17" s="1"/>
  <c r="F17" i="18" s="1"/>
  <c r="BN16" i="8"/>
  <c r="AX16" i="8" s="1"/>
  <c r="K16" i="17" s="1"/>
  <c r="BJ16" i="8"/>
  <c r="AT16" i="8" s="1"/>
  <c r="G16" i="17" s="1"/>
  <c r="BO15" i="8"/>
  <c r="AY15" i="8" s="1"/>
  <c r="L15" i="17" s="1"/>
  <c r="L15" i="18" s="1"/>
  <c r="BK15" i="8"/>
  <c r="AU15" i="8" s="1"/>
  <c r="H15" i="17" s="1"/>
  <c r="H15" i="18" s="1"/>
  <c r="BG15" i="8"/>
  <c r="AQ15" i="8" s="1"/>
  <c r="BL14" i="8"/>
  <c r="AV14" i="8" s="1"/>
  <c r="I14" i="17" s="1"/>
  <c r="I14" i="18" s="1"/>
  <c r="BH14" i="8"/>
  <c r="AR14" i="8" s="1"/>
  <c r="E14" i="17" s="1"/>
  <c r="E14" i="18" s="1"/>
  <c r="BM13" i="8"/>
  <c r="AW13" i="8" s="1"/>
  <c r="J13" i="17" s="1"/>
  <c r="BI13" i="8"/>
  <c r="AS13" i="8" s="1"/>
  <c r="F13" i="17" s="1"/>
  <c r="F13" i="18" s="1"/>
  <c r="BN12" i="8"/>
  <c r="AX12" i="8" s="1"/>
  <c r="K12" i="17" s="1"/>
  <c r="BJ12" i="8"/>
  <c r="AT12" i="8" s="1"/>
  <c r="G12" i="17" s="1"/>
  <c r="BO11" i="8"/>
  <c r="AY11" i="8" s="1"/>
  <c r="L11" i="17" s="1"/>
  <c r="L11" i="18" s="1"/>
  <c r="BK11" i="8"/>
  <c r="AU11" i="8" s="1"/>
  <c r="H11" i="17" s="1"/>
  <c r="H11" i="18" s="1"/>
  <c r="BG11" i="8"/>
  <c r="AQ11" i="8" s="1"/>
  <c r="BL10" i="8"/>
  <c r="AV10" i="8" s="1"/>
  <c r="I10" i="17" s="1"/>
  <c r="I10" i="18" s="1"/>
  <c r="BH10" i="8"/>
  <c r="AR10" i="8" s="1"/>
  <c r="E10" i="17" s="1"/>
  <c r="E10" i="18" s="1"/>
  <c r="BM9" i="8"/>
  <c r="AW9" i="8" s="1"/>
  <c r="J9" i="17" s="1"/>
  <c r="BI9" i="8"/>
  <c r="AS9" i="8" s="1"/>
  <c r="F9" i="17" s="1"/>
  <c r="F9" i="18" s="1"/>
  <c r="D40" i="14"/>
  <c r="S40" i="15" s="1"/>
  <c r="AJ40" i="8"/>
  <c r="AL40" i="8" s="1"/>
  <c r="D30" i="12"/>
  <c r="M30" i="11"/>
  <c r="D38" i="12"/>
  <c r="M38" i="11"/>
  <c r="D38" i="14"/>
  <c r="S38" i="15" s="1"/>
  <c r="AJ38" i="8"/>
  <c r="AL38" i="8" s="1"/>
  <c r="D26" i="14"/>
  <c r="S26" i="15" s="1"/>
  <c r="AJ26" i="8"/>
  <c r="AL26" i="8" s="1"/>
  <c r="D18" i="12"/>
  <c r="M18" i="11"/>
  <c r="D10" i="14"/>
  <c r="S10" i="15" s="1"/>
  <c r="O10" i="15" s="1"/>
  <c r="AJ10" i="8"/>
  <c r="AL10" i="8" s="1"/>
  <c r="E9" i="15"/>
  <c r="E46" i="14"/>
  <c r="E46" i="15" s="1"/>
  <c r="D39" i="14"/>
  <c r="S39" i="15" s="1"/>
  <c r="AJ39" i="8"/>
  <c r="AL39" i="8" s="1"/>
  <c r="D39" i="12"/>
  <c r="M39" i="11"/>
  <c r="D23" i="14"/>
  <c r="S23" i="15" s="1"/>
  <c r="AJ23" i="8"/>
  <c r="AL23" i="8" s="1"/>
  <c r="D23" i="12"/>
  <c r="M23" i="11"/>
  <c r="J9" i="15"/>
  <c r="J46" i="14"/>
  <c r="J46" i="15" s="1"/>
  <c r="D24" i="14"/>
  <c r="S24" i="15" s="1"/>
  <c r="AJ24" i="8"/>
  <c r="AL24" i="8" s="1"/>
  <c r="D16" i="12"/>
  <c r="M16" i="11"/>
  <c r="K9" i="12"/>
  <c r="K46" i="11"/>
  <c r="K46" i="12" s="1"/>
  <c r="D45" i="12"/>
  <c r="M45" i="11"/>
  <c r="D45" i="14"/>
  <c r="S45" i="15" s="1"/>
  <c r="AJ45" i="8"/>
  <c r="AL45" i="8" s="1"/>
  <c r="D37" i="12"/>
  <c r="M37" i="11"/>
  <c r="D29" i="12"/>
  <c r="M29" i="11"/>
  <c r="D29" i="14"/>
  <c r="S29" i="15" s="1"/>
  <c r="AJ29" i="8"/>
  <c r="AL29" i="8" s="1"/>
  <c r="D21" i="14"/>
  <c r="S21" i="15" s="1"/>
  <c r="AJ21" i="8"/>
  <c r="AL21" i="8" s="1"/>
  <c r="D13" i="14"/>
  <c r="S13" i="15" s="1"/>
  <c r="AJ13" i="8"/>
  <c r="AL13" i="8" s="1"/>
  <c r="H9" i="12"/>
  <c r="H46" i="11"/>
  <c r="H46" i="12" s="1"/>
  <c r="D36" i="14"/>
  <c r="S36" i="15" s="1"/>
  <c r="AJ36" i="8"/>
  <c r="AL36" i="8" s="1"/>
  <c r="D44" i="12"/>
  <c r="M44" i="11"/>
  <c r="O44" i="13" s="1"/>
  <c r="D34" i="14"/>
  <c r="S34" i="15" s="1"/>
  <c r="AJ34" i="8"/>
  <c r="AL34" i="8" s="1"/>
  <c r="D42" i="12"/>
  <c r="M42" i="11"/>
  <c r="D14" i="14"/>
  <c r="S14" i="15" s="1"/>
  <c r="AJ14" i="8"/>
  <c r="AL14" i="8" s="1"/>
  <c r="I9" i="12"/>
  <c r="I46" i="11"/>
  <c r="I46" i="12" s="1"/>
  <c r="D43" i="12"/>
  <c r="M43" i="11"/>
  <c r="D35" i="12"/>
  <c r="M35" i="11"/>
  <c r="D35" i="14"/>
  <c r="S35" i="15" s="1"/>
  <c r="AJ35" i="8"/>
  <c r="AL35" i="8" s="1"/>
  <c r="D27" i="12"/>
  <c r="M27" i="11"/>
  <c r="O27" i="13" s="1"/>
  <c r="D19" i="12"/>
  <c r="M19" i="11"/>
  <c r="O19" i="13" s="1"/>
  <c r="D11" i="12"/>
  <c r="M11" i="11"/>
  <c r="F46" i="14"/>
  <c r="F46" i="15" s="1"/>
  <c r="F9" i="15"/>
  <c r="D28" i="12"/>
  <c r="M28" i="11"/>
  <c r="D20" i="14"/>
  <c r="S20" i="15" s="1"/>
  <c r="AJ20" i="8"/>
  <c r="AL20" i="8" s="1"/>
  <c r="D12" i="12"/>
  <c r="M12" i="11"/>
  <c r="G9" i="12"/>
  <c r="G46" i="11"/>
  <c r="G46" i="12" s="1"/>
  <c r="D33" i="14"/>
  <c r="S33" i="15" s="1"/>
  <c r="AJ33" i="8"/>
  <c r="AL33" i="8" s="1"/>
  <c r="D33" i="12"/>
  <c r="M33" i="11"/>
  <c r="D25" i="14"/>
  <c r="S25" i="15" s="1"/>
  <c r="AJ25" i="8"/>
  <c r="AL25" i="8" s="1"/>
  <c r="D17" i="12"/>
  <c r="M17" i="11"/>
  <c r="L46" i="14"/>
  <c r="L46" i="15" s="1"/>
  <c r="L9" i="15"/>
  <c r="D9" i="14"/>
  <c r="S9" i="15" s="1"/>
  <c r="AJ9" i="8"/>
  <c r="AL9" i="8" s="1"/>
  <c r="D9" i="12"/>
  <c r="M9" i="11"/>
  <c r="D46" i="11"/>
  <c r="D46" i="12" s="1"/>
  <c r="D32" i="12"/>
  <c r="M32" i="11"/>
  <c r="D32" i="14"/>
  <c r="S32" i="15" s="1"/>
  <c r="AJ32" i="8"/>
  <c r="AL32" i="8" s="1"/>
  <c r="D40" i="12"/>
  <c r="M40" i="11"/>
  <c r="D30" i="14"/>
  <c r="S30" i="15" s="1"/>
  <c r="AJ30" i="8"/>
  <c r="AL30" i="8" s="1"/>
  <c r="D26" i="12"/>
  <c r="M26" i="11"/>
  <c r="D18" i="14"/>
  <c r="S18" i="15" s="1"/>
  <c r="AJ18" i="8"/>
  <c r="AL18" i="8" s="1"/>
  <c r="D10" i="12"/>
  <c r="M10" i="11"/>
  <c r="E9" i="12"/>
  <c r="E46" i="11"/>
  <c r="E46" i="12" s="1"/>
  <c r="D31" i="12"/>
  <c r="M31" i="11"/>
  <c r="D31" i="14"/>
  <c r="S31" i="15" s="1"/>
  <c r="AJ31" i="8"/>
  <c r="AL31" i="8" s="1"/>
  <c r="D15" i="12"/>
  <c r="M15" i="11"/>
  <c r="D15" i="14"/>
  <c r="S15" i="15" s="1"/>
  <c r="AJ15" i="8"/>
  <c r="AL15" i="8" s="1"/>
  <c r="J9" i="12"/>
  <c r="J46" i="11"/>
  <c r="J46" i="12" s="1"/>
  <c r="D24" i="12"/>
  <c r="M24" i="11"/>
  <c r="D16" i="14"/>
  <c r="S16" i="15" s="1"/>
  <c r="AJ16" i="8"/>
  <c r="AL16" i="8" s="1"/>
  <c r="K46" i="14"/>
  <c r="K46" i="15" s="1"/>
  <c r="K9" i="15"/>
  <c r="D37" i="14"/>
  <c r="S37" i="15" s="1"/>
  <c r="AJ37" i="8"/>
  <c r="AL37" i="8" s="1"/>
  <c r="D21" i="12"/>
  <c r="M21" i="11"/>
  <c r="D13" i="12"/>
  <c r="M13" i="11"/>
  <c r="H46" i="14"/>
  <c r="H46" i="15" s="1"/>
  <c r="H9" i="15"/>
  <c r="O9" i="15" l="1"/>
  <c r="O34" i="15"/>
  <c r="O29" i="15"/>
  <c r="O15" i="15"/>
  <c r="O31" i="15"/>
  <c r="O18" i="15"/>
  <c r="O30" i="15"/>
  <c r="O32" i="15"/>
  <c r="G16" i="18"/>
  <c r="T16" i="17"/>
  <c r="O25" i="15"/>
  <c r="O21" i="15"/>
  <c r="O45" i="15"/>
  <c r="O37" i="15"/>
  <c r="O16" i="15"/>
  <c r="K20" i="18"/>
  <c r="U20" i="17"/>
  <c r="G24" i="18"/>
  <c r="T24" i="17"/>
  <c r="G34" i="18"/>
  <c r="T34" i="17"/>
  <c r="T10" i="17"/>
  <c r="K22" i="18"/>
  <c r="U22" i="17"/>
  <c r="G26" i="18"/>
  <c r="T26" i="17"/>
  <c r="K34" i="18"/>
  <c r="U34" i="17"/>
  <c r="G38" i="18"/>
  <c r="T38" i="17"/>
  <c r="K36" i="18"/>
  <c r="U36" i="17"/>
  <c r="G40" i="18"/>
  <c r="T40" i="17"/>
  <c r="K15" i="18"/>
  <c r="U15" i="17"/>
  <c r="G19" i="18"/>
  <c r="T19" i="17"/>
  <c r="G42" i="18"/>
  <c r="T42" i="17"/>
  <c r="K17" i="18"/>
  <c r="U17" i="17"/>
  <c r="G21" i="18"/>
  <c r="T21" i="17"/>
  <c r="G37" i="18"/>
  <c r="T37" i="17"/>
  <c r="K33" i="18"/>
  <c r="U33" i="17"/>
  <c r="K43" i="18"/>
  <c r="U43" i="17"/>
  <c r="G31" i="18"/>
  <c r="T31" i="17"/>
  <c r="O12" i="15"/>
  <c r="O28" i="15"/>
  <c r="O11" i="15"/>
  <c r="O27" i="15"/>
  <c r="O22" i="15"/>
  <c r="O42" i="15"/>
  <c r="P34" i="15"/>
  <c r="P42" i="15"/>
  <c r="P36" i="15"/>
  <c r="Q26" i="15"/>
  <c r="Q34" i="13"/>
  <c r="Q34" i="11"/>
  <c r="O12" i="13"/>
  <c r="O12" i="11"/>
  <c r="Q28" i="15"/>
  <c r="O35" i="11"/>
  <c r="O35" i="13"/>
  <c r="P39" i="11"/>
  <c r="P39" i="13"/>
  <c r="Q45" i="15"/>
  <c r="Q37" i="15"/>
  <c r="Q35" i="15"/>
  <c r="P26" i="15"/>
  <c r="Q17" i="13"/>
  <c r="Q17" i="11"/>
  <c r="Q25" i="15"/>
  <c r="P20" i="11"/>
  <c r="P20" i="13"/>
  <c r="P28" i="15"/>
  <c r="Q19" i="15"/>
  <c r="O38" i="13"/>
  <c r="O38" i="11"/>
  <c r="Q21" i="15"/>
  <c r="Q20" i="11"/>
  <c r="Q20" i="13"/>
  <c r="Q28" i="11"/>
  <c r="Q28" i="13"/>
  <c r="P19" i="15"/>
  <c r="Q23" i="15"/>
  <c r="Q43" i="13"/>
  <c r="Q43" i="11"/>
  <c r="P18" i="13"/>
  <c r="P18" i="11"/>
  <c r="P13" i="15"/>
  <c r="P21" i="15"/>
  <c r="O15" i="11"/>
  <c r="O15" i="13"/>
  <c r="Q31" i="13"/>
  <c r="Q31" i="11"/>
  <c r="Q33" i="13"/>
  <c r="Q33" i="11"/>
  <c r="O17" i="13"/>
  <c r="O17" i="11"/>
  <c r="P9" i="13"/>
  <c r="P9" i="11"/>
  <c r="P16" i="11"/>
  <c r="P16" i="13"/>
  <c r="Q20" i="15"/>
  <c r="O43" i="11"/>
  <c r="O43" i="13"/>
  <c r="Q38" i="13"/>
  <c r="Q38" i="11"/>
  <c r="O45" i="13"/>
  <c r="O45" i="11"/>
  <c r="P12" i="11"/>
  <c r="P12" i="13"/>
  <c r="Q41" i="15"/>
  <c r="Q33" i="15"/>
  <c r="P14" i="13"/>
  <c r="P14" i="11"/>
  <c r="Q34" i="15"/>
  <c r="O41" i="13"/>
  <c r="O41" i="11"/>
  <c r="Q12" i="15"/>
  <c r="P40" i="11"/>
  <c r="P40" i="13"/>
  <c r="O35" i="15"/>
  <c r="O13" i="15"/>
  <c r="O23" i="15"/>
  <c r="O39" i="15"/>
  <c r="O26" i="15"/>
  <c r="O40" i="15"/>
  <c r="G12" i="18"/>
  <c r="T12" i="17"/>
  <c r="K24" i="18"/>
  <c r="U24" i="17"/>
  <c r="G28" i="18"/>
  <c r="T28" i="17"/>
  <c r="K38" i="18"/>
  <c r="U38" i="17"/>
  <c r="K10" i="18"/>
  <c r="U10" i="17"/>
  <c r="G14" i="18"/>
  <c r="T14" i="17"/>
  <c r="K26" i="18"/>
  <c r="U26" i="17"/>
  <c r="G30" i="18"/>
  <c r="T30" i="17"/>
  <c r="K40" i="18"/>
  <c r="U40" i="17"/>
  <c r="G44" i="18"/>
  <c r="T44" i="17"/>
  <c r="P44" i="17" s="1"/>
  <c r="K19" i="18"/>
  <c r="U19" i="17"/>
  <c r="G23" i="18"/>
  <c r="T23" i="17"/>
  <c r="K42" i="18"/>
  <c r="U42" i="17"/>
  <c r="G9" i="18"/>
  <c r="T9" i="17"/>
  <c r="K21" i="18"/>
  <c r="U21" i="17"/>
  <c r="G25" i="18"/>
  <c r="T25" i="17"/>
  <c r="K45" i="18"/>
  <c r="U45" i="17"/>
  <c r="G33" i="18"/>
  <c r="T33" i="17"/>
  <c r="K29" i="18"/>
  <c r="U29" i="17"/>
  <c r="G43" i="18"/>
  <c r="T43" i="17"/>
  <c r="K39" i="18"/>
  <c r="U39" i="17"/>
  <c r="Q24" i="15"/>
  <c r="O31" i="11"/>
  <c r="O31" i="13"/>
  <c r="P23" i="15"/>
  <c r="P43" i="11"/>
  <c r="P43" i="13"/>
  <c r="P45" i="15"/>
  <c r="O40" i="13"/>
  <c r="O40" i="11"/>
  <c r="Q21" i="13"/>
  <c r="Q21" i="11"/>
  <c r="O28" i="13"/>
  <c r="O28" i="11"/>
  <c r="Q36" i="15"/>
  <c r="Q23" i="13"/>
  <c r="Q23" i="11"/>
  <c r="Q43" i="15"/>
  <c r="P34" i="13"/>
  <c r="P34" i="11"/>
  <c r="P15" i="11"/>
  <c r="P15" i="13"/>
  <c r="P29" i="15"/>
  <c r="P22" i="13"/>
  <c r="P22" i="11"/>
  <c r="P30" i="15"/>
  <c r="P17" i="13"/>
  <c r="P17" i="11"/>
  <c r="P31" i="15"/>
  <c r="Q29" i="15"/>
  <c r="P31" i="11"/>
  <c r="P31" i="13"/>
  <c r="O13" i="13"/>
  <c r="O13" i="11"/>
  <c r="P26" i="13"/>
  <c r="P26" i="11"/>
  <c r="Q16" i="11"/>
  <c r="Q16" i="13"/>
  <c r="Q40" i="15"/>
  <c r="Q11" i="13"/>
  <c r="Q11" i="11"/>
  <c r="O26" i="13"/>
  <c r="O26" i="11"/>
  <c r="Q18" i="13"/>
  <c r="Q18" i="11"/>
  <c r="O33" i="13"/>
  <c r="O33" i="11"/>
  <c r="Q13" i="13"/>
  <c r="Q13" i="11"/>
  <c r="O11" i="11"/>
  <c r="O11" i="13"/>
  <c r="Q44" i="11"/>
  <c r="Q44" i="13"/>
  <c r="Q15" i="13"/>
  <c r="Q15" i="11"/>
  <c r="P33" i="13"/>
  <c r="P33" i="11"/>
  <c r="P41" i="15"/>
  <c r="P18" i="15"/>
  <c r="Q9" i="13"/>
  <c r="Q9" i="11"/>
  <c r="P36" i="11"/>
  <c r="P36" i="13"/>
  <c r="P44" i="11"/>
  <c r="P44" i="13"/>
  <c r="P43" i="15"/>
  <c r="P35" i="15"/>
  <c r="O30" i="13"/>
  <c r="O30" i="11"/>
  <c r="Q42" i="15"/>
  <c r="O20" i="15"/>
  <c r="O14" i="15"/>
  <c r="O36" i="15"/>
  <c r="K28" i="18"/>
  <c r="U28" i="17"/>
  <c r="K14" i="18"/>
  <c r="U14" i="17"/>
  <c r="G18" i="18"/>
  <c r="T18" i="17"/>
  <c r="K30" i="18"/>
  <c r="U30" i="17"/>
  <c r="G32" i="18"/>
  <c r="T32" i="17"/>
  <c r="K44" i="18"/>
  <c r="U44" i="17"/>
  <c r="Q44" i="17" s="1"/>
  <c r="G11" i="18"/>
  <c r="T11" i="17"/>
  <c r="K23" i="18"/>
  <c r="U23" i="17"/>
  <c r="G27" i="18"/>
  <c r="T27" i="17"/>
  <c r="K9" i="18"/>
  <c r="U9" i="17"/>
  <c r="G13" i="18"/>
  <c r="T13" i="17"/>
  <c r="K25" i="18"/>
  <c r="U25" i="17"/>
  <c r="G45" i="18"/>
  <c r="T45" i="17"/>
  <c r="K41" i="18"/>
  <c r="U41" i="17"/>
  <c r="G29" i="18"/>
  <c r="T29" i="17"/>
  <c r="G39" i="18"/>
  <c r="T39" i="17"/>
  <c r="K35" i="18"/>
  <c r="U35" i="17"/>
  <c r="O17" i="15"/>
  <c r="O41" i="15"/>
  <c r="O19" i="15"/>
  <c r="O43" i="15"/>
  <c r="Q30" i="13"/>
  <c r="Q30" i="11"/>
  <c r="Q38" i="15"/>
  <c r="O24" i="13"/>
  <c r="O24" i="11"/>
  <c r="Q32" i="15"/>
  <c r="O32" i="13"/>
  <c r="O32" i="11"/>
  <c r="P30" i="13"/>
  <c r="P30" i="11"/>
  <c r="P38" i="13"/>
  <c r="P38" i="11"/>
  <c r="P32" i="11"/>
  <c r="P32" i="13"/>
  <c r="Q35" i="13"/>
  <c r="Q35" i="11"/>
  <c r="P41" i="13"/>
  <c r="P41" i="11"/>
  <c r="Q36" i="11"/>
  <c r="Q36" i="13"/>
  <c r="Q22" i="15"/>
  <c r="O29" i="13"/>
  <c r="O29" i="11"/>
  <c r="P21" i="13"/>
  <c r="P21" i="11"/>
  <c r="Q16" i="15"/>
  <c r="Q24" i="11"/>
  <c r="Q24" i="13"/>
  <c r="O39" i="11"/>
  <c r="O39" i="13"/>
  <c r="P23" i="11"/>
  <c r="P23" i="13"/>
  <c r="P25" i="15"/>
  <c r="P24" i="15"/>
  <c r="P32" i="15"/>
  <c r="Q15" i="15"/>
  <c r="P27" i="15"/>
  <c r="O34" i="13"/>
  <c r="O34" i="11"/>
  <c r="Q14" i="13"/>
  <c r="Q14" i="11"/>
  <c r="O21" i="13"/>
  <c r="O21" i="11"/>
  <c r="Q17" i="15"/>
  <c r="P12" i="15"/>
  <c r="P35" i="11"/>
  <c r="P35" i="13"/>
  <c r="P37" i="13"/>
  <c r="P37" i="11"/>
  <c r="P29" i="13"/>
  <c r="P29" i="11"/>
  <c r="P14" i="15"/>
  <c r="Q42" i="13"/>
  <c r="Q42" i="11"/>
  <c r="Q12" i="11"/>
  <c r="Q12" i="13"/>
  <c r="P24" i="11"/>
  <c r="P24" i="13"/>
  <c r="P42" i="13"/>
  <c r="P42" i="11"/>
  <c r="P13" i="13"/>
  <c r="P13" i="11"/>
  <c r="O23" i="11"/>
  <c r="O23" i="13"/>
  <c r="P45" i="13"/>
  <c r="P45" i="11"/>
  <c r="P37" i="15"/>
  <c r="P38" i="15"/>
  <c r="P16" i="15"/>
  <c r="K12" i="18"/>
  <c r="U12" i="17"/>
  <c r="O33" i="15"/>
  <c r="O24" i="15"/>
  <c r="O38" i="15"/>
  <c r="K16" i="18"/>
  <c r="U16" i="17"/>
  <c r="G20" i="18"/>
  <c r="T20" i="17"/>
  <c r="K18" i="18"/>
  <c r="U18" i="17"/>
  <c r="G22" i="18"/>
  <c r="T22" i="17"/>
  <c r="K32" i="18"/>
  <c r="U32" i="17"/>
  <c r="G36" i="18"/>
  <c r="T36" i="17"/>
  <c r="K11" i="18"/>
  <c r="U11" i="17"/>
  <c r="G15" i="18"/>
  <c r="T15" i="17"/>
  <c r="K27" i="18"/>
  <c r="U27" i="17"/>
  <c r="K13" i="18"/>
  <c r="U13" i="17"/>
  <c r="G17" i="18"/>
  <c r="T17" i="17"/>
  <c r="G41" i="18"/>
  <c r="T41" i="17"/>
  <c r="K37" i="18"/>
  <c r="U37" i="17"/>
  <c r="G35" i="18"/>
  <c r="T35" i="17"/>
  <c r="K31" i="18"/>
  <c r="U31" i="17"/>
  <c r="Q25" i="13"/>
  <c r="Q25" i="11"/>
  <c r="P28" i="11"/>
  <c r="P28" i="13"/>
  <c r="Q19" i="13"/>
  <c r="Q19" i="11"/>
  <c r="Q27" i="15"/>
  <c r="Q39" i="13"/>
  <c r="Q39" i="11"/>
  <c r="Q41" i="13"/>
  <c r="Q41" i="11"/>
  <c r="O9" i="13"/>
  <c r="O9" i="11"/>
  <c r="P25" i="13"/>
  <c r="P25" i="11"/>
  <c r="P40" i="15"/>
  <c r="P27" i="11"/>
  <c r="P27" i="13"/>
  <c r="O42" i="13"/>
  <c r="O42" i="11"/>
  <c r="Q30" i="15"/>
  <c r="O16" i="13"/>
  <c r="O16" i="11"/>
  <c r="Q11" i="15"/>
  <c r="O18" i="13"/>
  <c r="O18" i="11"/>
  <c r="Q18" i="15"/>
  <c r="Q26" i="13"/>
  <c r="Q26" i="11"/>
  <c r="Q13" i="15"/>
  <c r="O20" i="11"/>
  <c r="O20" i="13"/>
  <c r="Q45" i="13"/>
  <c r="Q45" i="11"/>
  <c r="P11" i="15"/>
  <c r="Q29" i="13"/>
  <c r="Q29" i="11"/>
  <c r="Q22" i="13"/>
  <c r="Q22" i="11"/>
  <c r="Q9" i="15"/>
  <c r="P20" i="15"/>
  <c r="P15" i="15"/>
  <c r="P22" i="15"/>
  <c r="P17" i="15"/>
  <c r="P11" i="11"/>
  <c r="P11" i="13"/>
  <c r="P19" i="11"/>
  <c r="P19" i="13"/>
  <c r="P39" i="15"/>
  <c r="Q37" i="13"/>
  <c r="Q37" i="11"/>
  <c r="P33" i="15"/>
  <c r="Q14" i="15"/>
  <c r="O37" i="13"/>
  <c r="O37" i="11"/>
  <c r="Q32" i="11"/>
  <c r="Q32" i="13"/>
  <c r="Q40" i="11"/>
  <c r="Q40" i="13"/>
  <c r="Q27" i="13"/>
  <c r="Q27" i="11"/>
  <c r="Q39" i="15"/>
  <c r="Q31" i="15"/>
  <c r="P9" i="15"/>
  <c r="I46" i="17"/>
  <c r="I46" i="18" s="1"/>
  <c r="I49" i="18" s="1"/>
  <c r="H46" i="17"/>
  <c r="H46" i="18" s="1"/>
  <c r="H49" i="18" s="1"/>
  <c r="G46" i="17"/>
  <c r="G46" i="18" s="1"/>
  <c r="G49" i="18" s="1"/>
  <c r="K46" i="17"/>
  <c r="K46" i="18" s="1"/>
  <c r="K49" i="18" s="1"/>
  <c r="F46" i="17"/>
  <c r="F46" i="18" s="1"/>
  <c r="F49" i="18" s="1"/>
  <c r="E46" i="17"/>
  <c r="E46" i="18" s="1"/>
  <c r="E49" i="18" s="1"/>
  <c r="L46" i="17"/>
  <c r="L46" i="18" s="1"/>
  <c r="L49" i="18" s="1"/>
  <c r="M37" i="14"/>
  <c r="O37" i="16" s="1"/>
  <c r="D37" i="15"/>
  <c r="M16" i="14"/>
  <c r="P16" i="16" s="1"/>
  <c r="D16" i="15"/>
  <c r="D15" i="15"/>
  <c r="M15" i="14"/>
  <c r="Q15" i="16" s="1"/>
  <c r="M31" i="14"/>
  <c r="O31" i="16" s="1"/>
  <c r="D31" i="15"/>
  <c r="D18" i="15"/>
  <c r="M18" i="14"/>
  <c r="Q18" i="16" s="1"/>
  <c r="M30" i="14"/>
  <c r="O30" i="16" s="1"/>
  <c r="D30" i="15"/>
  <c r="M32" i="14"/>
  <c r="P32" i="16" s="1"/>
  <c r="D32" i="15"/>
  <c r="M9" i="12"/>
  <c r="J9" i="13"/>
  <c r="I9" i="13"/>
  <c r="K9" i="13"/>
  <c r="M46" i="11"/>
  <c r="M9" i="13"/>
  <c r="H9" i="13"/>
  <c r="D9" i="13"/>
  <c r="G9" i="13"/>
  <c r="E9" i="13"/>
  <c r="L9" i="13"/>
  <c r="F9" i="13"/>
  <c r="M17" i="12"/>
  <c r="J17" i="13"/>
  <c r="I17" i="13"/>
  <c r="K17" i="13"/>
  <c r="E17" i="13"/>
  <c r="D17" i="13"/>
  <c r="G17" i="13"/>
  <c r="M17" i="13"/>
  <c r="H17" i="13"/>
  <c r="F17" i="13"/>
  <c r="L17" i="13"/>
  <c r="M33" i="12"/>
  <c r="J33" i="13"/>
  <c r="D33" i="13"/>
  <c r="G33" i="13"/>
  <c r="L33" i="13"/>
  <c r="E33" i="13"/>
  <c r="H33" i="13"/>
  <c r="M33" i="13"/>
  <c r="K33" i="13"/>
  <c r="I33" i="13"/>
  <c r="F33" i="13"/>
  <c r="M12" i="12"/>
  <c r="J12" i="13"/>
  <c r="D12" i="13"/>
  <c r="F12" i="13"/>
  <c r="M12" i="13"/>
  <c r="I12" i="13"/>
  <c r="L12" i="13"/>
  <c r="G12" i="13"/>
  <c r="K12" i="13"/>
  <c r="H12" i="13"/>
  <c r="E12" i="13"/>
  <c r="M28" i="12"/>
  <c r="J28" i="13"/>
  <c r="M28" i="13"/>
  <c r="L28" i="13"/>
  <c r="E28" i="13"/>
  <c r="H28" i="13"/>
  <c r="F28" i="13"/>
  <c r="D28" i="13"/>
  <c r="I28" i="13"/>
  <c r="G28" i="13"/>
  <c r="K28" i="13"/>
  <c r="M11" i="12"/>
  <c r="J11" i="13"/>
  <c r="H11" i="13"/>
  <c r="F11" i="13"/>
  <c r="L11" i="13"/>
  <c r="M11" i="13"/>
  <c r="G11" i="13"/>
  <c r="K11" i="13"/>
  <c r="D11" i="13"/>
  <c r="I11" i="13"/>
  <c r="E11" i="13"/>
  <c r="M19" i="12"/>
  <c r="J19" i="13"/>
  <c r="F19" i="13"/>
  <c r="E19" i="13"/>
  <c r="M19" i="13"/>
  <c r="L19" i="13"/>
  <c r="G19" i="13"/>
  <c r="K19" i="13"/>
  <c r="H19" i="13"/>
  <c r="I19" i="13"/>
  <c r="D19" i="13"/>
  <c r="M27" i="12"/>
  <c r="J27" i="13"/>
  <c r="G27" i="13"/>
  <c r="E27" i="13"/>
  <c r="D27" i="13"/>
  <c r="L27" i="13"/>
  <c r="H27" i="13"/>
  <c r="I27" i="13"/>
  <c r="K27" i="13"/>
  <c r="M27" i="13"/>
  <c r="F27" i="13"/>
  <c r="M35" i="12"/>
  <c r="J35" i="13"/>
  <c r="L35" i="13"/>
  <c r="D35" i="13"/>
  <c r="I35" i="13"/>
  <c r="G35" i="13"/>
  <c r="E35" i="13"/>
  <c r="M35" i="13"/>
  <c r="K35" i="13"/>
  <c r="H35" i="13"/>
  <c r="F35" i="13"/>
  <c r="M43" i="12"/>
  <c r="J43" i="13"/>
  <c r="L43" i="13"/>
  <c r="I43" i="13"/>
  <c r="D43" i="13"/>
  <c r="G43" i="13"/>
  <c r="E43" i="13"/>
  <c r="K43" i="13"/>
  <c r="M43" i="13"/>
  <c r="H43" i="13"/>
  <c r="F43" i="13"/>
  <c r="M42" i="12"/>
  <c r="J42" i="13"/>
  <c r="E42" i="13"/>
  <c r="K42" i="13"/>
  <c r="I42" i="13"/>
  <c r="G42" i="13"/>
  <c r="M42" i="13"/>
  <c r="F42" i="13"/>
  <c r="D42" i="13"/>
  <c r="H42" i="13"/>
  <c r="L42" i="13"/>
  <c r="M44" i="12"/>
  <c r="J44" i="13"/>
  <c r="E44" i="13"/>
  <c r="M44" i="13"/>
  <c r="L44" i="13"/>
  <c r="I44" i="13"/>
  <c r="D44" i="13"/>
  <c r="K44" i="13"/>
  <c r="F44" i="13"/>
  <c r="G44" i="13"/>
  <c r="H44" i="13"/>
  <c r="M29" i="12"/>
  <c r="J29" i="13"/>
  <c r="D29" i="13"/>
  <c r="E29" i="13"/>
  <c r="K29" i="13"/>
  <c r="I29" i="13"/>
  <c r="F29" i="13"/>
  <c r="L29" i="13"/>
  <c r="H29" i="13"/>
  <c r="G29" i="13"/>
  <c r="M29" i="13"/>
  <c r="M37" i="12"/>
  <c r="J37" i="13"/>
  <c r="F37" i="13"/>
  <c r="H37" i="13"/>
  <c r="M37" i="13"/>
  <c r="K37" i="13"/>
  <c r="E37" i="13"/>
  <c r="I37" i="13"/>
  <c r="G37" i="13"/>
  <c r="D37" i="13"/>
  <c r="L37" i="13"/>
  <c r="M45" i="12"/>
  <c r="J45" i="13"/>
  <c r="H45" i="13"/>
  <c r="G45" i="13"/>
  <c r="E45" i="13"/>
  <c r="M45" i="13"/>
  <c r="I45" i="13"/>
  <c r="F45" i="13"/>
  <c r="K45" i="13"/>
  <c r="L45" i="13"/>
  <c r="D45" i="13"/>
  <c r="M16" i="12"/>
  <c r="J16" i="13"/>
  <c r="D16" i="13"/>
  <c r="F16" i="13"/>
  <c r="M16" i="13"/>
  <c r="I16" i="13"/>
  <c r="L16" i="13"/>
  <c r="E16" i="13"/>
  <c r="H16" i="13"/>
  <c r="G16" i="13"/>
  <c r="K16" i="13"/>
  <c r="M23" i="12"/>
  <c r="J23" i="13"/>
  <c r="L23" i="13"/>
  <c r="M23" i="13"/>
  <c r="E23" i="13"/>
  <c r="G23" i="13"/>
  <c r="D23" i="13"/>
  <c r="K23" i="13"/>
  <c r="I23" i="13"/>
  <c r="F23" i="13"/>
  <c r="H23" i="13"/>
  <c r="M39" i="12"/>
  <c r="J39" i="13"/>
  <c r="F39" i="13"/>
  <c r="D39" i="13"/>
  <c r="H39" i="13"/>
  <c r="K39" i="13"/>
  <c r="E39" i="13"/>
  <c r="L39" i="13"/>
  <c r="M39" i="13"/>
  <c r="G39" i="13"/>
  <c r="I39" i="13"/>
  <c r="M18" i="12"/>
  <c r="J18" i="13"/>
  <c r="M18" i="13"/>
  <c r="K18" i="13"/>
  <c r="E18" i="13"/>
  <c r="G18" i="13"/>
  <c r="L18" i="13"/>
  <c r="D18" i="13"/>
  <c r="I18" i="13"/>
  <c r="H18" i="13"/>
  <c r="F18" i="13"/>
  <c r="M38" i="12"/>
  <c r="J38" i="13"/>
  <c r="I38" i="13"/>
  <c r="G38" i="13"/>
  <c r="E38" i="13"/>
  <c r="L38" i="13"/>
  <c r="K38" i="13"/>
  <c r="H38" i="13"/>
  <c r="D38" i="13"/>
  <c r="F38" i="13"/>
  <c r="M38" i="13"/>
  <c r="M30" i="12"/>
  <c r="J30" i="13"/>
  <c r="E30" i="13"/>
  <c r="K30" i="13"/>
  <c r="M30" i="13"/>
  <c r="L30" i="13"/>
  <c r="D30" i="13"/>
  <c r="I30" i="13"/>
  <c r="G30" i="13"/>
  <c r="F30" i="13"/>
  <c r="H30" i="13"/>
  <c r="D11" i="17"/>
  <c r="S11" i="17" s="1"/>
  <c r="AZ11" i="8"/>
  <c r="BB11" i="8" s="1"/>
  <c r="D19" i="17"/>
  <c r="S19" i="17" s="1"/>
  <c r="AZ19" i="8"/>
  <c r="BB19" i="8" s="1"/>
  <c r="D27" i="17"/>
  <c r="S27" i="17" s="1"/>
  <c r="AZ27" i="8"/>
  <c r="BB27" i="8" s="1"/>
  <c r="D13" i="17"/>
  <c r="S13" i="17" s="1"/>
  <c r="AZ13" i="8"/>
  <c r="BB13" i="8" s="1"/>
  <c r="AZ21" i="8"/>
  <c r="BB21" i="8" s="1"/>
  <c r="D21" i="17"/>
  <c r="S21" i="17" s="1"/>
  <c r="D29" i="17"/>
  <c r="S29" i="17" s="1"/>
  <c r="AZ29" i="8"/>
  <c r="BB29" i="8" s="1"/>
  <c r="D33" i="17"/>
  <c r="S33" i="17" s="1"/>
  <c r="AZ33" i="8"/>
  <c r="BB33" i="8" s="1"/>
  <c r="AZ35" i="8"/>
  <c r="BB35" i="8" s="1"/>
  <c r="D35" i="17"/>
  <c r="S35" i="17" s="1"/>
  <c r="D43" i="17"/>
  <c r="S43" i="17" s="1"/>
  <c r="AZ43" i="8"/>
  <c r="BB43" i="8" s="1"/>
  <c r="D14" i="17"/>
  <c r="S14" i="17" s="1"/>
  <c r="AZ14" i="8"/>
  <c r="BB14" i="8" s="1"/>
  <c r="D22" i="17"/>
  <c r="S22" i="17" s="1"/>
  <c r="AZ22" i="8"/>
  <c r="BB22" i="8" s="1"/>
  <c r="D45" i="17"/>
  <c r="S45" i="17" s="1"/>
  <c r="AZ45" i="8"/>
  <c r="BB45" i="8" s="1"/>
  <c r="D16" i="17"/>
  <c r="S16" i="17" s="1"/>
  <c r="AZ16" i="8"/>
  <c r="BB16" i="8" s="1"/>
  <c r="D24" i="17"/>
  <c r="S24" i="17" s="1"/>
  <c r="AZ24" i="8"/>
  <c r="BB24" i="8" s="1"/>
  <c r="D40" i="17"/>
  <c r="S40" i="17" s="1"/>
  <c r="AZ40" i="8"/>
  <c r="BB40" i="8" s="1"/>
  <c r="D32" i="17"/>
  <c r="S32" i="17" s="1"/>
  <c r="AZ32" i="8"/>
  <c r="BB32" i="8" s="1"/>
  <c r="D42" i="17"/>
  <c r="S42" i="17" s="1"/>
  <c r="AZ42" i="8"/>
  <c r="BB42" i="8" s="1"/>
  <c r="D34" i="17"/>
  <c r="S34" i="17" s="1"/>
  <c r="AZ34" i="8"/>
  <c r="BB34" i="8" s="1"/>
  <c r="AZ9" i="8"/>
  <c r="BB9" i="8" s="1"/>
  <c r="D9" i="17"/>
  <c r="S9" i="17" s="1"/>
  <c r="M17" i="14"/>
  <c r="O17" i="16" s="1"/>
  <c r="D17" i="15"/>
  <c r="M41" i="14"/>
  <c r="P41" i="16" s="1"/>
  <c r="D41" i="15"/>
  <c r="M12" i="14"/>
  <c r="O12" i="16" s="1"/>
  <c r="D12" i="15"/>
  <c r="M28" i="14"/>
  <c r="Q28" i="16" s="1"/>
  <c r="D28" i="15"/>
  <c r="D11" i="15"/>
  <c r="M11" i="14"/>
  <c r="P11" i="16" s="1"/>
  <c r="D19" i="15"/>
  <c r="M19" i="14"/>
  <c r="O19" i="16" s="1"/>
  <c r="M27" i="14"/>
  <c r="O27" i="16" s="1"/>
  <c r="D27" i="15"/>
  <c r="M43" i="14"/>
  <c r="O43" i="16" s="1"/>
  <c r="D43" i="15"/>
  <c r="M22" i="14"/>
  <c r="O22" i="16" s="1"/>
  <c r="D22" i="15"/>
  <c r="D42" i="15"/>
  <c r="M42" i="14"/>
  <c r="Q42" i="16" s="1"/>
  <c r="D44" i="15"/>
  <c r="M44" i="14"/>
  <c r="M13" i="12"/>
  <c r="J13" i="13"/>
  <c r="M13" i="13"/>
  <c r="K13" i="13"/>
  <c r="F13" i="13"/>
  <c r="H13" i="13"/>
  <c r="L13" i="13"/>
  <c r="D13" i="13"/>
  <c r="G13" i="13"/>
  <c r="I13" i="13"/>
  <c r="E13" i="13"/>
  <c r="M21" i="12"/>
  <c r="J21" i="13"/>
  <c r="F21" i="13"/>
  <c r="D21" i="13"/>
  <c r="I21" i="13"/>
  <c r="L21" i="13"/>
  <c r="G21" i="13"/>
  <c r="K21" i="13"/>
  <c r="E21" i="13"/>
  <c r="M21" i="13"/>
  <c r="H21" i="13"/>
  <c r="M24" i="12"/>
  <c r="J24" i="13"/>
  <c r="I24" i="13"/>
  <c r="L24" i="13"/>
  <c r="G24" i="13"/>
  <c r="E24" i="13"/>
  <c r="H24" i="13"/>
  <c r="M24" i="13"/>
  <c r="F24" i="13"/>
  <c r="K24" i="13"/>
  <c r="D24" i="13"/>
  <c r="M15" i="12"/>
  <c r="J15" i="13"/>
  <c r="K15" i="13"/>
  <c r="I15" i="13"/>
  <c r="D15" i="13"/>
  <c r="F15" i="13"/>
  <c r="H15" i="13"/>
  <c r="M15" i="13"/>
  <c r="G15" i="13"/>
  <c r="L15" i="13"/>
  <c r="E15" i="13"/>
  <c r="M31" i="12"/>
  <c r="J31" i="13"/>
  <c r="I31" i="13"/>
  <c r="L31" i="13"/>
  <c r="F31" i="13"/>
  <c r="D31" i="13"/>
  <c r="K31" i="13"/>
  <c r="G31" i="13"/>
  <c r="M31" i="13"/>
  <c r="H31" i="13"/>
  <c r="E31" i="13"/>
  <c r="M10" i="12"/>
  <c r="J10" i="13"/>
  <c r="M10" i="13"/>
  <c r="I10" i="13"/>
  <c r="E10" i="13"/>
  <c r="F10" i="13"/>
  <c r="H10" i="13"/>
  <c r="K10" i="13"/>
  <c r="D10" i="13"/>
  <c r="L10" i="13"/>
  <c r="G10" i="13"/>
  <c r="M26" i="12"/>
  <c r="J26" i="13"/>
  <c r="G26" i="13"/>
  <c r="H26" i="13"/>
  <c r="K26" i="13"/>
  <c r="L26" i="13"/>
  <c r="D26" i="13"/>
  <c r="E26" i="13"/>
  <c r="I26" i="13"/>
  <c r="F26" i="13"/>
  <c r="M26" i="13"/>
  <c r="M40" i="12"/>
  <c r="J40" i="13"/>
  <c r="I40" i="13"/>
  <c r="G40" i="13"/>
  <c r="F40" i="13"/>
  <c r="D40" i="13"/>
  <c r="L40" i="13"/>
  <c r="K40" i="13"/>
  <c r="M40" i="13"/>
  <c r="H40" i="13"/>
  <c r="E40" i="13"/>
  <c r="M32" i="12"/>
  <c r="J32" i="13"/>
  <c r="K32" i="13"/>
  <c r="H32" i="13"/>
  <c r="M32" i="13"/>
  <c r="E32" i="13"/>
  <c r="L32" i="13"/>
  <c r="G32" i="13"/>
  <c r="D32" i="13"/>
  <c r="F32" i="13"/>
  <c r="I32" i="13"/>
  <c r="M9" i="14"/>
  <c r="O9" i="16" s="1"/>
  <c r="D9" i="15"/>
  <c r="D46" i="14"/>
  <c r="D46" i="15" s="1"/>
  <c r="M25" i="14"/>
  <c r="Q25" i="16" s="1"/>
  <c r="D25" i="15"/>
  <c r="M33" i="14"/>
  <c r="Q33" i="16" s="1"/>
  <c r="D33" i="15"/>
  <c r="M20" i="14"/>
  <c r="Q20" i="16" s="1"/>
  <c r="D20" i="15"/>
  <c r="M35" i="14"/>
  <c r="P35" i="16" s="1"/>
  <c r="D35" i="15"/>
  <c r="D14" i="15"/>
  <c r="M14" i="14"/>
  <c r="O14" i="16" s="1"/>
  <c r="D34" i="15"/>
  <c r="M34" i="14"/>
  <c r="P34" i="16" s="1"/>
  <c r="M36" i="14"/>
  <c r="P36" i="16" s="1"/>
  <c r="D36" i="15"/>
  <c r="M13" i="14"/>
  <c r="Q13" i="16" s="1"/>
  <c r="D13" i="15"/>
  <c r="M21" i="14"/>
  <c r="O21" i="16" s="1"/>
  <c r="D21" i="15"/>
  <c r="M29" i="14"/>
  <c r="O29" i="16" s="1"/>
  <c r="D29" i="15"/>
  <c r="M45" i="14"/>
  <c r="O45" i="16" s="1"/>
  <c r="D45" i="15"/>
  <c r="M24" i="14"/>
  <c r="O24" i="16" s="1"/>
  <c r="D24" i="15"/>
  <c r="M23" i="14"/>
  <c r="O23" i="16" s="1"/>
  <c r="D23" i="15"/>
  <c r="M39" i="14"/>
  <c r="P39" i="16" s="1"/>
  <c r="D39" i="15"/>
  <c r="D10" i="15"/>
  <c r="M10" i="14"/>
  <c r="D26" i="15"/>
  <c r="M26" i="14"/>
  <c r="Q26" i="16" s="1"/>
  <c r="M38" i="14"/>
  <c r="Q38" i="16" s="1"/>
  <c r="D38" i="15"/>
  <c r="M40" i="14"/>
  <c r="O40" i="16" s="1"/>
  <c r="D40" i="15"/>
  <c r="J46" i="17"/>
  <c r="J49" i="18" s="1"/>
  <c r="D15" i="17"/>
  <c r="S15" i="17" s="1"/>
  <c r="AZ15" i="8"/>
  <c r="BB15" i="8" s="1"/>
  <c r="D23" i="17"/>
  <c r="S23" i="17" s="1"/>
  <c r="AZ23" i="8"/>
  <c r="BB23" i="8" s="1"/>
  <c r="AZ31" i="8"/>
  <c r="BB31" i="8" s="1"/>
  <c r="D31" i="17"/>
  <c r="S31" i="17" s="1"/>
  <c r="D37" i="17"/>
  <c r="S37" i="17" s="1"/>
  <c r="AZ37" i="8"/>
  <c r="BB37" i="8" s="1"/>
  <c r="D17" i="17"/>
  <c r="S17" i="17" s="1"/>
  <c r="AZ17" i="8"/>
  <c r="BB17" i="8" s="1"/>
  <c r="D25" i="17"/>
  <c r="S25" i="17" s="1"/>
  <c r="AZ25" i="8"/>
  <c r="BB25" i="8" s="1"/>
  <c r="AZ39" i="8"/>
  <c r="BB39" i="8" s="1"/>
  <c r="D39" i="17"/>
  <c r="S39" i="17" s="1"/>
  <c r="D10" i="17"/>
  <c r="S10" i="17" s="1"/>
  <c r="AZ10" i="8"/>
  <c r="BB10" i="8" s="1"/>
  <c r="D18" i="17"/>
  <c r="S18" i="17" s="1"/>
  <c r="AZ18" i="8"/>
  <c r="BB18" i="8" s="1"/>
  <c r="D26" i="17"/>
  <c r="S26" i="17" s="1"/>
  <c r="AZ26" i="8"/>
  <c r="BB26" i="8" s="1"/>
  <c r="D41" i="17"/>
  <c r="S41" i="17" s="1"/>
  <c r="AZ41" i="8"/>
  <c r="BB41" i="8" s="1"/>
  <c r="D12" i="17"/>
  <c r="S12" i="17" s="1"/>
  <c r="AZ12" i="8"/>
  <c r="BB12" i="8" s="1"/>
  <c r="AZ20" i="8"/>
  <c r="BB20" i="8" s="1"/>
  <c r="D20" i="17"/>
  <c r="S20" i="17" s="1"/>
  <c r="D28" i="17"/>
  <c r="S28" i="17" s="1"/>
  <c r="AZ28" i="8"/>
  <c r="BB28" i="8" s="1"/>
  <c r="D44" i="17"/>
  <c r="S44" i="17" s="1"/>
  <c r="O44" i="17" s="1"/>
  <c r="AZ44" i="8"/>
  <c r="BB44" i="8" s="1"/>
  <c r="D36" i="17"/>
  <c r="S36" i="17" s="1"/>
  <c r="AZ36" i="8"/>
  <c r="BB36" i="8" s="1"/>
  <c r="D38" i="17"/>
  <c r="S38" i="17" s="1"/>
  <c r="AZ38" i="8"/>
  <c r="BB38" i="8" s="1"/>
  <c r="D30" i="17"/>
  <c r="S30" i="17" s="1"/>
  <c r="AZ30" i="8"/>
  <c r="BB30" i="8" s="1"/>
  <c r="M25" i="12"/>
  <c r="J25" i="13"/>
  <c r="H25" i="13"/>
  <c r="F25" i="13"/>
  <c r="L25" i="13"/>
  <c r="M25" i="13"/>
  <c r="G25" i="13"/>
  <c r="I25" i="13"/>
  <c r="E25" i="13"/>
  <c r="K25" i="13"/>
  <c r="D25" i="13"/>
  <c r="M41" i="12"/>
  <c r="J41" i="13"/>
  <c r="D41" i="13"/>
  <c r="G41" i="13"/>
  <c r="L41" i="13"/>
  <c r="E41" i="13"/>
  <c r="H41" i="13"/>
  <c r="M41" i="13"/>
  <c r="K41" i="13"/>
  <c r="I41" i="13"/>
  <c r="F41" i="13"/>
  <c r="M20" i="12"/>
  <c r="J20" i="13"/>
  <c r="L20" i="13"/>
  <c r="K20" i="13"/>
  <c r="E20" i="13"/>
  <c r="G20" i="13"/>
  <c r="I20" i="13"/>
  <c r="M20" i="13"/>
  <c r="F20" i="13"/>
  <c r="D20" i="13"/>
  <c r="H20" i="13"/>
  <c r="M14" i="12"/>
  <c r="J14" i="13"/>
  <c r="G14" i="13"/>
  <c r="I14" i="13"/>
  <c r="L14" i="13"/>
  <c r="D14" i="13"/>
  <c r="F14" i="13"/>
  <c r="K14" i="13"/>
  <c r="E14" i="13"/>
  <c r="M14" i="13"/>
  <c r="H14" i="13"/>
  <c r="M22" i="12"/>
  <c r="J22" i="13"/>
  <c r="G22" i="13"/>
  <c r="I22" i="13"/>
  <c r="E22" i="13"/>
  <c r="M22" i="13"/>
  <c r="F22" i="13"/>
  <c r="K22" i="13"/>
  <c r="D22" i="13"/>
  <c r="H22" i="13"/>
  <c r="L22" i="13"/>
  <c r="M34" i="12"/>
  <c r="J34" i="13"/>
  <c r="L34" i="13"/>
  <c r="F34" i="13"/>
  <c r="I34" i="13"/>
  <c r="G34" i="13"/>
  <c r="M34" i="13"/>
  <c r="D34" i="13"/>
  <c r="E34" i="13"/>
  <c r="H34" i="13"/>
  <c r="K34" i="13"/>
  <c r="M36" i="12"/>
  <c r="J36" i="13"/>
  <c r="F36" i="13"/>
  <c r="D36" i="13"/>
  <c r="G36" i="13"/>
  <c r="H36" i="13"/>
  <c r="K36" i="13"/>
  <c r="E36" i="13"/>
  <c r="M36" i="13"/>
  <c r="L36" i="13"/>
  <c r="I36" i="13"/>
  <c r="P37" i="16" l="1"/>
  <c r="O31" i="17"/>
  <c r="O38" i="17"/>
  <c r="O41" i="17"/>
  <c r="O15" i="17"/>
  <c r="O35" i="17"/>
  <c r="O30" i="17"/>
  <c r="O36" i="17"/>
  <c r="O28" i="17"/>
  <c r="O12" i="17"/>
  <c r="O26" i="17"/>
  <c r="O10" i="17"/>
  <c r="O25" i="17"/>
  <c r="O37" i="17"/>
  <c r="O23" i="17"/>
  <c r="O34" i="17"/>
  <c r="O32" i="17"/>
  <c r="O24" i="17"/>
  <c r="O45" i="17"/>
  <c r="O14" i="17"/>
  <c r="O29" i="17"/>
  <c r="O13" i="17"/>
  <c r="O19" i="17"/>
  <c r="Q31" i="16"/>
  <c r="Q14" i="16"/>
  <c r="P17" i="16"/>
  <c r="P15" i="16"/>
  <c r="Q9" i="16"/>
  <c r="Q11" i="16"/>
  <c r="Q30" i="16"/>
  <c r="Q27" i="16"/>
  <c r="P38" i="16"/>
  <c r="Q17" i="16"/>
  <c r="P27" i="16"/>
  <c r="P25" i="16"/>
  <c r="Q16" i="16"/>
  <c r="O36" i="16"/>
  <c r="O20" i="16"/>
  <c r="P43" i="16"/>
  <c r="P18" i="16"/>
  <c r="Q43" i="16"/>
  <c r="Q36" i="16"/>
  <c r="P45" i="16"/>
  <c r="P23" i="16"/>
  <c r="Q24" i="16"/>
  <c r="O39" i="16"/>
  <c r="O13" i="16"/>
  <c r="Q41" i="16"/>
  <c r="Q23" i="16"/>
  <c r="Q19" i="16"/>
  <c r="Q35" i="16"/>
  <c r="Q45" i="16"/>
  <c r="P42" i="16"/>
  <c r="O42" i="16"/>
  <c r="O28" i="16"/>
  <c r="P24" i="17"/>
  <c r="O16" i="16"/>
  <c r="O32" i="16"/>
  <c r="O9" i="17"/>
  <c r="O21" i="17"/>
  <c r="P40" i="16"/>
  <c r="P35" i="17"/>
  <c r="P41" i="17"/>
  <c r="Q13" i="17"/>
  <c r="P15" i="17"/>
  <c r="P36" i="17"/>
  <c r="P22" i="17"/>
  <c r="P20" i="17"/>
  <c r="P24" i="16"/>
  <c r="Q35" i="17"/>
  <c r="P29" i="17"/>
  <c r="P45" i="17"/>
  <c r="P13" i="17"/>
  <c r="P27" i="17"/>
  <c r="P11" i="17"/>
  <c r="P32" i="17"/>
  <c r="P18" i="17"/>
  <c r="Q28" i="17"/>
  <c r="P29" i="16"/>
  <c r="Q39" i="17"/>
  <c r="Q29" i="17"/>
  <c r="Q45" i="17"/>
  <c r="Q21" i="17"/>
  <c r="Q42" i="17"/>
  <c r="Q19" i="17"/>
  <c r="Q40" i="17"/>
  <c r="Q26" i="17"/>
  <c r="Q10" i="17"/>
  <c r="P28" i="17"/>
  <c r="P12" i="17"/>
  <c r="O35" i="16"/>
  <c r="Q34" i="16"/>
  <c r="P13" i="16"/>
  <c r="Q37" i="16"/>
  <c r="O11" i="16"/>
  <c r="Q43" i="17"/>
  <c r="P37" i="17"/>
  <c r="Q17" i="17"/>
  <c r="P19" i="17"/>
  <c r="P40" i="17"/>
  <c r="P38" i="17"/>
  <c r="P26" i="17"/>
  <c r="P10" i="17"/>
  <c r="O25" i="16"/>
  <c r="O18" i="16"/>
  <c r="O15" i="16"/>
  <c r="O34" i="16"/>
  <c r="O17" i="17"/>
  <c r="O42" i="17"/>
  <c r="O40" i="17"/>
  <c r="O16" i="17"/>
  <c r="O22" i="17"/>
  <c r="O43" i="17"/>
  <c r="O33" i="17"/>
  <c r="O27" i="17"/>
  <c r="O11" i="17"/>
  <c r="P9" i="16"/>
  <c r="Q39" i="16"/>
  <c r="P33" i="16"/>
  <c r="P22" i="16"/>
  <c r="P20" i="16"/>
  <c r="O38" i="16"/>
  <c r="O33" i="16"/>
  <c r="P14" i="16"/>
  <c r="P12" i="16"/>
  <c r="Q22" i="16"/>
  <c r="Q32" i="16"/>
  <c r="O41" i="16"/>
  <c r="Q40" i="16"/>
  <c r="P31" i="16"/>
  <c r="P30" i="16"/>
  <c r="O26" i="16"/>
  <c r="Q12" i="16"/>
  <c r="P19" i="16"/>
  <c r="P28" i="16"/>
  <c r="P26" i="16"/>
  <c r="P34" i="17"/>
  <c r="Q20" i="17"/>
  <c r="P16" i="17"/>
  <c r="O20" i="17"/>
  <c r="O39" i="17"/>
  <c r="O18" i="17"/>
  <c r="Q31" i="17"/>
  <c r="Q37" i="17"/>
  <c r="P17" i="17"/>
  <c r="Q27" i="17"/>
  <c r="Q11" i="17"/>
  <c r="Q32" i="17"/>
  <c r="Q18" i="17"/>
  <c r="Q16" i="17"/>
  <c r="Q12" i="17"/>
  <c r="P39" i="17"/>
  <c r="Q41" i="17"/>
  <c r="Q25" i="17"/>
  <c r="Q9" i="17"/>
  <c r="Q23" i="17"/>
  <c r="Q30" i="17"/>
  <c r="Q14" i="17"/>
  <c r="Q29" i="16"/>
  <c r="P43" i="17"/>
  <c r="P33" i="17"/>
  <c r="P25" i="17"/>
  <c r="P9" i="17"/>
  <c r="P23" i="17"/>
  <c r="P30" i="17"/>
  <c r="P14" i="17"/>
  <c r="Q38" i="17"/>
  <c r="Q24" i="17"/>
  <c r="P21" i="16"/>
  <c r="Q21" i="16"/>
  <c r="P31" i="17"/>
  <c r="Q33" i="17"/>
  <c r="P21" i="17"/>
  <c r="P42" i="17"/>
  <c r="Q15" i="17"/>
  <c r="Q36" i="17"/>
  <c r="Q34" i="17"/>
  <c r="Q22" i="17"/>
  <c r="D30" i="18"/>
  <c r="M30" i="17"/>
  <c r="O30" i="19" s="1"/>
  <c r="D38" i="18"/>
  <c r="M38" i="17"/>
  <c r="P38" i="19" s="1"/>
  <c r="D36" i="18"/>
  <c r="M36" i="17"/>
  <c r="O36" i="19" s="1"/>
  <c r="D44" i="18"/>
  <c r="M44" i="17"/>
  <c r="D28" i="18"/>
  <c r="M28" i="17"/>
  <c r="Q28" i="19" s="1"/>
  <c r="D12" i="18"/>
  <c r="M12" i="17"/>
  <c r="O12" i="19" s="1"/>
  <c r="D41" i="18"/>
  <c r="M41" i="17"/>
  <c r="O41" i="19" s="1"/>
  <c r="M26" i="17"/>
  <c r="Q26" i="19" s="1"/>
  <c r="D26" i="18"/>
  <c r="D18" i="18"/>
  <c r="M18" i="17"/>
  <c r="Q18" i="19" s="1"/>
  <c r="D10" i="18"/>
  <c r="M10" i="17"/>
  <c r="O10" i="19" s="1"/>
  <c r="D25" i="18"/>
  <c r="M25" i="17"/>
  <c r="O25" i="19" s="1"/>
  <c r="D17" i="18"/>
  <c r="M17" i="17"/>
  <c r="P17" i="19" s="1"/>
  <c r="D37" i="18"/>
  <c r="M37" i="17"/>
  <c r="P37" i="19" s="1"/>
  <c r="D23" i="18"/>
  <c r="M23" i="17"/>
  <c r="P23" i="19" s="1"/>
  <c r="M15" i="17"/>
  <c r="P15" i="19" s="1"/>
  <c r="D15" i="18"/>
  <c r="J40" i="16"/>
  <c r="I40" i="16"/>
  <c r="D40" i="16"/>
  <c r="F40" i="16"/>
  <c r="H40" i="16"/>
  <c r="M40" i="15"/>
  <c r="K40" i="16"/>
  <c r="G40" i="16"/>
  <c r="L40" i="16"/>
  <c r="M40" i="16"/>
  <c r="E40" i="16"/>
  <c r="J38" i="16"/>
  <c r="D38" i="16"/>
  <c r="F38" i="16"/>
  <c r="H38" i="16"/>
  <c r="K38" i="16"/>
  <c r="M38" i="15"/>
  <c r="G38" i="16"/>
  <c r="L38" i="16"/>
  <c r="E38" i="16"/>
  <c r="M38" i="16"/>
  <c r="I38" i="16"/>
  <c r="J39" i="16"/>
  <c r="K39" i="16"/>
  <c r="M39" i="16"/>
  <c r="G39" i="16"/>
  <c r="E39" i="16"/>
  <c r="M39" i="15"/>
  <c r="I39" i="16"/>
  <c r="F39" i="16"/>
  <c r="D39" i="16"/>
  <c r="L39" i="16"/>
  <c r="H39" i="16"/>
  <c r="J23" i="16"/>
  <c r="K23" i="16"/>
  <c r="D23" i="16"/>
  <c r="G23" i="16"/>
  <c r="H23" i="16"/>
  <c r="M23" i="15"/>
  <c r="M23" i="16"/>
  <c r="I23" i="16"/>
  <c r="F23" i="16"/>
  <c r="L23" i="16"/>
  <c r="E23" i="16"/>
  <c r="J24" i="16"/>
  <c r="M24" i="16"/>
  <c r="G24" i="16"/>
  <c r="E24" i="16"/>
  <c r="L24" i="16"/>
  <c r="M24" i="15"/>
  <c r="I24" i="16"/>
  <c r="F24" i="16"/>
  <c r="K24" i="16"/>
  <c r="D24" i="16"/>
  <c r="H24" i="16"/>
  <c r="J45" i="16"/>
  <c r="M45" i="16"/>
  <c r="G45" i="16"/>
  <c r="E45" i="16"/>
  <c r="L45" i="16"/>
  <c r="M45" i="15"/>
  <c r="I45" i="16"/>
  <c r="F45" i="16"/>
  <c r="K45" i="16"/>
  <c r="H45" i="16"/>
  <c r="D45" i="16"/>
  <c r="J29" i="16"/>
  <c r="M29" i="16"/>
  <c r="G29" i="16"/>
  <c r="E29" i="16"/>
  <c r="L29" i="16"/>
  <c r="M29" i="15"/>
  <c r="I29" i="16"/>
  <c r="F29" i="16"/>
  <c r="K29" i="16"/>
  <c r="H29" i="16"/>
  <c r="D29" i="16"/>
  <c r="J21" i="16"/>
  <c r="K21" i="16"/>
  <c r="I21" i="16"/>
  <c r="M21" i="16"/>
  <c r="F21" i="16"/>
  <c r="G21" i="16"/>
  <c r="H21" i="16"/>
  <c r="M21" i="15"/>
  <c r="L21" i="16"/>
  <c r="E21" i="16"/>
  <c r="D21" i="16"/>
  <c r="J13" i="16"/>
  <c r="D13" i="16"/>
  <c r="L13" i="16"/>
  <c r="H13" i="16"/>
  <c r="G13" i="16"/>
  <c r="F13" i="16"/>
  <c r="E13" i="16"/>
  <c r="K13" i="16"/>
  <c r="M13" i="16"/>
  <c r="M13" i="15"/>
  <c r="I13" i="16"/>
  <c r="J36" i="16"/>
  <c r="E36" i="16"/>
  <c r="L36" i="16"/>
  <c r="K36" i="16"/>
  <c r="M36" i="16"/>
  <c r="G36" i="16"/>
  <c r="F36" i="16"/>
  <c r="M36" i="15"/>
  <c r="D36" i="16"/>
  <c r="H36" i="16"/>
  <c r="I36" i="16"/>
  <c r="J35" i="16"/>
  <c r="F35" i="16"/>
  <c r="H35" i="16"/>
  <c r="L35" i="16"/>
  <c r="I35" i="16"/>
  <c r="D35" i="16"/>
  <c r="G35" i="16"/>
  <c r="M35" i="15"/>
  <c r="M35" i="16"/>
  <c r="K35" i="16"/>
  <c r="E35" i="16"/>
  <c r="J20" i="16"/>
  <c r="G20" i="16"/>
  <c r="D20" i="16"/>
  <c r="I20" i="16"/>
  <c r="M20" i="16"/>
  <c r="H20" i="16"/>
  <c r="E20" i="16"/>
  <c r="M20" i="15"/>
  <c r="K20" i="16"/>
  <c r="L20" i="16"/>
  <c r="F20" i="16"/>
  <c r="J33" i="16"/>
  <c r="H33" i="16"/>
  <c r="K33" i="16"/>
  <c r="I33" i="16"/>
  <c r="D33" i="16"/>
  <c r="F33" i="16"/>
  <c r="L33" i="16"/>
  <c r="M33" i="16"/>
  <c r="M33" i="15"/>
  <c r="E33" i="16"/>
  <c r="G33" i="16"/>
  <c r="J25" i="16"/>
  <c r="D25" i="16"/>
  <c r="F25" i="16"/>
  <c r="H25" i="16"/>
  <c r="K25" i="16"/>
  <c r="M25" i="15"/>
  <c r="G25" i="16"/>
  <c r="L25" i="16"/>
  <c r="E25" i="16"/>
  <c r="M25" i="16"/>
  <c r="I25" i="16"/>
  <c r="J22" i="16"/>
  <c r="E22" i="16"/>
  <c r="H22" i="16"/>
  <c r="L22" i="16"/>
  <c r="M22" i="16"/>
  <c r="F22" i="16"/>
  <c r="D22" i="16"/>
  <c r="I22" i="16"/>
  <c r="M22" i="15"/>
  <c r="G22" i="16"/>
  <c r="K22" i="16"/>
  <c r="J43" i="16"/>
  <c r="L43" i="16"/>
  <c r="I43" i="16"/>
  <c r="D43" i="16"/>
  <c r="F43" i="16"/>
  <c r="H43" i="16"/>
  <c r="K43" i="16"/>
  <c r="M43" i="16"/>
  <c r="G43" i="16"/>
  <c r="E43" i="16"/>
  <c r="M43" i="15"/>
  <c r="J27" i="16"/>
  <c r="L27" i="16"/>
  <c r="E27" i="16"/>
  <c r="G27" i="16"/>
  <c r="I27" i="16"/>
  <c r="D27" i="16"/>
  <c r="F27" i="16"/>
  <c r="H27" i="16"/>
  <c r="K27" i="16"/>
  <c r="M27" i="16"/>
  <c r="M27" i="15"/>
  <c r="J28" i="16"/>
  <c r="E28" i="16"/>
  <c r="L28" i="16"/>
  <c r="K28" i="16"/>
  <c r="M28" i="16"/>
  <c r="G28" i="16"/>
  <c r="H28" i="16"/>
  <c r="I28" i="16"/>
  <c r="M28" i="15"/>
  <c r="F28" i="16"/>
  <c r="D28" i="16"/>
  <c r="J12" i="16"/>
  <c r="L12" i="16"/>
  <c r="M12" i="15"/>
  <c r="I12" i="16"/>
  <c r="F12" i="16"/>
  <c r="D12" i="16"/>
  <c r="K12" i="16"/>
  <c r="H12" i="16"/>
  <c r="E12" i="16"/>
  <c r="G12" i="16"/>
  <c r="M12" i="16"/>
  <c r="J41" i="16"/>
  <c r="M41" i="16"/>
  <c r="G41" i="16"/>
  <c r="E41" i="16"/>
  <c r="L41" i="16"/>
  <c r="M41" i="15"/>
  <c r="D41" i="16"/>
  <c r="H41" i="16"/>
  <c r="I41" i="16"/>
  <c r="K41" i="16"/>
  <c r="F41" i="16"/>
  <c r="J17" i="16"/>
  <c r="G17" i="16"/>
  <c r="E17" i="16"/>
  <c r="M17" i="16"/>
  <c r="L17" i="16"/>
  <c r="I17" i="16"/>
  <c r="F17" i="16"/>
  <c r="D17" i="16"/>
  <c r="H17" i="16"/>
  <c r="K17" i="16"/>
  <c r="M17" i="15"/>
  <c r="D34" i="18"/>
  <c r="M34" i="17"/>
  <c r="O34" i="19" s="1"/>
  <c r="D42" i="18"/>
  <c r="M42" i="17"/>
  <c r="P42" i="19" s="1"/>
  <c r="D32" i="18"/>
  <c r="M32" i="17"/>
  <c r="P32" i="19" s="1"/>
  <c r="D40" i="18"/>
  <c r="M40" i="17"/>
  <c r="Q40" i="19" s="1"/>
  <c r="D24" i="18"/>
  <c r="M24" i="17"/>
  <c r="O24" i="19" s="1"/>
  <c r="M16" i="17"/>
  <c r="O16" i="19" s="1"/>
  <c r="D16" i="18"/>
  <c r="M45" i="17"/>
  <c r="P45" i="19" s="1"/>
  <c r="D45" i="18"/>
  <c r="D22" i="18"/>
  <c r="M22" i="17"/>
  <c r="P22" i="19" s="1"/>
  <c r="D14" i="18"/>
  <c r="M14" i="17"/>
  <c r="O14" i="19" s="1"/>
  <c r="D43" i="18"/>
  <c r="M43" i="17"/>
  <c r="O43" i="19" s="1"/>
  <c r="D33" i="18"/>
  <c r="M33" i="17"/>
  <c r="Q33" i="19" s="1"/>
  <c r="D29" i="18"/>
  <c r="M29" i="17"/>
  <c r="P29" i="19" s="1"/>
  <c r="D13" i="18"/>
  <c r="M13" i="17"/>
  <c r="O13" i="19" s="1"/>
  <c r="D27" i="18"/>
  <c r="M27" i="17"/>
  <c r="P27" i="19" s="1"/>
  <c r="D19" i="18"/>
  <c r="M19" i="17"/>
  <c r="P19" i="19" s="1"/>
  <c r="M11" i="17"/>
  <c r="Q11" i="19" s="1"/>
  <c r="D11" i="18"/>
  <c r="M46" i="12"/>
  <c r="J46" i="13"/>
  <c r="J48" i="13" s="1"/>
  <c r="K46" i="13"/>
  <c r="K48" i="13" s="1"/>
  <c r="D46" i="13"/>
  <c r="D48" i="13" s="1"/>
  <c r="G46" i="13"/>
  <c r="G48" i="13" s="1"/>
  <c r="H46" i="13"/>
  <c r="H48" i="13" s="1"/>
  <c r="L46" i="13"/>
  <c r="L48" i="13" s="1"/>
  <c r="M46" i="13"/>
  <c r="M48" i="13" s="1"/>
  <c r="E46" i="13"/>
  <c r="E48" i="13" s="1"/>
  <c r="F46" i="13"/>
  <c r="F48" i="13" s="1"/>
  <c r="I46" i="13"/>
  <c r="I48" i="13" s="1"/>
  <c r="J32" i="16"/>
  <c r="E32" i="16"/>
  <c r="L32" i="16"/>
  <c r="K32" i="16"/>
  <c r="M32" i="16"/>
  <c r="G32" i="16"/>
  <c r="H32" i="16"/>
  <c r="I32" i="16"/>
  <c r="M32" i="15"/>
  <c r="F32" i="16"/>
  <c r="D32" i="16"/>
  <c r="J30" i="16"/>
  <c r="M30" i="16"/>
  <c r="G30" i="16"/>
  <c r="E30" i="16"/>
  <c r="L30" i="16"/>
  <c r="I30" i="16"/>
  <c r="D30" i="16"/>
  <c r="F30" i="16"/>
  <c r="H30" i="16"/>
  <c r="K30" i="16"/>
  <c r="M30" i="15"/>
  <c r="J31" i="16"/>
  <c r="F31" i="16"/>
  <c r="H31" i="16"/>
  <c r="L31" i="16"/>
  <c r="I31" i="16"/>
  <c r="D31" i="16"/>
  <c r="E31" i="16"/>
  <c r="K31" i="16"/>
  <c r="G31" i="16"/>
  <c r="M31" i="16"/>
  <c r="M31" i="15"/>
  <c r="J16" i="16"/>
  <c r="K16" i="16"/>
  <c r="G16" i="16"/>
  <c r="I16" i="16"/>
  <c r="D16" i="16"/>
  <c r="F16" i="16"/>
  <c r="H16" i="16"/>
  <c r="L16" i="16"/>
  <c r="M16" i="15"/>
  <c r="E16" i="16"/>
  <c r="M16" i="16"/>
  <c r="J37" i="16"/>
  <c r="H37" i="16"/>
  <c r="K37" i="16"/>
  <c r="I37" i="16"/>
  <c r="D37" i="16"/>
  <c r="F37" i="16"/>
  <c r="E37" i="16"/>
  <c r="M37" i="15"/>
  <c r="G37" i="16"/>
  <c r="L37" i="16"/>
  <c r="M37" i="16"/>
  <c r="D20" i="18"/>
  <c r="M20" i="17"/>
  <c r="P20" i="19" s="1"/>
  <c r="D39" i="18"/>
  <c r="M39" i="17"/>
  <c r="Q39" i="19" s="1"/>
  <c r="D31" i="18"/>
  <c r="M31" i="17"/>
  <c r="O31" i="19" s="1"/>
  <c r="J26" i="16"/>
  <c r="F26" i="16"/>
  <c r="H26" i="16"/>
  <c r="L26" i="16"/>
  <c r="I26" i="16"/>
  <c r="D26" i="16"/>
  <c r="E26" i="16"/>
  <c r="K26" i="16"/>
  <c r="G26" i="16"/>
  <c r="M26" i="16"/>
  <c r="M26" i="15"/>
  <c r="J10" i="16"/>
  <c r="E10" i="16"/>
  <c r="M10" i="16"/>
  <c r="L10" i="16"/>
  <c r="H10" i="16"/>
  <c r="I10" i="16"/>
  <c r="F10" i="16"/>
  <c r="K10" i="16"/>
  <c r="M10" i="15"/>
  <c r="G10" i="16"/>
  <c r="D10" i="16"/>
  <c r="J34" i="16"/>
  <c r="L34" i="16"/>
  <c r="I34" i="16"/>
  <c r="M34" i="16"/>
  <c r="G34" i="16"/>
  <c r="E34" i="16"/>
  <c r="H34" i="16"/>
  <c r="M34" i="15"/>
  <c r="F34" i="16"/>
  <c r="D34" i="16"/>
  <c r="K34" i="16"/>
  <c r="J14" i="16"/>
  <c r="F14" i="16"/>
  <c r="H14" i="16"/>
  <c r="L14" i="16"/>
  <c r="I14" i="16"/>
  <c r="E14" i="16"/>
  <c r="D14" i="16"/>
  <c r="M14" i="16"/>
  <c r="G14" i="16"/>
  <c r="K14" i="16"/>
  <c r="M14" i="15"/>
  <c r="J9" i="16"/>
  <c r="I9" i="16"/>
  <c r="E9" i="16"/>
  <c r="G9" i="16"/>
  <c r="D9" i="16"/>
  <c r="M9" i="15"/>
  <c r="M9" i="16"/>
  <c r="L9" i="16"/>
  <c r="M46" i="14"/>
  <c r="H9" i="16"/>
  <c r="F9" i="16"/>
  <c r="K9" i="16"/>
  <c r="J44" i="16"/>
  <c r="E44" i="16"/>
  <c r="L44" i="16"/>
  <c r="K44" i="16"/>
  <c r="M44" i="16"/>
  <c r="G44" i="16"/>
  <c r="F44" i="16"/>
  <c r="M44" i="15"/>
  <c r="D44" i="16"/>
  <c r="I44" i="16"/>
  <c r="H44" i="16"/>
  <c r="J42" i="16"/>
  <c r="L42" i="16"/>
  <c r="I42" i="16"/>
  <c r="M42" i="16"/>
  <c r="G42" i="16"/>
  <c r="E42" i="16"/>
  <c r="K42" i="16"/>
  <c r="D42" i="16"/>
  <c r="M42" i="15"/>
  <c r="H42" i="16"/>
  <c r="F42" i="16"/>
  <c r="J19" i="16"/>
  <c r="E19" i="16"/>
  <c r="M19" i="16"/>
  <c r="K19" i="16"/>
  <c r="I19" i="16"/>
  <c r="G19" i="16"/>
  <c r="F19" i="16"/>
  <c r="M19" i="15"/>
  <c r="H19" i="16"/>
  <c r="D19" i="16"/>
  <c r="L19" i="16"/>
  <c r="J11" i="16"/>
  <c r="G11" i="16"/>
  <c r="E11" i="16"/>
  <c r="K11" i="16"/>
  <c r="I11" i="16"/>
  <c r="M11" i="15"/>
  <c r="F11" i="16"/>
  <c r="D11" i="16"/>
  <c r="L11" i="16"/>
  <c r="M11" i="16"/>
  <c r="H11" i="16"/>
  <c r="D9" i="18"/>
  <c r="D46" i="17"/>
  <c r="D46" i="18" s="1"/>
  <c r="D49" i="18" s="1"/>
  <c r="M9" i="17"/>
  <c r="O9" i="19" s="1"/>
  <c r="D35" i="18"/>
  <c r="M35" i="17"/>
  <c r="O35" i="19" s="1"/>
  <c r="D21" i="18"/>
  <c r="M21" i="17"/>
  <c r="P21" i="19" s="1"/>
  <c r="J18" i="16"/>
  <c r="D18" i="16"/>
  <c r="K18" i="16"/>
  <c r="L18" i="16"/>
  <c r="H18" i="16"/>
  <c r="E18" i="16"/>
  <c r="G18" i="16"/>
  <c r="M18" i="15"/>
  <c r="F18" i="16"/>
  <c r="M18" i="16"/>
  <c r="I18" i="16"/>
  <c r="J15" i="16"/>
  <c r="L15" i="16"/>
  <c r="I15" i="16"/>
  <c r="K15" i="16"/>
  <c r="E15" i="16"/>
  <c r="M15" i="15"/>
  <c r="F15" i="16"/>
  <c r="G15" i="16"/>
  <c r="M15" i="16"/>
  <c r="H15" i="16"/>
  <c r="D15" i="16"/>
  <c r="Q30" i="19" l="1"/>
  <c r="Q41" i="19"/>
  <c r="Q36" i="19"/>
  <c r="P30" i="19"/>
  <c r="P28" i="19"/>
  <c r="P25" i="19"/>
  <c r="Q22" i="19"/>
  <c r="Q38" i="19"/>
  <c r="P9" i="19"/>
  <c r="P33" i="19"/>
  <c r="Q23" i="19"/>
  <c r="Q25" i="19"/>
  <c r="P39" i="19"/>
  <c r="Q16" i="19"/>
  <c r="Q32" i="19"/>
  <c r="Q27" i="19"/>
  <c r="Q37" i="19"/>
  <c r="O18" i="19"/>
  <c r="Q20" i="19"/>
  <c r="O11" i="19"/>
  <c r="O33" i="19"/>
  <c r="O22" i="19"/>
  <c r="O17" i="19"/>
  <c r="P26" i="19"/>
  <c r="P40" i="19"/>
  <c r="Q17" i="19"/>
  <c r="Q43" i="19"/>
  <c r="Q10" i="19"/>
  <c r="Q42" i="19"/>
  <c r="Q45" i="19"/>
  <c r="P18" i="19"/>
  <c r="P11" i="19"/>
  <c r="P41" i="19"/>
  <c r="O21" i="19"/>
  <c r="O19" i="19"/>
  <c r="O29" i="19"/>
  <c r="O23" i="19"/>
  <c r="O26" i="19"/>
  <c r="O15" i="19"/>
  <c r="O38" i="19"/>
  <c r="Q15" i="19"/>
  <c r="P31" i="19"/>
  <c r="Q24" i="19"/>
  <c r="P14" i="19"/>
  <c r="P43" i="19"/>
  <c r="Q14" i="19"/>
  <c r="O20" i="19"/>
  <c r="O40" i="19"/>
  <c r="Q19" i="19"/>
  <c r="Q21" i="19"/>
  <c r="Q29" i="19"/>
  <c r="P13" i="19"/>
  <c r="P36" i="19"/>
  <c r="Q13" i="19"/>
  <c r="P35" i="19"/>
  <c r="O45" i="19"/>
  <c r="O32" i="19"/>
  <c r="O28" i="19"/>
  <c r="Q34" i="19"/>
  <c r="Q9" i="19"/>
  <c r="Q12" i="19"/>
  <c r="Q31" i="19"/>
  <c r="O39" i="19"/>
  <c r="P16" i="19"/>
  <c r="P34" i="19"/>
  <c r="O27" i="19"/>
  <c r="O42" i="19"/>
  <c r="P10" i="19"/>
  <c r="Q35" i="19"/>
  <c r="P24" i="19"/>
  <c r="O37" i="19"/>
  <c r="P12" i="19"/>
  <c r="J31" i="19"/>
  <c r="L31" i="19"/>
  <c r="I31" i="19"/>
  <c r="D31" i="19"/>
  <c r="F31" i="19"/>
  <c r="H31" i="19"/>
  <c r="K31" i="19"/>
  <c r="M31" i="19"/>
  <c r="G31" i="19"/>
  <c r="E31" i="19"/>
  <c r="M31" i="18"/>
  <c r="J39" i="19"/>
  <c r="G39" i="19"/>
  <c r="E39" i="19"/>
  <c r="M39" i="18"/>
  <c r="K39" i="19"/>
  <c r="M39" i="19"/>
  <c r="F39" i="19"/>
  <c r="H39" i="19"/>
  <c r="L39" i="19"/>
  <c r="I39" i="19"/>
  <c r="D39" i="19"/>
  <c r="J20" i="19"/>
  <c r="E20" i="19"/>
  <c r="F20" i="19"/>
  <c r="D20" i="19"/>
  <c r="L20" i="19"/>
  <c r="K20" i="19"/>
  <c r="G20" i="19"/>
  <c r="M20" i="18"/>
  <c r="I20" i="19"/>
  <c r="H20" i="19"/>
  <c r="M20" i="19"/>
  <c r="J19" i="19"/>
  <c r="F19" i="19"/>
  <c r="I19" i="19"/>
  <c r="M19" i="18"/>
  <c r="M19" i="19"/>
  <c r="G19" i="19"/>
  <c r="H19" i="19"/>
  <c r="L19" i="19"/>
  <c r="K19" i="19"/>
  <c r="D19" i="19"/>
  <c r="E19" i="19"/>
  <c r="J27" i="19"/>
  <c r="L27" i="19"/>
  <c r="I27" i="19"/>
  <c r="D27" i="19"/>
  <c r="F27" i="19"/>
  <c r="H27" i="19"/>
  <c r="K27" i="19"/>
  <c r="M27" i="19"/>
  <c r="G27" i="19"/>
  <c r="E27" i="19"/>
  <c r="M27" i="18"/>
  <c r="J13" i="19"/>
  <c r="H13" i="19"/>
  <c r="G13" i="19"/>
  <c r="L13" i="19"/>
  <c r="D13" i="19"/>
  <c r="E13" i="19"/>
  <c r="K13" i="19"/>
  <c r="I13" i="19"/>
  <c r="M13" i="19"/>
  <c r="F13" i="19"/>
  <c r="M13" i="18"/>
  <c r="J29" i="19"/>
  <c r="E29" i="19"/>
  <c r="L29" i="19"/>
  <c r="M29" i="18"/>
  <c r="M29" i="19"/>
  <c r="G29" i="19"/>
  <c r="H29" i="19"/>
  <c r="K29" i="19"/>
  <c r="I29" i="19"/>
  <c r="D29" i="19"/>
  <c r="F29" i="19"/>
  <c r="J33" i="19"/>
  <c r="I33" i="19"/>
  <c r="D33" i="19"/>
  <c r="F33" i="19"/>
  <c r="H33" i="19"/>
  <c r="K33" i="19"/>
  <c r="M33" i="19"/>
  <c r="G33" i="19"/>
  <c r="E33" i="19"/>
  <c r="L33" i="19"/>
  <c r="M33" i="18"/>
  <c r="J43" i="19"/>
  <c r="L43" i="19"/>
  <c r="I43" i="19"/>
  <c r="D43" i="19"/>
  <c r="F43" i="19"/>
  <c r="H43" i="19"/>
  <c r="K43" i="19"/>
  <c r="M43" i="19"/>
  <c r="G43" i="19"/>
  <c r="E43" i="19"/>
  <c r="M43" i="18"/>
  <c r="J14" i="19"/>
  <c r="G14" i="19"/>
  <c r="M14" i="19"/>
  <c r="K14" i="19"/>
  <c r="I14" i="19"/>
  <c r="D14" i="19"/>
  <c r="E14" i="19"/>
  <c r="H14" i="19"/>
  <c r="L14" i="19"/>
  <c r="F14" i="19"/>
  <c r="M14" i="18"/>
  <c r="J22" i="19"/>
  <c r="L22" i="19"/>
  <c r="F22" i="19"/>
  <c r="H22" i="19"/>
  <c r="E22" i="19"/>
  <c r="M22" i="18"/>
  <c r="I22" i="19"/>
  <c r="D22" i="19"/>
  <c r="G22" i="19"/>
  <c r="M22" i="19"/>
  <c r="K22" i="19"/>
  <c r="J24" i="19"/>
  <c r="I24" i="19"/>
  <c r="M24" i="19"/>
  <c r="M24" i="18"/>
  <c r="G24" i="19"/>
  <c r="F24" i="19"/>
  <c r="L24" i="19"/>
  <c r="K24" i="19"/>
  <c r="E24" i="19"/>
  <c r="D24" i="19"/>
  <c r="H24" i="19"/>
  <c r="J40" i="19"/>
  <c r="K40" i="19"/>
  <c r="M40" i="19"/>
  <c r="G40" i="19"/>
  <c r="E40" i="19"/>
  <c r="L40" i="19"/>
  <c r="I40" i="19"/>
  <c r="D40" i="19"/>
  <c r="F40" i="19"/>
  <c r="H40" i="19"/>
  <c r="M40" i="18"/>
  <c r="J32" i="19"/>
  <c r="F32" i="19"/>
  <c r="H32" i="19"/>
  <c r="M32" i="18"/>
  <c r="I32" i="19"/>
  <c r="D32" i="19"/>
  <c r="E32" i="19"/>
  <c r="L32" i="19"/>
  <c r="K32" i="19"/>
  <c r="M32" i="19"/>
  <c r="G32" i="19"/>
  <c r="J42" i="19"/>
  <c r="M42" i="19"/>
  <c r="G42" i="19"/>
  <c r="E42" i="19"/>
  <c r="L42" i="19"/>
  <c r="I42" i="19"/>
  <c r="D42" i="19"/>
  <c r="F42" i="19"/>
  <c r="H42" i="19"/>
  <c r="K42" i="19"/>
  <c r="M42" i="18"/>
  <c r="J34" i="19"/>
  <c r="H34" i="19"/>
  <c r="K34" i="19"/>
  <c r="M34" i="18"/>
  <c r="D34" i="19"/>
  <c r="F34" i="19"/>
  <c r="L34" i="19"/>
  <c r="I34" i="19"/>
  <c r="M34" i="19"/>
  <c r="G34" i="19"/>
  <c r="E34" i="19"/>
  <c r="J15" i="19"/>
  <c r="F15" i="19"/>
  <c r="E15" i="19"/>
  <c r="M15" i="18"/>
  <c r="M15" i="19"/>
  <c r="L15" i="19"/>
  <c r="H15" i="19"/>
  <c r="G15" i="19"/>
  <c r="K15" i="19"/>
  <c r="D15" i="19"/>
  <c r="I15" i="19"/>
  <c r="J26" i="19"/>
  <c r="M26" i="19"/>
  <c r="E26" i="19"/>
  <c r="D26" i="19"/>
  <c r="I26" i="19"/>
  <c r="M26" i="18"/>
  <c r="G26" i="19"/>
  <c r="H26" i="19"/>
  <c r="L26" i="19"/>
  <c r="K26" i="19"/>
  <c r="F26" i="19"/>
  <c r="J21" i="19"/>
  <c r="M21" i="19"/>
  <c r="F21" i="19"/>
  <c r="M21" i="18"/>
  <c r="K21" i="19"/>
  <c r="I21" i="19"/>
  <c r="D21" i="19"/>
  <c r="E21" i="19"/>
  <c r="H21" i="19"/>
  <c r="G21" i="19"/>
  <c r="L21" i="19"/>
  <c r="J35" i="19"/>
  <c r="G35" i="19"/>
  <c r="E35" i="19"/>
  <c r="M35" i="18"/>
  <c r="K35" i="19"/>
  <c r="M35" i="19"/>
  <c r="F35" i="19"/>
  <c r="H35" i="19"/>
  <c r="L35" i="19"/>
  <c r="I35" i="19"/>
  <c r="D35" i="19"/>
  <c r="J9" i="19"/>
  <c r="F9" i="19"/>
  <c r="E9" i="19"/>
  <c r="M9" i="19"/>
  <c r="L9" i="19"/>
  <c r="M9" i="18"/>
  <c r="H9" i="19"/>
  <c r="D9" i="19"/>
  <c r="M46" i="17"/>
  <c r="K9" i="19"/>
  <c r="I9" i="19"/>
  <c r="G9" i="19"/>
  <c r="J46" i="16"/>
  <c r="J48" i="16" s="1"/>
  <c r="H46" i="16"/>
  <c r="H48" i="16" s="1"/>
  <c r="K46" i="16"/>
  <c r="K48" i="16" s="1"/>
  <c r="M46" i="15"/>
  <c r="D46" i="16"/>
  <c r="D48" i="16" s="1"/>
  <c r="F46" i="16"/>
  <c r="F48" i="16" s="1"/>
  <c r="L46" i="16"/>
  <c r="L48" i="16" s="1"/>
  <c r="I46" i="16"/>
  <c r="I48" i="16" s="1"/>
  <c r="M46" i="16"/>
  <c r="M48" i="16" s="1"/>
  <c r="G46" i="16"/>
  <c r="G48" i="16" s="1"/>
  <c r="E46" i="16"/>
  <c r="E48" i="16" s="1"/>
  <c r="J11" i="19"/>
  <c r="F11" i="19"/>
  <c r="I11" i="19"/>
  <c r="M11" i="18"/>
  <c r="M11" i="19"/>
  <c r="G11" i="19"/>
  <c r="H11" i="19"/>
  <c r="L11" i="19"/>
  <c r="K11" i="19"/>
  <c r="D11" i="19"/>
  <c r="E11" i="19"/>
  <c r="J45" i="19"/>
  <c r="E45" i="19"/>
  <c r="L45" i="19"/>
  <c r="M45" i="18"/>
  <c r="M45" i="19"/>
  <c r="G45" i="19"/>
  <c r="H45" i="19"/>
  <c r="K45" i="19"/>
  <c r="I45" i="19"/>
  <c r="D45" i="19"/>
  <c r="F45" i="19"/>
  <c r="J16" i="19"/>
  <c r="E16" i="19"/>
  <c r="D16" i="19"/>
  <c r="H16" i="19"/>
  <c r="L16" i="19"/>
  <c r="K16" i="19"/>
  <c r="G16" i="19"/>
  <c r="F16" i="19"/>
  <c r="I16" i="19"/>
  <c r="M16" i="19"/>
  <c r="M16" i="18"/>
  <c r="J23" i="19"/>
  <c r="F23" i="19"/>
  <c r="E23" i="19"/>
  <c r="I23" i="19"/>
  <c r="M23" i="19"/>
  <c r="M23" i="18"/>
  <c r="H23" i="19"/>
  <c r="L23" i="19"/>
  <c r="K23" i="19"/>
  <c r="D23" i="19"/>
  <c r="G23" i="19"/>
  <c r="J37" i="19"/>
  <c r="I37" i="19"/>
  <c r="D37" i="19"/>
  <c r="F37" i="19"/>
  <c r="H37" i="19"/>
  <c r="K37" i="19"/>
  <c r="M37" i="19"/>
  <c r="G37" i="19"/>
  <c r="E37" i="19"/>
  <c r="L37" i="19"/>
  <c r="M37" i="18"/>
  <c r="J17" i="19"/>
  <c r="M17" i="19"/>
  <c r="F17" i="19"/>
  <c r="M17" i="18"/>
  <c r="K17" i="19"/>
  <c r="E17" i="19"/>
  <c r="D17" i="19"/>
  <c r="I17" i="19"/>
  <c r="H17" i="19"/>
  <c r="L17" i="19"/>
  <c r="G17" i="19"/>
  <c r="J25" i="19"/>
  <c r="H25" i="19"/>
  <c r="L25" i="19"/>
  <c r="M25" i="18"/>
  <c r="D25" i="19"/>
  <c r="I25" i="19"/>
  <c r="K25" i="19"/>
  <c r="E25" i="19"/>
  <c r="M25" i="19"/>
  <c r="F25" i="19"/>
  <c r="G25" i="19"/>
  <c r="J10" i="19"/>
  <c r="L10" i="19"/>
  <c r="K10" i="19"/>
  <c r="M10" i="18"/>
  <c r="E10" i="19"/>
  <c r="D10" i="19"/>
  <c r="I10" i="19"/>
  <c r="M10" i="19"/>
  <c r="G10" i="19"/>
  <c r="H10" i="19"/>
  <c r="F10" i="19"/>
  <c r="J18" i="19"/>
  <c r="G18" i="19"/>
  <c r="H18" i="19"/>
  <c r="M18" i="18"/>
  <c r="I18" i="19"/>
  <c r="M18" i="19"/>
  <c r="E18" i="19"/>
  <c r="D18" i="19"/>
  <c r="L18" i="19"/>
  <c r="K18" i="19"/>
  <c r="F18" i="19"/>
  <c r="J41" i="19"/>
  <c r="E41" i="19"/>
  <c r="L41" i="19"/>
  <c r="M41" i="18"/>
  <c r="M41" i="19"/>
  <c r="G41" i="19"/>
  <c r="H41" i="19"/>
  <c r="K41" i="19"/>
  <c r="I41" i="19"/>
  <c r="D41" i="19"/>
  <c r="F41" i="19"/>
  <c r="J12" i="19"/>
  <c r="G12" i="19"/>
  <c r="D12" i="19"/>
  <c r="I12" i="19"/>
  <c r="H12" i="19"/>
  <c r="M12" i="18"/>
  <c r="E12" i="19"/>
  <c r="F12" i="19"/>
  <c r="M12" i="19"/>
  <c r="L12" i="19"/>
  <c r="K12" i="19"/>
  <c r="J28" i="19"/>
  <c r="K28" i="19"/>
  <c r="M28" i="19"/>
  <c r="G28" i="19"/>
  <c r="E28" i="19"/>
  <c r="L28" i="19"/>
  <c r="I28" i="19"/>
  <c r="D28" i="19"/>
  <c r="F28" i="19"/>
  <c r="H28" i="19"/>
  <c r="M28" i="18"/>
  <c r="J44" i="19"/>
  <c r="K44" i="19"/>
  <c r="M44" i="19"/>
  <c r="G44" i="19"/>
  <c r="E44" i="19"/>
  <c r="L44" i="19"/>
  <c r="I44" i="19"/>
  <c r="D44" i="19"/>
  <c r="F44" i="19"/>
  <c r="H44" i="19"/>
  <c r="M44" i="18"/>
  <c r="J36" i="19"/>
  <c r="F36" i="19"/>
  <c r="H36" i="19"/>
  <c r="M36" i="18"/>
  <c r="I36" i="19"/>
  <c r="D36" i="19"/>
  <c r="E36" i="19"/>
  <c r="L36" i="19"/>
  <c r="K36" i="19"/>
  <c r="M36" i="19"/>
  <c r="G36" i="19"/>
  <c r="J38" i="19"/>
  <c r="M38" i="19"/>
  <c r="G38" i="19"/>
  <c r="E38" i="19"/>
  <c r="L38" i="19"/>
  <c r="I38" i="19"/>
  <c r="D38" i="19"/>
  <c r="F38" i="19"/>
  <c r="H38" i="19"/>
  <c r="K38" i="19"/>
  <c r="M38" i="18"/>
  <c r="J30" i="19"/>
  <c r="H30" i="19"/>
  <c r="K30" i="19"/>
  <c r="M30" i="18"/>
  <c r="D30" i="19"/>
  <c r="F30" i="19"/>
  <c r="L30" i="19"/>
  <c r="I30" i="19"/>
  <c r="M30" i="19"/>
  <c r="G30" i="19"/>
  <c r="E30" i="19"/>
  <c r="J46" i="19" l="1"/>
  <c r="J48" i="19" s="1"/>
  <c r="H46" i="19"/>
  <c r="H48" i="19" s="1"/>
  <c r="K46" i="19"/>
  <c r="K48" i="19" s="1"/>
  <c r="M46" i="18"/>
  <c r="M49" i="18" s="1"/>
  <c r="D46" i="19"/>
  <c r="D48" i="19" s="1"/>
  <c r="F46" i="19"/>
  <c r="F48" i="19" s="1"/>
  <c r="L46" i="19"/>
  <c r="L48" i="19" s="1"/>
  <c r="I46" i="19"/>
  <c r="I48" i="19" s="1"/>
  <c r="M46" i="19"/>
  <c r="M48" i="19" s="1"/>
  <c r="G46" i="19"/>
  <c r="G48" i="19" s="1"/>
  <c r="E46" i="19"/>
  <c r="E48" i="19" s="1"/>
</calcChain>
</file>

<file path=xl/sharedStrings.xml><?xml version="1.0" encoding="utf-8"?>
<sst xmlns="http://schemas.openxmlformats.org/spreadsheetml/2006/main" count="3234" uniqueCount="170">
  <si>
    <t>その他の製造工業製品</t>
  </si>
  <si>
    <t>水道</t>
  </si>
  <si>
    <t>廃棄物処理</t>
  </si>
  <si>
    <t>事務用品</t>
  </si>
  <si>
    <t>分類不明</t>
  </si>
  <si>
    <t>家計外消費支出（列）</t>
  </si>
  <si>
    <t>一般政府消費支出</t>
  </si>
  <si>
    <t>市内総固定資本形成（公的）</t>
  </si>
  <si>
    <t>市内総固定資本形成（民間）</t>
  </si>
  <si>
    <t>在庫純増</t>
  </si>
  <si>
    <t>市内最終需要計</t>
  </si>
  <si>
    <t>市内需要合計</t>
  </si>
  <si>
    <t>輸出</t>
  </si>
  <si>
    <t>移出</t>
  </si>
  <si>
    <t>最終需要計</t>
  </si>
  <si>
    <t>需要合計</t>
  </si>
  <si>
    <t>（控除）輸入</t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</si>
  <si>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</si>
  <si>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</si>
  <si>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</si>
  <si>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</si>
  <si>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</si>
  <si>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</si>
  <si>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</si>
  <si>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</si>
  <si>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移輸入係数</t>
    <rPh sb="0" eb="1">
      <t>ウツ</t>
    </rPh>
    <rPh sb="1" eb="3">
      <t>ユニュウ</t>
    </rPh>
    <rPh sb="3" eb="5">
      <t>ケイスウ</t>
    </rPh>
    <phoneticPr fontId="2"/>
  </si>
  <si>
    <t>市内品係数</t>
    <rPh sb="0" eb="2">
      <t>シナイ</t>
    </rPh>
    <rPh sb="2" eb="3">
      <t>ヒン</t>
    </rPh>
    <rPh sb="3" eb="5">
      <t>ケイスウ</t>
    </rPh>
    <phoneticPr fontId="2"/>
  </si>
  <si>
    <t>合計</t>
    <rPh sb="0" eb="2">
      <t>ゴウケイ</t>
    </rPh>
    <phoneticPr fontId="2"/>
  </si>
  <si>
    <t>国内生産額</t>
    <rPh sb="0" eb="2">
      <t>コクナイ</t>
    </rPh>
    <rPh sb="2" eb="4">
      <t>セイサン</t>
    </rPh>
    <rPh sb="4" eb="5">
      <t>ガク</t>
    </rPh>
    <phoneticPr fontId="2"/>
  </si>
  <si>
    <t>誤差</t>
    <rPh sb="0" eb="2">
      <t>ゴサ</t>
    </rPh>
    <phoneticPr fontId="2"/>
  </si>
  <si>
    <t>付加価値率</t>
    <rPh sb="0" eb="2">
      <t>フカ</t>
    </rPh>
    <rPh sb="2" eb="4">
      <t>カチ</t>
    </rPh>
    <rPh sb="4" eb="5">
      <t>リツ</t>
    </rPh>
    <phoneticPr fontId="2"/>
  </si>
  <si>
    <t>市内生産額</t>
    <rPh sb="0" eb="2">
      <t>シナイ</t>
    </rPh>
    <rPh sb="2" eb="5">
      <t>セイサンガク</t>
    </rPh>
    <phoneticPr fontId="2"/>
  </si>
  <si>
    <t>粗付加価値額</t>
    <rPh sb="0" eb="1">
      <t>ソ</t>
    </rPh>
    <rPh sb="1" eb="3">
      <t>フカ</t>
    </rPh>
    <rPh sb="3" eb="5">
      <t>カチ</t>
    </rPh>
    <rPh sb="5" eb="6">
      <t>ガク</t>
    </rPh>
    <phoneticPr fontId="2"/>
  </si>
  <si>
    <t>中間投入への移輸入誘発額</t>
    <rPh sb="0" eb="2">
      <t>チュウカン</t>
    </rPh>
    <rPh sb="2" eb="4">
      <t>トウニュウ</t>
    </rPh>
    <rPh sb="6" eb="7">
      <t>イ</t>
    </rPh>
    <rPh sb="7" eb="9">
      <t>ユニュウ</t>
    </rPh>
    <rPh sb="9" eb="11">
      <t>ユウハツ</t>
    </rPh>
    <rPh sb="11" eb="12">
      <t>ガク</t>
    </rPh>
    <phoneticPr fontId="2"/>
  </si>
  <si>
    <t>粗付加価値誘発額</t>
    <rPh sb="0" eb="1">
      <t>ソ</t>
    </rPh>
    <rPh sb="1" eb="3">
      <t>フカ</t>
    </rPh>
    <rPh sb="3" eb="5">
      <t>カチ</t>
    </rPh>
    <rPh sb="5" eb="7">
      <t>ユウハツ</t>
    </rPh>
    <rPh sb="7" eb="8">
      <t>ガク</t>
    </rPh>
    <phoneticPr fontId="2"/>
  </si>
  <si>
    <t>生産誘発額</t>
    <rPh sb="0" eb="2">
      <t>セイサン</t>
    </rPh>
    <rPh sb="2" eb="4">
      <t>ユウハツ</t>
    </rPh>
    <rPh sb="4" eb="5">
      <t>ガク</t>
    </rPh>
    <phoneticPr fontId="2"/>
  </si>
  <si>
    <t>合計
（＝市内生産額）</t>
    <rPh sb="0" eb="2">
      <t>ゴウケイ</t>
    </rPh>
    <rPh sb="5" eb="7">
      <t>シナイ</t>
    </rPh>
    <rPh sb="7" eb="10">
      <t>セイサンガク</t>
    </rPh>
    <phoneticPr fontId="2"/>
  </si>
  <si>
    <t>はん用機械</t>
  </si>
  <si>
    <t>生産用機械</t>
  </si>
  <si>
    <t>業務用機械</t>
  </si>
  <si>
    <t>民間消費支出</t>
  </si>
  <si>
    <t>雇用者所得</t>
  </si>
  <si>
    <t>比率</t>
    <rPh sb="0" eb="2">
      <t>ヒリツ</t>
    </rPh>
    <phoneticPr fontId="2"/>
  </si>
  <si>
    <t>市内品最終需要</t>
    <rPh sb="0" eb="2">
      <t>シナイ</t>
    </rPh>
    <rPh sb="2" eb="3">
      <t>ヒン</t>
    </rPh>
    <rPh sb="3" eb="5">
      <t>サイシュウ</t>
    </rPh>
    <rPh sb="5" eb="7">
      <t>ジュヨウ</t>
    </rPh>
    <phoneticPr fontId="2"/>
  </si>
  <si>
    <t>移輸入誘発</t>
    <rPh sb="0" eb="1">
      <t>ウツ</t>
    </rPh>
    <rPh sb="1" eb="3">
      <t>ユニュウ</t>
    </rPh>
    <rPh sb="3" eb="5">
      <t>ユウハツ</t>
    </rPh>
    <phoneticPr fontId="2"/>
  </si>
  <si>
    <t>最終需要</t>
    <rPh sb="0" eb="2">
      <t>サイシュウ</t>
    </rPh>
    <rPh sb="2" eb="4">
      <t>ジュヨウ</t>
    </rPh>
    <phoneticPr fontId="2"/>
  </si>
  <si>
    <t>合計移輸入額</t>
    <rPh sb="0" eb="2">
      <t>ゴウケイ</t>
    </rPh>
    <rPh sb="2" eb="3">
      <t>イ</t>
    </rPh>
    <rPh sb="3" eb="6">
      <t>ユニュウガク</t>
    </rPh>
    <phoneticPr fontId="2"/>
  </si>
  <si>
    <t>移輸入額</t>
    <rPh sb="0" eb="1">
      <t>イ</t>
    </rPh>
    <rPh sb="1" eb="4">
      <t>ユニュウガク</t>
    </rPh>
    <phoneticPr fontId="2"/>
  </si>
  <si>
    <t>01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</si>
  <si>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</si>
  <si>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</si>
  <si>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</si>
  <si>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</si>
  <si>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</si>
  <si>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</si>
  <si>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</si>
  <si>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</si>
  <si>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</si>
  <si>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</si>
  <si>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</si>
  <si>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</si>
  <si>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</si>
  <si>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</si>
  <si>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</si>
  <si>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</si>
  <si>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</si>
  <si>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</si>
  <si>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</si>
  <si>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</si>
  <si>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</si>
  <si>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</si>
  <si>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</si>
  <si>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</si>
  <si>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</si>
  <si>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</si>
  <si>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</si>
  <si>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</si>
  <si>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</si>
  <si>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</si>
  <si>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</si>
  <si>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</si>
  <si>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</si>
  <si>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</si>
  <si>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</si>
  <si>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</si>
  <si>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</si>
  <si>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</si>
  <si>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</si>
  <si>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</si>
  <si>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</si>
  <si>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</si>
  <si>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</si>
  <si>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</si>
  <si>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</si>
  <si>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</si>
  <si>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</si>
  <si>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</si>
  <si>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</si>
  <si>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</si>
  <si>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</si>
  <si>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</si>
  <si>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</si>
  <si>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</si>
  <si>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</si>
  <si>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鉱業</t>
  </si>
  <si>
    <t>パルプ・紙・木製品</t>
  </si>
  <si>
    <t>電子部品</t>
  </si>
  <si>
    <t>電力・ガス・熱供給</t>
  </si>
  <si>
    <t>情報通信</t>
  </si>
  <si>
    <t>医療・福祉</t>
  </si>
  <si>
    <t>対事業所サービス</t>
  </si>
  <si>
    <t>対個人サービス</t>
  </si>
  <si>
    <t>内生部門計　　</t>
  </si>
  <si>
    <t>91</t>
  </si>
  <si>
    <t>92</t>
  </si>
  <si>
    <t>93</t>
  </si>
  <si>
    <t>94</t>
  </si>
  <si>
    <t>95</t>
  </si>
  <si>
    <t>96</t>
  </si>
  <si>
    <t>97</t>
  </si>
  <si>
    <t>調整項</t>
    <rPh sb="0" eb="2">
      <t>チョウセイ</t>
    </rPh>
    <rPh sb="2" eb="3">
      <t>コウ</t>
    </rPh>
    <phoneticPr fontId="1"/>
  </si>
  <si>
    <t>影響力係数</t>
    <rPh sb="0" eb="3">
      <t>エイキョウリョク</t>
    </rPh>
    <rPh sb="3" eb="5">
      <t>ケイスウ</t>
    </rPh>
    <phoneticPr fontId="2"/>
  </si>
  <si>
    <t>感応度係数</t>
    <rPh sb="0" eb="3">
      <t>カンノウド</t>
    </rPh>
    <rPh sb="3" eb="5">
      <t>ケイスウ</t>
    </rPh>
    <phoneticPr fontId="2"/>
  </si>
  <si>
    <t>飲食料品</t>
  </si>
  <si>
    <t>繊維製品</t>
  </si>
  <si>
    <t>化学製品</t>
  </si>
  <si>
    <t>石油・石炭製品</t>
  </si>
  <si>
    <t>窯業・土石製品</t>
  </si>
  <si>
    <t>鉄鋼</t>
  </si>
  <si>
    <t>非鉄金属</t>
  </si>
  <si>
    <t>金属製品</t>
  </si>
  <si>
    <t>電気機械</t>
  </si>
  <si>
    <t>輸送機械</t>
  </si>
  <si>
    <t>建設</t>
  </si>
  <si>
    <t>商業</t>
  </si>
  <si>
    <t>金融・保険</t>
  </si>
  <si>
    <t>不動産</t>
  </si>
  <si>
    <t>運輸・郵便</t>
  </si>
  <si>
    <t>公務</t>
  </si>
  <si>
    <t>教育・研究</t>
  </si>
  <si>
    <t>（控除）移入</t>
    <rPh sb="4" eb="6">
      <t>イニュウ</t>
    </rPh>
    <phoneticPr fontId="2"/>
  </si>
  <si>
    <t>消費</t>
    <rPh sb="0" eb="2">
      <t>ショウヒ</t>
    </rPh>
    <phoneticPr fontId="2"/>
  </si>
  <si>
    <t>投資</t>
    <rPh sb="0" eb="2">
      <t>トウシ</t>
    </rPh>
    <phoneticPr fontId="2"/>
  </si>
  <si>
    <t>農林漁業</t>
  </si>
  <si>
    <t>プラスチック・ゴム製品</t>
  </si>
  <si>
    <t>情報通信機器</t>
  </si>
  <si>
    <t>他に分類されない会員制団体</t>
  </si>
  <si>
    <t>調整項</t>
    <rPh sb="0" eb="2">
      <t>チョウセイ</t>
    </rPh>
    <rPh sb="2" eb="3">
      <t>コウ</t>
    </rPh>
    <phoneticPr fontId="2"/>
  </si>
  <si>
    <t>移出</t>
    <rPh sb="0" eb="2">
      <t>イシュツ</t>
    </rPh>
    <phoneticPr fontId="2"/>
  </si>
  <si>
    <t>移輸出計</t>
    <rPh sb="0" eb="1">
      <t>イ</t>
    </rPh>
    <rPh sb="1" eb="3">
      <t>ユシュツ</t>
    </rPh>
    <rPh sb="3" eb="4">
      <t>ケイ</t>
    </rPh>
    <phoneticPr fontId="2"/>
  </si>
  <si>
    <t>（控除）移輸入計</t>
    <rPh sb="4" eb="5">
      <t>イ</t>
    </rPh>
    <phoneticPr fontId="2"/>
  </si>
  <si>
    <t>移輸出</t>
    <rPh sb="0" eb="3">
      <t>イユシュツ</t>
    </rPh>
    <phoneticPr fontId="2"/>
  </si>
  <si>
    <t>市取引額合計</t>
    <rPh sb="0" eb="3">
      <t>シトリヒキ</t>
    </rPh>
    <rPh sb="3" eb="4">
      <t>ガク</t>
    </rPh>
    <rPh sb="4" eb="6">
      <t>ゴウケイ</t>
    </rPh>
    <phoneticPr fontId="2"/>
  </si>
  <si>
    <t>列和</t>
    <rPh sb="0" eb="1">
      <t>レツ</t>
    </rPh>
    <rPh sb="1" eb="2">
      <t>ワ</t>
    </rPh>
    <phoneticPr fontId="2"/>
  </si>
  <si>
    <t>行和</t>
    <rPh sb="0" eb="1">
      <t>ギョウ</t>
    </rPh>
    <rPh sb="1" eb="2">
      <t>ワ</t>
    </rPh>
    <phoneticPr fontId="2"/>
  </si>
  <si>
    <t>移輸入誘発係数</t>
    <rPh sb="0" eb="1">
      <t>イ</t>
    </rPh>
    <phoneticPr fontId="2"/>
  </si>
  <si>
    <t>移輸入誘発依存度</t>
    <phoneticPr fontId="2"/>
  </si>
  <si>
    <t>粗付加価値誘発依存度</t>
    <phoneticPr fontId="2"/>
  </si>
  <si>
    <t>粗付加価値誘発係数</t>
    <phoneticPr fontId="2"/>
  </si>
  <si>
    <t>生産誘発依存度</t>
    <phoneticPr fontId="2"/>
  </si>
  <si>
    <t>生産誘発係数</t>
    <phoneticPr fontId="2"/>
  </si>
  <si>
    <t>間接税（関税・輸入品商品税を除く。）</t>
    <phoneticPr fontId="2"/>
  </si>
  <si>
    <t>他に分類されない会員制団体</t>
    <phoneticPr fontId="2"/>
  </si>
  <si>
    <t>プラスチック・ゴム製品</t>
    <phoneticPr fontId="2"/>
  </si>
  <si>
    <t>生産者価格評価表(37部門)</t>
    <phoneticPr fontId="3"/>
  </si>
  <si>
    <t>令和２年　さいたま市産業連関表</t>
    <rPh sb="0" eb="2">
      <t>レイワ</t>
    </rPh>
    <rPh sb="3" eb="4">
      <t>ネン</t>
    </rPh>
    <rPh sb="9" eb="10">
      <t>シ</t>
    </rPh>
    <rPh sb="10" eb="12">
      <t>サンギョウ</t>
    </rPh>
    <rPh sb="12" eb="15">
      <t>レンカンヒョウ</t>
    </rPh>
    <phoneticPr fontId="3"/>
  </si>
  <si>
    <t>投入係数表(37部門)</t>
    <phoneticPr fontId="3"/>
  </si>
  <si>
    <r>
      <t>逆行列係数表(37部門)　(I-A)</t>
    </r>
    <r>
      <rPr>
        <b/>
        <vertAlign val="superscript"/>
        <sz val="11"/>
        <rFont val="ＭＳ Ｐゴシック"/>
        <family val="3"/>
        <charset val="128"/>
      </rPr>
      <t>－１</t>
    </r>
    <rPh sb="0" eb="3">
      <t>ギャクギョウレツ</t>
    </rPh>
    <rPh sb="3" eb="5">
      <t>ケイスウ</t>
    </rPh>
    <rPh sb="9" eb="11">
      <t>ブモン</t>
    </rPh>
    <phoneticPr fontId="3"/>
  </si>
  <si>
    <r>
      <t>逆行列係数表(37部門)　{Ｉ－(I-M)A}</t>
    </r>
    <r>
      <rPr>
        <b/>
        <vertAlign val="superscript"/>
        <sz val="11"/>
        <rFont val="ＭＳ Ｐゴシック"/>
        <family val="3"/>
        <charset val="128"/>
      </rPr>
      <t>－１</t>
    </r>
    <rPh sb="0" eb="3">
      <t>ギャクギョウレツ</t>
    </rPh>
    <rPh sb="3" eb="5">
      <t>ケイスウ</t>
    </rPh>
    <rPh sb="9" eb="11">
      <t>ブモン</t>
    </rPh>
    <phoneticPr fontId="3"/>
  </si>
  <si>
    <t>単位：百万円</t>
    <rPh sb="0" eb="2">
      <t>タンイ</t>
    </rPh>
    <rPh sb="3" eb="4">
      <t>ヒャク</t>
    </rPh>
    <rPh sb="4" eb="5">
      <t>マン</t>
    </rPh>
    <rPh sb="5" eb="6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</si>
</sst>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0000_ "/>
    <numFmt numFmtId="177" formatCode="#,##0.00000000;[Red]\-#,##0.00000000"/>
    <numFmt numFmtId="178" formatCode="#,##0.00000"/>
    <numFmt numFmtId="179" formatCode="#,##0.00000;[Red]\-#,##0.00000"/>
    <numFmt numFmtId="180" formatCode="#,##0.000000;[Red]\-#,##0.000000"/>
    <numFmt numFmtId="181" formatCode="#,##0.0000;[Red]\-#,##0.0000"/>
    <numFmt numFmtId="182" formatCode="[$-411]#,##0;[Red]\-#,##0"/>
    <numFmt numFmtId="183" formatCode="0.0000"/>
    <numFmt numFmtId="184" formatCode="0.000"/>
  </numFmts>
  <fonts count="1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b/>
      <vertAlign val="superscript"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/>
    <xf numFmtId="182" fontId="5" fillId="0" borderId="0" applyBorder="0" applyProtection="0"/>
  </cellStyleXfs>
  <cellXfs count="15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176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 wrapText="1"/>
    </xf>
    <xf numFmtId="38" fontId="0" fillId="0" borderId="0" xfId="0" applyNumberFormat="1">
      <alignment vertical="center"/>
    </xf>
    <xf numFmtId="177" fontId="0" fillId="0" borderId="0" xfId="0" applyNumberFormat="1">
      <alignment vertical="center"/>
    </xf>
    <xf numFmtId="38" fontId="0" fillId="0" borderId="0" xfId="1" applyFont="1">
      <alignment vertical="center"/>
    </xf>
    <xf numFmtId="0" fontId="0" fillId="0" borderId="0" xfId="0" applyAlignment="1">
      <alignment horizontal="center" vertical="center" wrapText="1"/>
    </xf>
    <xf numFmtId="178" fontId="0" fillId="0" borderId="2" xfId="1" applyNumberFormat="1" applyFont="1" applyBorder="1">
      <alignment vertical="center"/>
    </xf>
    <xf numFmtId="178" fontId="0" fillId="0" borderId="12" xfId="1" applyNumberFormat="1" applyFont="1" applyBorder="1">
      <alignment vertical="center"/>
    </xf>
    <xf numFmtId="178" fontId="0" fillId="0" borderId="9" xfId="1" applyNumberFormat="1" applyFont="1" applyBorder="1">
      <alignment vertical="center"/>
    </xf>
    <xf numFmtId="178" fontId="0" fillId="0" borderId="0" xfId="1" applyNumberFormat="1" applyFont="1" applyBorder="1">
      <alignment vertical="center"/>
    </xf>
    <xf numFmtId="178" fontId="0" fillId="0" borderId="1" xfId="1" applyNumberFormat="1" applyFont="1" applyBorder="1">
      <alignment vertical="center"/>
    </xf>
    <xf numFmtId="178" fontId="0" fillId="0" borderId="15" xfId="1" applyNumberFormat="1" applyFont="1" applyBorder="1">
      <alignment vertical="center"/>
    </xf>
    <xf numFmtId="178" fontId="0" fillId="0" borderId="8" xfId="1" applyNumberFormat="1" applyFont="1" applyBorder="1">
      <alignment vertical="center"/>
    </xf>
    <xf numFmtId="179" fontId="0" fillId="0" borderId="13" xfId="1" applyNumberFormat="1" applyFont="1" applyBorder="1">
      <alignment vertical="center"/>
    </xf>
    <xf numFmtId="178" fontId="0" fillId="0" borderId="11" xfId="1" applyNumberFormat="1" applyFont="1" applyBorder="1">
      <alignment vertical="center"/>
    </xf>
    <xf numFmtId="179" fontId="0" fillId="0" borderId="0" xfId="1" applyNumberFormat="1" applyFont="1" applyBorder="1">
      <alignment vertical="center"/>
    </xf>
    <xf numFmtId="178" fontId="0" fillId="0" borderId="10" xfId="1" applyNumberFormat="1" applyFont="1" applyBorder="1">
      <alignment vertical="center"/>
    </xf>
    <xf numFmtId="178" fontId="0" fillId="0" borderId="4" xfId="1" applyNumberFormat="1" applyFont="1" applyBorder="1">
      <alignment vertical="center"/>
    </xf>
    <xf numFmtId="0" fontId="0" fillId="0" borderId="15" xfId="0" applyBorder="1" applyAlignment="1">
      <alignment horizontal="center" vertical="center" wrapText="1"/>
    </xf>
    <xf numFmtId="179" fontId="0" fillId="0" borderId="12" xfId="1" applyNumberFormat="1" applyFont="1" applyBorder="1">
      <alignment vertical="center"/>
    </xf>
    <xf numFmtId="179" fontId="0" fillId="0" borderId="9" xfId="1" applyNumberFormat="1" applyFont="1" applyBorder="1">
      <alignment vertical="center"/>
    </xf>
    <xf numFmtId="179" fontId="0" fillId="0" borderId="15" xfId="1" applyNumberFormat="1" applyFont="1" applyBorder="1">
      <alignment vertical="center"/>
    </xf>
    <xf numFmtId="179" fontId="0" fillId="0" borderId="7" xfId="1" applyNumberFormat="1" applyFont="1" applyBorder="1">
      <alignment vertical="center"/>
    </xf>
    <xf numFmtId="179" fontId="0" fillId="0" borderId="1" xfId="1" applyNumberFormat="1" applyFont="1" applyBorder="1">
      <alignment vertical="center"/>
    </xf>
    <xf numFmtId="179" fontId="0" fillId="0" borderId="8" xfId="1" applyNumberFormat="1" applyFont="1" applyBorder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79" fontId="0" fillId="0" borderId="4" xfId="1" applyNumberFormat="1" applyFont="1" applyBorder="1">
      <alignment vertical="center"/>
    </xf>
    <xf numFmtId="0" fontId="0" fillId="0" borderId="0" xfId="0" applyAlignment="1">
      <alignment horizontal="right" vertical="center"/>
    </xf>
    <xf numFmtId="0" fontId="0" fillId="0" borderId="4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1" xfId="0" applyBorder="1">
      <alignment vertical="center"/>
    </xf>
    <xf numFmtId="0" fontId="0" fillId="0" borderId="8" xfId="0" applyBorder="1">
      <alignment vertical="center"/>
    </xf>
    <xf numFmtId="0" fontId="0" fillId="0" borderId="6" xfId="0" applyBorder="1" applyAlignment="1">
      <alignment vertical="center" wrapText="1"/>
    </xf>
    <xf numFmtId="178" fontId="0" fillId="2" borderId="0" xfId="1" applyNumberFormat="1" applyFont="1" applyFill="1" applyBorder="1">
      <alignment vertical="center"/>
    </xf>
    <xf numFmtId="178" fontId="0" fillId="2" borderId="11" xfId="1" applyNumberFormat="1" applyFont="1" applyFill="1" applyBorder="1">
      <alignment vertical="center"/>
    </xf>
    <xf numFmtId="0" fontId="0" fillId="2" borderId="4" xfId="0" applyFill="1" applyBorder="1" applyAlignment="1">
      <alignment horizontal="center" vertical="center" wrapText="1"/>
    </xf>
    <xf numFmtId="178" fontId="0" fillId="2" borderId="12" xfId="1" applyNumberFormat="1" applyFont="1" applyFill="1" applyBorder="1">
      <alignment vertical="center"/>
    </xf>
    <xf numFmtId="38" fontId="0" fillId="0" borderId="7" xfId="1" applyFont="1" applyBorder="1">
      <alignment vertical="center"/>
    </xf>
    <xf numFmtId="38" fontId="0" fillId="0" borderId="9" xfId="1" applyFont="1" applyBorder="1">
      <alignment vertical="center"/>
    </xf>
    <xf numFmtId="0" fontId="0" fillId="0" borderId="9" xfId="0" applyBorder="1" applyAlignment="1">
      <alignment horizontal="center" vertical="center" wrapText="1"/>
    </xf>
    <xf numFmtId="2" fontId="0" fillId="0" borderId="4" xfId="0" applyNumberFormat="1" applyBorder="1">
      <alignment vertical="center"/>
    </xf>
    <xf numFmtId="176" fontId="0" fillId="0" borderId="0" xfId="0" applyNumberFormat="1">
      <alignment vertical="center"/>
    </xf>
    <xf numFmtId="176" fontId="0" fillId="0" borderId="7" xfId="0" applyNumberFormat="1" applyBorder="1">
      <alignment vertical="center"/>
    </xf>
    <xf numFmtId="176" fontId="0" fillId="0" borderId="1" xfId="0" applyNumberFormat="1" applyBorder="1">
      <alignment vertical="center"/>
    </xf>
    <xf numFmtId="0" fontId="0" fillId="3" borderId="5" xfId="0" applyFill="1" applyBorder="1" applyAlignment="1">
      <alignment vertical="center" wrapText="1"/>
    </xf>
    <xf numFmtId="0" fontId="0" fillId="3" borderId="11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183" fontId="0" fillId="0" borderId="9" xfId="0" applyNumberFormat="1" applyBorder="1">
      <alignment vertical="center"/>
    </xf>
    <xf numFmtId="183" fontId="0" fillId="0" borderId="0" xfId="0" applyNumberFormat="1">
      <alignment vertical="center"/>
    </xf>
    <xf numFmtId="183" fontId="0" fillId="0" borderId="15" xfId="0" applyNumberFormat="1" applyBorder="1">
      <alignment vertical="center"/>
    </xf>
    <xf numFmtId="183" fontId="0" fillId="0" borderId="7" xfId="0" applyNumberFormat="1" applyBorder="1">
      <alignment vertical="center"/>
    </xf>
    <xf numFmtId="183" fontId="0" fillId="0" borderId="1" xfId="0" applyNumberFormat="1" applyBorder="1">
      <alignment vertical="center"/>
    </xf>
    <xf numFmtId="183" fontId="0" fillId="0" borderId="8" xfId="0" applyNumberFormat="1" applyBorder="1">
      <alignment vertical="center"/>
    </xf>
    <xf numFmtId="184" fontId="0" fillId="0" borderId="9" xfId="0" applyNumberFormat="1" applyBorder="1">
      <alignment vertical="center"/>
    </xf>
    <xf numFmtId="184" fontId="0" fillId="0" borderId="0" xfId="0" applyNumberFormat="1">
      <alignment vertical="center"/>
    </xf>
    <xf numFmtId="184" fontId="0" fillId="0" borderId="15" xfId="0" applyNumberFormat="1" applyBorder="1">
      <alignment vertical="center"/>
    </xf>
    <xf numFmtId="184" fontId="0" fillId="0" borderId="7" xfId="0" applyNumberFormat="1" applyBorder="1">
      <alignment vertical="center"/>
    </xf>
    <xf numFmtId="184" fontId="0" fillId="0" borderId="1" xfId="0" applyNumberFormat="1" applyBorder="1">
      <alignment vertical="center"/>
    </xf>
    <xf numFmtId="184" fontId="0" fillId="0" borderId="8" xfId="0" applyNumberFormat="1" applyBorder="1">
      <alignment vertical="center"/>
    </xf>
    <xf numFmtId="40" fontId="0" fillId="0" borderId="0" xfId="0" applyNumberFormat="1">
      <alignment vertical="center"/>
    </xf>
    <xf numFmtId="3" fontId="0" fillId="0" borderId="9" xfId="0" applyNumberFormat="1" applyBorder="1">
      <alignment vertical="center"/>
    </xf>
    <xf numFmtId="3" fontId="0" fillId="0" borderId="0" xfId="0" applyNumberFormat="1">
      <alignment vertical="center"/>
    </xf>
    <xf numFmtId="3" fontId="0" fillId="0" borderId="15" xfId="0" applyNumberFormat="1" applyBorder="1">
      <alignment vertical="center"/>
    </xf>
    <xf numFmtId="3" fontId="0" fillId="0" borderId="7" xfId="0" applyNumberFormat="1" applyBorder="1">
      <alignment vertical="center"/>
    </xf>
    <xf numFmtId="3" fontId="0" fillId="0" borderId="1" xfId="0" applyNumberFormat="1" applyBorder="1">
      <alignment vertical="center"/>
    </xf>
    <xf numFmtId="3" fontId="0" fillId="0" borderId="8" xfId="0" applyNumberFormat="1" applyBorder="1">
      <alignment vertical="center"/>
    </xf>
    <xf numFmtId="0" fontId="0" fillId="0" borderId="5" xfId="0" applyBorder="1" applyAlignment="1">
      <alignment vertical="center" wrapText="1"/>
    </xf>
    <xf numFmtId="40" fontId="0" fillId="0" borderId="7" xfId="0" applyNumberFormat="1" applyBorder="1">
      <alignment vertical="center"/>
    </xf>
    <xf numFmtId="40" fontId="0" fillId="0" borderId="1" xfId="0" applyNumberFormat="1" applyBorder="1">
      <alignment vertical="center"/>
    </xf>
    <xf numFmtId="40" fontId="0" fillId="0" borderId="8" xfId="0" applyNumberFormat="1" applyBorder="1">
      <alignment vertical="center"/>
    </xf>
    <xf numFmtId="2" fontId="0" fillId="0" borderId="9" xfId="0" applyNumberFormat="1" applyBorder="1">
      <alignment vertical="center"/>
    </xf>
    <xf numFmtId="2" fontId="0" fillId="0" borderId="0" xfId="0" applyNumberFormat="1">
      <alignment vertical="center"/>
    </xf>
    <xf numFmtId="2" fontId="0" fillId="0" borderId="15" xfId="0" applyNumberFormat="1" applyBorder="1">
      <alignment vertical="center"/>
    </xf>
    <xf numFmtId="2" fontId="0" fillId="0" borderId="7" xfId="0" applyNumberFormat="1" applyBorder="1">
      <alignment vertical="center"/>
    </xf>
    <xf numFmtId="2" fontId="0" fillId="0" borderId="1" xfId="0" applyNumberFormat="1" applyBorder="1">
      <alignment vertical="center"/>
    </xf>
    <xf numFmtId="2" fontId="0" fillId="0" borderId="8" xfId="0" applyNumberFormat="1" applyBorder="1">
      <alignment vertical="center"/>
    </xf>
    <xf numFmtId="180" fontId="0" fillId="0" borderId="9" xfId="1" applyNumberFormat="1" applyFont="1" applyBorder="1">
      <alignment vertical="center"/>
    </xf>
    <xf numFmtId="180" fontId="0" fillId="0" borderId="0" xfId="1" applyNumberFormat="1" applyFont="1" applyBorder="1">
      <alignment vertical="center"/>
    </xf>
    <xf numFmtId="180" fontId="0" fillId="0" borderId="15" xfId="1" applyNumberFormat="1" applyFont="1" applyBorder="1">
      <alignment vertical="center"/>
    </xf>
    <xf numFmtId="180" fontId="0" fillId="0" borderId="7" xfId="1" applyNumberFormat="1" applyFont="1" applyBorder="1">
      <alignment vertical="center"/>
    </xf>
    <xf numFmtId="180" fontId="0" fillId="0" borderId="1" xfId="1" applyNumberFormat="1" applyFont="1" applyBorder="1">
      <alignment vertical="center"/>
    </xf>
    <xf numFmtId="180" fontId="0" fillId="0" borderId="8" xfId="1" applyNumberFormat="1" applyFont="1" applyBorder="1">
      <alignment vertical="center"/>
    </xf>
    <xf numFmtId="179" fontId="0" fillId="0" borderId="9" xfId="1" applyNumberFormat="1" applyFont="1" applyFill="1" applyBorder="1">
      <alignment vertical="center"/>
    </xf>
    <xf numFmtId="179" fontId="0" fillId="0" borderId="0" xfId="1" applyNumberFormat="1" applyFont="1" applyFill="1" applyBorder="1">
      <alignment vertical="center"/>
    </xf>
    <xf numFmtId="179" fontId="0" fillId="0" borderId="15" xfId="1" applyNumberFormat="1" applyFont="1" applyFill="1" applyBorder="1">
      <alignment vertical="center"/>
    </xf>
    <xf numFmtId="179" fontId="0" fillId="0" borderId="7" xfId="1" applyNumberFormat="1" applyFont="1" applyFill="1" applyBorder="1">
      <alignment vertical="center"/>
    </xf>
    <xf numFmtId="179" fontId="0" fillId="0" borderId="1" xfId="1" applyNumberFormat="1" applyFont="1" applyFill="1" applyBorder="1">
      <alignment vertical="center"/>
    </xf>
    <xf numFmtId="179" fontId="0" fillId="0" borderId="8" xfId="1" applyNumberFormat="1" applyFont="1" applyFill="1" applyBorder="1">
      <alignment vertical="center"/>
    </xf>
    <xf numFmtId="0" fontId="0" fillId="0" borderId="11" xfId="0" applyBorder="1" applyAlignment="1">
      <alignment vertical="center" wrapText="1"/>
    </xf>
    <xf numFmtId="181" fontId="0" fillId="0" borderId="9" xfId="1" applyNumberFormat="1" applyFont="1" applyBorder="1">
      <alignment vertical="center"/>
    </xf>
    <xf numFmtId="181" fontId="0" fillId="0" borderId="0" xfId="1" applyNumberFormat="1" applyFont="1" applyBorder="1">
      <alignment vertical="center"/>
    </xf>
    <xf numFmtId="181" fontId="0" fillId="0" borderId="15" xfId="1" applyNumberFormat="1" applyFont="1" applyBorder="1">
      <alignment vertical="center"/>
    </xf>
    <xf numFmtId="181" fontId="0" fillId="0" borderId="7" xfId="1" applyNumberFormat="1" applyFont="1" applyBorder="1">
      <alignment vertical="center"/>
    </xf>
    <xf numFmtId="181" fontId="0" fillId="0" borderId="1" xfId="1" applyNumberFormat="1" applyFont="1" applyBorder="1">
      <alignment vertical="center"/>
    </xf>
    <xf numFmtId="181" fontId="0" fillId="0" borderId="8" xfId="1" applyNumberFormat="1" applyFont="1" applyBorder="1">
      <alignment vertical="center"/>
    </xf>
    <xf numFmtId="181" fontId="0" fillId="0" borderId="0" xfId="1" applyNumberFormat="1" applyFont="1">
      <alignment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/>
    </xf>
    <xf numFmtId="0" fontId="7" fillId="0" borderId="4" xfId="0" applyFont="1" applyBorder="1">
      <alignment vertical="center"/>
    </xf>
    <xf numFmtId="0" fontId="7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left" vertical="center" shrinkToFit="1"/>
    </xf>
    <xf numFmtId="0" fontId="6" fillId="0" borderId="0" xfId="0" applyFont="1" applyAlignment="1"/>
    <xf numFmtId="0" fontId="7" fillId="0" borderId="4" xfId="0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0" xfId="0" applyFont="1" applyAlignment="1">
      <alignment horizontal="left"/>
    </xf>
    <xf numFmtId="179" fontId="0" fillId="0" borderId="6" xfId="0" applyNumberFormat="1" applyBorder="1">
      <alignment vertical="center"/>
    </xf>
    <xf numFmtId="179" fontId="0" fillId="0" borderId="2" xfId="1" applyNumberFormat="1" applyFont="1" applyBorder="1">
      <alignment vertical="center"/>
    </xf>
    <xf numFmtId="179" fontId="0" fillId="0" borderId="5" xfId="1" applyNumberFormat="1" applyFont="1" applyBorder="1">
      <alignment vertical="center"/>
    </xf>
    <xf numFmtId="179" fontId="0" fillId="0" borderId="3" xfId="1" applyNumberFormat="1" applyFont="1" applyBorder="1">
      <alignment vertical="center"/>
    </xf>
    <xf numFmtId="179" fontId="0" fillId="0" borderId="5" xfId="0" applyNumberFormat="1" applyBorder="1">
      <alignment vertical="center"/>
    </xf>
    <xf numFmtId="179" fontId="0" fillId="0" borderId="11" xfId="0" applyNumberFormat="1" applyBorder="1">
      <alignment vertical="center"/>
    </xf>
    <xf numFmtId="179" fontId="0" fillId="0" borderId="11" xfId="1" applyNumberFormat="1" applyFont="1" applyBorder="1">
      <alignment vertical="center"/>
    </xf>
    <xf numFmtId="179" fontId="0" fillId="0" borderId="6" xfId="1" applyNumberFormat="1" applyFont="1" applyBorder="1">
      <alignment vertical="center"/>
    </xf>
    <xf numFmtId="179" fontId="0" fillId="0" borderId="13" xfId="0" applyNumberFormat="1" applyBorder="1">
      <alignment vertical="center"/>
    </xf>
    <xf numFmtId="179" fontId="0" fillId="0" borderId="10" xfId="0" applyNumberFormat="1" applyBorder="1">
      <alignment vertical="center"/>
    </xf>
    <xf numFmtId="179" fontId="0" fillId="0" borderId="10" xfId="1" applyNumberFormat="1" applyFont="1" applyBorder="1">
      <alignment vertical="center"/>
    </xf>
    <xf numFmtId="179" fontId="0" fillId="0" borderId="14" xfId="0" applyNumberFormat="1" applyBorder="1">
      <alignment vertical="center"/>
    </xf>
    <xf numFmtId="179" fontId="0" fillId="0" borderId="14" xfId="1" applyNumberFormat="1" applyFont="1" applyBorder="1">
      <alignment vertical="center"/>
    </xf>
    <xf numFmtId="178" fontId="0" fillId="0" borderId="13" xfId="1" applyNumberFormat="1" applyFont="1" applyBorder="1">
      <alignment vertical="center"/>
    </xf>
    <xf numFmtId="0" fontId="0" fillId="0" borderId="8" xfId="0" applyBorder="1" applyAlignment="1">
      <alignment horizontal="center" vertical="center" wrapText="1"/>
    </xf>
    <xf numFmtId="38" fontId="0" fillId="0" borderId="2" xfId="1" applyFont="1" applyBorder="1">
      <alignment vertical="center"/>
    </xf>
    <xf numFmtId="38" fontId="0" fillId="0" borderId="12" xfId="1" applyFont="1" applyBorder="1">
      <alignment vertical="center"/>
    </xf>
    <xf numFmtId="38" fontId="0" fillId="0" borderId="13" xfId="1" applyFont="1" applyBorder="1">
      <alignment vertical="center"/>
    </xf>
    <xf numFmtId="38" fontId="0" fillId="2" borderId="12" xfId="1" applyFont="1" applyFill="1" applyBorder="1">
      <alignment vertical="center"/>
    </xf>
    <xf numFmtId="38" fontId="0" fillId="0" borderId="0" xfId="1" applyFont="1" applyBorder="1">
      <alignment vertical="center"/>
    </xf>
    <xf numFmtId="38" fontId="0" fillId="0" borderId="10" xfId="1" applyFont="1" applyBorder="1">
      <alignment vertical="center"/>
    </xf>
    <xf numFmtId="38" fontId="0" fillId="2" borderId="0" xfId="1" applyFont="1" applyFill="1">
      <alignment vertical="center"/>
    </xf>
    <xf numFmtId="38" fontId="0" fillId="0" borderId="5" xfId="1" applyFont="1" applyBorder="1">
      <alignment vertical="center"/>
    </xf>
    <xf numFmtId="38" fontId="0" fillId="0" borderId="11" xfId="1" applyFont="1" applyBorder="1">
      <alignment vertical="center"/>
    </xf>
    <xf numFmtId="38" fontId="0" fillId="0" borderId="4" xfId="1" applyFont="1" applyBorder="1">
      <alignment vertical="center"/>
    </xf>
    <xf numFmtId="38" fontId="0" fillId="2" borderId="11" xfId="1" applyFont="1" applyFill="1" applyBorder="1">
      <alignment vertical="center"/>
    </xf>
    <xf numFmtId="38" fontId="0" fillId="2" borderId="0" xfId="1" applyFont="1" applyFill="1" applyBorder="1">
      <alignment vertical="center"/>
    </xf>
    <xf numFmtId="38" fontId="0" fillId="0" borderId="3" xfId="1" applyFont="1" applyBorder="1">
      <alignment vertical="center"/>
    </xf>
    <xf numFmtId="38" fontId="0" fillId="0" borderId="15" xfId="1" applyFont="1" applyBorder="1">
      <alignment vertical="center"/>
    </xf>
    <xf numFmtId="38" fontId="0" fillId="0" borderId="1" xfId="1" applyFont="1" applyBorder="1">
      <alignment vertical="center"/>
    </xf>
    <xf numFmtId="38" fontId="0" fillId="0" borderId="8" xfId="1" applyFon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2:BK52"/>
  <sheetViews>
    <sheetView tabSelected="1" zoomScale="85" zoomScaleNormal="85" workbookViewId="0">
      <pane xSplit="3" ySplit="6" topLeftCell="D7" activePane="bottomRight" state="frozen"/>
      <selection activeCell="BE10" sqref="BE10:BE46"/>
      <selection pane="topRight" activeCell="BE10" sqref="BE10:BE46"/>
      <selection pane="bottomLeft" activeCell="BE10" sqref="BE10:BE46"/>
      <selection pane="bottomRight"/>
    </sheetView>
  </sheetViews>
  <sheetFormatPr defaultRowHeight="13.5" x14ac:dyDescent="0.15"/>
  <cols>
    <col min="1" max="1" width="2" customWidth="1"/>
    <col min="2" max="2" width="5.5" customWidth="1"/>
    <col min="3" max="3" width="18.625" customWidth="1"/>
    <col min="4" max="40" width="9.625" customWidth="1"/>
    <col min="41" max="41" width="10.875" customWidth="1"/>
    <col min="42" max="42" width="9.625" customWidth="1"/>
    <col min="43" max="43" width="10.875" customWidth="1"/>
    <col min="44" max="48" width="9.625" customWidth="1"/>
    <col min="49" max="49" width="10.75" customWidth="1"/>
    <col min="50" max="50" width="10.625" customWidth="1"/>
    <col min="51" max="51" width="9.625" customWidth="1"/>
    <col min="52" max="52" width="10.625" customWidth="1"/>
    <col min="53" max="53" width="10.5" customWidth="1"/>
    <col min="54" max="55" width="10.625" customWidth="1"/>
    <col min="56" max="56" width="10.375" customWidth="1"/>
    <col min="57" max="57" width="11.625" customWidth="1"/>
    <col min="58" max="58" width="11.5" customWidth="1"/>
    <col min="59" max="59" width="10.75" customWidth="1"/>
    <col min="60" max="60" width="10.5" customWidth="1"/>
    <col min="61" max="76" width="9" customWidth="1"/>
  </cols>
  <sheetData>
    <row r="2" spans="2:63" x14ac:dyDescent="0.15">
      <c r="B2" s="119" t="s">
        <v>165</v>
      </c>
    </row>
    <row r="3" spans="2:63" ht="13.5" customHeight="1" x14ac:dyDescent="0.15">
      <c r="B3" s="119" t="s">
        <v>164</v>
      </c>
    </row>
    <row r="4" spans="2:63" ht="13.5" customHeight="1" x14ac:dyDescent="0.15">
      <c r="C4" s="1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1" t="s">
        <v>169</v>
      </c>
    </row>
    <row r="5" spans="2:63" x14ac:dyDescent="0.15">
      <c r="B5" s="3"/>
      <c r="C5" s="4"/>
      <c r="D5" s="114" t="s">
        <v>48</v>
      </c>
      <c r="E5" s="114" t="s">
        <v>49</v>
      </c>
      <c r="F5" s="114" t="s">
        <v>50</v>
      </c>
      <c r="G5" s="114" t="s">
        <v>51</v>
      </c>
      <c r="H5" s="114" t="s">
        <v>52</v>
      </c>
      <c r="I5" s="114" t="s">
        <v>53</v>
      </c>
      <c r="J5" s="114" t="s">
        <v>54</v>
      </c>
      <c r="K5" s="114" t="s">
        <v>55</v>
      </c>
      <c r="L5" s="114" t="s">
        <v>56</v>
      </c>
      <c r="M5" s="114" t="s">
        <v>57</v>
      </c>
      <c r="N5" s="114" t="s">
        <v>58</v>
      </c>
      <c r="O5" s="114" t="s">
        <v>59</v>
      </c>
      <c r="P5" s="114" t="s">
        <v>60</v>
      </c>
      <c r="Q5" s="114" t="s">
        <v>61</v>
      </c>
      <c r="R5" s="114" t="s">
        <v>62</v>
      </c>
      <c r="S5" s="114" t="s">
        <v>63</v>
      </c>
      <c r="T5" s="114" t="s">
        <v>64</v>
      </c>
      <c r="U5" s="114" t="s">
        <v>65</v>
      </c>
      <c r="V5" s="114" t="s">
        <v>66</v>
      </c>
      <c r="W5" s="114" t="s">
        <v>67</v>
      </c>
      <c r="X5" s="114" t="s">
        <v>68</v>
      </c>
      <c r="Y5" s="114" t="s">
        <v>69</v>
      </c>
      <c r="Z5" s="114" t="s">
        <v>70</v>
      </c>
      <c r="AA5" s="114" t="s">
        <v>71</v>
      </c>
      <c r="AB5" s="114" t="s">
        <v>72</v>
      </c>
      <c r="AC5" s="114" t="s">
        <v>73</v>
      </c>
      <c r="AD5" s="114" t="s">
        <v>74</v>
      </c>
      <c r="AE5" s="114" t="s">
        <v>75</v>
      </c>
      <c r="AF5" s="114" t="s">
        <v>76</v>
      </c>
      <c r="AG5" s="114" t="s">
        <v>77</v>
      </c>
      <c r="AH5" s="114" t="s">
        <v>78</v>
      </c>
      <c r="AI5" s="114" t="s">
        <v>79</v>
      </c>
      <c r="AJ5" s="114" t="s">
        <v>80</v>
      </c>
      <c r="AK5" s="114" t="s">
        <v>81</v>
      </c>
      <c r="AL5" s="114" t="s">
        <v>82</v>
      </c>
      <c r="AM5" s="114" t="s">
        <v>83</v>
      </c>
      <c r="AN5" s="114" t="s">
        <v>84</v>
      </c>
      <c r="AO5" s="115" t="s">
        <v>85</v>
      </c>
      <c r="AP5" s="115" t="s">
        <v>86</v>
      </c>
      <c r="AQ5" s="115" t="s">
        <v>87</v>
      </c>
      <c r="AR5" s="115" t="s">
        <v>88</v>
      </c>
      <c r="AS5" s="115" t="s">
        <v>89</v>
      </c>
      <c r="AT5" s="115" t="s">
        <v>90</v>
      </c>
      <c r="AU5" s="115" t="s">
        <v>91</v>
      </c>
      <c r="AV5" s="115" t="s">
        <v>92</v>
      </c>
      <c r="AW5" s="115" t="s">
        <v>93</v>
      </c>
      <c r="AX5" s="115" t="s">
        <v>94</v>
      </c>
      <c r="AY5" s="115" t="s">
        <v>95</v>
      </c>
      <c r="AZ5" s="115" t="s">
        <v>96</v>
      </c>
      <c r="BA5" s="115" t="s">
        <v>97</v>
      </c>
      <c r="BB5" s="115" t="s">
        <v>98</v>
      </c>
      <c r="BC5" s="115" t="s">
        <v>99</v>
      </c>
      <c r="BD5" s="115" t="s">
        <v>100</v>
      </c>
      <c r="BE5" s="115" t="s">
        <v>101</v>
      </c>
      <c r="BF5" s="115" t="s">
        <v>102</v>
      </c>
      <c r="BG5" s="115" t="s">
        <v>103</v>
      </c>
      <c r="BH5" s="115">
        <v>97</v>
      </c>
    </row>
    <row r="6" spans="2:63" ht="40.5" x14ac:dyDescent="0.15">
      <c r="B6" s="8"/>
      <c r="C6" s="9"/>
      <c r="D6" s="10" t="s">
        <v>143</v>
      </c>
      <c r="E6" s="10" t="s">
        <v>104</v>
      </c>
      <c r="F6" s="10" t="s">
        <v>123</v>
      </c>
      <c r="G6" s="10" t="s">
        <v>124</v>
      </c>
      <c r="H6" s="10" t="s">
        <v>105</v>
      </c>
      <c r="I6" s="10" t="s">
        <v>125</v>
      </c>
      <c r="J6" s="10" t="s">
        <v>126</v>
      </c>
      <c r="K6" s="10" t="s">
        <v>144</v>
      </c>
      <c r="L6" s="10" t="s">
        <v>127</v>
      </c>
      <c r="M6" s="10" t="s">
        <v>128</v>
      </c>
      <c r="N6" s="10" t="s">
        <v>129</v>
      </c>
      <c r="O6" s="10" t="s">
        <v>130</v>
      </c>
      <c r="P6" s="10" t="s">
        <v>37</v>
      </c>
      <c r="Q6" s="10" t="s">
        <v>38</v>
      </c>
      <c r="R6" s="10" t="s">
        <v>39</v>
      </c>
      <c r="S6" s="10" t="s">
        <v>106</v>
      </c>
      <c r="T6" s="10" t="s">
        <v>131</v>
      </c>
      <c r="U6" s="10" t="s">
        <v>145</v>
      </c>
      <c r="V6" s="10" t="s">
        <v>132</v>
      </c>
      <c r="W6" s="10" t="s">
        <v>0</v>
      </c>
      <c r="X6" s="10" t="s">
        <v>133</v>
      </c>
      <c r="Y6" s="10" t="s">
        <v>107</v>
      </c>
      <c r="Z6" s="10" t="s">
        <v>1</v>
      </c>
      <c r="AA6" s="10" t="s">
        <v>2</v>
      </c>
      <c r="AB6" s="10" t="s">
        <v>134</v>
      </c>
      <c r="AC6" s="10" t="s">
        <v>135</v>
      </c>
      <c r="AD6" s="10" t="s">
        <v>136</v>
      </c>
      <c r="AE6" s="10" t="s">
        <v>137</v>
      </c>
      <c r="AF6" s="10" t="s">
        <v>108</v>
      </c>
      <c r="AG6" s="10" t="s">
        <v>138</v>
      </c>
      <c r="AH6" s="10" t="s">
        <v>139</v>
      </c>
      <c r="AI6" s="10" t="s">
        <v>109</v>
      </c>
      <c r="AJ6" s="10" t="s">
        <v>146</v>
      </c>
      <c r="AK6" s="10" t="s">
        <v>110</v>
      </c>
      <c r="AL6" s="10" t="s">
        <v>111</v>
      </c>
      <c r="AM6" s="10" t="s">
        <v>3</v>
      </c>
      <c r="AN6" s="10" t="s">
        <v>4</v>
      </c>
      <c r="AO6" s="10" t="s">
        <v>112</v>
      </c>
      <c r="AP6" s="10" t="s">
        <v>5</v>
      </c>
      <c r="AQ6" s="10" t="s">
        <v>40</v>
      </c>
      <c r="AR6" s="10" t="s">
        <v>6</v>
      </c>
      <c r="AS6" s="10" t="s">
        <v>7</v>
      </c>
      <c r="AT6" s="10" t="s">
        <v>8</v>
      </c>
      <c r="AU6" s="10" t="s">
        <v>9</v>
      </c>
      <c r="AV6" s="52" t="s">
        <v>147</v>
      </c>
      <c r="AW6" s="10" t="s">
        <v>10</v>
      </c>
      <c r="AX6" s="10" t="s">
        <v>11</v>
      </c>
      <c r="AY6" s="10" t="s">
        <v>12</v>
      </c>
      <c r="AZ6" s="10" t="s">
        <v>148</v>
      </c>
      <c r="BA6" s="10" t="s">
        <v>149</v>
      </c>
      <c r="BB6" s="10" t="s">
        <v>14</v>
      </c>
      <c r="BC6" s="10" t="s">
        <v>15</v>
      </c>
      <c r="BD6" s="10" t="s">
        <v>16</v>
      </c>
      <c r="BE6" s="10" t="s">
        <v>140</v>
      </c>
      <c r="BF6" s="10" t="s">
        <v>150</v>
      </c>
      <c r="BG6" s="10" t="s">
        <v>17</v>
      </c>
      <c r="BH6" s="10" t="s">
        <v>18</v>
      </c>
      <c r="BI6" s="1"/>
      <c r="BJ6" s="1"/>
      <c r="BK6" s="1"/>
    </row>
    <row r="7" spans="2:63" ht="14.25" customHeight="1" x14ac:dyDescent="0.15">
      <c r="B7" s="5" t="s">
        <v>48</v>
      </c>
      <c r="C7" s="42" t="s">
        <v>143</v>
      </c>
      <c r="D7" s="139">
        <v>985.04176851656973</v>
      </c>
      <c r="E7" s="140">
        <v>0</v>
      </c>
      <c r="F7" s="140">
        <v>29120.960291638865</v>
      </c>
      <c r="G7" s="140">
        <v>15.237104753332916</v>
      </c>
      <c r="H7" s="140">
        <v>13.971845818403549</v>
      </c>
      <c r="I7" s="140">
        <v>398.52124770449655</v>
      </c>
      <c r="J7" s="140">
        <v>0</v>
      </c>
      <c r="K7" s="140">
        <v>181.47194397076629</v>
      </c>
      <c r="L7" s="140">
        <v>1.6238188510564213</v>
      </c>
      <c r="M7" s="140">
        <v>0</v>
      </c>
      <c r="N7" s="140">
        <v>0</v>
      </c>
      <c r="O7" s="140">
        <v>0</v>
      </c>
      <c r="P7" s="140">
        <v>0</v>
      </c>
      <c r="Q7" s="140">
        <v>0</v>
      </c>
      <c r="R7" s="140">
        <v>0</v>
      </c>
      <c r="S7" s="140">
        <v>0</v>
      </c>
      <c r="T7" s="140">
        <v>0</v>
      </c>
      <c r="U7" s="140">
        <v>0</v>
      </c>
      <c r="V7" s="140">
        <v>0</v>
      </c>
      <c r="W7" s="140">
        <v>230.38083860419562</v>
      </c>
      <c r="X7" s="140">
        <v>696.43983844457762</v>
      </c>
      <c r="Y7" s="140">
        <v>0</v>
      </c>
      <c r="Z7" s="140">
        <v>0</v>
      </c>
      <c r="AA7" s="140">
        <v>0</v>
      </c>
      <c r="AB7" s="140">
        <v>110.07215311496913</v>
      </c>
      <c r="AC7" s="140">
        <v>0</v>
      </c>
      <c r="AD7" s="140">
        <v>4.3691561597094717</v>
      </c>
      <c r="AE7" s="140">
        <v>0</v>
      </c>
      <c r="AF7" s="140">
        <v>0</v>
      </c>
      <c r="AG7" s="140">
        <v>17.87190153324887</v>
      </c>
      <c r="AH7" s="140">
        <v>651.95148669099672</v>
      </c>
      <c r="AI7" s="140">
        <v>1126.9628978083006</v>
      </c>
      <c r="AJ7" s="140">
        <v>68.987459924328491</v>
      </c>
      <c r="AK7" s="140">
        <v>8.857185084249469</v>
      </c>
      <c r="AL7" s="140">
        <v>5608.22895040812</v>
      </c>
      <c r="AM7" s="140">
        <v>0</v>
      </c>
      <c r="AN7" s="140">
        <v>0</v>
      </c>
      <c r="AO7" s="141">
        <v>39240.949889026182</v>
      </c>
      <c r="AP7" s="139">
        <v>435.41526513211045</v>
      </c>
      <c r="AQ7" s="140">
        <v>18439.799161816547</v>
      </c>
      <c r="AR7" s="140">
        <v>0</v>
      </c>
      <c r="AS7" s="140">
        <v>0</v>
      </c>
      <c r="AT7" s="140">
        <v>781.99594302097648</v>
      </c>
      <c r="AU7" s="140">
        <v>-1</v>
      </c>
      <c r="AV7" s="142"/>
      <c r="AW7" s="140">
        <v>19656.210369969631</v>
      </c>
      <c r="AX7" s="140">
        <v>58897.16025899582</v>
      </c>
      <c r="AY7" s="140">
        <v>35.307211139080813</v>
      </c>
      <c r="AZ7" s="140">
        <v>5848.7859951440169</v>
      </c>
      <c r="BA7" s="140">
        <v>5884.0932062830962</v>
      </c>
      <c r="BB7" s="140">
        <v>25540.303576252732</v>
      </c>
      <c r="BC7" s="140">
        <v>64781.253465278904</v>
      </c>
      <c r="BD7" s="140">
        <v>-6973.4247553063578</v>
      </c>
      <c r="BE7" s="140">
        <v>-44309.660502653496</v>
      </c>
      <c r="BF7" s="140">
        <v>-51283.085257959843</v>
      </c>
      <c r="BG7" s="140">
        <v>-25742.781681707125</v>
      </c>
      <c r="BH7" s="141">
        <v>13498.168207319064</v>
      </c>
    </row>
    <row r="8" spans="2:63" ht="14.25" customHeight="1" x14ac:dyDescent="0.15">
      <c r="B8" s="5" t="s">
        <v>49</v>
      </c>
      <c r="C8" s="42" t="s">
        <v>104</v>
      </c>
      <c r="D8" s="55">
        <v>1.4096824188605472E-3</v>
      </c>
      <c r="E8" s="143">
        <v>0</v>
      </c>
      <c r="F8" s="143">
        <v>52.512968769503438</v>
      </c>
      <c r="G8" s="143">
        <v>0.27640047563208031</v>
      </c>
      <c r="H8" s="143">
        <v>1.31397519831257</v>
      </c>
      <c r="I8" s="143">
        <v>100.07999344807834</v>
      </c>
      <c r="J8" s="143">
        <v>151.8007145338033</v>
      </c>
      <c r="K8" s="143">
        <v>2.8549914026815086</v>
      </c>
      <c r="L8" s="143">
        <v>445.02390726742397</v>
      </c>
      <c r="M8" s="143">
        <v>1.6623112929345598</v>
      </c>
      <c r="N8" s="143">
        <v>254.38242088340502</v>
      </c>
      <c r="O8" s="143">
        <v>4.0655641390943851</v>
      </c>
      <c r="P8" s="143">
        <v>1.2016724024647343</v>
      </c>
      <c r="Q8" s="143">
        <v>0.88888837883187599</v>
      </c>
      <c r="R8" s="143">
        <v>3.0312646740180771</v>
      </c>
      <c r="S8" s="143">
        <v>0.94264957639641811</v>
      </c>
      <c r="T8" s="143">
        <v>0.68066140254767249</v>
      </c>
      <c r="U8" s="143">
        <v>0</v>
      </c>
      <c r="V8" s="143">
        <v>4.129925755958836</v>
      </c>
      <c r="W8" s="143">
        <v>30.689925272248956</v>
      </c>
      <c r="X8" s="143">
        <v>1355.4877029847012</v>
      </c>
      <c r="Y8" s="143">
        <v>22573.087901499122</v>
      </c>
      <c r="Z8" s="143">
        <v>0</v>
      </c>
      <c r="AA8" s="143">
        <v>0</v>
      </c>
      <c r="AB8" s="143">
        <v>0.95714915752147056</v>
      </c>
      <c r="AC8" s="143">
        <v>0</v>
      </c>
      <c r="AD8" s="143">
        <v>0</v>
      </c>
      <c r="AE8" s="143">
        <v>2.8371362073914366</v>
      </c>
      <c r="AF8" s="143">
        <v>0</v>
      </c>
      <c r="AG8" s="143">
        <v>5.1062575809282489</v>
      </c>
      <c r="AH8" s="143">
        <v>18.449274353768683</v>
      </c>
      <c r="AI8" s="143">
        <v>1.9024895670749991</v>
      </c>
      <c r="AJ8" s="143">
        <v>2.0806041803654183</v>
      </c>
      <c r="AK8" s="143">
        <v>4.005155244071517</v>
      </c>
      <c r="AL8" s="143">
        <v>2.9496732354992936</v>
      </c>
      <c r="AM8" s="143">
        <v>0</v>
      </c>
      <c r="AN8" s="143">
        <v>4.2641924036207213</v>
      </c>
      <c r="AO8" s="144">
        <v>25026.667180969827</v>
      </c>
      <c r="AP8" s="55">
        <v>-30.377809195263517</v>
      </c>
      <c r="AQ8" s="143">
        <v>-39.853119049516266</v>
      </c>
      <c r="AR8" s="143">
        <v>0</v>
      </c>
      <c r="AS8" s="143">
        <v>0</v>
      </c>
      <c r="AT8" s="143">
        <v>-35.734322695826826</v>
      </c>
      <c r="AU8" s="143">
        <v>0</v>
      </c>
      <c r="AV8" s="145"/>
      <c r="AW8" s="143">
        <v>-105.96525094060661</v>
      </c>
      <c r="AX8" s="143">
        <v>24920.701930029223</v>
      </c>
      <c r="AY8" s="143">
        <v>0</v>
      </c>
      <c r="AZ8" s="143">
        <v>0</v>
      </c>
      <c r="BA8" s="143">
        <v>0</v>
      </c>
      <c r="BB8" s="143">
        <v>-105.96525094060661</v>
      </c>
      <c r="BC8" s="143">
        <v>24920.701930029223</v>
      </c>
      <c r="BD8" s="143">
        <v>-23207.458187170545</v>
      </c>
      <c r="BE8" s="143">
        <v>-1713.243742858667</v>
      </c>
      <c r="BF8" s="143">
        <v>-24920.701930029223</v>
      </c>
      <c r="BG8" s="143">
        <v>-25026.667180969827</v>
      </c>
      <c r="BH8" s="144">
        <v>0</v>
      </c>
    </row>
    <row r="9" spans="2:63" ht="14.25" customHeight="1" x14ac:dyDescent="0.15">
      <c r="B9" s="5" t="s">
        <v>50</v>
      </c>
      <c r="C9" s="42" t="s">
        <v>123</v>
      </c>
      <c r="D9" s="55">
        <v>156.09426538875505</v>
      </c>
      <c r="E9" s="143">
        <v>0</v>
      </c>
      <c r="F9" s="143">
        <v>55482.072344836997</v>
      </c>
      <c r="G9" s="143">
        <v>4.6523538507382689</v>
      </c>
      <c r="H9" s="143">
        <v>55.325465084934315</v>
      </c>
      <c r="I9" s="143">
        <v>1395.818817991048</v>
      </c>
      <c r="J9" s="143">
        <v>0</v>
      </c>
      <c r="K9" s="143">
        <v>0.85924993873241784</v>
      </c>
      <c r="L9" s="143">
        <v>3.2009789084609466</v>
      </c>
      <c r="M9" s="143">
        <v>0</v>
      </c>
      <c r="N9" s="143">
        <v>0</v>
      </c>
      <c r="O9" s="143">
        <v>0</v>
      </c>
      <c r="P9" s="143">
        <v>0</v>
      </c>
      <c r="Q9" s="143">
        <v>0</v>
      </c>
      <c r="R9" s="143">
        <v>0</v>
      </c>
      <c r="S9" s="143">
        <v>0</v>
      </c>
      <c r="T9" s="143">
        <v>0</v>
      </c>
      <c r="U9" s="143">
        <v>0</v>
      </c>
      <c r="V9" s="143">
        <v>0</v>
      </c>
      <c r="W9" s="143">
        <v>85.512011478382419</v>
      </c>
      <c r="X9" s="143">
        <v>1.4413754905371461</v>
      </c>
      <c r="Y9" s="143">
        <v>0</v>
      </c>
      <c r="Z9" s="143">
        <v>0</v>
      </c>
      <c r="AA9" s="143">
        <v>0</v>
      </c>
      <c r="AB9" s="143">
        <v>111.08037762222907</v>
      </c>
      <c r="AC9" s="143">
        <v>0</v>
      </c>
      <c r="AD9" s="143">
        <v>0</v>
      </c>
      <c r="AE9" s="143">
        <v>0</v>
      </c>
      <c r="AF9" s="143">
        <v>0</v>
      </c>
      <c r="AG9" s="143">
        <v>386.29558724699933</v>
      </c>
      <c r="AH9" s="143">
        <v>2559.9600849672524</v>
      </c>
      <c r="AI9" s="143">
        <v>4025.0395557169436</v>
      </c>
      <c r="AJ9" s="143">
        <v>50.76435730280776</v>
      </c>
      <c r="AK9" s="143">
        <v>2.7539689222608179</v>
      </c>
      <c r="AL9" s="143">
        <v>36731.293908839463</v>
      </c>
      <c r="AM9" s="143">
        <v>0</v>
      </c>
      <c r="AN9" s="143">
        <v>127.92577210862162</v>
      </c>
      <c r="AO9" s="144">
        <v>101180.09047569516</v>
      </c>
      <c r="AP9" s="55">
        <v>5665.123883703367</v>
      </c>
      <c r="AQ9" s="143">
        <v>259754.41883429914</v>
      </c>
      <c r="AR9" s="143">
        <v>0</v>
      </c>
      <c r="AS9" s="143">
        <v>0</v>
      </c>
      <c r="AT9" s="143">
        <v>0</v>
      </c>
      <c r="AU9" s="143">
        <v>-35.473894881</v>
      </c>
      <c r="AV9" s="145"/>
      <c r="AW9" s="143">
        <v>265384.06882312149</v>
      </c>
      <c r="AX9" s="143">
        <v>366564.15929881658</v>
      </c>
      <c r="AY9" s="143">
        <v>3054.7915567050486</v>
      </c>
      <c r="AZ9" s="143">
        <v>173127.51299466711</v>
      </c>
      <c r="BA9" s="143">
        <v>176182.30455137216</v>
      </c>
      <c r="BB9" s="143">
        <v>441566.37337449356</v>
      </c>
      <c r="BC9" s="143">
        <v>542746.46385018877</v>
      </c>
      <c r="BD9" s="143">
        <v>-57714.337088833257</v>
      </c>
      <c r="BE9" s="143">
        <v>-257104.27323547847</v>
      </c>
      <c r="BF9" s="143">
        <v>-314818.61032431165</v>
      </c>
      <c r="BG9" s="143">
        <v>126747.76305018195</v>
      </c>
      <c r="BH9" s="144">
        <v>227927.85352587706</v>
      </c>
    </row>
    <row r="10" spans="2:63" ht="14.25" customHeight="1" x14ac:dyDescent="0.15">
      <c r="B10" s="5" t="s">
        <v>51</v>
      </c>
      <c r="C10" s="42" t="s">
        <v>124</v>
      </c>
      <c r="D10" s="55">
        <v>31.988703327930295</v>
      </c>
      <c r="E10" s="143">
        <v>0</v>
      </c>
      <c r="F10" s="143">
        <v>186.30354601705605</v>
      </c>
      <c r="G10" s="143">
        <v>1000.7592514093039</v>
      </c>
      <c r="H10" s="143">
        <v>44.289318488142584</v>
      </c>
      <c r="I10" s="143">
        <v>161.1919342178569</v>
      </c>
      <c r="J10" s="143">
        <v>2.1181495051228367</v>
      </c>
      <c r="K10" s="143">
        <v>142.97163735011171</v>
      </c>
      <c r="L10" s="143">
        <v>20.621507975657156</v>
      </c>
      <c r="M10" s="143">
        <v>8.1349164860300771</v>
      </c>
      <c r="N10" s="143">
        <v>4.2620458866837669</v>
      </c>
      <c r="O10" s="143">
        <v>47.788141764229465</v>
      </c>
      <c r="P10" s="143">
        <v>27.371568711158833</v>
      </c>
      <c r="Q10" s="143">
        <v>41.050477440272275</v>
      </c>
      <c r="R10" s="143">
        <v>51.626858720570574</v>
      </c>
      <c r="S10" s="143">
        <v>35.809260122652553</v>
      </c>
      <c r="T10" s="143">
        <v>30.414769664301325</v>
      </c>
      <c r="U10" s="143">
        <v>1.7016463398683017</v>
      </c>
      <c r="V10" s="143">
        <v>53.455062328498421</v>
      </c>
      <c r="W10" s="143">
        <v>179.70891073335508</v>
      </c>
      <c r="X10" s="143">
        <v>2420.1880275669946</v>
      </c>
      <c r="Y10" s="143">
        <v>22.071690955900824</v>
      </c>
      <c r="Z10" s="143">
        <v>50.355945493908735</v>
      </c>
      <c r="AA10" s="143">
        <v>169.98700162410736</v>
      </c>
      <c r="AB10" s="143">
        <v>3386.3917447575805</v>
      </c>
      <c r="AC10" s="143">
        <v>548.81420971335081</v>
      </c>
      <c r="AD10" s="143">
        <v>42.279225825396111</v>
      </c>
      <c r="AE10" s="143">
        <v>529.50386255715432</v>
      </c>
      <c r="AF10" s="143">
        <v>362.58701228388446</v>
      </c>
      <c r="AG10" s="143">
        <v>2291.1036400195185</v>
      </c>
      <c r="AH10" s="143">
        <v>170.86080302093788</v>
      </c>
      <c r="AI10" s="143">
        <v>2023.3684631197348</v>
      </c>
      <c r="AJ10" s="143">
        <v>944.65960031392194</v>
      </c>
      <c r="AK10" s="143">
        <v>1831.1283134630569</v>
      </c>
      <c r="AL10" s="143">
        <v>1480.629621190657</v>
      </c>
      <c r="AM10" s="143">
        <v>264.18113100701049</v>
      </c>
      <c r="AN10" s="143">
        <v>6.8227078457931523</v>
      </c>
      <c r="AO10" s="144">
        <v>18616.500707247709</v>
      </c>
      <c r="AP10" s="55">
        <v>779.02204025186893</v>
      </c>
      <c r="AQ10" s="143">
        <v>59652.22</v>
      </c>
      <c r="AR10" s="143">
        <v>0</v>
      </c>
      <c r="AS10" s="143">
        <v>5.1336089954792579</v>
      </c>
      <c r="AT10" s="143">
        <v>3104.2485524999997</v>
      </c>
      <c r="AU10" s="143">
        <v>-5</v>
      </c>
      <c r="AV10" s="145"/>
      <c r="AW10" s="143">
        <v>63535.624201747349</v>
      </c>
      <c r="AX10" s="143">
        <v>82152.124908995072</v>
      </c>
      <c r="AY10" s="143">
        <v>188.84955153292316</v>
      </c>
      <c r="AZ10" s="143">
        <v>4380.5081691157247</v>
      </c>
      <c r="BA10" s="143">
        <v>4569.357720648647</v>
      </c>
      <c r="BB10" s="143">
        <v>68104.981922395993</v>
      </c>
      <c r="BC10" s="143">
        <v>86721.482629643695</v>
      </c>
      <c r="BD10" s="143">
        <v>-57637.31036268008</v>
      </c>
      <c r="BE10" s="143">
        <v>-23913.671359511347</v>
      </c>
      <c r="BF10" s="143">
        <v>-81550.981722191442</v>
      </c>
      <c r="BG10" s="143">
        <v>-13445.999799795442</v>
      </c>
      <c r="BH10" s="144">
        <v>5170.5009074522695</v>
      </c>
    </row>
    <row r="11" spans="2:63" ht="14.25" customHeight="1" x14ac:dyDescent="0.15">
      <c r="B11" s="5" t="s">
        <v>52</v>
      </c>
      <c r="C11" s="42" t="s">
        <v>105</v>
      </c>
      <c r="D11" s="55">
        <v>741.06056503326931</v>
      </c>
      <c r="E11" s="143">
        <v>0</v>
      </c>
      <c r="F11" s="143">
        <v>5037.4416323161149</v>
      </c>
      <c r="G11" s="143">
        <v>32.032560776589982</v>
      </c>
      <c r="H11" s="143">
        <v>10805.191003562712</v>
      </c>
      <c r="I11" s="143">
        <v>2604.660640330831</v>
      </c>
      <c r="J11" s="143">
        <v>2.1181495051228367</v>
      </c>
      <c r="K11" s="143">
        <v>312.67638614189246</v>
      </c>
      <c r="L11" s="143">
        <v>185.23493426285913</v>
      </c>
      <c r="M11" s="143">
        <v>7.6219416676789447</v>
      </c>
      <c r="N11" s="143">
        <v>16.164438127514853</v>
      </c>
      <c r="O11" s="143">
        <v>309.92993747236102</v>
      </c>
      <c r="P11" s="143">
        <v>27.366208518726605</v>
      </c>
      <c r="Q11" s="143">
        <v>22.758479262327974</v>
      </c>
      <c r="R11" s="143">
        <v>161.22527955666661</v>
      </c>
      <c r="S11" s="143">
        <v>56.168872613688535</v>
      </c>
      <c r="T11" s="143">
        <v>115.28093129890895</v>
      </c>
      <c r="U11" s="143">
        <v>5.0595014340591957</v>
      </c>
      <c r="V11" s="143">
        <v>66.439096250927207</v>
      </c>
      <c r="W11" s="143">
        <v>3377.3195797710564</v>
      </c>
      <c r="X11" s="143">
        <v>32580.029496789728</v>
      </c>
      <c r="Y11" s="143">
        <v>331.16456457267401</v>
      </c>
      <c r="Z11" s="143">
        <v>212.90121150802247</v>
      </c>
      <c r="AA11" s="143">
        <v>283.85547332259932</v>
      </c>
      <c r="AB11" s="143">
        <v>5895.9746564285451</v>
      </c>
      <c r="AC11" s="143">
        <v>2254.5061899192769</v>
      </c>
      <c r="AD11" s="143">
        <v>577.94083225036832</v>
      </c>
      <c r="AE11" s="143">
        <v>2102.707929620371</v>
      </c>
      <c r="AF11" s="143">
        <v>3010.7208530409716</v>
      </c>
      <c r="AG11" s="143">
        <v>643.94281946501928</v>
      </c>
      <c r="AH11" s="143">
        <v>3237.6882707728178</v>
      </c>
      <c r="AI11" s="143">
        <v>3913.0191365197561</v>
      </c>
      <c r="AJ11" s="143">
        <v>676.08597657010591</v>
      </c>
      <c r="AK11" s="143">
        <v>4420.9884355819422</v>
      </c>
      <c r="AL11" s="143">
        <v>1814.5839305095626</v>
      </c>
      <c r="AM11" s="143">
        <v>5682.5538582380441</v>
      </c>
      <c r="AN11" s="143">
        <v>19.61528505665531</v>
      </c>
      <c r="AO11" s="144">
        <v>91544.029058069777</v>
      </c>
      <c r="AP11" s="55">
        <v>909.9841510047828</v>
      </c>
      <c r="AQ11" s="143">
        <v>6601.2185505534771</v>
      </c>
      <c r="AR11" s="143">
        <v>0</v>
      </c>
      <c r="AS11" s="143">
        <v>100.47206176866547</v>
      </c>
      <c r="AT11" s="143">
        <v>1315.3742459999999</v>
      </c>
      <c r="AU11" s="143">
        <v>-10</v>
      </c>
      <c r="AV11" s="145"/>
      <c r="AW11" s="143">
        <v>8917.0490093269254</v>
      </c>
      <c r="AX11" s="143">
        <v>100461.07806739669</v>
      </c>
      <c r="AY11" s="143">
        <v>95.355735193940916</v>
      </c>
      <c r="AZ11" s="143">
        <v>13875.227295054267</v>
      </c>
      <c r="BA11" s="143">
        <v>13970.58303024821</v>
      </c>
      <c r="BB11" s="143">
        <v>22887.632039575132</v>
      </c>
      <c r="BC11" s="143">
        <v>114431.6610976449</v>
      </c>
      <c r="BD11" s="143">
        <v>-14080.694137450168</v>
      </c>
      <c r="BE11" s="143">
        <v>-74687.968733101952</v>
      </c>
      <c r="BF11" s="143">
        <v>-88768.6628705521</v>
      </c>
      <c r="BG11" s="143">
        <v>-65881.03083097699</v>
      </c>
      <c r="BH11" s="144">
        <v>25662.998227092787</v>
      </c>
    </row>
    <row r="12" spans="2:63" ht="14.25" customHeight="1" x14ac:dyDescent="0.15">
      <c r="B12" s="5" t="s">
        <v>53</v>
      </c>
      <c r="C12" s="42" t="s">
        <v>125</v>
      </c>
      <c r="D12" s="55">
        <v>805.97701267822038</v>
      </c>
      <c r="E12" s="143">
        <v>0</v>
      </c>
      <c r="F12" s="143">
        <v>2674.4894866687337</v>
      </c>
      <c r="G12" s="143">
        <v>457.16795310711018</v>
      </c>
      <c r="H12" s="143">
        <v>484.71308656288107</v>
      </c>
      <c r="I12" s="143">
        <v>32727.832430911702</v>
      </c>
      <c r="J12" s="143">
        <v>124.26477096720643</v>
      </c>
      <c r="K12" s="143">
        <v>8777.8255995792661</v>
      </c>
      <c r="L12" s="143">
        <v>285.52664805654581</v>
      </c>
      <c r="M12" s="143">
        <v>36.035347617515619</v>
      </c>
      <c r="N12" s="143">
        <v>62.310478042567084</v>
      </c>
      <c r="O12" s="143">
        <v>515.49125220252256</v>
      </c>
      <c r="P12" s="143">
        <v>85.158121403846749</v>
      </c>
      <c r="Q12" s="143">
        <v>80.535378431520769</v>
      </c>
      <c r="R12" s="143">
        <v>207.48481621004484</v>
      </c>
      <c r="S12" s="143">
        <v>142.76585423266232</v>
      </c>
      <c r="T12" s="143">
        <v>183.18722805084127</v>
      </c>
      <c r="U12" s="143">
        <v>20.834574329506818</v>
      </c>
      <c r="V12" s="143">
        <v>749.90762343591484</v>
      </c>
      <c r="W12" s="143">
        <v>1735.8169955861711</v>
      </c>
      <c r="X12" s="143">
        <v>3284.9940873926653</v>
      </c>
      <c r="Y12" s="143">
        <v>177.90714909416621</v>
      </c>
      <c r="Z12" s="143">
        <v>518.1787251659789</v>
      </c>
      <c r="AA12" s="143">
        <v>955.02564939821093</v>
      </c>
      <c r="AB12" s="143">
        <v>7.0314582825672902</v>
      </c>
      <c r="AC12" s="143">
        <v>9.9875396390277604</v>
      </c>
      <c r="AD12" s="143">
        <v>33.612586693109563</v>
      </c>
      <c r="AE12" s="143">
        <v>214.01369706483675</v>
      </c>
      <c r="AF12" s="143">
        <v>242.62157227348089</v>
      </c>
      <c r="AG12" s="143">
        <v>530.01473614232009</v>
      </c>
      <c r="AH12" s="143">
        <v>4470.678105721403</v>
      </c>
      <c r="AI12" s="143">
        <v>103314.19068499838</v>
      </c>
      <c r="AJ12" s="143">
        <v>87.943703856131734</v>
      </c>
      <c r="AK12" s="143">
        <v>3645.942488107803</v>
      </c>
      <c r="AL12" s="143">
        <v>3633.238325156979</v>
      </c>
      <c r="AM12" s="143">
        <v>122.3389130166693</v>
      </c>
      <c r="AN12" s="143">
        <v>121.10306426282844</v>
      </c>
      <c r="AO12" s="144">
        <v>171526.14714434129</v>
      </c>
      <c r="AP12" s="55">
        <v>1319.0719815009982</v>
      </c>
      <c r="AQ12" s="143">
        <v>40692.392057931604</v>
      </c>
      <c r="AR12" s="143">
        <v>0</v>
      </c>
      <c r="AS12" s="143">
        <v>0</v>
      </c>
      <c r="AT12" s="143">
        <v>0</v>
      </c>
      <c r="AU12" s="143">
        <v>18</v>
      </c>
      <c r="AV12" s="145"/>
      <c r="AW12" s="143">
        <v>42029.464039432605</v>
      </c>
      <c r="AX12" s="143">
        <v>213555.6111837739</v>
      </c>
      <c r="AY12" s="143">
        <v>7454.0713380241432</v>
      </c>
      <c r="AZ12" s="143">
        <v>73511.724052485442</v>
      </c>
      <c r="BA12" s="143">
        <v>80965.795390509593</v>
      </c>
      <c r="BB12" s="143">
        <v>122995.25942994221</v>
      </c>
      <c r="BC12" s="143">
        <v>294521.40657428349</v>
      </c>
      <c r="BD12" s="143">
        <v>-46448.643685513242</v>
      </c>
      <c r="BE12" s="143">
        <v>-135305.24829229488</v>
      </c>
      <c r="BF12" s="143">
        <v>-181753.89197780812</v>
      </c>
      <c r="BG12" s="143">
        <v>-58758.632547865942</v>
      </c>
      <c r="BH12" s="144">
        <v>112767.51459647536</v>
      </c>
    </row>
    <row r="13" spans="2:63" ht="14.25" customHeight="1" x14ac:dyDescent="0.15">
      <c r="B13" s="5" t="s">
        <v>54</v>
      </c>
      <c r="C13" s="42" t="s">
        <v>126</v>
      </c>
      <c r="D13" s="55">
        <v>177.40821137449063</v>
      </c>
      <c r="E13" s="143">
        <v>0</v>
      </c>
      <c r="F13" s="143">
        <v>752.68899214250962</v>
      </c>
      <c r="G13" s="143">
        <v>11.039095871294087</v>
      </c>
      <c r="H13" s="143">
        <v>45.667028906354979</v>
      </c>
      <c r="I13" s="143">
        <v>460.49233517393435</v>
      </c>
      <c r="J13" s="143">
        <v>804.89681194667787</v>
      </c>
      <c r="K13" s="143">
        <v>56.654921796298446</v>
      </c>
      <c r="L13" s="143">
        <v>147.59446070110525</v>
      </c>
      <c r="M13" s="143">
        <v>114.28003863680514</v>
      </c>
      <c r="N13" s="143">
        <v>22.789689428572643</v>
      </c>
      <c r="O13" s="143">
        <v>178.80202397587314</v>
      </c>
      <c r="P13" s="143">
        <v>20.002426529780816</v>
      </c>
      <c r="Q13" s="143">
        <v>13.025668462225848</v>
      </c>
      <c r="R13" s="143">
        <v>27.425886787412868</v>
      </c>
      <c r="S13" s="143">
        <v>9.1585993903908047</v>
      </c>
      <c r="T13" s="143">
        <v>16.563333338956603</v>
      </c>
      <c r="U13" s="143">
        <v>0.41876797435986446</v>
      </c>
      <c r="V13" s="143">
        <v>64.044039506476594</v>
      </c>
      <c r="W13" s="143">
        <v>66.542516246050283</v>
      </c>
      <c r="X13" s="143">
        <v>7918.4633773989499</v>
      </c>
      <c r="Y13" s="143">
        <v>2974.8180751894843</v>
      </c>
      <c r="Z13" s="143">
        <v>694.45622407568987</v>
      </c>
      <c r="AA13" s="143">
        <v>765.42703787026539</v>
      </c>
      <c r="AB13" s="143">
        <v>1076.0934560629739</v>
      </c>
      <c r="AC13" s="143">
        <v>210.39768066160474</v>
      </c>
      <c r="AD13" s="143">
        <v>345.24065372096288</v>
      </c>
      <c r="AE13" s="143">
        <v>26284.007202567696</v>
      </c>
      <c r="AF13" s="143">
        <v>270.54576268011056</v>
      </c>
      <c r="AG13" s="143">
        <v>5318.092022287371</v>
      </c>
      <c r="AH13" s="143">
        <v>1178.8866340409443</v>
      </c>
      <c r="AI13" s="143">
        <v>1146.7659857556541</v>
      </c>
      <c r="AJ13" s="143">
        <v>118.91686995500616</v>
      </c>
      <c r="AK13" s="143">
        <v>2012.2807014666762</v>
      </c>
      <c r="AL13" s="143">
        <v>1332.1080401208101</v>
      </c>
      <c r="AM13" s="143">
        <v>0</v>
      </c>
      <c r="AN13" s="143">
        <v>294.22927584982978</v>
      </c>
      <c r="AO13" s="144">
        <v>54930.223847893583</v>
      </c>
      <c r="AP13" s="55">
        <v>101.25936398421173</v>
      </c>
      <c r="AQ13" s="143">
        <v>23462.776293708896</v>
      </c>
      <c r="AR13" s="143">
        <v>0</v>
      </c>
      <c r="AS13" s="143">
        <v>0</v>
      </c>
      <c r="AT13" s="143">
        <v>0</v>
      </c>
      <c r="AU13" s="143">
        <v>-2</v>
      </c>
      <c r="AV13" s="145"/>
      <c r="AW13" s="143">
        <v>23562.035657693104</v>
      </c>
      <c r="AX13" s="143">
        <v>78492.25950558667</v>
      </c>
      <c r="AY13" s="143">
        <v>0.68124453446346556</v>
      </c>
      <c r="AZ13" s="143">
        <v>2102.2933252747821</v>
      </c>
      <c r="BA13" s="143">
        <v>2102.9745698092456</v>
      </c>
      <c r="BB13" s="143">
        <v>25665.010227502349</v>
      </c>
      <c r="BC13" s="143">
        <v>80595.234075395914</v>
      </c>
      <c r="BD13" s="143">
        <v>-9252.9314767820797</v>
      </c>
      <c r="BE13" s="143">
        <v>-67963.854137942952</v>
      </c>
      <c r="BF13" s="143">
        <v>-77216.785614724999</v>
      </c>
      <c r="BG13" s="143">
        <v>-51551.77538722266</v>
      </c>
      <c r="BH13" s="144">
        <v>3378.4484606709234</v>
      </c>
    </row>
    <row r="14" spans="2:63" ht="14.25" customHeight="1" x14ac:dyDescent="0.15">
      <c r="B14" s="5" t="s">
        <v>55</v>
      </c>
      <c r="C14" s="118" t="s">
        <v>163</v>
      </c>
      <c r="D14" s="55">
        <v>291.90679937401484</v>
      </c>
      <c r="E14" s="143">
        <v>0</v>
      </c>
      <c r="F14" s="143">
        <v>4963.9570898713237</v>
      </c>
      <c r="G14" s="143">
        <v>63.145596432741932</v>
      </c>
      <c r="H14" s="143">
        <v>250.5665546394996</v>
      </c>
      <c r="I14" s="143">
        <v>5123.7993978457425</v>
      </c>
      <c r="J14" s="143">
        <v>2.8241993401637822</v>
      </c>
      <c r="K14" s="143">
        <v>11274.112561046075</v>
      </c>
      <c r="L14" s="143">
        <v>62.149093046817811</v>
      </c>
      <c r="M14" s="143">
        <v>4.1851215828904422</v>
      </c>
      <c r="N14" s="143">
        <v>71.731781569301702</v>
      </c>
      <c r="O14" s="143">
        <v>359.00819768163785</v>
      </c>
      <c r="P14" s="143">
        <v>207.93100341694776</v>
      </c>
      <c r="Q14" s="143">
        <v>332.56139643113363</v>
      </c>
      <c r="R14" s="143">
        <v>1721.5710256951686</v>
      </c>
      <c r="S14" s="143">
        <v>165.22506418955732</v>
      </c>
      <c r="T14" s="143">
        <v>567.64490106617484</v>
      </c>
      <c r="U14" s="143">
        <v>75.424850092296708</v>
      </c>
      <c r="V14" s="143">
        <v>2194.1996650869833</v>
      </c>
      <c r="W14" s="143">
        <v>2601.9570856771666</v>
      </c>
      <c r="X14" s="143">
        <v>9569.1541196010767</v>
      </c>
      <c r="Y14" s="143">
        <v>0</v>
      </c>
      <c r="Z14" s="143">
        <v>2305.0329171917119</v>
      </c>
      <c r="AA14" s="143">
        <v>1264.7200916796933</v>
      </c>
      <c r="AB14" s="143">
        <v>4216.7759037941833</v>
      </c>
      <c r="AC14" s="143">
        <v>1273.6536281034546</v>
      </c>
      <c r="AD14" s="143">
        <v>690.4602649661856</v>
      </c>
      <c r="AE14" s="143">
        <v>945.95834158714661</v>
      </c>
      <c r="AF14" s="143">
        <v>1266.5179960050498</v>
      </c>
      <c r="AG14" s="143">
        <v>996.98310362462075</v>
      </c>
      <c r="AH14" s="143">
        <v>1925.8080135562532</v>
      </c>
      <c r="AI14" s="143">
        <v>1269.9016892849049</v>
      </c>
      <c r="AJ14" s="143">
        <v>309.19965564560027</v>
      </c>
      <c r="AK14" s="143">
        <v>5536.0692001411644</v>
      </c>
      <c r="AL14" s="143">
        <v>938.55026444149132</v>
      </c>
      <c r="AM14" s="143">
        <v>605.48896804626895</v>
      </c>
      <c r="AN14" s="143">
        <v>67.800659217569446</v>
      </c>
      <c r="AO14" s="144">
        <v>63515.976200972022</v>
      </c>
      <c r="AP14" s="55">
        <v>159.31473266849312</v>
      </c>
      <c r="AQ14" s="143">
        <v>8477.64</v>
      </c>
      <c r="AR14" s="143">
        <v>30</v>
      </c>
      <c r="AS14" s="143">
        <v>0</v>
      </c>
      <c r="AT14" s="143">
        <v>0</v>
      </c>
      <c r="AU14" s="143">
        <v>-19</v>
      </c>
      <c r="AV14" s="145"/>
      <c r="AW14" s="143">
        <v>8647.9547326684933</v>
      </c>
      <c r="AX14" s="143">
        <v>72163.930933640513</v>
      </c>
      <c r="AY14" s="143">
        <v>3637.1264144892152</v>
      </c>
      <c r="AZ14" s="143">
        <v>42658.366197251948</v>
      </c>
      <c r="BA14" s="143">
        <v>46295.492611741167</v>
      </c>
      <c r="BB14" s="143">
        <v>54943.447344409658</v>
      </c>
      <c r="BC14" s="143">
        <v>118459.42354538165</v>
      </c>
      <c r="BD14" s="143">
        <v>-15393.531965649561</v>
      </c>
      <c r="BE14" s="143">
        <v>-48274.18834122963</v>
      </c>
      <c r="BF14" s="143">
        <v>-63667.720306879201</v>
      </c>
      <c r="BG14" s="143">
        <v>-8724.2729624695403</v>
      </c>
      <c r="BH14" s="144">
        <v>54791.70323850248</v>
      </c>
    </row>
    <row r="15" spans="2:63" ht="14.25" customHeight="1" x14ac:dyDescent="0.15">
      <c r="B15" s="5" t="s">
        <v>56</v>
      </c>
      <c r="C15" s="42" t="s">
        <v>127</v>
      </c>
      <c r="D15" s="55">
        <v>59.234813775641562</v>
      </c>
      <c r="E15" s="143">
        <v>0</v>
      </c>
      <c r="F15" s="143">
        <v>605.0863055808021</v>
      </c>
      <c r="G15" s="143">
        <v>4.8307825437848235</v>
      </c>
      <c r="H15" s="143">
        <v>20.039961237999279</v>
      </c>
      <c r="I15" s="143">
        <v>1177.396333338482</v>
      </c>
      <c r="J15" s="143">
        <v>87.550179545077256</v>
      </c>
      <c r="K15" s="143">
        <v>155.57726175355575</v>
      </c>
      <c r="L15" s="143">
        <v>1656.6962937054041</v>
      </c>
      <c r="M15" s="143">
        <v>58.18089525270959</v>
      </c>
      <c r="N15" s="143">
        <v>5.1035111095373864</v>
      </c>
      <c r="O15" s="143">
        <v>320.47127890667059</v>
      </c>
      <c r="P15" s="143">
        <v>249.26458129353341</v>
      </c>
      <c r="Q15" s="143">
        <v>125.95469692609416</v>
      </c>
      <c r="R15" s="143">
        <v>2914.8795105427803</v>
      </c>
      <c r="S15" s="143">
        <v>503.66876483211524</v>
      </c>
      <c r="T15" s="143">
        <v>126.32749190455691</v>
      </c>
      <c r="U15" s="143">
        <v>3.7581599988517178</v>
      </c>
      <c r="V15" s="143">
        <v>113.45546700681207</v>
      </c>
      <c r="W15" s="143">
        <v>246.82315326059611</v>
      </c>
      <c r="X15" s="143">
        <v>34844.696645081902</v>
      </c>
      <c r="Y15" s="143">
        <v>6.1696293245723979</v>
      </c>
      <c r="Z15" s="143">
        <v>307.04266714038579</v>
      </c>
      <c r="AA15" s="143">
        <v>30.382914561613362</v>
      </c>
      <c r="AB15" s="143">
        <v>158.10352219482996</v>
      </c>
      <c r="AC15" s="143">
        <v>4.9937698195138811</v>
      </c>
      <c r="AD15" s="143">
        <v>62.528720623241952</v>
      </c>
      <c r="AE15" s="143">
        <v>8.2921944026799146</v>
      </c>
      <c r="AF15" s="143">
        <v>2.8280028344356429</v>
      </c>
      <c r="AG15" s="143">
        <v>108.43463356869373</v>
      </c>
      <c r="AH15" s="143">
        <v>704.53930016424147</v>
      </c>
      <c r="AI15" s="143">
        <v>460.32231521288651</v>
      </c>
      <c r="AJ15" s="143">
        <v>19.509481914495076</v>
      </c>
      <c r="AK15" s="143">
        <v>480.65271254462596</v>
      </c>
      <c r="AL15" s="143">
        <v>348.86529237782327</v>
      </c>
      <c r="AM15" s="143">
        <v>70.921108995170599</v>
      </c>
      <c r="AN15" s="143">
        <v>89.974459716397206</v>
      </c>
      <c r="AO15" s="144">
        <v>46142.556812992509</v>
      </c>
      <c r="AP15" s="55">
        <v>63.45586809677269</v>
      </c>
      <c r="AQ15" s="143">
        <v>3238.9448339806495</v>
      </c>
      <c r="AR15" s="143">
        <v>0</v>
      </c>
      <c r="AS15" s="143">
        <v>0</v>
      </c>
      <c r="AT15" s="143">
        <v>0</v>
      </c>
      <c r="AU15" s="143">
        <v>-1</v>
      </c>
      <c r="AV15" s="145"/>
      <c r="AW15" s="143">
        <v>3301.4007020774225</v>
      </c>
      <c r="AX15" s="143">
        <v>49443.957515069924</v>
      </c>
      <c r="AY15" s="143">
        <v>1066.0169854136554</v>
      </c>
      <c r="AZ15" s="143">
        <v>6082.0508834121229</v>
      </c>
      <c r="BA15" s="143">
        <v>7148.0678688257785</v>
      </c>
      <c r="BB15" s="143">
        <v>10449.468570903198</v>
      </c>
      <c r="BC15" s="143">
        <v>56592.025383895714</v>
      </c>
      <c r="BD15" s="143">
        <v>-4634.3453960482047</v>
      </c>
      <c r="BE15" s="143">
        <v>-40463.112167345942</v>
      </c>
      <c r="BF15" s="143">
        <v>-45097.457563394157</v>
      </c>
      <c r="BG15" s="143">
        <v>-34647.988992490951</v>
      </c>
      <c r="BH15" s="144">
        <v>11494.567820501563</v>
      </c>
    </row>
    <row r="16" spans="2:63" ht="14.25" customHeight="1" x14ac:dyDescent="0.15">
      <c r="B16" s="5" t="s">
        <v>57</v>
      </c>
      <c r="C16" s="42" t="s">
        <v>128</v>
      </c>
      <c r="D16" s="55">
        <v>1.1935680885848157</v>
      </c>
      <c r="E16" s="143">
        <v>0</v>
      </c>
      <c r="F16" s="143">
        <v>0</v>
      </c>
      <c r="G16" s="143">
        <v>2.1301836677183799</v>
      </c>
      <c r="H16" s="143">
        <v>141.18699794173494</v>
      </c>
      <c r="I16" s="143">
        <v>0.12332761428448732</v>
      </c>
      <c r="J16" s="143">
        <v>0</v>
      </c>
      <c r="K16" s="143">
        <v>101.79929779398675</v>
      </c>
      <c r="L16" s="143">
        <v>17.450768601035445</v>
      </c>
      <c r="M16" s="143">
        <v>2854.0728259779753</v>
      </c>
      <c r="N16" s="143">
        <v>5.58855069526496</v>
      </c>
      <c r="O16" s="143">
        <v>9767.9966900371892</v>
      </c>
      <c r="P16" s="143">
        <v>2074.2455727010306</v>
      </c>
      <c r="Q16" s="143">
        <v>1657.2917799445374</v>
      </c>
      <c r="R16" s="143">
        <v>343.34397347392053</v>
      </c>
      <c r="S16" s="143">
        <v>147.67124577853147</v>
      </c>
      <c r="T16" s="143">
        <v>815.06829223371983</v>
      </c>
      <c r="U16" s="143">
        <v>35.484649028383892</v>
      </c>
      <c r="V16" s="143">
        <v>1837.3192375167732</v>
      </c>
      <c r="W16" s="143">
        <v>157.13291425298212</v>
      </c>
      <c r="X16" s="143">
        <v>13117.782806421908</v>
      </c>
      <c r="Y16" s="143">
        <v>0</v>
      </c>
      <c r="Z16" s="143">
        <v>1.4607191161199291</v>
      </c>
      <c r="AA16" s="143">
        <v>0</v>
      </c>
      <c r="AB16" s="143">
        <v>0</v>
      </c>
      <c r="AC16" s="143">
        <v>0</v>
      </c>
      <c r="AD16" s="143">
        <v>0</v>
      </c>
      <c r="AE16" s="143">
        <v>76.488384249634464</v>
      </c>
      <c r="AF16" s="143">
        <v>0</v>
      </c>
      <c r="AG16" s="143">
        <v>20.425030323712996</v>
      </c>
      <c r="AH16" s="143">
        <v>0</v>
      </c>
      <c r="AI16" s="143">
        <v>1.5428713509287377</v>
      </c>
      <c r="AJ16" s="143">
        <v>0</v>
      </c>
      <c r="AK16" s="143">
        <v>107.19237974995258</v>
      </c>
      <c r="AL16" s="143">
        <v>16.146235668432741</v>
      </c>
      <c r="AM16" s="143">
        <v>0</v>
      </c>
      <c r="AN16" s="143">
        <v>82.725332630241979</v>
      </c>
      <c r="AO16" s="144">
        <v>33382.863634858579</v>
      </c>
      <c r="AP16" s="55">
        <v>0</v>
      </c>
      <c r="AQ16" s="143">
        <v>0</v>
      </c>
      <c r="AR16" s="143">
        <v>0</v>
      </c>
      <c r="AS16" s="143">
        <v>0</v>
      </c>
      <c r="AT16" s="143">
        <v>0</v>
      </c>
      <c r="AU16" s="143">
        <v>-2</v>
      </c>
      <c r="AV16" s="145"/>
      <c r="AW16" s="143">
        <v>-2</v>
      </c>
      <c r="AX16" s="143">
        <v>33380.863634858579</v>
      </c>
      <c r="AY16" s="143">
        <v>78.991961949823022</v>
      </c>
      <c r="AZ16" s="143">
        <v>6309.9197144273385</v>
      </c>
      <c r="BA16" s="143">
        <v>6388.9116763771608</v>
      </c>
      <c r="BB16" s="143">
        <v>6386.9116763771608</v>
      </c>
      <c r="BC16" s="143">
        <v>39769.775311235746</v>
      </c>
      <c r="BD16" s="143">
        <v>-4947.7711316505665</v>
      </c>
      <c r="BE16" s="143">
        <v>-26406.382169304223</v>
      </c>
      <c r="BF16" s="143">
        <v>-31354.153300954793</v>
      </c>
      <c r="BG16" s="143">
        <v>-24967.241624577626</v>
      </c>
      <c r="BH16" s="144">
        <v>8415.6220102809511</v>
      </c>
    </row>
    <row r="17" spans="2:60" ht="14.25" customHeight="1" x14ac:dyDescent="0.15">
      <c r="B17" s="5" t="s">
        <v>58</v>
      </c>
      <c r="C17" s="42" t="s">
        <v>129</v>
      </c>
      <c r="D17" s="55">
        <v>0</v>
      </c>
      <c r="E17" s="143">
        <v>0</v>
      </c>
      <c r="F17" s="143">
        <v>614.41222289574807</v>
      </c>
      <c r="G17" s="143">
        <v>0</v>
      </c>
      <c r="H17" s="143">
        <v>34.336564992674866</v>
      </c>
      <c r="I17" s="143">
        <v>326.25981154798734</v>
      </c>
      <c r="J17" s="143">
        <v>0</v>
      </c>
      <c r="K17" s="143">
        <v>134.43739882059387</v>
      </c>
      <c r="L17" s="143">
        <v>64.536280285029278</v>
      </c>
      <c r="M17" s="143">
        <v>12.852912594263319</v>
      </c>
      <c r="N17" s="143">
        <v>2298.9120220215395</v>
      </c>
      <c r="O17" s="143">
        <v>3077.1837869169162</v>
      </c>
      <c r="P17" s="143">
        <v>815.5048150634691</v>
      </c>
      <c r="Q17" s="143">
        <v>413.99092921402962</v>
      </c>
      <c r="R17" s="143">
        <v>1763.169717367437</v>
      </c>
      <c r="S17" s="143">
        <v>932.10505303690309</v>
      </c>
      <c r="T17" s="143">
        <v>1210.9387377008934</v>
      </c>
      <c r="U17" s="143">
        <v>112.91255297131232</v>
      </c>
      <c r="V17" s="143">
        <v>1124.2152140152396</v>
      </c>
      <c r="W17" s="143">
        <v>745.19105583583928</v>
      </c>
      <c r="X17" s="143">
        <v>4692.152903564277</v>
      </c>
      <c r="Y17" s="143">
        <v>43.367954516962584</v>
      </c>
      <c r="Z17" s="143">
        <v>13.837967590910507</v>
      </c>
      <c r="AA17" s="143">
        <v>0</v>
      </c>
      <c r="AB17" s="143">
        <v>10.774312440833855</v>
      </c>
      <c r="AC17" s="143">
        <v>0</v>
      </c>
      <c r="AD17" s="143">
        <v>0</v>
      </c>
      <c r="AE17" s="143">
        <v>1.1416176753676786</v>
      </c>
      <c r="AF17" s="143">
        <v>14.442055717299114</v>
      </c>
      <c r="AG17" s="143">
        <v>130.49297274389122</v>
      </c>
      <c r="AH17" s="143">
        <v>44.247151492386756</v>
      </c>
      <c r="AI17" s="143">
        <v>921.40059979486057</v>
      </c>
      <c r="AJ17" s="143">
        <v>9.106461012667987</v>
      </c>
      <c r="AK17" s="143">
        <v>261.06689291696603</v>
      </c>
      <c r="AL17" s="143">
        <v>129.6000876133462</v>
      </c>
      <c r="AM17" s="143">
        <v>12.411194074154855</v>
      </c>
      <c r="AN17" s="143">
        <v>71.638432380828107</v>
      </c>
      <c r="AO17" s="144">
        <v>20036.63967881463</v>
      </c>
      <c r="AP17" s="55">
        <v>8.7758115452983496</v>
      </c>
      <c r="AQ17" s="143">
        <v>2079.1799999999998</v>
      </c>
      <c r="AR17" s="143">
        <v>0</v>
      </c>
      <c r="AS17" s="143">
        <v>0</v>
      </c>
      <c r="AT17" s="143">
        <v>-1893.7929151957962</v>
      </c>
      <c r="AU17" s="143">
        <v>-2</v>
      </c>
      <c r="AV17" s="145"/>
      <c r="AW17" s="143">
        <v>192.16289634950198</v>
      </c>
      <c r="AX17" s="143">
        <v>20228.802575164133</v>
      </c>
      <c r="AY17" s="143">
        <v>689.78139312016742</v>
      </c>
      <c r="AZ17" s="143">
        <v>5620.974808814296</v>
      </c>
      <c r="BA17" s="143">
        <v>6310.7562019344641</v>
      </c>
      <c r="BB17" s="143">
        <v>6502.9190982839655</v>
      </c>
      <c r="BC17" s="143">
        <v>26539.558777098591</v>
      </c>
      <c r="BD17" s="143">
        <v>-15296.909127761945</v>
      </c>
      <c r="BE17" s="143">
        <v>-6554.7545309186125</v>
      </c>
      <c r="BF17" s="143">
        <v>-21851.663658680558</v>
      </c>
      <c r="BG17" s="143">
        <v>-15348.74456039659</v>
      </c>
      <c r="BH17" s="144">
        <v>4687.8951184180369</v>
      </c>
    </row>
    <row r="18" spans="2:60" ht="14.25" customHeight="1" x14ac:dyDescent="0.15">
      <c r="B18" s="5" t="s">
        <v>59</v>
      </c>
      <c r="C18" s="42" t="s">
        <v>130</v>
      </c>
      <c r="D18" s="55">
        <v>51.989296174574037</v>
      </c>
      <c r="E18" s="143">
        <v>0</v>
      </c>
      <c r="F18" s="143">
        <v>3544.8408240235512</v>
      </c>
      <c r="G18" s="143">
        <v>8.2187676678497041</v>
      </c>
      <c r="H18" s="143">
        <v>187.43450256765561</v>
      </c>
      <c r="I18" s="143">
        <v>2017.0153868511316</v>
      </c>
      <c r="J18" s="143">
        <v>0.70604983504094554</v>
      </c>
      <c r="K18" s="143">
        <v>312.91470178881093</v>
      </c>
      <c r="L18" s="143">
        <v>43.739043817547554</v>
      </c>
      <c r="M18" s="143">
        <v>71.122166186347769</v>
      </c>
      <c r="N18" s="143">
        <v>12.228165539118923</v>
      </c>
      <c r="O18" s="143">
        <v>4200.0770101815287</v>
      </c>
      <c r="P18" s="143">
        <v>597.19414170281425</v>
      </c>
      <c r="Q18" s="143">
        <v>614.28376945949469</v>
      </c>
      <c r="R18" s="143">
        <v>1074.0398483890667</v>
      </c>
      <c r="S18" s="143">
        <v>322.04654187041945</v>
      </c>
      <c r="T18" s="143">
        <v>664.92848262667053</v>
      </c>
      <c r="U18" s="143">
        <v>51.425597722731666</v>
      </c>
      <c r="V18" s="143">
        <v>363.1239901595203</v>
      </c>
      <c r="W18" s="143">
        <v>767.24073028260341</v>
      </c>
      <c r="X18" s="143">
        <v>54154.746067424952</v>
      </c>
      <c r="Y18" s="143">
        <v>74.556857181524151</v>
      </c>
      <c r="Z18" s="143">
        <v>44.352011646342611</v>
      </c>
      <c r="AA18" s="143">
        <v>8.1917269730087643</v>
      </c>
      <c r="AB18" s="143">
        <v>2193.2183643051744</v>
      </c>
      <c r="AC18" s="143">
        <v>54.822116398599853</v>
      </c>
      <c r="AD18" s="143">
        <v>278.12095678572268</v>
      </c>
      <c r="AE18" s="143">
        <v>432.964672302488</v>
      </c>
      <c r="AF18" s="143">
        <v>182.39261483481056</v>
      </c>
      <c r="AG18" s="143">
        <v>2253.3704474094129</v>
      </c>
      <c r="AH18" s="143">
        <v>87.890204467870362</v>
      </c>
      <c r="AI18" s="143">
        <v>245.27402850586418</v>
      </c>
      <c r="AJ18" s="143">
        <v>90.931390929099308</v>
      </c>
      <c r="AK18" s="143">
        <v>1103.9002028375833</v>
      </c>
      <c r="AL18" s="143">
        <v>1093.5247226407182</v>
      </c>
      <c r="AM18" s="143">
        <v>5.3190831746377949</v>
      </c>
      <c r="AN18" s="143">
        <v>100.20852148508693</v>
      </c>
      <c r="AO18" s="144">
        <v>77308.35300614938</v>
      </c>
      <c r="AP18" s="55">
        <v>203.86885282154631</v>
      </c>
      <c r="AQ18" s="143">
        <v>3042.3798635447356</v>
      </c>
      <c r="AR18" s="143">
        <v>0</v>
      </c>
      <c r="AS18" s="143">
        <v>134.20720659610058</v>
      </c>
      <c r="AT18" s="143">
        <v>3939.0674484272058</v>
      </c>
      <c r="AU18" s="143">
        <v>-3</v>
      </c>
      <c r="AV18" s="145"/>
      <c r="AW18" s="143">
        <v>7316.5233713895886</v>
      </c>
      <c r="AX18" s="143">
        <v>84624.876377538953</v>
      </c>
      <c r="AY18" s="143">
        <v>1594.7309392232658</v>
      </c>
      <c r="AZ18" s="143">
        <v>38772.745844546916</v>
      </c>
      <c r="BA18" s="143">
        <v>40367.476783770187</v>
      </c>
      <c r="BB18" s="143">
        <v>47684.000155159774</v>
      </c>
      <c r="BC18" s="143">
        <v>124992.35316130916</v>
      </c>
      <c r="BD18" s="143">
        <v>-7927.7612200929943</v>
      </c>
      <c r="BE18" s="143">
        <v>-65461.390282732784</v>
      </c>
      <c r="BF18" s="143">
        <v>-73389.151502825771</v>
      </c>
      <c r="BG18" s="143">
        <v>-25705.151347666</v>
      </c>
      <c r="BH18" s="144">
        <v>51603.201658483369</v>
      </c>
    </row>
    <row r="19" spans="2:60" ht="14.25" customHeight="1" x14ac:dyDescent="0.15">
      <c r="B19" s="5" t="s">
        <v>60</v>
      </c>
      <c r="C19" s="42" t="s">
        <v>37</v>
      </c>
      <c r="D19" s="55">
        <v>0</v>
      </c>
      <c r="E19" s="143">
        <v>0</v>
      </c>
      <c r="F19" s="143">
        <v>0</v>
      </c>
      <c r="G19" s="143">
        <v>0</v>
      </c>
      <c r="H19" s="143">
        <v>1.629216418199148</v>
      </c>
      <c r="I19" s="143">
        <v>0.61663807142243665</v>
      </c>
      <c r="J19" s="143">
        <v>0</v>
      </c>
      <c r="K19" s="143">
        <v>20.621998529578029</v>
      </c>
      <c r="L19" s="143">
        <v>3.7727621015114394</v>
      </c>
      <c r="M19" s="143">
        <v>9.5582899343737164</v>
      </c>
      <c r="N19" s="143">
        <v>2.475901609351986E-2</v>
      </c>
      <c r="O19" s="143">
        <v>45.356014808984227</v>
      </c>
      <c r="P19" s="143">
        <v>3533.0061244524477</v>
      </c>
      <c r="Q19" s="143">
        <v>765.85756020299527</v>
      </c>
      <c r="R19" s="143">
        <v>202.652137274452</v>
      </c>
      <c r="S19" s="143">
        <v>33.238362717046236</v>
      </c>
      <c r="T19" s="143">
        <v>122.71945949634028</v>
      </c>
      <c r="U19" s="143">
        <v>16.30993292961</v>
      </c>
      <c r="V19" s="143">
        <v>423.81052247353477</v>
      </c>
      <c r="W19" s="143">
        <v>4.1731926323740156</v>
      </c>
      <c r="X19" s="143">
        <v>4748.6462890571629</v>
      </c>
      <c r="Y19" s="143">
        <v>0</v>
      </c>
      <c r="Z19" s="143">
        <v>680.37299334571412</v>
      </c>
      <c r="AA19" s="143">
        <v>0</v>
      </c>
      <c r="AB19" s="143">
        <v>3.4114399783495664</v>
      </c>
      <c r="AC19" s="143">
        <v>0</v>
      </c>
      <c r="AD19" s="143">
        <v>0</v>
      </c>
      <c r="AE19" s="143">
        <v>78.449215637747884</v>
      </c>
      <c r="AF19" s="143">
        <v>0.9578500994606487</v>
      </c>
      <c r="AG19" s="143">
        <v>189.39206269345408</v>
      </c>
      <c r="AH19" s="143">
        <v>0</v>
      </c>
      <c r="AI19" s="143">
        <v>0</v>
      </c>
      <c r="AJ19" s="143">
        <v>0</v>
      </c>
      <c r="AK19" s="143">
        <v>6127.2572263924048</v>
      </c>
      <c r="AL19" s="143">
        <v>8.6050865150481517</v>
      </c>
      <c r="AM19" s="143">
        <v>0</v>
      </c>
      <c r="AN19" s="143">
        <v>0</v>
      </c>
      <c r="AO19" s="144">
        <v>17020.439134778302</v>
      </c>
      <c r="AP19" s="55">
        <v>0</v>
      </c>
      <c r="AQ19" s="143">
        <v>153.72</v>
      </c>
      <c r="AR19" s="143">
        <v>0</v>
      </c>
      <c r="AS19" s="143">
        <v>1116.1932701599187</v>
      </c>
      <c r="AT19" s="143">
        <v>27565.686363000004</v>
      </c>
      <c r="AU19" s="143">
        <v>-1</v>
      </c>
      <c r="AV19" s="145"/>
      <c r="AW19" s="143">
        <v>28834.59963315992</v>
      </c>
      <c r="AX19" s="143">
        <v>45855.038767938226</v>
      </c>
      <c r="AY19" s="143">
        <v>4391.8396651541061</v>
      </c>
      <c r="AZ19" s="143">
        <v>14045.473539834591</v>
      </c>
      <c r="BA19" s="143">
        <v>18437.313204988695</v>
      </c>
      <c r="BB19" s="143">
        <v>47271.912838148623</v>
      </c>
      <c r="BC19" s="143">
        <v>64292.351972926917</v>
      </c>
      <c r="BD19" s="143">
        <v>-9113.468085337423</v>
      </c>
      <c r="BE19" s="143">
        <v>-34319.215640186128</v>
      </c>
      <c r="BF19" s="143">
        <v>-43432.683725523559</v>
      </c>
      <c r="BG19" s="143">
        <v>3839.2291126250602</v>
      </c>
      <c r="BH19" s="144">
        <v>20859.668247403366</v>
      </c>
    </row>
    <row r="20" spans="2:60" ht="14.25" customHeight="1" x14ac:dyDescent="0.15">
      <c r="B20" s="5" t="s">
        <v>61</v>
      </c>
      <c r="C20" s="42" t="s">
        <v>38</v>
      </c>
      <c r="D20" s="55">
        <v>4.6925874755440506E-4</v>
      </c>
      <c r="E20" s="143">
        <v>0</v>
      </c>
      <c r="F20" s="143">
        <v>0</v>
      </c>
      <c r="G20" s="143">
        <v>0</v>
      </c>
      <c r="H20" s="143">
        <v>1.3305086632631244</v>
      </c>
      <c r="I20" s="143">
        <v>0</v>
      </c>
      <c r="J20" s="143">
        <v>0</v>
      </c>
      <c r="K20" s="143">
        <v>159.82048860422972</v>
      </c>
      <c r="L20" s="143">
        <v>4.0194467586159126</v>
      </c>
      <c r="M20" s="143">
        <v>11.637492201392867</v>
      </c>
      <c r="N20" s="143">
        <v>0.40859619153506199</v>
      </c>
      <c r="O20" s="143">
        <v>18.49336431858859</v>
      </c>
      <c r="P20" s="143">
        <v>123.520892571944</v>
      </c>
      <c r="Q20" s="143">
        <v>2244.6656923744658</v>
      </c>
      <c r="R20" s="143">
        <v>27.864163256699882</v>
      </c>
      <c r="S20" s="143">
        <v>28.568278101686499</v>
      </c>
      <c r="T20" s="143">
        <v>62.626240300415382</v>
      </c>
      <c r="U20" s="143">
        <v>0.73225305016553044</v>
      </c>
      <c r="V20" s="143">
        <v>34.518730654702622</v>
      </c>
      <c r="W20" s="143">
        <v>2.842476013897929</v>
      </c>
      <c r="X20" s="143">
        <v>34.696606490457981</v>
      </c>
      <c r="Y20" s="143">
        <v>0.78300975187531852</v>
      </c>
      <c r="Z20" s="143">
        <v>17.528629393439147</v>
      </c>
      <c r="AA20" s="143">
        <v>0</v>
      </c>
      <c r="AB20" s="143">
        <v>2.4542908208280956</v>
      </c>
      <c r="AC20" s="143">
        <v>0</v>
      </c>
      <c r="AD20" s="143">
        <v>0</v>
      </c>
      <c r="AE20" s="143">
        <v>26.188151228034524</v>
      </c>
      <c r="AF20" s="143">
        <v>3.5695099259059546</v>
      </c>
      <c r="AG20" s="143">
        <v>12.836495059875837</v>
      </c>
      <c r="AH20" s="143">
        <v>0</v>
      </c>
      <c r="AI20" s="143">
        <v>0</v>
      </c>
      <c r="AJ20" s="143">
        <v>0</v>
      </c>
      <c r="AK20" s="143">
        <v>9643.6073236206321</v>
      </c>
      <c r="AL20" s="143">
        <v>5.1384206801804702</v>
      </c>
      <c r="AM20" s="143">
        <v>0</v>
      </c>
      <c r="AN20" s="143">
        <v>0</v>
      </c>
      <c r="AO20" s="144">
        <v>12467.851529291578</v>
      </c>
      <c r="AP20" s="55">
        <v>0</v>
      </c>
      <c r="AQ20" s="143">
        <v>43.38</v>
      </c>
      <c r="AR20" s="143">
        <v>0</v>
      </c>
      <c r="AS20" s="143">
        <v>486.95948185688951</v>
      </c>
      <c r="AT20" s="143">
        <v>28615.066750000002</v>
      </c>
      <c r="AU20" s="143">
        <v>-1</v>
      </c>
      <c r="AV20" s="145"/>
      <c r="AW20" s="143">
        <v>29144.40623185689</v>
      </c>
      <c r="AX20" s="143">
        <v>41612.257761148474</v>
      </c>
      <c r="AY20" s="143">
        <v>6891.0369598607231</v>
      </c>
      <c r="AZ20" s="143">
        <v>11489.843089345262</v>
      </c>
      <c r="BA20" s="143">
        <v>18380.880049205989</v>
      </c>
      <c r="BB20" s="143">
        <v>47525.286281062879</v>
      </c>
      <c r="BC20" s="143">
        <v>59993.137810354456</v>
      </c>
      <c r="BD20" s="143">
        <v>-7676.6459775707845</v>
      </c>
      <c r="BE20" s="143">
        <v>-31898.364356846949</v>
      </c>
      <c r="BF20" s="143">
        <v>-39575.010334417726</v>
      </c>
      <c r="BG20" s="143">
        <v>7950.2759466451453</v>
      </c>
      <c r="BH20" s="144">
        <v>20418.127475936726</v>
      </c>
    </row>
    <row r="21" spans="2:60" ht="14.25" customHeight="1" x14ac:dyDescent="0.15">
      <c r="B21" s="5" t="s">
        <v>62</v>
      </c>
      <c r="C21" s="42" t="s">
        <v>39</v>
      </c>
      <c r="D21" s="55">
        <v>1.5715083672063625E-2</v>
      </c>
      <c r="E21" s="143">
        <v>0</v>
      </c>
      <c r="F21" s="143">
        <v>0</v>
      </c>
      <c r="G21" s="143">
        <v>0</v>
      </c>
      <c r="H21" s="143">
        <v>0</v>
      </c>
      <c r="I21" s="143">
        <v>0</v>
      </c>
      <c r="J21" s="143">
        <v>0</v>
      </c>
      <c r="K21" s="143">
        <v>0</v>
      </c>
      <c r="L21" s="143">
        <v>0</v>
      </c>
      <c r="M21" s="143">
        <v>0</v>
      </c>
      <c r="N21" s="143">
        <v>0</v>
      </c>
      <c r="O21" s="143">
        <v>0.32467208026810368</v>
      </c>
      <c r="P21" s="143">
        <v>46.684803163968425</v>
      </c>
      <c r="Q21" s="143">
        <v>92.927772930458417</v>
      </c>
      <c r="R21" s="143">
        <v>2283.2765350993627</v>
      </c>
      <c r="S21" s="143">
        <v>0</v>
      </c>
      <c r="T21" s="143">
        <v>21.672882976168605</v>
      </c>
      <c r="U21" s="143">
        <v>0.34996577129326284</v>
      </c>
      <c r="V21" s="143">
        <v>14.691190392154963</v>
      </c>
      <c r="W21" s="143">
        <v>6.6771082117984255</v>
      </c>
      <c r="X21" s="143">
        <v>124.35923674947993</v>
      </c>
      <c r="Y21" s="143">
        <v>0</v>
      </c>
      <c r="Z21" s="143">
        <v>7.1008735181988536</v>
      </c>
      <c r="AA21" s="143">
        <v>1.0799761361543461</v>
      </c>
      <c r="AB21" s="143">
        <v>757.72031405649363</v>
      </c>
      <c r="AC21" s="143">
        <v>4.9937698195138811</v>
      </c>
      <c r="AD21" s="143">
        <v>0</v>
      </c>
      <c r="AE21" s="143">
        <v>3.7660971073505398</v>
      </c>
      <c r="AF21" s="143">
        <v>60.321681051072829</v>
      </c>
      <c r="AG21" s="143">
        <v>2223.4526131325392</v>
      </c>
      <c r="AH21" s="143">
        <v>0</v>
      </c>
      <c r="AI21" s="143">
        <v>6837.8153405253843</v>
      </c>
      <c r="AJ21" s="143">
        <v>0</v>
      </c>
      <c r="AK21" s="143">
        <v>3070.2231139955566</v>
      </c>
      <c r="AL21" s="143">
        <v>315.44982359622219</v>
      </c>
      <c r="AM21" s="143">
        <v>308.50682412899204</v>
      </c>
      <c r="AN21" s="143">
        <v>0</v>
      </c>
      <c r="AO21" s="144">
        <v>16181.410309526107</v>
      </c>
      <c r="AP21" s="55">
        <v>14.851373384351053</v>
      </c>
      <c r="AQ21" s="143">
        <v>1053.19</v>
      </c>
      <c r="AR21" s="143">
        <v>0</v>
      </c>
      <c r="AS21" s="143">
        <v>3724.8000125770213</v>
      </c>
      <c r="AT21" s="143">
        <v>24318.819798499997</v>
      </c>
      <c r="AU21" s="143">
        <v>-3</v>
      </c>
      <c r="AV21" s="145"/>
      <c r="AW21" s="143">
        <v>29108.661184461373</v>
      </c>
      <c r="AX21" s="143">
        <v>45290.071493987482</v>
      </c>
      <c r="AY21" s="143">
        <v>8902.1169729721041</v>
      </c>
      <c r="AZ21" s="143">
        <v>26679.579594181498</v>
      </c>
      <c r="BA21" s="143">
        <v>35581.696567153602</v>
      </c>
      <c r="BB21" s="143">
        <v>64690.357751614967</v>
      </c>
      <c r="BC21" s="143">
        <v>80871.768061141076</v>
      </c>
      <c r="BD21" s="143">
        <v>-14948.178503724295</v>
      </c>
      <c r="BE21" s="143">
        <v>-29186.979187714387</v>
      </c>
      <c r="BF21" s="143">
        <v>-44135.157691438682</v>
      </c>
      <c r="BG21" s="143">
        <v>20555.200060176285</v>
      </c>
      <c r="BH21" s="144">
        <v>36736.610369702394</v>
      </c>
    </row>
    <row r="22" spans="2:60" ht="14.25" customHeight="1" x14ac:dyDescent="0.15">
      <c r="B22" s="5" t="s">
        <v>63</v>
      </c>
      <c r="C22" s="42" t="s">
        <v>106</v>
      </c>
      <c r="D22" s="55">
        <v>0</v>
      </c>
      <c r="E22" s="143">
        <v>0</v>
      </c>
      <c r="F22" s="143">
        <v>0</v>
      </c>
      <c r="G22" s="143">
        <v>0</v>
      </c>
      <c r="H22" s="143">
        <v>0.17355883964232791</v>
      </c>
      <c r="I22" s="143">
        <v>0.72550067723139611</v>
      </c>
      <c r="J22" s="143">
        <v>0</v>
      </c>
      <c r="K22" s="143">
        <v>0</v>
      </c>
      <c r="L22" s="143">
        <v>0</v>
      </c>
      <c r="M22" s="143">
        <v>0</v>
      </c>
      <c r="N22" s="143">
        <v>1.524808520306304</v>
      </c>
      <c r="O22" s="143">
        <v>364.17787557409753</v>
      </c>
      <c r="P22" s="143">
        <v>125.94975693901661</v>
      </c>
      <c r="Q22" s="143">
        <v>154.7581830385007</v>
      </c>
      <c r="R22" s="143">
        <v>3968.9370528499544</v>
      </c>
      <c r="S22" s="143">
        <v>4027.3592935639736</v>
      </c>
      <c r="T22" s="143">
        <v>2422.1444551726686</v>
      </c>
      <c r="U22" s="143">
        <v>1222.6891663291572</v>
      </c>
      <c r="V22" s="143">
        <v>869.78968342684038</v>
      </c>
      <c r="W22" s="143">
        <v>304.91375658785449</v>
      </c>
      <c r="X22" s="143">
        <v>275.52779466494155</v>
      </c>
      <c r="Y22" s="143">
        <v>0.34548284217094644</v>
      </c>
      <c r="Z22" s="143">
        <v>1.4607191161199291</v>
      </c>
      <c r="AA22" s="143">
        <v>0</v>
      </c>
      <c r="AB22" s="143">
        <v>20.762960667784874</v>
      </c>
      <c r="AC22" s="143">
        <v>19.291486819371517</v>
      </c>
      <c r="AD22" s="143">
        <v>0</v>
      </c>
      <c r="AE22" s="143">
        <v>1.0785279403373309</v>
      </c>
      <c r="AF22" s="143">
        <v>275.19298237848727</v>
      </c>
      <c r="AG22" s="143">
        <v>1102.2406374864731</v>
      </c>
      <c r="AH22" s="143">
        <v>473.36720033214209</v>
      </c>
      <c r="AI22" s="143">
        <v>1.0131356285606903</v>
      </c>
      <c r="AJ22" s="143">
        <v>0</v>
      </c>
      <c r="AK22" s="143">
        <v>9817.2624842137229</v>
      </c>
      <c r="AL22" s="143">
        <v>8.7481592412567064</v>
      </c>
      <c r="AM22" s="143">
        <v>421.09408465882541</v>
      </c>
      <c r="AN22" s="143">
        <v>0</v>
      </c>
      <c r="AO22" s="144">
        <v>25880.528747509445</v>
      </c>
      <c r="AP22" s="55">
        <v>2.7002497062456463</v>
      </c>
      <c r="AQ22" s="143">
        <v>337.20000000000005</v>
      </c>
      <c r="AR22" s="143">
        <v>0</v>
      </c>
      <c r="AS22" s="143">
        <v>0</v>
      </c>
      <c r="AT22" s="143">
        <v>0</v>
      </c>
      <c r="AU22" s="143">
        <v>-2</v>
      </c>
      <c r="AV22" s="145"/>
      <c r="AW22" s="143">
        <v>337.90024970624569</v>
      </c>
      <c r="AX22" s="143">
        <v>26218.428997215684</v>
      </c>
      <c r="AY22" s="143">
        <v>3143.8725505210577</v>
      </c>
      <c r="AZ22" s="143">
        <v>7895.1049021909876</v>
      </c>
      <c r="BA22" s="143">
        <v>11038.977452712046</v>
      </c>
      <c r="BB22" s="143">
        <v>11376.877702418291</v>
      </c>
      <c r="BC22" s="143">
        <v>37257.40644992773</v>
      </c>
      <c r="BD22" s="143">
        <v>-13440.586976419696</v>
      </c>
      <c r="BE22" s="143">
        <v>-11168.790341482656</v>
      </c>
      <c r="BF22" s="143">
        <v>-24609.377317902352</v>
      </c>
      <c r="BG22" s="143">
        <v>-13232.499615484063</v>
      </c>
      <c r="BH22" s="144">
        <v>12648.029132025378</v>
      </c>
    </row>
    <row r="23" spans="2:60" ht="14.25" customHeight="1" x14ac:dyDescent="0.15">
      <c r="B23" s="5" t="s">
        <v>64</v>
      </c>
      <c r="C23" s="42" t="s">
        <v>131</v>
      </c>
      <c r="D23" s="55">
        <v>1.4221082625491687E-2</v>
      </c>
      <c r="E23" s="143">
        <v>0</v>
      </c>
      <c r="F23" s="143">
        <v>0</v>
      </c>
      <c r="G23" s="143">
        <v>0</v>
      </c>
      <c r="H23" s="143">
        <v>1.6369984946988665</v>
      </c>
      <c r="I23" s="143">
        <v>0.72550067723139611</v>
      </c>
      <c r="J23" s="143">
        <v>0</v>
      </c>
      <c r="K23" s="143">
        <v>1.7184998774648355</v>
      </c>
      <c r="L23" s="143">
        <v>0.14935559174325044</v>
      </c>
      <c r="M23" s="143">
        <v>0</v>
      </c>
      <c r="N23" s="143">
        <v>0.1694231689229227</v>
      </c>
      <c r="O23" s="143">
        <v>37.479977239206818</v>
      </c>
      <c r="P23" s="143">
        <v>584.27316129007511</v>
      </c>
      <c r="Q23" s="143">
        <v>338.27382214615199</v>
      </c>
      <c r="R23" s="143">
        <v>377.57520108883392</v>
      </c>
      <c r="S23" s="143">
        <v>105.39299750148254</v>
      </c>
      <c r="T23" s="143">
        <v>1463.5224113457027</v>
      </c>
      <c r="U23" s="143">
        <v>63.835142942369544</v>
      </c>
      <c r="V23" s="143">
        <v>1606.906251859604</v>
      </c>
      <c r="W23" s="143">
        <v>32.81383308727078</v>
      </c>
      <c r="X23" s="143">
        <v>5314.049601459853</v>
      </c>
      <c r="Y23" s="143">
        <v>0.34548284217094644</v>
      </c>
      <c r="Z23" s="143">
        <v>14.607191161199291</v>
      </c>
      <c r="AA23" s="143">
        <v>0</v>
      </c>
      <c r="AB23" s="143">
        <v>157.45467580250494</v>
      </c>
      <c r="AC23" s="143">
        <v>0.99875396390277615</v>
      </c>
      <c r="AD23" s="143">
        <v>18.080227787196566</v>
      </c>
      <c r="AE23" s="143">
        <v>67.916539314166045</v>
      </c>
      <c r="AF23" s="143">
        <v>52.009444807952178</v>
      </c>
      <c r="AG23" s="143">
        <v>1000.2180291515267</v>
      </c>
      <c r="AH23" s="143">
        <v>256.32926956871552</v>
      </c>
      <c r="AI23" s="143">
        <v>36.901419598938205</v>
      </c>
      <c r="AJ23" s="143">
        <v>0</v>
      </c>
      <c r="AK23" s="143">
        <v>4336.7919668908444</v>
      </c>
      <c r="AL23" s="143">
        <v>44.231011985281313</v>
      </c>
      <c r="AM23" s="143">
        <v>0</v>
      </c>
      <c r="AN23" s="143">
        <v>7.6755463265172974</v>
      </c>
      <c r="AO23" s="144">
        <v>15922.095958054155</v>
      </c>
      <c r="AP23" s="55">
        <v>464.44294947425112</v>
      </c>
      <c r="AQ23" s="143">
        <v>44633.360226968878</v>
      </c>
      <c r="AR23" s="143">
        <v>0</v>
      </c>
      <c r="AS23" s="143">
        <v>1593.7825733233808</v>
      </c>
      <c r="AT23" s="143">
        <v>27073.584839800005</v>
      </c>
      <c r="AU23" s="143">
        <v>1</v>
      </c>
      <c r="AV23" s="145"/>
      <c r="AW23" s="143">
        <v>73766.170589566507</v>
      </c>
      <c r="AX23" s="143">
        <v>89688.266547620675</v>
      </c>
      <c r="AY23" s="143">
        <v>1416.0732228844993</v>
      </c>
      <c r="AZ23" s="143">
        <v>13395.523873562435</v>
      </c>
      <c r="BA23" s="143">
        <v>14811.597096446936</v>
      </c>
      <c r="BB23" s="143">
        <v>88577.767686013467</v>
      </c>
      <c r="BC23" s="143">
        <v>104499.86364406761</v>
      </c>
      <c r="BD23" s="143">
        <v>-30679.080200538472</v>
      </c>
      <c r="BE23" s="143">
        <v>-56510.764326213342</v>
      </c>
      <c r="BF23" s="143">
        <v>-87189.844526751796</v>
      </c>
      <c r="BG23" s="143">
        <v>1387.9231592616425</v>
      </c>
      <c r="BH23" s="144">
        <v>17310.019117315798</v>
      </c>
    </row>
    <row r="24" spans="2:60" ht="14.25" customHeight="1" x14ac:dyDescent="0.15">
      <c r="B24" s="5" t="s">
        <v>65</v>
      </c>
      <c r="C24" s="42" t="s">
        <v>145</v>
      </c>
      <c r="D24" s="55">
        <v>0</v>
      </c>
      <c r="E24" s="143">
        <v>0</v>
      </c>
      <c r="F24" s="143">
        <v>2.5879749673439472</v>
      </c>
      <c r="G24" s="143">
        <v>0</v>
      </c>
      <c r="H24" s="143">
        <v>0</v>
      </c>
      <c r="I24" s="143">
        <v>7.2550067723139611</v>
      </c>
      <c r="J24" s="143">
        <v>0</v>
      </c>
      <c r="K24" s="143">
        <v>0.12180194600919822</v>
      </c>
      <c r="L24" s="143">
        <v>0</v>
      </c>
      <c r="M24" s="143">
        <v>0</v>
      </c>
      <c r="N24" s="143">
        <v>0</v>
      </c>
      <c r="O24" s="143">
        <v>0.77451973989101353</v>
      </c>
      <c r="P24" s="143">
        <v>17.968912024272257</v>
      </c>
      <c r="Q24" s="143">
        <v>2.8691979692471752</v>
      </c>
      <c r="R24" s="143">
        <v>0</v>
      </c>
      <c r="S24" s="143">
        <v>0.40704468717459297</v>
      </c>
      <c r="T24" s="143">
        <v>1.1764139859214116</v>
      </c>
      <c r="U24" s="143">
        <v>324.9852769430525</v>
      </c>
      <c r="V24" s="143">
        <v>3.9329977247609715</v>
      </c>
      <c r="W24" s="143">
        <v>0.43452722821945938</v>
      </c>
      <c r="X24" s="143">
        <v>1281.412188510928</v>
      </c>
      <c r="Y24" s="143">
        <v>0.69096568434189287</v>
      </c>
      <c r="Z24" s="143">
        <v>0</v>
      </c>
      <c r="AA24" s="143">
        <v>2.1599522723086921</v>
      </c>
      <c r="AB24" s="143">
        <v>174.51187569425275</v>
      </c>
      <c r="AC24" s="143">
        <v>44.572684702599787</v>
      </c>
      <c r="AD24" s="143">
        <v>68.297418674258282</v>
      </c>
      <c r="AE24" s="143">
        <v>21.924046675969773</v>
      </c>
      <c r="AF24" s="143">
        <v>56.343261564981965</v>
      </c>
      <c r="AG24" s="143">
        <v>1178.5169156756363</v>
      </c>
      <c r="AH24" s="143">
        <v>42.932294596583802</v>
      </c>
      <c r="AI24" s="143">
        <v>12.987519930787634</v>
      </c>
      <c r="AJ24" s="143">
        <v>1.6911271838084496</v>
      </c>
      <c r="AK24" s="143">
        <v>1039.464882979908</v>
      </c>
      <c r="AL24" s="143">
        <v>28.549586707076053</v>
      </c>
      <c r="AM24" s="143">
        <v>0</v>
      </c>
      <c r="AN24" s="143">
        <v>0</v>
      </c>
      <c r="AO24" s="144">
        <v>4316.5683948416481</v>
      </c>
      <c r="AP24" s="55">
        <v>234.24666201680981</v>
      </c>
      <c r="AQ24" s="143">
        <v>31455.283264623809</v>
      </c>
      <c r="AR24" s="143">
        <v>0</v>
      </c>
      <c r="AS24" s="143">
        <v>7280.3006648241917</v>
      </c>
      <c r="AT24" s="143">
        <v>43272.486634120061</v>
      </c>
      <c r="AU24" s="143">
        <v>-6</v>
      </c>
      <c r="AV24" s="145"/>
      <c r="AW24" s="143">
        <v>82236.317225584862</v>
      </c>
      <c r="AX24" s="143">
        <v>86552.885620426518</v>
      </c>
      <c r="AY24" s="143">
        <v>1086.1815191194278</v>
      </c>
      <c r="AZ24" s="143">
        <v>3056.8109362410528</v>
      </c>
      <c r="BA24" s="143">
        <v>4142.9924553604806</v>
      </c>
      <c r="BB24" s="143">
        <v>86379.309680945342</v>
      </c>
      <c r="BC24" s="143">
        <v>90695.878075786997</v>
      </c>
      <c r="BD24" s="143">
        <v>-57117.284426509388</v>
      </c>
      <c r="BE24" s="143">
        <v>-29088.927770153627</v>
      </c>
      <c r="BF24" s="143">
        <v>-86206.212196663022</v>
      </c>
      <c r="BG24" s="143">
        <v>173.09748428233564</v>
      </c>
      <c r="BH24" s="144">
        <v>4489.6658791239834</v>
      </c>
    </row>
    <row r="25" spans="2:60" ht="14.25" customHeight="1" x14ac:dyDescent="0.15">
      <c r="B25" s="5" t="s">
        <v>66</v>
      </c>
      <c r="C25" s="42" t="s">
        <v>132</v>
      </c>
      <c r="D25" s="55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3">
        <v>0</v>
      </c>
      <c r="O25" s="143">
        <v>0</v>
      </c>
      <c r="P25" s="143">
        <v>0</v>
      </c>
      <c r="Q25" s="143">
        <v>1.1882315576463855</v>
      </c>
      <c r="R25" s="143">
        <v>0</v>
      </c>
      <c r="S25" s="143">
        <v>0</v>
      </c>
      <c r="T25" s="143">
        <v>0</v>
      </c>
      <c r="U25" s="143">
        <v>0</v>
      </c>
      <c r="V25" s="143">
        <v>14902.945203529363</v>
      </c>
      <c r="W25" s="143">
        <v>0</v>
      </c>
      <c r="X25" s="143">
        <v>0</v>
      </c>
      <c r="Y25" s="143">
        <v>0</v>
      </c>
      <c r="Z25" s="143">
        <v>0</v>
      </c>
      <c r="AA25" s="143">
        <v>0</v>
      </c>
      <c r="AB25" s="143">
        <v>0</v>
      </c>
      <c r="AC25" s="143">
        <v>0</v>
      </c>
      <c r="AD25" s="143">
        <v>0</v>
      </c>
      <c r="AE25" s="143">
        <v>3902.2534703800079</v>
      </c>
      <c r="AF25" s="143">
        <v>0</v>
      </c>
      <c r="AG25" s="143">
        <v>4868.0652000303271</v>
      </c>
      <c r="AH25" s="143">
        <v>25.158612027452417</v>
      </c>
      <c r="AI25" s="143">
        <v>0</v>
      </c>
      <c r="AJ25" s="143">
        <v>0</v>
      </c>
      <c r="AK25" s="143">
        <v>13365.058055330839</v>
      </c>
      <c r="AL25" s="143">
        <v>31.389124991945845</v>
      </c>
      <c r="AM25" s="143">
        <v>0</v>
      </c>
      <c r="AN25" s="143">
        <v>0</v>
      </c>
      <c r="AO25" s="144">
        <v>37096.057897847582</v>
      </c>
      <c r="AP25" s="55">
        <v>0</v>
      </c>
      <c r="AQ25" s="143">
        <v>72572.914556587726</v>
      </c>
      <c r="AR25" s="143">
        <v>0</v>
      </c>
      <c r="AS25" s="143">
        <v>6763.8965379007423</v>
      </c>
      <c r="AT25" s="143">
        <v>55344.245954000005</v>
      </c>
      <c r="AU25" s="143">
        <v>-3</v>
      </c>
      <c r="AV25" s="145"/>
      <c r="AW25" s="143">
        <v>134678.0570484885</v>
      </c>
      <c r="AX25" s="143">
        <v>171774.11494633605</v>
      </c>
      <c r="AY25" s="143">
        <v>9209.5447870243042</v>
      </c>
      <c r="AZ25" s="143">
        <v>15659.611058966051</v>
      </c>
      <c r="BA25" s="143">
        <v>24869.155845990354</v>
      </c>
      <c r="BB25" s="143">
        <v>159547.21289447881</v>
      </c>
      <c r="BC25" s="143">
        <v>196643.27079232637</v>
      </c>
      <c r="BD25" s="143">
        <v>-30083.047730216091</v>
      </c>
      <c r="BE25" s="143">
        <v>-127452.60433914819</v>
      </c>
      <c r="BF25" s="143">
        <v>-157535.6520693643</v>
      </c>
      <c r="BG25" s="143">
        <v>2011.560825114519</v>
      </c>
      <c r="BH25" s="144">
        <v>39107.618722962092</v>
      </c>
    </row>
    <row r="26" spans="2:60" ht="14.25" customHeight="1" x14ac:dyDescent="0.15">
      <c r="B26" s="5" t="s">
        <v>67</v>
      </c>
      <c r="C26" s="42" t="s">
        <v>0</v>
      </c>
      <c r="D26" s="55">
        <v>9.197577291676458</v>
      </c>
      <c r="E26" s="143">
        <v>0</v>
      </c>
      <c r="F26" s="143">
        <v>2108.8179389182792</v>
      </c>
      <c r="G26" s="143">
        <v>107.80765839144235</v>
      </c>
      <c r="H26" s="143">
        <v>74.922577434299981</v>
      </c>
      <c r="I26" s="143">
        <v>413.24122941496086</v>
      </c>
      <c r="J26" s="143">
        <v>3.5302491752047276</v>
      </c>
      <c r="K26" s="143">
        <v>276.12347329738822</v>
      </c>
      <c r="L26" s="143">
        <v>78.836973613279582</v>
      </c>
      <c r="M26" s="143">
        <v>62.897326622486162</v>
      </c>
      <c r="N26" s="143">
        <v>104.77647843860059</v>
      </c>
      <c r="O26" s="143">
        <v>221.84728750135713</v>
      </c>
      <c r="P26" s="143">
        <v>13.549704943529552</v>
      </c>
      <c r="Q26" s="143">
        <v>51.185716819893301</v>
      </c>
      <c r="R26" s="143">
        <v>412.81160158956652</v>
      </c>
      <c r="S26" s="143">
        <v>20.131467258916771</v>
      </c>
      <c r="T26" s="143">
        <v>141.44806758697285</v>
      </c>
      <c r="U26" s="143">
        <v>13.991567771776371</v>
      </c>
      <c r="V26" s="143">
        <v>45.530980500260597</v>
      </c>
      <c r="W26" s="143">
        <v>1616.5480432771424</v>
      </c>
      <c r="X26" s="143">
        <v>1886.6971530193257</v>
      </c>
      <c r="Y26" s="143">
        <v>843.242359409649</v>
      </c>
      <c r="Z26" s="143">
        <v>199.59994071204034</v>
      </c>
      <c r="AA26" s="143">
        <v>336.57315822210893</v>
      </c>
      <c r="AB26" s="143">
        <v>4124.9047178263972</v>
      </c>
      <c r="AC26" s="143">
        <v>7319.025970098246</v>
      </c>
      <c r="AD26" s="143">
        <v>81.26103751639377</v>
      </c>
      <c r="AE26" s="143">
        <v>945.66425513188938</v>
      </c>
      <c r="AF26" s="143">
        <v>7109.1450427819827</v>
      </c>
      <c r="AG26" s="143">
        <v>3740.0968162176227</v>
      </c>
      <c r="AH26" s="143">
        <v>6939.8110890863991</v>
      </c>
      <c r="AI26" s="143">
        <v>2321.1449235002879</v>
      </c>
      <c r="AJ26" s="143">
        <v>1290.5004970394516</v>
      </c>
      <c r="AK26" s="143">
        <v>6046.2845515138943</v>
      </c>
      <c r="AL26" s="143">
        <v>2079.760541729253</v>
      </c>
      <c r="AM26" s="143">
        <v>1694.1279911221372</v>
      </c>
      <c r="AN26" s="143">
        <v>24.732315941000177</v>
      </c>
      <c r="AO26" s="144">
        <v>52759.768280715121</v>
      </c>
      <c r="AP26" s="55">
        <v>1356.8754773884375</v>
      </c>
      <c r="AQ26" s="143">
        <v>30822.278434994983</v>
      </c>
      <c r="AR26" s="143">
        <v>0</v>
      </c>
      <c r="AS26" s="143">
        <v>955.58464587278183</v>
      </c>
      <c r="AT26" s="143">
        <v>16958.195676780419</v>
      </c>
      <c r="AU26" s="143">
        <v>-15</v>
      </c>
      <c r="AV26" s="145"/>
      <c r="AW26" s="143">
        <v>50077.934235036613</v>
      </c>
      <c r="AX26" s="143">
        <v>102837.70251575172</v>
      </c>
      <c r="AY26" s="143">
        <v>1253.3611090389197</v>
      </c>
      <c r="AZ26" s="143">
        <v>34996.689679832743</v>
      </c>
      <c r="BA26" s="143">
        <v>36250.050788871667</v>
      </c>
      <c r="BB26" s="143">
        <v>86327.985023908288</v>
      </c>
      <c r="BC26" s="143">
        <v>139087.75330462339</v>
      </c>
      <c r="BD26" s="143">
        <v>-28030.855902072701</v>
      </c>
      <c r="BE26" s="143">
        <v>-65228.222838369576</v>
      </c>
      <c r="BF26" s="143">
        <v>-93259.078740442259</v>
      </c>
      <c r="BG26" s="143">
        <v>-6931.0937165339874</v>
      </c>
      <c r="BH26" s="144">
        <v>45828.674564181136</v>
      </c>
    </row>
    <row r="27" spans="2:60" ht="14.25" customHeight="1" x14ac:dyDescent="0.15">
      <c r="B27" s="5" t="s">
        <v>68</v>
      </c>
      <c r="C27" s="42" t="s">
        <v>133</v>
      </c>
      <c r="D27" s="55">
        <v>54.230849220257227</v>
      </c>
      <c r="E27" s="143">
        <v>0</v>
      </c>
      <c r="F27" s="143">
        <v>151.55190290110301</v>
      </c>
      <c r="G27" s="143">
        <v>14.165774184058344</v>
      </c>
      <c r="H27" s="143">
        <v>120.32297906745904</v>
      </c>
      <c r="I27" s="143">
        <v>232.27562171753692</v>
      </c>
      <c r="J27" s="143">
        <v>23.2996445563512</v>
      </c>
      <c r="K27" s="143">
        <v>273.18594769416399</v>
      </c>
      <c r="L27" s="143">
        <v>40.180796593681102</v>
      </c>
      <c r="M27" s="143">
        <v>40.216026572641752</v>
      </c>
      <c r="N27" s="143">
        <v>19.125578065922415</v>
      </c>
      <c r="O27" s="143">
        <v>183.76514037133427</v>
      </c>
      <c r="P27" s="143">
        <v>56.896333544678939</v>
      </c>
      <c r="Q27" s="143">
        <v>45.336949034965272</v>
      </c>
      <c r="R27" s="143">
        <v>79.080407113280415</v>
      </c>
      <c r="S27" s="143">
        <v>75.174776005763988</v>
      </c>
      <c r="T27" s="143">
        <v>43.11099785544657</v>
      </c>
      <c r="U27" s="143">
        <v>10.39300703554119</v>
      </c>
      <c r="V27" s="143">
        <v>30.582367857096287</v>
      </c>
      <c r="W27" s="143">
        <v>84.295361578401014</v>
      </c>
      <c r="X27" s="143">
        <v>525.79358442028695</v>
      </c>
      <c r="Y27" s="143">
        <v>2610.0616480363306</v>
      </c>
      <c r="Z27" s="143">
        <v>2867.0983694624974</v>
      </c>
      <c r="AA27" s="143">
        <v>186.77830853194018</v>
      </c>
      <c r="AB27" s="143">
        <v>2989.373717671444</v>
      </c>
      <c r="AC27" s="143">
        <v>2015.0055674884743</v>
      </c>
      <c r="AD27" s="143">
        <v>13041.796682825161</v>
      </c>
      <c r="AE27" s="143">
        <v>5680.2040325908229</v>
      </c>
      <c r="AF27" s="143">
        <v>2467.6006997521399</v>
      </c>
      <c r="AG27" s="143">
        <v>4488.199558072497</v>
      </c>
      <c r="AH27" s="143">
        <v>2934.0552542996438</v>
      </c>
      <c r="AI27" s="143">
        <v>1766.911935400899</v>
      </c>
      <c r="AJ27" s="143">
        <v>71.140199725165928</v>
      </c>
      <c r="AK27" s="143">
        <v>1930.5597934059583</v>
      </c>
      <c r="AL27" s="143">
        <v>1106.37495998546</v>
      </c>
      <c r="AM27" s="143">
        <v>0</v>
      </c>
      <c r="AN27" s="143">
        <v>481.42732236877941</v>
      </c>
      <c r="AO27" s="144">
        <v>46739.572095007177</v>
      </c>
      <c r="AP27" s="55">
        <v>0</v>
      </c>
      <c r="AQ27" s="143">
        <v>0</v>
      </c>
      <c r="AR27" s="143">
        <v>0</v>
      </c>
      <c r="AS27" s="143">
        <v>206728.58578944457</v>
      </c>
      <c r="AT27" s="143">
        <v>416041.76735650765</v>
      </c>
      <c r="AU27" s="143">
        <v>0</v>
      </c>
      <c r="AV27" s="145"/>
      <c r="AW27" s="143">
        <v>622770.35314595234</v>
      </c>
      <c r="AX27" s="143">
        <v>669509.92524095951</v>
      </c>
      <c r="AY27" s="143">
        <v>0</v>
      </c>
      <c r="AZ27" s="143">
        <v>0</v>
      </c>
      <c r="BA27" s="143">
        <v>0</v>
      </c>
      <c r="BB27" s="143">
        <v>622770.35314595234</v>
      </c>
      <c r="BC27" s="143">
        <v>669509.92524095951</v>
      </c>
      <c r="BD27" s="143">
        <v>0</v>
      </c>
      <c r="BE27" s="143">
        <v>-2.4372652786696443</v>
      </c>
      <c r="BF27" s="143">
        <v>-2.4372652786696443</v>
      </c>
      <c r="BG27" s="143">
        <v>622767.91588067356</v>
      </c>
      <c r="BH27" s="144">
        <v>669507.48797568073</v>
      </c>
    </row>
    <row r="28" spans="2:60" ht="14.25" customHeight="1" x14ac:dyDescent="0.15">
      <c r="B28" s="5" t="s">
        <v>69</v>
      </c>
      <c r="C28" s="42" t="s">
        <v>107</v>
      </c>
      <c r="D28" s="55">
        <v>178.05374908891906</v>
      </c>
      <c r="E28" s="143">
        <v>0</v>
      </c>
      <c r="F28" s="143">
        <v>3441.3845949126753</v>
      </c>
      <c r="G28" s="143">
        <v>96.904944538240159</v>
      </c>
      <c r="H28" s="143">
        <v>269.95601723194528</v>
      </c>
      <c r="I28" s="143">
        <v>1792.628823835593</v>
      </c>
      <c r="J28" s="143">
        <v>64.250534988726045</v>
      </c>
      <c r="K28" s="143">
        <v>1496.2767724111018</v>
      </c>
      <c r="L28" s="143">
        <v>449.39419761514523</v>
      </c>
      <c r="M28" s="143">
        <v>671.40276454030231</v>
      </c>
      <c r="N28" s="143">
        <v>259.30346101048826</v>
      </c>
      <c r="O28" s="143">
        <v>796.35538045787246</v>
      </c>
      <c r="P28" s="143">
        <v>264.3135449650444</v>
      </c>
      <c r="Q28" s="143">
        <v>218.36460638951064</v>
      </c>
      <c r="R28" s="143">
        <v>702.51384386278755</v>
      </c>
      <c r="S28" s="143">
        <v>322.47212693568446</v>
      </c>
      <c r="T28" s="143">
        <v>151.68172702120202</v>
      </c>
      <c r="U28" s="143">
        <v>23.697798596249772</v>
      </c>
      <c r="V28" s="143">
        <v>506.63147095112038</v>
      </c>
      <c r="W28" s="143">
        <v>877.15218439681985</v>
      </c>
      <c r="X28" s="143">
        <v>2076.4135448745446</v>
      </c>
      <c r="Y28" s="143">
        <v>9930.5916836442393</v>
      </c>
      <c r="Z28" s="143">
        <v>3205.9673215483949</v>
      </c>
      <c r="AA28" s="143">
        <v>4327.4506562741471</v>
      </c>
      <c r="AB28" s="143">
        <v>18757.215973866179</v>
      </c>
      <c r="AC28" s="143">
        <v>2962.3474046815363</v>
      </c>
      <c r="AD28" s="143">
        <v>4216.7846263050433</v>
      </c>
      <c r="AE28" s="143">
        <v>5131.4911296116925</v>
      </c>
      <c r="AF28" s="143">
        <v>2804.6391662006317</v>
      </c>
      <c r="AG28" s="143">
        <v>5961.7737545194368</v>
      </c>
      <c r="AH28" s="143">
        <v>5149.5989917149145</v>
      </c>
      <c r="AI28" s="143">
        <v>7701.6889422953855</v>
      </c>
      <c r="AJ28" s="143">
        <v>141.44458073102305</v>
      </c>
      <c r="AK28" s="143">
        <v>5128.1458006064104</v>
      </c>
      <c r="AL28" s="143">
        <v>9705.5809550671529</v>
      </c>
      <c r="AM28" s="143">
        <v>0</v>
      </c>
      <c r="AN28" s="143">
        <v>776.85850439491981</v>
      </c>
      <c r="AO28" s="144">
        <v>100560.73158008505</v>
      </c>
      <c r="AP28" s="55">
        <v>39.15362074056187</v>
      </c>
      <c r="AQ28" s="143">
        <v>67526.791080454714</v>
      </c>
      <c r="AR28" s="143">
        <v>0</v>
      </c>
      <c r="AS28" s="143">
        <v>0</v>
      </c>
      <c r="AT28" s="143">
        <v>0</v>
      </c>
      <c r="AU28" s="143">
        <v>0</v>
      </c>
      <c r="AV28" s="145"/>
      <c r="AW28" s="143">
        <v>67565.944701195258</v>
      </c>
      <c r="AX28" s="143">
        <v>168126.67628128032</v>
      </c>
      <c r="AY28" s="143">
        <v>163.94149077981916</v>
      </c>
      <c r="AZ28" s="143">
        <v>1161.0905211695333</v>
      </c>
      <c r="BA28" s="143">
        <v>1325.0320119493524</v>
      </c>
      <c r="BB28" s="143">
        <v>68890.976713144628</v>
      </c>
      <c r="BC28" s="143">
        <v>169451.70829322966</v>
      </c>
      <c r="BD28" s="143">
        <v>6.9003093798727377</v>
      </c>
      <c r="BE28" s="143">
        <v>-68502.257908426953</v>
      </c>
      <c r="BF28" s="143">
        <v>-68495.357599047071</v>
      </c>
      <c r="BG28" s="143">
        <v>395.61911409753458</v>
      </c>
      <c r="BH28" s="144">
        <v>100956.35069418259</v>
      </c>
    </row>
    <row r="29" spans="2:60" ht="14.25" customHeight="1" x14ac:dyDescent="0.15">
      <c r="B29" s="5" t="s">
        <v>70</v>
      </c>
      <c r="C29" s="42" t="s">
        <v>1</v>
      </c>
      <c r="D29" s="55">
        <v>3.2306084119566076</v>
      </c>
      <c r="E29" s="143">
        <v>0</v>
      </c>
      <c r="F29" s="143">
        <v>466.79927364741206</v>
      </c>
      <c r="G29" s="143">
        <v>6.4672085168353934</v>
      </c>
      <c r="H29" s="143">
        <v>23.335980104638946</v>
      </c>
      <c r="I29" s="143">
        <v>361.97496031823908</v>
      </c>
      <c r="J29" s="143">
        <v>2.1181495051228367</v>
      </c>
      <c r="K29" s="143">
        <v>37.217862679006423</v>
      </c>
      <c r="L29" s="143">
        <v>11.980267089791798</v>
      </c>
      <c r="M29" s="143">
        <v>5.3399622484833937</v>
      </c>
      <c r="N29" s="143">
        <v>4.4133720345114522</v>
      </c>
      <c r="O29" s="143">
        <v>19.126989618571713</v>
      </c>
      <c r="P29" s="143">
        <v>14.01806279513066</v>
      </c>
      <c r="Q29" s="143">
        <v>11.051448525676561</v>
      </c>
      <c r="R29" s="143">
        <v>12.647286673817433</v>
      </c>
      <c r="S29" s="143">
        <v>13.014935806995453</v>
      </c>
      <c r="T29" s="143">
        <v>5.5235108072942021</v>
      </c>
      <c r="U29" s="143">
        <v>0.65458951131755971</v>
      </c>
      <c r="V29" s="143">
        <v>9.7135295901125147</v>
      </c>
      <c r="W29" s="143">
        <v>19.988014870851238</v>
      </c>
      <c r="X29" s="143">
        <v>564.67823306760772</v>
      </c>
      <c r="Y29" s="143">
        <v>147.19714922335066</v>
      </c>
      <c r="Z29" s="143">
        <v>4812.591150043474</v>
      </c>
      <c r="AA29" s="143">
        <v>507.70326042284103</v>
      </c>
      <c r="AB29" s="143">
        <v>1941.6226513250531</v>
      </c>
      <c r="AC29" s="143">
        <v>558.48738588766219</v>
      </c>
      <c r="AD29" s="143">
        <v>446.46588518695876</v>
      </c>
      <c r="AE29" s="143">
        <v>2303.0025719535861</v>
      </c>
      <c r="AF29" s="143">
        <v>830.89483505939029</v>
      </c>
      <c r="AG29" s="143">
        <v>2062.5694100153924</v>
      </c>
      <c r="AH29" s="143">
        <v>2991.5630610254016</v>
      </c>
      <c r="AI29" s="143">
        <v>2493.3907139107059</v>
      </c>
      <c r="AJ29" s="143">
        <v>74.173699480964899</v>
      </c>
      <c r="AK29" s="143">
        <v>904.73571142017568</v>
      </c>
      <c r="AL29" s="143">
        <v>2850.5571005345573</v>
      </c>
      <c r="AM29" s="143">
        <v>0</v>
      </c>
      <c r="AN29" s="143">
        <v>12095.616854740323</v>
      </c>
      <c r="AO29" s="144">
        <v>36613.865686053206</v>
      </c>
      <c r="AP29" s="55">
        <v>17.551623090596699</v>
      </c>
      <c r="AQ29" s="143">
        <v>16687.725826333415</v>
      </c>
      <c r="AR29" s="143">
        <v>1551.4069713743677</v>
      </c>
      <c r="AS29" s="143">
        <v>0</v>
      </c>
      <c r="AT29" s="143">
        <v>0</v>
      </c>
      <c r="AU29" s="143">
        <v>0</v>
      </c>
      <c r="AV29" s="145"/>
      <c r="AW29" s="143">
        <v>18256.684420798381</v>
      </c>
      <c r="AX29" s="143">
        <v>54870.550106851588</v>
      </c>
      <c r="AY29" s="143">
        <v>198.9779902356639</v>
      </c>
      <c r="AZ29" s="143">
        <v>3894.939250767356</v>
      </c>
      <c r="BA29" s="143">
        <v>4093.9172410030201</v>
      </c>
      <c r="BB29" s="143">
        <v>22350.601661801404</v>
      </c>
      <c r="BC29" s="143">
        <v>58964.467347854617</v>
      </c>
      <c r="BD29" s="143">
        <v>0</v>
      </c>
      <c r="BE29" s="143">
        <v>-89.370623836936659</v>
      </c>
      <c r="BF29" s="143">
        <v>-89.370623836936659</v>
      </c>
      <c r="BG29" s="143">
        <v>22261.231037964462</v>
      </c>
      <c r="BH29" s="144">
        <v>58875.096724017669</v>
      </c>
    </row>
    <row r="30" spans="2:60" ht="14.25" customHeight="1" x14ac:dyDescent="0.15">
      <c r="B30" s="5" t="s">
        <v>71</v>
      </c>
      <c r="C30" s="42" t="s">
        <v>2</v>
      </c>
      <c r="D30" s="55">
        <v>0.41407412881109396</v>
      </c>
      <c r="E30" s="143">
        <v>0</v>
      </c>
      <c r="F30" s="143">
        <v>329.03450651367075</v>
      </c>
      <c r="G30" s="143">
        <v>1.6053460910868196</v>
      </c>
      <c r="H30" s="143">
        <v>15.967735869416401</v>
      </c>
      <c r="I30" s="143">
        <v>310.31472302343326</v>
      </c>
      <c r="J30" s="143">
        <v>0</v>
      </c>
      <c r="K30" s="143">
        <v>4.3706513555656024</v>
      </c>
      <c r="L30" s="143">
        <v>41.753876187766039</v>
      </c>
      <c r="M30" s="143">
        <v>0.41557782323363995</v>
      </c>
      <c r="N30" s="143">
        <v>2.2025011959979945</v>
      </c>
      <c r="O30" s="143">
        <v>5.651118704100238</v>
      </c>
      <c r="P30" s="143">
        <v>5.8554636653746819</v>
      </c>
      <c r="Q30" s="143">
        <v>0.25907059919361486</v>
      </c>
      <c r="R30" s="143">
        <v>10.024701318457202</v>
      </c>
      <c r="S30" s="143">
        <v>13.774719921198344</v>
      </c>
      <c r="T30" s="143">
        <v>4.3161905159652694</v>
      </c>
      <c r="U30" s="143">
        <v>0.63905525235132676</v>
      </c>
      <c r="V30" s="143">
        <v>3.3923108748708271</v>
      </c>
      <c r="W30" s="143">
        <v>17.845180908097078</v>
      </c>
      <c r="X30" s="143">
        <v>1580.2678927058034</v>
      </c>
      <c r="Y30" s="143">
        <v>1179.6023847593776</v>
      </c>
      <c r="Z30" s="143">
        <v>167.31360814464523</v>
      </c>
      <c r="AA30" s="143">
        <v>0</v>
      </c>
      <c r="AB30" s="143">
        <v>1207.2046317489921</v>
      </c>
      <c r="AC30" s="143">
        <v>2087.6854665906822</v>
      </c>
      <c r="AD30" s="143">
        <v>23.37190759242791</v>
      </c>
      <c r="AE30" s="143">
        <v>5379.5031473212985</v>
      </c>
      <c r="AF30" s="143">
        <v>2595.8486035629476</v>
      </c>
      <c r="AG30" s="143">
        <v>16053.482301743214</v>
      </c>
      <c r="AH30" s="143">
        <v>2970.6085029207043</v>
      </c>
      <c r="AI30" s="143">
        <v>3054.8616341544785</v>
      </c>
      <c r="AJ30" s="143">
        <v>2.3419522774341903</v>
      </c>
      <c r="AK30" s="143">
        <v>1968.0658029822607</v>
      </c>
      <c r="AL30" s="143">
        <v>6709.8946633623145</v>
      </c>
      <c r="AM30" s="143">
        <v>0</v>
      </c>
      <c r="AN30" s="143">
        <v>414.479501631934</v>
      </c>
      <c r="AO30" s="144">
        <v>46162.368805447113</v>
      </c>
      <c r="AP30" s="55">
        <v>0</v>
      </c>
      <c r="AQ30" s="143">
        <v>1720.9080583515743</v>
      </c>
      <c r="AR30" s="143">
        <v>12730.137618739172</v>
      </c>
      <c r="AS30" s="143">
        <v>0</v>
      </c>
      <c r="AT30" s="143">
        <v>0</v>
      </c>
      <c r="AU30" s="143">
        <v>0</v>
      </c>
      <c r="AV30" s="145"/>
      <c r="AW30" s="143">
        <v>14451.045677090746</v>
      </c>
      <c r="AX30" s="143">
        <v>60613.414482537853</v>
      </c>
      <c r="AY30" s="143">
        <v>84.895839688455666</v>
      </c>
      <c r="AZ30" s="143">
        <v>29106.520301492375</v>
      </c>
      <c r="BA30" s="143">
        <v>29191.416141180827</v>
      </c>
      <c r="BB30" s="143">
        <v>43642.461818271579</v>
      </c>
      <c r="BC30" s="143">
        <v>89804.830623718692</v>
      </c>
      <c r="BD30" s="143">
        <v>-22.800000000000153</v>
      </c>
      <c r="BE30" s="143">
        <v>-27191.018159123705</v>
      </c>
      <c r="BF30" s="143">
        <v>-27213.818159123704</v>
      </c>
      <c r="BG30" s="143">
        <v>16428.64365914787</v>
      </c>
      <c r="BH30" s="144">
        <v>62591.012464594976</v>
      </c>
    </row>
    <row r="31" spans="2:60" ht="14.25" customHeight="1" x14ac:dyDescent="0.15">
      <c r="B31" s="5" t="s">
        <v>72</v>
      </c>
      <c r="C31" s="42" t="s">
        <v>134</v>
      </c>
      <c r="D31" s="55">
        <v>1055.9237672551926</v>
      </c>
      <c r="E31" s="143">
        <v>0</v>
      </c>
      <c r="F31" s="143">
        <v>15412.563225899685</v>
      </c>
      <c r="G31" s="143">
        <v>415.2551586500885</v>
      </c>
      <c r="H31" s="143">
        <v>2281.7765332405634</v>
      </c>
      <c r="I31" s="143">
        <v>6182.2387360563525</v>
      </c>
      <c r="J31" s="143">
        <v>76.95943201946308</v>
      </c>
      <c r="K31" s="143">
        <v>3104.4174125563632</v>
      </c>
      <c r="L31" s="143">
        <v>397.2237881184966</v>
      </c>
      <c r="M31" s="143">
        <v>321.76788028091784</v>
      </c>
      <c r="N31" s="143">
        <v>143.89143006452545</v>
      </c>
      <c r="O31" s="143">
        <v>1487.5210069978093</v>
      </c>
      <c r="P31" s="143">
        <v>989.10792652721864</v>
      </c>
      <c r="Q31" s="143">
        <v>779.58622188879929</v>
      </c>
      <c r="R31" s="143">
        <v>1711.5097785672706</v>
      </c>
      <c r="S31" s="143">
        <v>475.10012107561101</v>
      </c>
      <c r="T31" s="143">
        <v>978.53931263816503</v>
      </c>
      <c r="U31" s="143">
        <v>169.12218670093566</v>
      </c>
      <c r="V31" s="143">
        <v>1831.1838061775804</v>
      </c>
      <c r="W31" s="143">
        <v>2689.1892620516078</v>
      </c>
      <c r="X31" s="143">
        <v>33241.094521358726</v>
      </c>
      <c r="Y31" s="143">
        <v>539.64586053306243</v>
      </c>
      <c r="Z31" s="143">
        <v>1133.677512549385</v>
      </c>
      <c r="AA31" s="143">
        <v>1096.1175655586744</v>
      </c>
      <c r="AB31" s="143">
        <v>7549.5263771281843</v>
      </c>
      <c r="AC31" s="143">
        <v>2563.2607257515183</v>
      </c>
      <c r="AD31" s="143">
        <v>1440.9574419638236</v>
      </c>
      <c r="AE31" s="143">
        <v>8600.6062094061162</v>
      </c>
      <c r="AF31" s="143">
        <v>3394.7508019862521</v>
      </c>
      <c r="AG31" s="143">
        <v>5063.8716938069829</v>
      </c>
      <c r="AH31" s="143">
        <v>7640.9698989609142</v>
      </c>
      <c r="AI31" s="143">
        <v>27401.679021699656</v>
      </c>
      <c r="AJ31" s="143">
        <v>1326.1805432271001</v>
      </c>
      <c r="AK31" s="143">
        <v>16273.463321821731</v>
      </c>
      <c r="AL31" s="143">
        <v>22088.906077896303</v>
      </c>
      <c r="AM31" s="143">
        <v>3138.259073036299</v>
      </c>
      <c r="AN31" s="143">
        <v>133.8956414736906</v>
      </c>
      <c r="AO31" s="144">
        <v>183129.73927492503</v>
      </c>
      <c r="AP31" s="55">
        <v>11054.822297369676</v>
      </c>
      <c r="AQ31" s="143">
        <v>477384.7336649067</v>
      </c>
      <c r="AR31" s="143">
        <v>60</v>
      </c>
      <c r="AS31" s="143">
        <v>4004.9483891874606</v>
      </c>
      <c r="AT31" s="143">
        <v>48978.33550500001</v>
      </c>
      <c r="AU31" s="143">
        <v>0</v>
      </c>
      <c r="AV31" s="145"/>
      <c r="AW31" s="143">
        <v>541482.83985646383</v>
      </c>
      <c r="AX31" s="143">
        <v>724612.5791313888</v>
      </c>
      <c r="AY31" s="143">
        <v>51352.36340951686</v>
      </c>
      <c r="AZ31" s="143">
        <v>114084.68253140748</v>
      </c>
      <c r="BA31" s="143">
        <v>165437.04594092435</v>
      </c>
      <c r="BB31" s="143">
        <v>706919.88579738815</v>
      </c>
      <c r="BC31" s="143">
        <v>890049.62507231324</v>
      </c>
      <c r="BD31" s="143">
        <v>-991.20419801928961</v>
      </c>
      <c r="BE31" s="143">
        <v>-103730.10191192452</v>
      </c>
      <c r="BF31" s="143">
        <v>-104721.30610994382</v>
      </c>
      <c r="BG31" s="143">
        <v>602198.57968744438</v>
      </c>
      <c r="BH31" s="144">
        <v>785328.31896236935</v>
      </c>
    </row>
    <row r="32" spans="2:60" ht="14.25" customHeight="1" x14ac:dyDescent="0.15">
      <c r="B32" s="5" t="s">
        <v>73</v>
      </c>
      <c r="C32" s="42" t="s">
        <v>135</v>
      </c>
      <c r="D32" s="55">
        <v>67.111537598312367</v>
      </c>
      <c r="E32" s="143">
        <v>0</v>
      </c>
      <c r="F32" s="143">
        <v>1246.902312683615</v>
      </c>
      <c r="G32" s="143">
        <v>89.185981430807644</v>
      </c>
      <c r="H32" s="143">
        <v>253.45051701111009</v>
      </c>
      <c r="I32" s="143">
        <v>991.21978703643094</v>
      </c>
      <c r="J32" s="143">
        <v>5.6483986803275643</v>
      </c>
      <c r="K32" s="143">
        <v>256.47489156233451</v>
      </c>
      <c r="L32" s="143">
        <v>118.81960284106506</v>
      </c>
      <c r="M32" s="143">
        <v>71.16282471934889</v>
      </c>
      <c r="N32" s="143">
        <v>28.640978408764077</v>
      </c>
      <c r="O32" s="143">
        <v>621.91563799636094</v>
      </c>
      <c r="P32" s="143">
        <v>124.54755285113436</v>
      </c>
      <c r="Q32" s="143">
        <v>154.86366399853915</v>
      </c>
      <c r="R32" s="143">
        <v>582.06331876188187</v>
      </c>
      <c r="S32" s="143">
        <v>94.18275589604572</v>
      </c>
      <c r="T32" s="143">
        <v>134.95940653614369</v>
      </c>
      <c r="U32" s="143">
        <v>51.793093043831341</v>
      </c>
      <c r="V32" s="143">
        <v>169.96749637869306</v>
      </c>
      <c r="W32" s="143">
        <v>1115.2058679391275</v>
      </c>
      <c r="X32" s="143">
        <v>7406.3188220492684</v>
      </c>
      <c r="Y32" s="143">
        <v>1902.8734537236364</v>
      </c>
      <c r="Z32" s="143">
        <v>1081.2010837531186</v>
      </c>
      <c r="AA32" s="143">
        <v>1572.8560701593522</v>
      </c>
      <c r="AB32" s="143">
        <v>14948.529688410486</v>
      </c>
      <c r="AC32" s="143">
        <v>40040.188078958294</v>
      </c>
      <c r="AD32" s="143">
        <v>78250.791144223447</v>
      </c>
      <c r="AE32" s="143">
        <v>9500.5626773547483</v>
      </c>
      <c r="AF32" s="143">
        <v>2394.1436391187631</v>
      </c>
      <c r="AG32" s="143">
        <v>9981.6358761737119</v>
      </c>
      <c r="AH32" s="143">
        <v>3341.6742802631766</v>
      </c>
      <c r="AI32" s="143">
        <v>4765.3973724654034</v>
      </c>
      <c r="AJ32" s="143">
        <v>815.28444924027133</v>
      </c>
      <c r="AK32" s="143">
        <v>12386.766228827892</v>
      </c>
      <c r="AL32" s="143">
        <v>3947.6800736279524</v>
      </c>
      <c r="AM32" s="143">
        <v>0</v>
      </c>
      <c r="AN32" s="143">
        <v>1141.524306449267</v>
      </c>
      <c r="AO32" s="144">
        <v>199655.54287017268</v>
      </c>
      <c r="AP32" s="55">
        <v>2.0251872796842347</v>
      </c>
      <c r="AQ32" s="143">
        <v>262871.27523417643</v>
      </c>
      <c r="AR32" s="143">
        <v>0</v>
      </c>
      <c r="AS32" s="143">
        <v>0</v>
      </c>
      <c r="AT32" s="143">
        <v>0</v>
      </c>
      <c r="AU32" s="143">
        <v>0</v>
      </c>
      <c r="AV32" s="145"/>
      <c r="AW32" s="143">
        <v>262873.30042145611</v>
      </c>
      <c r="AX32" s="143">
        <v>462528.84329162881</v>
      </c>
      <c r="AY32" s="143">
        <v>24907.097833676089</v>
      </c>
      <c r="AZ32" s="143">
        <v>18915.864318534102</v>
      </c>
      <c r="BA32" s="143">
        <v>43822.962152210195</v>
      </c>
      <c r="BB32" s="143">
        <v>306696.26257366629</v>
      </c>
      <c r="BC32" s="143">
        <v>506351.80544383905</v>
      </c>
      <c r="BD32" s="143">
        <v>-10823.568069801695</v>
      </c>
      <c r="BE32" s="143">
        <v>-15197.788859374412</v>
      </c>
      <c r="BF32" s="143">
        <v>-26021.356929176112</v>
      </c>
      <c r="BG32" s="143">
        <v>280674.90564449015</v>
      </c>
      <c r="BH32" s="144">
        <v>480330.44851466292</v>
      </c>
    </row>
    <row r="33" spans="2:60" ht="14.25" customHeight="1" x14ac:dyDescent="0.15">
      <c r="B33" s="5" t="s">
        <v>74</v>
      </c>
      <c r="C33" s="42" t="s">
        <v>136</v>
      </c>
      <c r="D33" s="55">
        <v>7.9515044583634831</v>
      </c>
      <c r="E33" s="143">
        <v>0</v>
      </c>
      <c r="F33" s="143">
        <v>1012.7454457631898</v>
      </c>
      <c r="G33" s="143">
        <v>26.878397246091652</v>
      </c>
      <c r="H33" s="143">
        <v>49.367850150344481</v>
      </c>
      <c r="I33" s="143">
        <v>508.13878305070847</v>
      </c>
      <c r="J33" s="143">
        <v>6.3544485153685102</v>
      </c>
      <c r="K33" s="143">
        <v>237.58571314652099</v>
      </c>
      <c r="L33" s="143">
        <v>60.110997483700324</v>
      </c>
      <c r="M33" s="143">
        <v>18.699765594769854</v>
      </c>
      <c r="N33" s="143">
        <v>6.2893383827237885</v>
      </c>
      <c r="O33" s="143">
        <v>175.73912150981022</v>
      </c>
      <c r="P33" s="143">
        <v>86.812957597992153</v>
      </c>
      <c r="Q33" s="143">
        <v>66.111283464732338</v>
      </c>
      <c r="R33" s="143">
        <v>136.45967387310242</v>
      </c>
      <c r="S33" s="143">
        <v>27.705595357396689</v>
      </c>
      <c r="T33" s="143">
        <v>49.502531341512658</v>
      </c>
      <c r="U33" s="143">
        <v>32.809163259728834</v>
      </c>
      <c r="V33" s="143">
        <v>19.98627057557454</v>
      </c>
      <c r="W33" s="143">
        <v>164.12944169833776</v>
      </c>
      <c r="X33" s="143">
        <v>3931.0189457165716</v>
      </c>
      <c r="Y33" s="143">
        <v>966.358252748572</v>
      </c>
      <c r="Z33" s="143">
        <v>66.513224662702868</v>
      </c>
      <c r="AA33" s="143">
        <v>93.452278706440438</v>
      </c>
      <c r="AB33" s="143">
        <v>28015.724211592118</v>
      </c>
      <c r="AC33" s="143">
        <v>8958.8143034004188</v>
      </c>
      <c r="AD33" s="143">
        <v>51525.866683285582</v>
      </c>
      <c r="AE33" s="143">
        <v>8437.4339371922124</v>
      </c>
      <c r="AF33" s="143">
        <v>14459.344634528998</v>
      </c>
      <c r="AG33" s="143">
        <v>1996.1638360426912</v>
      </c>
      <c r="AH33" s="143">
        <v>4012.7605663868198</v>
      </c>
      <c r="AI33" s="143">
        <v>12654.88932226149</v>
      </c>
      <c r="AJ33" s="143">
        <v>651.16032023763876</v>
      </c>
      <c r="AK33" s="143">
        <v>12322.965034027604</v>
      </c>
      <c r="AL33" s="143">
        <v>13062.789480398078</v>
      </c>
      <c r="AM33" s="143">
        <v>0</v>
      </c>
      <c r="AN33" s="143">
        <v>630.6740564955046</v>
      </c>
      <c r="AO33" s="144">
        <v>164479.30737015343</v>
      </c>
      <c r="AP33" s="55">
        <v>0</v>
      </c>
      <c r="AQ33" s="143">
        <v>776775.13724643784</v>
      </c>
      <c r="AR33" s="143">
        <v>50</v>
      </c>
      <c r="AS33" s="143">
        <v>0</v>
      </c>
      <c r="AT33" s="143">
        <v>22703.750999999997</v>
      </c>
      <c r="AU33" s="143">
        <v>0</v>
      </c>
      <c r="AV33" s="145"/>
      <c r="AW33" s="143">
        <v>799528.88824643777</v>
      </c>
      <c r="AX33" s="143">
        <v>964008.19561659126</v>
      </c>
      <c r="AY33" s="143">
        <v>374.83071746467607</v>
      </c>
      <c r="AZ33" s="143">
        <v>60299.656148470982</v>
      </c>
      <c r="BA33" s="143">
        <v>60674.486865935651</v>
      </c>
      <c r="BB33" s="143">
        <v>860203.3751123735</v>
      </c>
      <c r="BC33" s="143">
        <v>1024682.6824825269</v>
      </c>
      <c r="BD33" s="143">
        <v>-73.068883581917987</v>
      </c>
      <c r="BE33" s="143">
        <v>-57214.324440054937</v>
      </c>
      <c r="BF33" s="143">
        <v>-57287.393323636854</v>
      </c>
      <c r="BG33" s="143">
        <v>802915.98178873654</v>
      </c>
      <c r="BH33" s="144">
        <v>967395.28915889002</v>
      </c>
    </row>
    <row r="34" spans="2:60" ht="14.25" customHeight="1" x14ac:dyDescent="0.15">
      <c r="B34" s="5" t="s">
        <v>75</v>
      </c>
      <c r="C34" s="42" t="s">
        <v>137</v>
      </c>
      <c r="D34" s="55">
        <v>1032.9062507310664</v>
      </c>
      <c r="E34" s="143">
        <v>0</v>
      </c>
      <c r="F34" s="143">
        <v>8032.1054982090936</v>
      </c>
      <c r="G34" s="143">
        <v>120.68406930085393</v>
      </c>
      <c r="H34" s="143">
        <v>1318.0861124921403</v>
      </c>
      <c r="I34" s="143">
        <v>2944.7124712752016</v>
      </c>
      <c r="J34" s="143">
        <v>238.64484424383954</v>
      </c>
      <c r="K34" s="143">
        <v>1027.3312523625334</v>
      </c>
      <c r="L34" s="143">
        <v>1136.8970198955762</v>
      </c>
      <c r="M34" s="143">
        <v>393.97702986307849</v>
      </c>
      <c r="N34" s="143">
        <v>134.65405894587104</v>
      </c>
      <c r="O34" s="143">
        <v>1401.820442198471</v>
      </c>
      <c r="P34" s="143">
        <v>467.22657165997566</v>
      </c>
      <c r="Q34" s="143">
        <v>376.66357070611571</v>
      </c>
      <c r="R34" s="143">
        <v>1048.7704871515771</v>
      </c>
      <c r="S34" s="143">
        <v>185.29984815039722</v>
      </c>
      <c r="T34" s="143">
        <v>389.23312583877083</v>
      </c>
      <c r="U34" s="143">
        <v>96.744286815678024</v>
      </c>
      <c r="V34" s="143">
        <v>605.29578056747118</v>
      </c>
      <c r="W34" s="143">
        <v>4251.3209325714461</v>
      </c>
      <c r="X34" s="143">
        <v>29338.431637525537</v>
      </c>
      <c r="Y34" s="143">
        <v>3399.4401302541728</v>
      </c>
      <c r="Z34" s="143">
        <v>1381.32726173983</v>
      </c>
      <c r="AA34" s="143">
        <v>4778.2599100021534</v>
      </c>
      <c r="AB34" s="143">
        <v>39237.505176744242</v>
      </c>
      <c r="AC34" s="143">
        <v>17203.711142748805</v>
      </c>
      <c r="AD34" s="143">
        <v>2851.9519916430286</v>
      </c>
      <c r="AE34" s="143">
        <v>19258.291391459989</v>
      </c>
      <c r="AF34" s="143">
        <v>8831.2603562351833</v>
      </c>
      <c r="AG34" s="143">
        <v>18657.358737548377</v>
      </c>
      <c r="AH34" s="143">
        <v>10975.469779763413</v>
      </c>
      <c r="AI34" s="143">
        <v>10802.5475510202</v>
      </c>
      <c r="AJ34" s="143">
        <v>1422.4356117613299</v>
      </c>
      <c r="AK34" s="143">
        <v>14257.328213242683</v>
      </c>
      <c r="AL34" s="143">
        <v>12655.747107284547</v>
      </c>
      <c r="AM34" s="143">
        <v>808.50064254494475</v>
      </c>
      <c r="AN34" s="143">
        <v>1681.3710647476496</v>
      </c>
      <c r="AO34" s="144">
        <v>222743.31135924527</v>
      </c>
      <c r="AP34" s="55">
        <v>2481.5294800397487</v>
      </c>
      <c r="AQ34" s="143">
        <v>173886.21114241882</v>
      </c>
      <c r="AR34" s="143">
        <v>320</v>
      </c>
      <c r="AS34" s="143">
        <v>516.29439040248531</v>
      </c>
      <c r="AT34" s="143">
        <v>5557.4035200000008</v>
      </c>
      <c r="AU34" s="143">
        <v>0</v>
      </c>
      <c r="AV34" s="145"/>
      <c r="AW34" s="143">
        <v>182761.43853286104</v>
      </c>
      <c r="AX34" s="143">
        <v>405504.7498921064</v>
      </c>
      <c r="AY34" s="143">
        <v>8079.780370404761</v>
      </c>
      <c r="AZ34" s="143">
        <v>107167.23202757152</v>
      </c>
      <c r="BA34" s="143">
        <v>115247.01239797627</v>
      </c>
      <c r="BB34" s="143">
        <v>298008.45093083731</v>
      </c>
      <c r="BC34" s="143">
        <v>520751.7622900827</v>
      </c>
      <c r="BD34" s="143">
        <v>-4709.7732507407263</v>
      </c>
      <c r="BE34" s="143">
        <v>-139397.564467983</v>
      </c>
      <c r="BF34" s="143">
        <v>-144107.33771872375</v>
      </c>
      <c r="BG34" s="143">
        <v>153901.11321211359</v>
      </c>
      <c r="BH34" s="144">
        <v>376644.42457135883</v>
      </c>
    </row>
    <row r="35" spans="2:60" ht="14.25" customHeight="1" x14ac:dyDescent="0.15">
      <c r="B35" s="5" t="s">
        <v>76</v>
      </c>
      <c r="C35" s="42" t="s">
        <v>108</v>
      </c>
      <c r="D35" s="55">
        <v>63.066372737665951</v>
      </c>
      <c r="E35" s="143">
        <v>0</v>
      </c>
      <c r="F35" s="143">
        <v>1355.7020248806471</v>
      </c>
      <c r="G35" s="143">
        <v>24.03085740337082</v>
      </c>
      <c r="H35" s="143">
        <v>73.194116111530079</v>
      </c>
      <c r="I35" s="143">
        <v>1702.9992583802159</v>
      </c>
      <c r="J35" s="143">
        <v>12.70889703073702</v>
      </c>
      <c r="K35" s="143">
        <v>203.49295718370854</v>
      </c>
      <c r="L35" s="143">
        <v>48.922962334630945</v>
      </c>
      <c r="M35" s="143">
        <v>40.100699596809015</v>
      </c>
      <c r="N35" s="143">
        <v>11.563562233342827</v>
      </c>
      <c r="O35" s="143">
        <v>274.83545747057519</v>
      </c>
      <c r="P35" s="143">
        <v>137.08984479601864</v>
      </c>
      <c r="Q35" s="143">
        <v>178.28345423059409</v>
      </c>
      <c r="R35" s="143">
        <v>185.60116128569237</v>
      </c>
      <c r="S35" s="143">
        <v>69.197027781064719</v>
      </c>
      <c r="T35" s="143">
        <v>238.06215292062208</v>
      </c>
      <c r="U35" s="143">
        <v>96.569796121301707</v>
      </c>
      <c r="V35" s="143">
        <v>98.838492104137515</v>
      </c>
      <c r="W35" s="143">
        <v>271.98177984805324</v>
      </c>
      <c r="X35" s="143">
        <v>5666.2356156604301</v>
      </c>
      <c r="Y35" s="143">
        <v>1252.6374832193533</v>
      </c>
      <c r="Z35" s="143">
        <v>2172.1941387208931</v>
      </c>
      <c r="AA35" s="143">
        <v>614.00633775054405</v>
      </c>
      <c r="AB35" s="143">
        <v>31731.08904788646</v>
      </c>
      <c r="AC35" s="143">
        <v>28112.279842321743</v>
      </c>
      <c r="AD35" s="143">
        <v>3544.1775349695195</v>
      </c>
      <c r="AE35" s="143">
        <v>4231.3524403297924</v>
      </c>
      <c r="AF35" s="143">
        <v>81444.995851720654</v>
      </c>
      <c r="AG35" s="143">
        <v>16218.018236415212</v>
      </c>
      <c r="AH35" s="143">
        <v>13472.571229904543</v>
      </c>
      <c r="AI35" s="143">
        <v>8750.2576010403627</v>
      </c>
      <c r="AJ35" s="143">
        <v>2387.054383116234</v>
      </c>
      <c r="AK35" s="143">
        <v>36185.955979800718</v>
      </c>
      <c r="AL35" s="143">
        <v>8544.5576608596348</v>
      </c>
      <c r="AM35" s="143">
        <v>0</v>
      </c>
      <c r="AN35" s="143">
        <v>1433.1950668569243</v>
      </c>
      <c r="AO35" s="144">
        <v>250846.81932502368</v>
      </c>
      <c r="AP35" s="55">
        <v>1223.8881793558392</v>
      </c>
      <c r="AQ35" s="143">
        <v>200303.41653272868</v>
      </c>
      <c r="AR35" s="143">
        <v>110</v>
      </c>
      <c r="AS35" s="143">
        <v>9003.6168053569781</v>
      </c>
      <c r="AT35" s="143">
        <v>246117.33940800006</v>
      </c>
      <c r="AU35" s="143">
        <v>-18.124518898000002</v>
      </c>
      <c r="AV35" s="145"/>
      <c r="AW35" s="143">
        <v>456740.13640654355</v>
      </c>
      <c r="AX35" s="143">
        <v>707586.95573156723</v>
      </c>
      <c r="AY35" s="143">
        <v>9927.6818157983489</v>
      </c>
      <c r="AZ35" s="143">
        <v>191540.53177758824</v>
      </c>
      <c r="BA35" s="143">
        <v>201468.21359338658</v>
      </c>
      <c r="BB35" s="143">
        <v>658208.34999993013</v>
      </c>
      <c r="BC35" s="143">
        <v>909055.16932495369</v>
      </c>
      <c r="BD35" s="143">
        <v>-31673.837428029845</v>
      </c>
      <c r="BE35" s="143">
        <v>-438648.51401299692</v>
      </c>
      <c r="BF35" s="143">
        <v>-470322.35144102672</v>
      </c>
      <c r="BG35" s="143">
        <v>187885.9985589034</v>
      </c>
      <c r="BH35" s="144">
        <v>438732.81788392697</v>
      </c>
    </row>
    <row r="36" spans="2:60" ht="14.25" customHeight="1" x14ac:dyDescent="0.15">
      <c r="B36" s="5" t="s">
        <v>77</v>
      </c>
      <c r="C36" s="42" t="s">
        <v>138</v>
      </c>
      <c r="D36" s="55">
        <v>0</v>
      </c>
      <c r="E36" s="143">
        <v>0</v>
      </c>
      <c r="F36" s="143">
        <v>0</v>
      </c>
      <c r="G36" s="143">
        <v>0</v>
      </c>
      <c r="H36" s="143">
        <v>0</v>
      </c>
      <c r="I36" s="143">
        <v>0</v>
      </c>
      <c r="J36" s="143">
        <v>0</v>
      </c>
      <c r="K36" s="143">
        <v>0</v>
      </c>
      <c r="L36" s="143">
        <v>0</v>
      </c>
      <c r="M36" s="143">
        <v>0</v>
      </c>
      <c r="N36" s="143">
        <v>0</v>
      </c>
      <c r="O36" s="143">
        <v>0</v>
      </c>
      <c r="P36" s="143">
        <v>0</v>
      </c>
      <c r="Q36" s="143">
        <v>0</v>
      </c>
      <c r="R36" s="143">
        <v>0</v>
      </c>
      <c r="S36" s="143">
        <v>0</v>
      </c>
      <c r="T36" s="143">
        <v>0</v>
      </c>
      <c r="U36" s="143">
        <v>0</v>
      </c>
      <c r="V36" s="143">
        <v>0</v>
      </c>
      <c r="W36" s="143">
        <v>0</v>
      </c>
      <c r="X36" s="143">
        <v>0</v>
      </c>
      <c r="Y36" s="143">
        <v>0</v>
      </c>
      <c r="Z36" s="143">
        <v>0</v>
      </c>
      <c r="AA36" s="143">
        <v>0</v>
      </c>
      <c r="AB36" s="143">
        <v>0</v>
      </c>
      <c r="AC36" s="143">
        <v>0</v>
      </c>
      <c r="AD36" s="143">
        <v>0</v>
      </c>
      <c r="AE36" s="143">
        <v>0</v>
      </c>
      <c r="AF36" s="143">
        <v>0</v>
      </c>
      <c r="AG36" s="143">
        <v>0</v>
      </c>
      <c r="AH36" s="143">
        <v>0</v>
      </c>
      <c r="AI36" s="143">
        <v>0</v>
      </c>
      <c r="AJ36" s="143">
        <v>0</v>
      </c>
      <c r="AK36" s="143">
        <v>0</v>
      </c>
      <c r="AL36" s="143">
        <v>0</v>
      </c>
      <c r="AM36" s="143">
        <v>0</v>
      </c>
      <c r="AN36" s="143">
        <v>3347.8174560826274</v>
      </c>
      <c r="AO36" s="144">
        <v>3347.8174560826274</v>
      </c>
      <c r="AP36" s="55">
        <v>0</v>
      </c>
      <c r="AQ36" s="143">
        <v>9466.313880438478</v>
      </c>
      <c r="AR36" s="143">
        <v>540997.63746803172</v>
      </c>
      <c r="AS36" s="143">
        <v>0</v>
      </c>
      <c r="AT36" s="143">
        <v>0</v>
      </c>
      <c r="AU36" s="143">
        <v>0</v>
      </c>
      <c r="AV36" s="145"/>
      <c r="AW36" s="143">
        <v>550463.95134847017</v>
      </c>
      <c r="AX36" s="143">
        <v>553811.76880455285</v>
      </c>
      <c r="AY36" s="143">
        <v>0</v>
      </c>
      <c r="AZ36" s="143">
        <v>0</v>
      </c>
      <c r="BA36" s="143">
        <v>0</v>
      </c>
      <c r="BB36" s="143">
        <v>550463.95134847017</v>
      </c>
      <c r="BC36" s="143">
        <v>553811.76880455285</v>
      </c>
      <c r="BD36" s="143">
        <v>0</v>
      </c>
      <c r="BE36" s="143">
        <v>-0.20310543988913707</v>
      </c>
      <c r="BF36" s="143">
        <v>-0.20310543988913707</v>
      </c>
      <c r="BG36" s="143">
        <v>550463.74824303028</v>
      </c>
      <c r="BH36" s="144">
        <v>553811.56569911295</v>
      </c>
    </row>
    <row r="37" spans="2:60" ht="14.25" customHeight="1" x14ac:dyDescent="0.15">
      <c r="B37" s="5" t="s">
        <v>78</v>
      </c>
      <c r="C37" s="42" t="s">
        <v>139</v>
      </c>
      <c r="D37" s="55">
        <v>2.8212710139184261E-3</v>
      </c>
      <c r="E37" s="143">
        <v>0</v>
      </c>
      <c r="F37" s="143">
        <v>49.700111094178219</v>
      </c>
      <c r="G37" s="143">
        <v>7.5869991377202498E-3</v>
      </c>
      <c r="H37" s="143">
        <v>1.5653645302672876</v>
      </c>
      <c r="I37" s="143">
        <v>34.926688305684017</v>
      </c>
      <c r="J37" s="143">
        <v>0</v>
      </c>
      <c r="K37" s="143">
        <v>9.3467662272803267</v>
      </c>
      <c r="L37" s="143">
        <v>1.6992042456935874</v>
      </c>
      <c r="M37" s="143">
        <v>3.3246225858691196</v>
      </c>
      <c r="N37" s="143">
        <v>8.7957634196000431E-2</v>
      </c>
      <c r="O37" s="143">
        <v>19.923073399438429</v>
      </c>
      <c r="P37" s="143">
        <v>14.907321787447465</v>
      </c>
      <c r="Q37" s="143">
        <v>7.9726804406166929</v>
      </c>
      <c r="R37" s="143">
        <v>12.035059600655094</v>
      </c>
      <c r="S37" s="143">
        <v>21.005658020775556</v>
      </c>
      <c r="T37" s="143">
        <v>28.611413052981533</v>
      </c>
      <c r="U37" s="143">
        <v>2.5863330383669556</v>
      </c>
      <c r="V37" s="143">
        <v>6.0686886427118116</v>
      </c>
      <c r="W37" s="143">
        <v>2.1723585063396165</v>
      </c>
      <c r="X37" s="143">
        <v>125.13275339700232</v>
      </c>
      <c r="Y37" s="143">
        <v>69.922205796835158</v>
      </c>
      <c r="Z37" s="143">
        <v>6.289985268595685</v>
      </c>
      <c r="AA37" s="143">
        <v>15.751559926089186</v>
      </c>
      <c r="AB37" s="143">
        <v>174.8664012888903</v>
      </c>
      <c r="AC37" s="143">
        <v>85.426223092664458</v>
      </c>
      <c r="AD37" s="143">
        <v>1.4671131503566983</v>
      </c>
      <c r="AE37" s="143">
        <v>399.72534713234262</v>
      </c>
      <c r="AF37" s="143">
        <v>2638.4635310685526</v>
      </c>
      <c r="AG37" s="143">
        <v>86.806378875780226</v>
      </c>
      <c r="AH37" s="143">
        <v>0</v>
      </c>
      <c r="AI37" s="143">
        <v>68.764261046506419</v>
      </c>
      <c r="AJ37" s="143">
        <v>0</v>
      </c>
      <c r="AK37" s="143">
        <v>517.31927098386905</v>
      </c>
      <c r="AL37" s="143">
        <v>213.4849155986274</v>
      </c>
      <c r="AM37" s="143">
        <v>0</v>
      </c>
      <c r="AN37" s="143">
        <v>81.019655668793703</v>
      </c>
      <c r="AO37" s="144">
        <v>4700.3833116775586</v>
      </c>
      <c r="AP37" s="55">
        <v>0</v>
      </c>
      <c r="AQ37" s="143">
        <v>109379.88995180218</v>
      </c>
      <c r="AR37" s="143">
        <v>176199.55011547185</v>
      </c>
      <c r="AS37" s="143">
        <v>5424.757962794296</v>
      </c>
      <c r="AT37" s="143">
        <v>138868.97085462688</v>
      </c>
      <c r="AU37" s="143">
        <v>0</v>
      </c>
      <c r="AV37" s="145"/>
      <c r="AW37" s="143">
        <v>429873.16888469516</v>
      </c>
      <c r="AX37" s="143">
        <v>434573.55219637277</v>
      </c>
      <c r="AY37" s="143">
        <v>7041.3726189971003</v>
      </c>
      <c r="AZ37" s="143">
        <v>24351.167943109631</v>
      </c>
      <c r="BA37" s="143">
        <v>31392.540562106726</v>
      </c>
      <c r="BB37" s="143">
        <v>461265.70944680192</v>
      </c>
      <c r="BC37" s="143">
        <v>465966.09275847953</v>
      </c>
      <c r="BD37" s="143">
        <v>-1553.0343712090412</v>
      </c>
      <c r="BE37" s="143">
        <v>-66167.735556692671</v>
      </c>
      <c r="BF37" s="143">
        <v>-67720.769927901711</v>
      </c>
      <c r="BG37" s="143">
        <v>393544.93951890024</v>
      </c>
      <c r="BH37" s="144">
        <v>398245.32283057779</v>
      </c>
    </row>
    <row r="38" spans="2:60" ht="14.25" customHeight="1" x14ac:dyDescent="0.15">
      <c r="B38" s="5" t="s">
        <v>79</v>
      </c>
      <c r="C38" s="42" t="s">
        <v>109</v>
      </c>
      <c r="D38" s="55">
        <v>0</v>
      </c>
      <c r="E38" s="143">
        <v>0</v>
      </c>
      <c r="F38" s="143">
        <v>0</v>
      </c>
      <c r="G38" s="143">
        <v>0</v>
      </c>
      <c r="H38" s="143">
        <v>0</v>
      </c>
      <c r="I38" s="143">
        <v>0.72550067723139611</v>
      </c>
      <c r="J38" s="143">
        <v>0</v>
      </c>
      <c r="K38" s="143">
        <v>0</v>
      </c>
      <c r="L38" s="143">
        <v>0</v>
      </c>
      <c r="M38" s="143">
        <v>0</v>
      </c>
      <c r="N38" s="143">
        <v>0</v>
      </c>
      <c r="O38" s="143">
        <v>0</v>
      </c>
      <c r="P38" s="143">
        <v>0</v>
      </c>
      <c r="Q38" s="143">
        <v>0</v>
      </c>
      <c r="R38" s="143">
        <v>0</v>
      </c>
      <c r="S38" s="143">
        <v>0</v>
      </c>
      <c r="T38" s="143">
        <v>0</v>
      </c>
      <c r="U38" s="143">
        <v>0</v>
      </c>
      <c r="V38" s="143">
        <v>0</v>
      </c>
      <c r="W38" s="143">
        <v>0</v>
      </c>
      <c r="X38" s="143">
        <v>0</v>
      </c>
      <c r="Y38" s="143">
        <v>0</v>
      </c>
      <c r="Z38" s="143">
        <v>7.5479823223148212</v>
      </c>
      <c r="AA38" s="143">
        <v>0</v>
      </c>
      <c r="AB38" s="143">
        <v>15.768636554309367</v>
      </c>
      <c r="AC38" s="143">
        <v>45.197382273917526</v>
      </c>
      <c r="AD38" s="143">
        <v>9.8750585269625493</v>
      </c>
      <c r="AE38" s="143">
        <v>142.06277574707485</v>
      </c>
      <c r="AF38" s="143">
        <v>136.90448683127559</v>
      </c>
      <c r="AG38" s="143">
        <v>10.318791823189322</v>
      </c>
      <c r="AH38" s="143">
        <v>4.9145503035073634</v>
      </c>
      <c r="AI38" s="143">
        <v>9285.9895515303688</v>
      </c>
      <c r="AJ38" s="143">
        <v>0</v>
      </c>
      <c r="AK38" s="143">
        <v>19.470150808530956</v>
      </c>
      <c r="AL38" s="143">
        <v>103.1102006700723</v>
      </c>
      <c r="AM38" s="143">
        <v>0</v>
      </c>
      <c r="AN38" s="143">
        <v>4.2641924036207213</v>
      </c>
      <c r="AO38" s="144">
        <v>9786.1492604723753</v>
      </c>
      <c r="AP38" s="55">
        <v>4248.8429127775235</v>
      </c>
      <c r="AQ38" s="143">
        <v>191680.23581707937</v>
      </c>
      <c r="AR38" s="143">
        <v>486569.64680090663</v>
      </c>
      <c r="AS38" s="143">
        <v>0</v>
      </c>
      <c r="AT38" s="143">
        <v>0</v>
      </c>
      <c r="AU38" s="143">
        <v>0</v>
      </c>
      <c r="AV38" s="145"/>
      <c r="AW38" s="143">
        <v>682498.72553076351</v>
      </c>
      <c r="AX38" s="143">
        <v>692284.87479123578</v>
      </c>
      <c r="AY38" s="143">
        <v>8.0100751381313184</v>
      </c>
      <c r="AZ38" s="143">
        <v>23087.301205220065</v>
      </c>
      <c r="BA38" s="143">
        <v>23095.311280358197</v>
      </c>
      <c r="BB38" s="143">
        <v>705594.03681112162</v>
      </c>
      <c r="BC38" s="143">
        <v>715380.18607159401</v>
      </c>
      <c r="BD38" s="143">
        <v>-23.676578114983251</v>
      </c>
      <c r="BE38" s="143">
        <v>-90741.353053482831</v>
      </c>
      <c r="BF38" s="143">
        <v>-90765.029631597805</v>
      </c>
      <c r="BG38" s="143">
        <v>614829.00717952382</v>
      </c>
      <c r="BH38" s="144">
        <v>624615.15643999621</v>
      </c>
    </row>
    <row r="39" spans="2:60" ht="14.25" customHeight="1" x14ac:dyDescent="0.15">
      <c r="B39" s="5" t="s">
        <v>80</v>
      </c>
      <c r="C39" s="42" t="s">
        <v>162</v>
      </c>
      <c r="D39" s="55">
        <v>36.02681420852317</v>
      </c>
      <c r="E39" s="143">
        <v>0</v>
      </c>
      <c r="F39" s="143">
        <v>266.88424410128619</v>
      </c>
      <c r="G39" s="143">
        <v>8.9461821590809976</v>
      </c>
      <c r="H39" s="143">
        <v>7.5346201629035328</v>
      </c>
      <c r="I39" s="143">
        <v>136.5669918087159</v>
      </c>
      <c r="J39" s="143">
        <v>1.4120996700818911</v>
      </c>
      <c r="K39" s="143">
        <v>24.544171060855149</v>
      </c>
      <c r="L39" s="143">
        <v>14.386930938541987</v>
      </c>
      <c r="M39" s="143">
        <v>3.3265923121455434</v>
      </c>
      <c r="N39" s="143">
        <v>6.6004034065232737</v>
      </c>
      <c r="O39" s="143">
        <v>12.801146756644622</v>
      </c>
      <c r="P39" s="143">
        <v>32.196349549308202</v>
      </c>
      <c r="Q39" s="143">
        <v>10.680958905720514</v>
      </c>
      <c r="R39" s="143">
        <v>15.80442925573125</v>
      </c>
      <c r="S39" s="143">
        <v>4.4346694678922667</v>
      </c>
      <c r="T39" s="143">
        <v>7.8458758733285112</v>
      </c>
      <c r="U39" s="143">
        <v>0.74782613213856908</v>
      </c>
      <c r="V39" s="143">
        <v>3.3878949545951191</v>
      </c>
      <c r="W39" s="143">
        <v>39.702094692755935</v>
      </c>
      <c r="X39" s="143">
        <v>506.17769257399402</v>
      </c>
      <c r="Y39" s="143">
        <v>238.25054450685406</v>
      </c>
      <c r="Z39" s="143">
        <v>489.56357595914506</v>
      </c>
      <c r="AA39" s="143">
        <v>117.10840010695506</v>
      </c>
      <c r="AB39" s="143">
        <v>466.8364139753171</v>
      </c>
      <c r="AC39" s="143">
        <v>1824.1354929011209</v>
      </c>
      <c r="AD39" s="143">
        <v>237.94017724210394</v>
      </c>
      <c r="AE39" s="143">
        <v>657.67417477584775</v>
      </c>
      <c r="AF39" s="143">
        <v>359.39391799358521</v>
      </c>
      <c r="AG39" s="143">
        <v>1.2765643952320622</v>
      </c>
      <c r="AH39" s="143">
        <v>951.76878649374294</v>
      </c>
      <c r="AI39" s="143">
        <v>720.44721931257834</v>
      </c>
      <c r="AJ39" s="143">
        <v>0</v>
      </c>
      <c r="AK39" s="143">
        <v>1760.2750078404451</v>
      </c>
      <c r="AL39" s="143">
        <v>906.86383159859133</v>
      </c>
      <c r="AM39" s="143">
        <v>0</v>
      </c>
      <c r="AN39" s="143">
        <v>1032.0660351912618</v>
      </c>
      <c r="AO39" s="144">
        <v>10903.608130283546</v>
      </c>
      <c r="AP39" s="55">
        <v>0</v>
      </c>
      <c r="AQ39" s="143">
        <v>24135.915285417432</v>
      </c>
      <c r="AR39" s="143">
        <v>0</v>
      </c>
      <c r="AS39" s="143">
        <v>0</v>
      </c>
      <c r="AT39" s="143">
        <v>0</v>
      </c>
      <c r="AU39" s="143">
        <v>0</v>
      </c>
      <c r="AV39" s="145"/>
      <c r="AW39" s="143">
        <v>24135.915285417428</v>
      </c>
      <c r="AX39" s="143">
        <v>35039.523415700976</v>
      </c>
      <c r="AY39" s="143">
        <v>196.52828684950575</v>
      </c>
      <c r="AZ39" s="143">
        <v>0</v>
      </c>
      <c r="BA39" s="143">
        <v>196.52828684950575</v>
      </c>
      <c r="BB39" s="143">
        <v>24332.443572266933</v>
      </c>
      <c r="BC39" s="143">
        <v>35236.051702550481</v>
      </c>
      <c r="BD39" s="143">
        <v>0</v>
      </c>
      <c r="BE39" s="143">
        <v>-0.40621087977827414</v>
      </c>
      <c r="BF39" s="143">
        <v>-0.40621087977827414</v>
      </c>
      <c r="BG39" s="143">
        <v>24332.037361387152</v>
      </c>
      <c r="BH39" s="144">
        <v>35235.645491670701</v>
      </c>
    </row>
    <row r="40" spans="2:60" ht="14.25" customHeight="1" x14ac:dyDescent="0.15">
      <c r="B40" s="5" t="s">
        <v>81</v>
      </c>
      <c r="C40" s="42" t="s">
        <v>110</v>
      </c>
      <c r="D40" s="55">
        <v>291.73389768750098</v>
      </c>
      <c r="E40" s="143">
        <v>0</v>
      </c>
      <c r="F40" s="143">
        <v>12792.519565582381</v>
      </c>
      <c r="G40" s="143">
        <v>244.1247480173422</v>
      </c>
      <c r="H40" s="143">
        <v>391.8506335069489</v>
      </c>
      <c r="I40" s="143">
        <v>7875.1523731511206</v>
      </c>
      <c r="J40" s="143">
        <v>112.96797360655128</v>
      </c>
      <c r="K40" s="143">
        <v>2388.1723554314735</v>
      </c>
      <c r="L40" s="143">
        <v>528.38657774666319</v>
      </c>
      <c r="M40" s="143">
        <v>170.87118622061826</v>
      </c>
      <c r="N40" s="143">
        <v>89.623155609216724</v>
      </c>
      <c r="O40" s="143">
        <v>1498.2504389951105</v>
      </c>
      <c r="P40" s="143">
        <v>908.35178185102427</v>
      </c>
      <c r="Q40" s="143">
        <v>783.9301223089119</v>
      </c>
      <c r="R40" s="143">
        <v>1372.8496275768491</v>
      </c>
      <c r="S40" s="143">
        <v>556.93580526359995</v>
      </c>
      <c r="T40" s="143">
        <v>901.83275488782374</v>
      </c>
      <c r="U40" s="143">
        <v>303.22534677064544</v>
      </c>
      <c r="V40" s="143">
        <v>1225.5459591808406</v>
      </c>
      <c r="W40" s="143">
        <v>1755.5419552649005</v>
      </c>
      <c r="X40" s="143">
        <v>73590.10075796934</v>
      </c>
      <c r="Y40" s="143">
        <v>8800.1024056112237</v>
      </c>
      <c r="Z40" s="143">
        <v>9203.5768496946785</v>
      </c>
      <c r="AA40" s="143">
        <v>3988.7008615266041</v>
      </c>
      <c r="AB40" s="143">
        <v>61647.23667501429</v>
      </c>
      <c r="AC40" s="143">
        <v>58861.133867358774</v>
      </c>
      <c r="AD40" s="143">
        <v>27893.454722206247</v>
      </c>
      <c r="AE40" s="143">
        <v>60084.465544667662</v>
      </c>
      <c r="AF40" s="143">
        <v>76921.952484032809</v>
      </c>
      <c r="AG40" s="143">
        <v>50766.724646586255</v>
      </c>
      <c r="AH40" s="143">
        <v>37798.573751290896</v>
      </c>
      <c r="AI40" s="143">
        <v>28384.939711068157</v>
      </c>
      <c r="AJ40" s="143">
        <v>2987.4877210320683</v>
      </c>
      <c r="AK40" s="143">
        <v>148618.84680954507</v>
      </c>
      <c r="AL40" s="143">
        <v>13954.15489882458</v>
      </c>
      <c r="AM40" s="143">
        <v>0</v>
      </c>
      <c r="AN40" s="143">
        <v>933.43171715257563</v>
      </c>
      <c r="AO40" s="144">
        <v>698626.74968224089</v>
      </c>
      <c r="AP40" s="55">
        <v>531.27412970383091</v>
      </c>
      <c r="AQ40" s="143">
        <v>49655.427619989423</v>
      </c>
      <c r="AR40" s="143">
        <v>0</v>
      </c>
      <c r="AS40" s="143">
        <v>1154.3286512691932</v>
      </c>
      <c r="AT40" s="143">
        <v>9630.0526239999981</v>
      </c>
      <c r="AU40" s="143">
        <v>0</v>
      </c>
      <c r="AV40" s="145"/>
      <c r="AW40" s="143">
        <v>60971.083024962449</v>
      </c>
      <c r="AX40" s="143">
        <v>759597.83270720323</v>
      </c>
      <c r="AY40" s="143">
        <v>34322.304760705738</v>
      </c>
      <c r="AZ40" s="143">
        <v>414481.96914969251</v>
      </c>
      <c r="BA40" s="143">
        <v>448804.27391039819</v>
      </c>
      <c r="BB40" s="143">
        <v>509775.35693536059</v>
      </c>
      <c r="BC40" s="143">
        <v>1208402.1066176014</v>
      </c>
      <c r="BD40" s="143">
        <v>-28039.819082741837</v>
      </c>
      <c r="BE40" s="143">
        <v>-233216.62082704395</v>
      </c>
      <c r="BF40" s="143">
        <v>-261256.43990978581</v>
      </c>
      <c r="BG40" s="143">
        <v>248518.91702557486</v>
      </c>
      <c r="BH40" s="144">
        <v>947145.66670781584</v>
      </c>
    </row>
    <row r="41" spans="2:60" ht="14.25" customHeight="1" x14ac:dyDescent="0.15">
      <c r="B41" s="5" t="s">
        <v>82</v>
      </c>
      <c r="C41" s="42" t="s">
        <v>111</v>
      </c>
      <c r="D41" s="55">
        <v>2.7901391356594081</v>
      </c>
      <c r="E41" s="143">
        <v>0</v>
      </c>
      <c r="F41" s="143">
        <v>76.494042931598244</v>
      </c>
      <c r="G41" s="143">
        <v>0.25876334749493957</v>
      </c>
      <c r="H41" s="143">
        <v>1.1082808244230944</v>
      </c>
      <c r="I41" s="143">
        <v>19.646601584717899</v>
      </c>
      <c r="J41" s="143">
        <v>0</v>
      </c>
      <c r="K41" s="143">
        <v>4.7951850596493619</v>
      </c>
      <c r="L41" s="143">
        <v>0.8944419184374075</v>
      </c>
      <c r="M41" s="143">
        <v>0.20795305547318862</v>
      </c>
      <c r="N41" s="143">
        <v>2.1680622769103394E-3</v>
      </c>
      <c r="O41" s="143">
        <v>1.7877128844965291</v>
      </c>
      <c r="P41" s="143">
        <v>3.5265763049291792</v>
      </c>
      <c r="Q41" s="143">
        <v>3.1218034878063348</v>
      </c>
      <c r="R41" s="143">
        <v>1.9984500094889364</v>
      </c>
      <c r="S41" s="143">
        <v>4.498949568915882</v>
      </c>
      <c r="T41" s="143">
        <v>2.1792661140355425</v>
      </c>
      <c r="U41" s="143">
        <v>9.1392525450193066E-2</v>
      </c>
      <c r="V41" s="143">
        <v>3.7351905309792719</v>
      </c>
      <c r="W41" s="143">
        <v>8.0741934932177255</v>
      </c>
      <c r="X41" s="143">
        <v>226.48695775110849</v>
      </c>
      <c r="Y41" s="143">
        <v>11.475155885875864</v>
      </c>
      <c r="Z41" s="143">
        <v>24.224058786836416</v>
      </c>
      <c r="AA41" s="143">
        <v>4.0958634865043813</v>
      </c>
      <c r="AB41" s="143">
        <v>522.16132127350056</v>
      </c>
      <c r="AC41" s="143">
        <v>140.72602206529945</v>
      </c>
      <c r="AD41" s="143">
        <v>801.4624594431881</v>
      </c>
      <c r="AE41" s="143">
        <v>277.52184762101507</v>
      </c>
      <c r="AF41" s="143">
        <v>2569.6335704525109</v>
      </c>
      <c r="AG41" s="143">
        <v>253.53662352057933</v>
      </c>
      <c r="AH41" s="143">
        <v>4417.1690487750702</v>
      </c>
      <c r="AI41" s="143">
        <v>12494.006565873698</v>
      </c>
      <c r="AJ41" s="143">
        <v>82.890683497075912</v>
      </c>
      <c r="AK41" s="143">
        <v>1970.2674575181509</v>
      </c>
      <c r="AL41" s="143">
        <v>5897.9844694682452</v>
      </c>
      <c r="AM41" s="143">
        <v>0</v>
      </c>
      <c r="AN41" s="143">
        <v>112.14826021522494</v>
      </c>
      <c r="AO41" s="144">
        <v>29941.001476472935</v>
      </c>
      <c r="AP41" s="55">
        <v>45077.445956036361</v>
      </c>
      <c r="AQ41" s="143">
        <v>353871.6916181327</v>
      </c>
      <c r="AR41" s="143">
        <v>0</v>
      </c>
      <c r="AS41" s="143">
        <v>0</v>
      </c>
      <c r="AT41" s="143">
        <v>1268.1678060000002</v>
      </c>
      <c r="AU41" s="143">
        <v>0</v>
      </c>
      <c r="AV41" s="145"/>
      <c r="AW41" s="143">
        <v>400217.30538016895</v>
      </c>
      <c r="AX41" s="143">
        <v>430158.3068566419</v>
      </c>
      <c r="AY41" s="143">
        <v>4749.5993197663629</v>
      </c>
      <c r="AZ41" s="143">
        <v>58351.901304051244</v>
      </c>
      <c r="BA41" s="143">
        <v>63101.500623817614</v>
      </c>
      <c r="BB41" s="143">
        <v>463318.80600398651</v>
      </c>
      <c r="BC41" s="143">
        <v>493259.80748045945</v>
      </c>
      <c r="BD41" s="143">
        <v>-5086.8234535575621</v>
      </c>
      <c r="BE41" s="143">
        <v>-134435.16426559427</v>
      </c>
      <c r="BF41" s="143">
        <v>-139521.9877191518</v>
      </c>
      <c r="BG41" s="143">
        <v>323796.81828483479</v>
      </c>
      <c r="BH41" s="144">
        <v>353737.81976130774</v>
      </c>
    </row>
    <row r="42" spans="2:60" ht="14.25" customHeight="1" x14ac:dyDescent="0.15">
      <c r="B42" s="5" t="s">
        <v>83</v>
      </c>
      <c r="C42" s="42" t="s">
        <v>3</v>
      </c>
      <c r="D42" s="55">
        <v>3.1421476603214837</v>
      </c>
      <c r="E42" s="143">
        <v>0</v>
      </c>
      <c r="F42" s="143">
        <v>164.17609420004615</v>
      </c>
      <c r="G42" s="143">
        <v>6.2671208318779925</v>
      </c>
      <c r="H42" s="143">
        <v>12.900064451333339</v>
      </c>
      <c r="I42" s="143">
        <v>86.458418393851346</v>
      </c>
      <c r="J42" s="143">
        <v>0.70604983504094554</v>
      </c>
      <c r="K42" s="143">
        <v>8.6429559290229658</v>
      </c>
      <c r="L42" s="143">
        <v>11.096497122889723</v>
      </c>
      <c r="M42" s="143">
        <v>2.9977313897230822</v>
      </c>
      <c r="N42" s="143">
        <v>1.7418750168499457</v>
      </c>
      <c r="O42" s="143">
        <v>20.090812997109865</v>
      </c>
      <c r="P42" s="143">
        <v>13.128344269959808</v>
      </c>
      <c r="Q42" s="143">
        <v>19.541502906455452</v>
      </c>
      <c r="R42" s="143">
        <v>24.953789131785435</v>
      </c>
      <c r="S42" s="143">
        <v>8.923159394472389</v>
      </c>
      <c r="T42" s="143">
        <v>19.579190954176187</v>
      </c>
      <c r="U42" s="143">
        <v>8.0001307637366672</v>
      </c>
      <c r="V42" s="143">
        <v>10.926842227802236</v>
      </c>
      <c r="W42" s="143">
        <v>48.309950173900639</v>
      </c>
      <c r="X42" s="143">
        <v>612.20885714738449</v>
      </c>
      <c r="Y42" s="143">
        <v>8.3006477878844809</v>
      </c>
      <c r="Z42" s="143">
        <v>57.415154332793207</v>
      </c>
      <c r="AA42" s="143">
        <v>180.15486896572244</v>
      </c>
      <c r="AB42" s="143">
        <v>1550.5456929893189</v>
      </c>
      <c r="AC42" s="143">
        <v>1444.6738949660576</v>
      </c>
      <c r="AD42" s="143">
        <v>372.61404590815744</v>
      </c>
      <c r="AE42" s="143">
        <v>686.47480402997417</v>
      </c>
      <c r="AF42" s="143">
        <v>769.01642583977127</v>
      </c>
      <c r="AG42" s="143">
        <v>1449.65132820902</v>
      </c>
      <c r="AH42" s="143">
        <v>1609.2486109237334</v>
      </c>
      <c r="AI42" s="143">
        <v>1442.368938773413</v>
      </c>
      <c r="AJ42" s="143">
        <v>172.1258569442744</v>
      </c>
      <c r="AK42" s="143">
        <v>1618.7525409615653</v>
      </c>
      <c r="AL42" s="143">
        <v>690.93635048755073</v>
      </c>
      <c r="AM42" s="143">
        <v>0</v>
      </c>
      <c r="AN42" s="143">
        <v>3.8377731632586483</v>
      </c>
      <c r="AO42" s="144">
        <v>13139.908469080234</v>
      </c>
      <c r="AP42" s="55">
        <v>0</v>
      </c>
      <c r="AQ42" s="143">
        <v>0</v>
      </c>
      <c r="AR42" s="143">
        <v>0</v>
      </c>
      <c r="AS42" s="143">
        <v>0</v>
      </c>
      <c r="AT42" s="143">
        <v>0</v>
      </c>
      <c r="AU42" s="143">
        <v>0</v>
      </c>
      <c r="AV42" s="145"/>
      <c r="AW42" s="143">
        <v>0</v>
      </c>
      <c r="AX42" s="143">
        <v>13139.908469080234</v>
      </c>
      <c r="AY42" s="143">
        <v>0</v>
      </c>
      <c r="AZ42" s="143">
        <v>0</v>
      </c>
      <c r="BA42" s="143">
        <v>0</v>
      </c>
      <c r="BB42" s="143">
        <v>0</v>
      </c>
      <c r="BC42" s="143">
        <v>13139.908469080234</v>
      </c>
      <c r="BD42" s="143">
        <v>0</v>
      </c>
      <c r="BE42" s="143">
        <v>0</v>
      </c>
      <c r="BF42" s="143">
        <v>0</v>
      </c>
      <c r="BG42" s="143">
        <v>0</v>
      </c>
      <c r="BH42" s="144">
        <v>13139.908469080234</v>
      </c>
    </row>
    <row r="43" spans="2:60" ht="14.25" customHeight="1" x14ac:dyDescent="0.15">
      <c r="B43" s="5" t="s">
        <v>84</v>
      </c>
      <c r="C43" s="42" t="s">
        <v>4</v>
      </c>
      <c r="D43" s="55">
        <v>123.39016732772485</v>
      </c>
      <c r="E43" s="143">
        <v>0</v>
      </c>
      <c r="F43" s="143">
        <v>716.05821317347954</v>
      </c>
      <c r="G43" s="143">
        <v>14.15332486501053</v>
      </c>
      <c r="H43" s="143">
        <v>35.933727121242718</v>
      </c>
      <c r="I43" s="143">
        <v>89.254398593167252</v>
      </c>
      <c r="J43" s="143">
        <v>66.368684493848889</v>
      </c>
      <c r="K43" s="143">
        <v>108.85822944093402</v>
      </c>
      <c r="L43" s="143">
        <v>102.90783217397102</v>
      </c>
      <c r="M43" s="143">
        <v>95.944874251211829</v>
      </c>
      <c r="N43" s="143">
        <v>36.238465875376889</v>
      </c>
      <c r="O43" s="143">
        <v>355.18728543757709</v>
      </c>
      <c r="P43" s="143">
        <v>151.53821454183824</v>
      </c>
      <c r="Q43" s="143">
        <v>102.22980210774352</v>
      </c>
      <c r="R43" s="143">
        <v>98.995780120871132</v>
      </c>
      <c r="S43" s="143">
        <v>6.9250710078729538</v>
      </c>
      <c r="T43" s="143">
        <v>34.292076407795108</v>
      </c>
      <c r="U43" s="143">
        <v>17.137581355508285</v>
      </c>
      <c r="V43" s="143">
        <v>14.429599275372142</v>
      </c>
      <c r="W43" s="143">
        <v>70.427328571155002</v>
      </c>
      <c r="X43" s="143">
        <v>9495.6912825263989</v>
      </c>
      <c r="Y43" s="143">
        <v>326.30722683363325</v>
      </c>
      <c r="Z43" s="143">
        <v>459.85604549861733</v>
      </c>
      <c r="AA43" s="143">
        <v>481.89895920065993</v>
      </c>
      <c r="AB43" s="143">
        <v>3436.6675512590195</v>
      </c>
      <c r="AC43" s="143">
        <v>5564.7480408475631</v>
      </c>
      <c r="AD43" s="143">
        <v>3591.7240744551746</v>
      </c>
      <c r="AE43" s="143">
        <v>663.66606189367303</v>
      </c>
      <c r="AF43" s="143">
        <v>2455.9665455994104</v>
      </c>
      <c r="AG43" s="143">
        <v>206.69591090702309</v>
      </c>
      <c r="AH43" s="143">
        <v>2237.0048646555292</v>
      </c>
      <c r="AI43" s="143">
        <v>1885.221119174086</v>
      </c>
      <c r="AJ43" s="143">
        <v>467.49355319042064</v>
      </c>
      <c r="AK43" s="143">
        <v>4027.8818387139381</v>
      </c>
      <c r="AL43" s="143">
        <v>1426.0651845439636</v>
      </c>
      <c r="AM43" s="143">
        <v>6.2055970370774274</v>
      </c>
      <c r="AN43" s="143">
        <v>-1372.6990640144379</v>
      </c>
      <c r="AO43" s="144">
        <v>37600.665448463471</v>
      </c>
      <c r="AP43" s="55">
        <v>0</v>
      </c>
      <c r="AQ43" s="143">
        <v>31137.42726882354</v>
      </c>
      <c r="AR43" s="143">
        <v>0</v>
      </c>
      <c r="AS43" s="143">
        <v>13.934081559171318</v>
      </c>
      <c r="AT43" s="143">
        <v>0</v>
      </c>
      <c r="AU43" s="143">
        <v>0</v>
      </c>
      <c r="AV43" s="145"/>
      <c r="AW43" s="143">
        <v>31151.361350382711</v>
      </c>
      <c r="AX43" s="143">
        <v>68752.026798846186</v>
      </c>
      <c r="AY43" s="143">
        <v>7.1836628781836467</v>
      </c>
      <c r="AZ43" s="143">
        <v>4309.0180829829451</v>
      </c>
      <c r="BA43" s="143">
        <v>4316.201745861129</v>
      </c>
      <c r="BB43" s="143">
        <v>35467.563096243837</v>
      </c>
      <c r="BC43" s="143">
        <v>73068.228544707308</v>
      </c>
      <c r="BD43" s="143">
        <v>-545.79275176141982</v>
      </c>
      <c r="BE43" s="143">
        <v>-11190.424803050164</v>
      </c>
      <c r="BF43" s="143">
        <v>-11736.217554811583</v>
      </c>
      <c r="BG43" s="143">
        <v>23731.345541432256</v>
      </c>
      <c r="BH43" s="144">
        <v>61332.465188828588</v>
      </c>
    </row>
    <row r="44" spans="2:60" ht="14.25" customHeight="1" x14ac:dyDescent="0.15">
      <c r="B44" s="5" t="s">
        <v>85</v>
      </c>
      <c r="C44" s="116" t="s">
        <v>112</v>
      </c>
      <c r="D44" s="146">
        <v>6231.0990970524808</v>
      </c>
      <c r="E44" s="147">
        <v>0</v>
      </c>
      <c r="F44" s="147">
        <v>150660.79267514084</v>
      </c>
      <c r="G44" s="147">
        <v>2776.2331725289168</v>
      </c>
      <c r="H44" s="147">
        <v>17020.079696727676</v>
      </c>
      <c r="I44" s="147">
        <v>70184.989669796967</v>
      </c>
      <c r="J44" s="147">
        <v>1791.2484314988778</v>
      </c>
      <c r="K44" s="147">
        <v>31097.275337737949</v>
      </c>
      <c r="L44" s="147">
        <v>5984.8312658501454</v>
      </c>
      <c r="M44" s="147">
        <v>5091.9970771080289</v>
      </c>
      <c r="N44" s="147">
        <v>3604.7554745855509</v>
      </c>
      <c r="O44" s="147">
        <v>26344.038360335708</v>
      </c>
      <c r="P44" s="147">
        <v>11819.710313836102</v>
      </c>
      <c r="Q44" s="147">
        <v>9712.064779985205</v>
      </c>
      <c r="R44" s="147">
        <v>21536.222666879192</v>
      </c>
      <c r="S44" s="147">
        <v>8409.3045691272891</v>
      </c>
      <c r="T44" s="147">
        <v>10955.61429291702</v>
      </c>
      <c r="U44" s="147">
        <v>2764.1251925515753</v>
      </c>
      <c r="V44" s="147">
        <v>29012.100581513303</v>
      </c>
      <c r="W44" s="147">
        <v>23608.054560604207</v>
      </c>
      <c r="X44" s="147">
        <v>347187.01641685836</v>
      </c>
      <c r="Y44" s="147">
        <v>58431.317355429033</v>
      </c>
      <c r="Z44" s="147">
        <v>32204.646058663689</v>
      </c>
      <c r="AA44" s="147">
        <v>21781.737882678692</v>
      </c>
      <c r="AB44" s="147">
        <v>236599.56754173577</v>
      </c>
      <c r="AC44" s="147">
        <v>184213.87864099297</v>
      </c>
      <c r="AD44" s="147">
        <v>190452.8926299297</v>
      </c>
      <c r="AE44" s="147">
        <v>167079.19343473806</v>
      </c>
      <c r="AF44" s="147">
        <v>217985.00519226279</v>
      </c>
      <c r="AG44" s="147">
        <v>160275.0355700478</v>
      </c>
      <c r="AH44" s="147">
        <v>123296.5089725422</v>
      </c>
      <c r="AI44" s="147">
        <v>261332.91451784654</v>
      </c>
      <c r="AJ44" s="147">
        <v>14271.590740288797</v>
      </c>
      <c r="AK44" s="147">
        <v>332751.58620350517</v>
      </c>
      <c r="AL44" s="147">
        <v>159516.2787378568</v>
      </c>
      <c r="AM44" s="147">
        <v>13139.908469080234</v>
      </c>
      <c r="AN44" s="147">
        <v>23949.643910246912</v>
      </c>
      <c r="AO44" s="148">
        <v>2983073.2594904825</v>
      </c>
      <c r="AP44" s="146">
        <v>76364.56423987812</v>
      </c>
      <c r="AQ44" s="147">
        <v>3352955.5431874529</v>
      </c>
      <c r="AR44" s="147">
        <v>1218618.3789745236</v>
      </c>
      <c r="AS44" s="147">
        <v>249007.79613388935</v>
      </c>
      <c r="AT44" s="147">
        <v>1119525.0330423915</v>
      </c>
      <c r="AU44" s="147">
        <v>-110.59841377900003</v>
      </c>
      <c r="AV44" s="149"/>
      <c r="AW44" s="147">
        <v>6016360.7171643572</v>
      </c>
      <c r="AX44" s="147">
        <v>8999433.9766548406</v>
      </c>
      <c r="AY44" s="147">
        <v>195604.29930980055</v>
      </c>
      <c r="AZ44" s="147">
        <v>1550260.6205164061</v>
      </c>
      <c r="BA44" s="147">
        <v>1745864.9198262065</v>
      </c>
      <c r="BB44" s="147">
        <v>7762225.636990563</v>
      </c>
      <c r="BC44" s="147">
        <v>10745298.896481046</v>
      </c>
      <c r="BD44" s="147">
        <v>-538140.7640955064</v>
      </c>
      <c r="BE44" s="147">
        <v>-2562736.9017666732</v>
      </c>
      <c r="BF44" s="147">
        <v>-3100877.6658621803</v>
      </c>
      <c r="BG44" s="147">
        <v>4661347.9711283874</v>
      </c>
      <c r="BH44" s="148">
        <v>7644421.2306188671</v>
      </c>
    </row>
    <row r="45" spans="2:60" ht="14.25" customHeight="1" x14ac:dyDescent="0.15">
      <c r="B45" s="5" t="s">
        <v>86</v>
      </c>
      <c r="C45" s="42" t="s">
        <v>19</v>
      </c>
      <c r="D45" s="55">
        <v>38.394047089918033</v>
      </c>
      <c r="E45" s="143">
        <v>0</v>
      </c>
      <c r="F45" s="143">
        <v>1521.781118449911</v>
      </c>
      <c r="G45" s="143">
        <v>49.167530252821081</v>
      </c>
      <c r="H45" s="143">
        <v>281.72900444969343</v>
      </c>
      <c r="I45" s="143">
        <v>1054.9410735292195</v>
      </c>
      <c r="J45" s="143">
        <v>19.769395381146474</v>
      </c>
      <c r="K45" s="143">
        <v>754.23154293987568</v>
      </c>
      <c r="L45" s="143">
        <v>120.73795739974584</v>
      </c>
      <c r="M45" s="143">
        <v>28.675603078653641</v>
      </c>
      <c r="N45" s="143">
        <v>28.029503491626368</v>
      </c>
      <c r="O45" s="143">
        <v>492.35033704887815</v>
      </c>
      <c r="P45" s="143">
        <v>218.02899947793588</v>
      </c>
      <c r="Q45" s="143">
        <v>258.09310904081406</v>
      </c>
      <c r="R45" s="143">
        <v>423.11521680271653</v>
      </c>
      <c r="S45" s="143">
        <v>128.85701094068943</v>
      </c>
      <c r="T45" s="143">
        <v>234.76229713097658</v>
      </c>
      <c r="U45" s="143">
        <v>68.098408740970683</v>
      </c>
      <c r="V45" s="143">
        <v>198.34930351563705</v>
      </c>
      <c r="W45" s="143">
        <v>607.89023667657466</v>
      </c>
      <c r="X45" s="143">
        <v>8312.4524633860492</v>
      </c>
      <c r="Y45" s="143">
        <v>629.59166132108612</v>
      </c>
      <c r="Z45" s="143">
        <v>492.61263742137822</v>
      </c>
      <c r="AA45" s="143">
        <v>1070.0143263872678</v>
      </c>
      <c r="AB45" s="143">
        <v>10974.045885730497</v>
      </c>
      <c r="AC45" s="143">
        <v>12909.838839744349</v>
      </c>
      <c r="AD45" s="143">
        <v>2059.3872278125627</v>
      </c>
      <c r="AE45" s="143">
        <v>3896.9396631262684</v>
      </c>
      <c r="AF45" s="143">
        <v>2532.0816225637709</v>
      </c>
      <c r="AG45" s="143">
        <v>5419.5546247531756</v>
      </c>
      <c r="AH45" s="143">
        <v>1263.8148161638344</v>
      </c>
      <c r="AI45" s="143">
        <v>5442.3234337391605</v>
      </c>
      <c r="AJ45" s="143">
        <v>1231.7684393722714</v>
      </c>
      <c r="AK45" s="143">
        <v>8370.6837614304422</v>
      </c>
      <c r="AL45" s="143">
        <v>5166.7845784724122</v>
      </c>
      <c r="AM45" s="143">
        <v>0</v>
      </c>
      <c r="AN45" s="143">
        <v>65.668563015759105</v>
      </c>
      <c r="AO45" s="144">
        <v>76364.56423987812</v>
      </c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</row>
    <row r="46" spans="2:60" ht="14.25" customHeight="1" x14ac:dyDescent="0.15">
      <c r="B46" s="5" t="s">
        <v>113</v>
      </c>
      <c r="C46" s="42" t="s">
        <v>41</v>
      </c>
      <c r="D46" s="55">
        <v>3054.078530356679</v>
      </c>
      <c r="E46" s="143">
        <v>0</v>
      </c>
      <c r="F46" s="143">
        <v>34824.594673064603</v>
      </c>
      <c r="G46" s="143">
        <v>1485.9149769420717</v>
      </c>
      <c r="H46" s="143">
        <v>3934.1122837872235</v>
      </c>
      <c r="I46" s="143">
        <v>12630.894189779234</v>
      </c>
      <c r="J46" s="143">
        <v>295.8348808821562</v>
      </c>
      <c r="K46" s="143">
        <v>12957.275369781419</v>
      </c>
      <c r="L46" s="143">
        <v>2600.1444833661471</v>
      </c>
      <c r="M46" s="143">
        <v>1430.8666538155678</v>
      </c>
      <c r="N46" s="143">
        <v>656.28263052521459</v>
      </c>
      <c r="O46" s="143">
        <v>17875.980662066708</v>
      </c>
      <c r="P46" s="143">
        <v>5835.8615639516274</v>
      </c>
      <c r="Q46" s="143">
        <v>6174.7851828927651</v>
      </c>
      <c r="R46" s="143">
        <v>11257.200016925515</v>
      </c>
      <c r="S46" s="143">
        <v>3068.2831438109001</v>
      </c>
      <c r="T46" s="143">
        <v>4011.9715681595453</v>
      </c>
      <c r="U46" s="143">
        <v>1598.7643710200505</v>
      </c>
      <c r="V46" s="143">
        <v>7622.7781195880025</v>
      </c>
      <c r="W46" s="143">
        <v>13056.373066822174</v>
      </c>
      <c r="X46" s="143">
        <v>225442.77295840022</v>
      </c>
      <c r="Y46" s="143">
        <v>8164.5786399928902</v>
      </c>
      <c r="Z46" s="143">
        <v>6990.4916803274891</v>
      </c>
      <c r="AA46" s="143">
        <v>28583.249987308001</v>
      </c>
      <c r="AB46" s="143">
        <v>342614.65695799858</v>
      </c>
      <c r="AC46" s="143">
        <v>141359.63092545545</v>
      </c>
      <c r="AD46" s="143">
        <v>68905.862081865314</v>
      </c>
      <c r="AE46" s="143">
        <v>110226.88423840585</v>
      </c>
      <c r="AF46" s="143">
        <v>88112.418360857861</v>
      </c>
      <c r="AG46" s="143">
        <v>188154.37356662046</v>
      </c>
      <c r="AH46" s="143">
        <v>196783.11753723788</v>
      </c>
      <c r="AI46" s="143">
        <v>306360.25839232007</v>
      </c>
      <c r="AJ46" s="143">
        <v>18501.761191974019</v>
      </c>
      <c r="AK46" s="143">
        <v>357862.56074199441</v>
      </c>
      <c r="AL46" s="143">
        <v>106171.45585972465</v>
      </c>
      <c r="AM46" s="143">
        <v>0</v>
      </c>
      <c r="AN46" s="143">
        <v>14190.737633959989</v>
      </c>
      <c r="AO46" s="144">
        <v>2352796.8071219805</v>
      </c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</row>
    <row r="47" spans="2:60" ht="14.25" customHeight="1" x14ac:dyDescent="0.15">
      <c r="B47" s="5" t="s">
        <v>114</v>
      </c>
      <c r="C47" s="42" t="s">
        <v>20</v>
      </c>
      <c r="D47" s="55">
        <v>1853.907477135192</v>
      </c>
      <c r="E47" s="143">
        <v>0</v>
      </c>
      <c r="F47" s="143">
        <v>17687.686269323774</v>
      </c>
      <c r="G47" s="143">
        <v>175.31851944090292</v>
      </c>
      <c r="H47" s="143">
        <v>2326.5012953448813</v>
      </c>
      <c r="I47" s="143">
        <v>4827.3227013105698</v>
      </c>
      <c r="J47" s="143">
        <v>713.11033339135497</v>
      </c>
      <c r="K47" s="143">
        <v>3290.4955757553289</v>
      </c>
      <c r="L47" s="143">
        <v>1051.3714961778207</v>
      </c>
      <c r="M47" s="143">
        <v>1222.5040168394924</v>
      </c>
      <c r="N47" s="143">
        <v>174.81887034914877</v>
      </c>
      <c r="O47" s="143">
        <v>712.00784272880924</v>
      </c>
      <c r="P47" s="143">
        <v>1050.7150748651675</v>
      </c>
      <c r="Q47" s="143">
        <v>1598.4291281482183</v>
      </c>
      <c r="R47" s="143">
        <v>377.73524725148525</v>
      </c>
      <c r="S47" s="143">
        <v>-916.55196010927909</v>
      </c>
      <c r="T47" s="143">
        <v>-405.42925181545013</v>
      </c>
      <c r="U47" s="143">
        <v>-547.66281729256161</v>
      </c>
      <c r="V47" s="143">
        <v>-1213.7842095349522</v>
      </c>
      <c r="W47" s="143">
        <v>1956.2389315028918</v>
      </c>
      <c r="X47" s="143">
        <v>25804.968651167695</v>
      </c>
      <c r="Y47" s="143">
        <v>5089.3364313327556</v>
      </c>
      <c r="Z47" s="143">
        <v>6957.4987271429418</v>
      </c>
      <c r="AA47" s="143">
        <v>3698.9182663286356</v>
      </c>
      <c r="AB47" s="143">
        <v>74582.498772495441</v>
      </c>
      <c r="AC47" s="143">
        <v>103455.11329939883</v>
      </c>
      <c r="AD47" s="143">
        <v>330875.85910304304</v>
      </c>
      <c r="AE47" s="143">
        <v>31266.584740067014</v>
      </c>
      <c r="AF47" s="143">
        <v>61182.501893382621</v>
      </c>
      <c r="AG47" s="143">
        <v>0</v>
      </c>
      <c r="AH47" s="143">
        <v>7726.6483413888409</v>
      </c>
      <c r="AI47" s="143">
        <v>16599.617329176664</v>
      </c>
      <c r="AJ47" s="143">
        <v>-437.96717996692047</v>
      </c>
      <c r="AK47" s="143">
        <v>84034.959160306084</v>
      </c>
      <c r="AL47" s="143">
        <v>12553.383694502005</v>
      </c>
      <c r="AM47" s="143">
        <v>0</v>
      </c>
      <c r="AN47" s="143">
        <v>20979.394206382887</v>
      </c>
      <c r="AO47" s="144">
        <v>820304.04997696111</v>
      </c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</row>
    <row r="48" spans="2:60" ht="14.25" customHeight="1" x14ac:dyDescent="0.15">
      <c r="B48" s="5" t="s">
        <v>115</v>
      </c>
      <c r="C48" s="42" t="s">
        <v>21</v>
      </c>
      <c r="D48" s="55">
        <v>2193.4116382095604</v>
      </c>
      <c r="E48" s="143">
        <v>0</v>
      </c>
      <c r="F48" s="143">
        <v>16472.956007223143</v>
      </c>
      <c r="G48" s="143">
        <v>546.05545156823314</v>
      </c>
      <c r="H48" s="143">
        <v>1289.370634588357</v>
      </c>
      <c r="I48" s="143">
        <v>23568.788180852265</v>
      </c>
      <c r="J48" s="143">
        <v>408.09680465366648</v>
      </c>
      <c r="K48" s="143">
        <v>5358.2511688007608</v>
      </c>
      <c r="L48" s="143">
        <v>1314.6200771229653</v>
      </c>
      <c r="M48" s="143">
        <v>343.40752799730598</v>
      </c>
      <c r="N48" s="143">
        <v>221.73008547121344</v>
      </c>
      <c r="O48" s="143">
        <v>4157.5877688988139</v>
      </c>
      <c r="P48" s="143">
        <v>2009.6928837802166</v>
      </c>
      <c r="Q48" s="143">
        <v>2572.4125145786925</v>
      </c>
      <c r="R48" s="143">
        <v>5371.7136012706414</v>
      </c>
      <c r="S48" s="143">
        <v>2092.6437626835987</v>
      </c>
      <c r="T48" s="143">
        <v>3108.3937213469967</v>
      </c>
      <c r="U48" s="143">
        <v>953.67033865473081</v>
      </c>
      <c r="V48" s="143">
        <v>3681.8253720894231</v>
      </c>
      <c r="W48" s="143">
        <v>5342.7490043181933</v>
      </c>
      <c r="X48" s="143">
        <v>32614.421385596124</v>
      </c>
      <c r="Y48" s="143">
        <v>25146.681030889522</v>
      </c>
      <c r="Z48" s="143">
        <v>12073.065090411486</v>
      </c>
      <c r="AA48" s="143">
        <v>4643.3005236763702</v>
      </c>
      <c r="AB48" s="143">
        <v>75789.193277812621</v>
      </c>
      <c r="AC48" s="143">
        <v>38675.533992001234</v>
      </c>
      <c r="AD48" s="143">
        <v>306022.06053120986</v>
      </c>
      <c r="AE48" s="143">
        <v>52338.222185480758</v>
      </c>
      <c r="AF48" s="143">
        <v>54667.695332221381</v>
      </c>
      <c r="AG48" s="143">
        <v>198991.61438754832</v>
      </c>
      <c r="AH48" s="143">
        <v>66359.174620763792</v>
      </c>
      <c r="AI48" s="143">
        <v>34197.925490251058</v>
      </c>
      <c r="AJ48" s="143">
        <v>1474.7510438579161</v>
      </c>
      <c r="AK48" s="143">
        <v>110840.44358154274</v>
      </c>
      <c r="AL48" s="143">
        <v>46583.543220847627</v>
      </c>
      <c r="AM48" s="143">
        <v>0</v>
      </c>
      <c r="AN48" s="143">
        <v>1159.8603337848358</v>
      </c>
      <c r="AO48" s="144">
        <v>1142584.8625720043</v>
      </c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</row>
    <row r="49" spans="2:60" x14ac:dyDescent="0.15">
      <c r="B49" s="5" t="s">
        <v>116</v>
      </c>
      <c r="C49" s="120" t="s">
        <v>161</v>
      </c>
      <c r="D49" s="55">
        <v>341.93332763267762</v>
      </c>
      <c r="E49" s="143">
        <v>0</v>
      </c>
      <c r="F49" s="143">
        <v>7415.4534203895655</v>
      </c>
      <c r="G49" s="143">
        <v>137.81325671932549</v>
      </c>
      <c r="H49" s="143">
        <v>811.2073121949561</v>
      </c>
      <c r="I49" s="143">
        <v>500.57878120711575</v>
      </c>
      <c r="J49" s="143">
        <v>150.38861486372141</v>
      </c>
      <c r="K49" s="143">
        <v>1334.1742434871503</v>
      </c>
      <c r="L49" s="143">
        <v>417.90080298094529</v>
      </c>
      <c r="M49" s="143">
        <v>298.17113144190449</v>
      </c>
      <c r="N49" s="143">
        <v>2.2785539952833318</v>
      </c>
      <c r="O49" s="143">
        <v>2021.2366874044551</v>
      </c>
      <c r="P49" s="143">
        <v>-74.340588507685823</v>
      </c>
      <c r="Q49" s="143">
        <v>104.43781536279907</v>
      </c>
      <c r="R49" s="143">
        <v>-2229.3763794271558</v>
      </c>
      <c r="S49" s="143">
        <v>-134.50739442781929</v>
      </c>
      <c r="T49" s="143">
        <v>-595.2935104232954</v>
      </c>
      <c r="U49" s="143">
        <v>-347.32961455078242</v>
      </c>
      <c r="V49" s="143">
        <v>-193.37150697015528</v>
      </c>
      <c r="W49" s="143">
        <v>1257.3687642570903</v>
      </c>
      <c r="X49" s="143">
        <v>32176.324961037062</v>
      </c>
      <c r="Y49" s="143">
        <v>3518.0800243760223</v>
      </c>
      <c r="Z49" s="143">
        <v>2224.7547327795319</v>
      </c>
      <c r="AA49" s="143">
        <v>2813.791478216006</v>
      </c>
      <c r="AB49" s="143">
        <v>45326.715604652054</v>
      </c>
      <c r="AC49" s="143">
        <v>7291.6319163686476</v>
      </c>
      <c r="AD49" s="143">
        <v>69300.315652575649</v>
      </c>
      <c r="AE49" s="143">
        <v>13719.725966502563</v>
      </c>
      <c r="AF49" s="143">
        <v>14255.784346096856</v>
      </c>
      <c r="AG49" s="143">
        <v>970.987550143156</v>
      </c>
      <c r="AH49" s="143">
        <v>3789.6952304723472</v>
      </c>
      <c r="AI49" s="143">
        <v>7346.7167569272042</v>
      </c>
      <c r="AJ49" s="143">
        <v>1046.7889700944381</v>
      </c>
      <c r="AK49" s="143">
        <v>53308.148600394496</v>
      </c>
      <c r="AL49" s="143">
        <v>23746.373669904191</v>
      </c>
      <c r="AM49" s="143">
        <v>0</v>
      </c>
      <c r="AN49" s="143">
        <v>1084.8105474811111</v>
      </c>
      <c r="AO49" s="144">
        <v>293139.36972565146</v>
      </c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</row>
    <row r="50" spans="2:60" ht="14.25" customHeight="1" x14ac:dyDescent="0.15">
      <c r="B50" s="5" t="s">
        <v>117</v>
      </c>
      <c r="C50" s="42" t="s">
        <v>23</v>
      </c>
      <c r="D50" s="55">
        <v>-212.24842555889794</v>
      </c>
      <c r="E50" s="143">
        <v>0</v>
      </c>
      <c r="F50" s="143">
        <v>-655.40963771478471</v>
      </c>
      <c r="G50" s="143">
        <v>0</v>
      </c>
      <c r="H50" s="143">
        <v>0</v>
      </c>
      <c r="I50" s="143">
        <v>0</v>
      </c>
      <c r="J50" s="143">
        <v>0</v>
      </c>
      <c r="K50" s="143">
        <v>0</v>
      </c>
      <c r="L50" s="143">
        <v>0</v>
      </c>
      <c r="M50" s="143">
        <v>0</v>
      </c>
      <c r="N50" s="143">
        <v>0</v>
      </c>
      <c r="O50" s="143">
        <v>0</v>
      </c>
      <c r="P50" s="143">
        <v>0</v>
      </c>
      <c r="Q50" s="143">
        <v>0</v>
      </c>
      <c r="R50" s="143">
        <v>0</v>
      </c>
      <c r="S50" s="143">
        <v>0</v>
      </c>
      <c r="T50" s="143">
        <v>0</v>
      </c>
      <c r="U50" s="143">
        <v>0</v>
      </c>
      <c r="V50" s="143">
        <v>-0.27893723915121565</v>
      </c>
      <c r="W50" s="143">
        <v>0</v>
      </c>
      <c r="X50" s="143">
        <v>-2030.4688607648509</v>
      </c>
      <c r="Y50" s="143">
        <v>-23.234449158725305</v>
      </c>
      <c r="Z50" s="143">
        <v>-2067.9722027288417</v>
      </c>
      <c r="AA50" s="143">
        <v>0</v>
      </c>
      <c r="AB50" s="143">
        <v>-558.35907805552904</v>
      </c>
      <c r="AC50" s="143">
        <v>-7575.1790992986453</v>
      </c>
      <c r="AD50" s="143">
        <v>-221.0880675460981</v>
      </c>
      <c r="AE50" s="143">
        <v>-1883.1256569616385</v>
      </c>
      <c r="AF50" s="143">
        <v>-2.6688634580989756</v>
      </c>
      <c r="AG50" s="143">
        <v>0</v>
      </c>
      <c r="AH50" s="143">
        <v>-973.6366879911667</v>
      </c>
      <c r="AI50" s="143">
        <v>-6664.5994802646646</v>
      </c>
      <c r="AJ50" s="143">
        <v>-853.0477139498214</v>
      </c>
      <c r="AK50" s="143">
        <v>-22.715341357546734</v>
      </c>
      <c r="AL50" s="143">
        <v>0</v>
      </c>
      <c r="AM50" s="143">
        <v>0</v>
      </c>
      <c r="AN50" s="143">
        <v>-97.650006042914484</v>
      </c>
      <c r="AO50" s="144">
        <v>-23841.68250809138</v>
      </c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</row>
    <row r="51" spans="2:60" ht="14.25" customHeight="1" x14ac:dyDescent="0.15">
      <c r="B51" s="5" t="s">
        <v>118</v>
      </c>
      <c r="C51" s="42" t="s">
        <v>24</v>
      </c>
      <c r="D51" s="146">
        <v>7269.4765948651257</v>
      </c>
      <c r="E51" s="147">
        <v>0</v>
      </c>
      <c r="F51" s="147">
        <v>77267.061850736209</v>
      </c>
      <c r="G51" s="147">
        <v>2394.269734923354</v>
      </c>
      <c r="H51" s="147">
        <v>8642.9205303651106</v>
      </c>
      <c r="I51" s="147">
        <v>42582.524926678409</v>
      </c>
      <c r="J51" s="147">
        <v>1587.2000291720456</v>
      </c>
      <c r="K51" s="147">
        <v>23694.427900764535</v>
      </c>
      <c r="L51" s="147">
        <v>5504.7748170476234</v>
      </c>
      <c r="M51" s="147">
        <v>3323.6249331729241</v>
      </c>
      <c r="N51" s="147">
        <v>1083.1396438324864</v>
      </c>
      <c r="O51" s="147">
        <v>25259.163298147665</v>
      </c>
      <c r="P51" s="147">
        <v>9039.9579335672606</v>
      </c>
      <c r="Q51" s="147">
        <v>10708.157750023289</v>
      </c>
      <c r="R51" s="147">
        <v>15200.387702823204</v>
      </c>
      <c r="S51" s="147">
        <v>4238.72456289809</v>
      </c>
      <c r="T51" s="147">
        <v>6354.4048243987727</v>
      </c>
      <c r="U51" s="147">
        <v>1725.5406865724076</v>
      </c>
      <c r="V51" s="147">
        <v>10095.518141448803</v>
      </c>
      <c r="W51" s="147">
        <v>22220.620003576925</v>
      </c>
      <c r="X51" s="147">
        <v>322320.47155882226</v>
      </c>
      <c r="Y51" s="147">
        <v>42525.03333875355</v>
      </c>
      <c r="Z51" s="147">
        <v>26670.450665353979</v>
      </c>
      <c r="AA51" s="147">
        <v>40809.274581916288</v>
      </c>
      <c r="AB51" s="147">
        <v>548728.75142063363</v>
      </c>
      <c r="AC51" s="147">
        <v>296116.56987366988</v>
      </c>
      <c r="AD51" s="147">
        <v>776942.39652896032</v>
      </c>
      <c r="AE51" s="147">
        <v>209565.2311366208</v>
      </c>
      <c r="AF51" s="147">
        <v>220747.81269166435</v>
      </c>
      <c r="AG51" s="147">
        <v>393536.53012906516</v>
      </c>
      <c r="AH51" s="147">
        <v>274948.81385803554</v>
      </c>
      <c r="AI51" s="147">
        <v>363282.24192214961</v>
      </c>
      <c r="AJ51" s="147">
        <v>20964.054751381904</v>
      </c>
      <c r="AK51" s="147">
        <v>614394.08050431055</v>
      </c>
      <c r="AL51" s="147">
        <v>194221.5410234509</v>
      </c>
      <c r="AM51" s="147">
        <v>0</v>
      </c>
      <c r="AN51" s="147">
        <v>37382.821278581672</v>
      </c>
      <c r="AO51" s="148">
        <v>4661347.9711283855</v>
      </c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</row>
    <row r="52" spans="2:60" ht="14.25" customHeight="1" x14ac:dyDescent="0.15">
      <c r="B52" s="5" t="s">
        <v>119</v>
      </c>
      <c r="C52" s="117" t="s">
        <v>18</v>
      </c>
      <c r="D52" s="146">
        <v>13500.575691917609</v>
      </c>
      <c r="E52" s="147">
        <v>0</v>
      </c>
      <c r="F52" s="147">
        <v>227927.85452587708</v>
      </c>
      <c r="G52" s="147">
        <v>5170.5029074522718</v>
      </c>
      <c r="H52" s="147">
        <v>25663.000227092787</v>
      </c>
      <c r="I52" s="147">
        <v>112767.51459647536</v>
      </c>
      <c r="J52" s="147">
        <v>3378.4484606709234</v>
      </c>
      <c r="K52" s="147">
        <v>54791.70323850248</v>
      </c>
      <c r="L52" s="147">
        <v>11489.60608289777</v>
      </c>
      <c r="M52" s="147">
        <v>8415.6220102809511</v>
      </c>
      <c r="N52" s="147">
        <v>4687.8951184180378</v>
      </c>
      <c r="O52" s="147">
        <v>51603.201658483369</v>
      </c>
      <c r="P52" s="147">
        <v>20859.668247403366</v>
      </c>
      <c r="Q52" s="147">
        <v>20420.222530008497</v>
      </c>
      <c r="R52" s="147">
        <v>36736.610369702394</v>
      </c>
      <c r="S52" s="147">
        <v>12648.029132025378</v>
      </c>
      <c r="T52" s="147">
        <v>17310.019117315795</v>
      </c>
      <c r="U52" s="147">
        <v>4489.6658791239834</v>
      </c>
      <c r="V52" s="147">
        <v>39107.618722962099</v>
      </c>
      <c r="W52" s="147">
        <v>45828.674564181143</v>
      </c>
      <c r="X52" s="147">
        <v>669507.48797568073</v>
      </c>
      <c r="Y52" s="147">
        <v>100956.35069418259</v>
      </c>
      <c r="Z52" s="147">
        <v>58875.096724017669</v>
      </c>
      <c r="AA52" s="147">
        <v>62591.012464594976</v>
      </c>
      <c r="AB52" s="147">
        <v>785328.31896236935</v>
      </c>
      <c r="AC52" s="147">
        <v>480330.44851466292</v>
      </c>
      <c r="AD52" s="147">
        <v>967395.28915889002</v>
      </c>
      <c r="AE52" s="147">
        <v>376644.42457135883</v>
      </c>
      <c r="AF52" s="147">
        <v>438732.81788392703</v>
      </c>
      <c r="AG52" s="147">
        <v>553811.56569911295</v>
      </c>
      <c r="AH52" s="147">
        <v>398245.32283057779</v>
      </c>
      <c r="AI52" s="147">
        <v>624615.15643999621</v>
      </c>
      <c r="AJ52" s="147">
        <v>35235.645491670701</v>
      </c>
      <c r="AK52" s="147">
        <v>947145.66670781584</v>
      </c>
      <c r="AL52" s="147">
        <v>353737.81976130774</v>
      </c>
      <c r="AM52" s="147">
        <v>13139.908469080234</v>
      </c>
      <c r="AN52" s="147">
        <v>61332.465188828588</v>
      </c>
      <c r="AO52" s="148">
        <v>7644421.2306188671</v>
      </c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7:B52 D5:BH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6:AC48"/>
  <sheetViews>
    <sheetView topLeftCell="A5"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29" x14ac:dyDescent="0.15">
      <c r="C6" s="1"/>
    </row>
    <row r="7" spans="2:29" ht="27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  <c r="O7" t="s">
        <v>158</v>
      </c>
      <c r="W7" s="1" t="s">
        <v>152</v>
      </c>
    </row>
    <row r="8" spans="2:2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61" t="s">
        <v>141</v>
      </c>
      <c r="P8" s="62" t="s">
        <v>142</v>
      </c>
      <c r="Q8" s="63" t="s">
        <v>151</v>
      </c>
      <c r="R8" s="1"/>
      <c r="S8" s="83" t="s">
        <v>141</v>
      </c>
      <c r="T8" s="47" t="s">
        <v>142</v>
      </c>
      <c r="U8" s="7" t="s">
        <v>151</v>
      </c>
      <c r="W8" s="6" t="s">
        <v>5</v>
      </c>
      <c r="X8" s="47" t="s">
        <v>40</v>
      </c>
      <c r="Y8" s="47" t="s">
        <v>6</v>
      </c>
      <c r="Z8" s="47" t="s">
        <v>7</v>
      </c>
      <c r="AA8" s="47" t="s">
        <v>8</v>
      </c>
      <c r="AB8" s="47" t="s">
        <v>9</v>
      </c>
      <c r="AC8" s="7" t="s">
        <v>149</v>
      </c>
    </row>
    <row r="9" spans="2:29" x14ac:dyDescent="0.15">
      <c r="B9" s="5" t="s">
        <v>48</v>
      </c>
      <c r="C9" s="42" t="s">
        <v>143</v>
      </c>
      <c r="D9" s="19">
        <f>最終需要項目別粗付加価値誘発額表!D9/生産者価格評価表!AP$44</f>
        <v>1.0146152942843269E-3</v>
      </c>
      <c r="E9" s="20">
        <f>最終需要項目別粗付加価値誘発額表!E9/生産者価格評価表!AQ$44</f>
        <v>5.951819921184324E-4</v>
      </c>
      <c r="F9" s="20">
        <f>最終需要項目別粗付加価値誘発額表!F9/生産者価格評価表!AR$44</f>
        <v>7.5468775207473033E-5</v>
      </c>
      <c r="G9" s="20">
        <f>最終需要項目別粗付加価値誘発額表!G9/生産者価格評価表!AS$44</f>
        <v>6.58621599749713E-5</v>
      </c>
      <c r="H9" s="20">
        <f>最終需要項目別粗付加価値誘発額表!H9/生産者価格評価表!AT$44</f>
        <v>9.4174716573148485E-5</v>
      </c>
      <c r="I9" s="20">
        <f>最終需要項目別粗付加価値誘発額表!I9/生産者価格評価表!AU$44</f>
        <v>1.0604000223461566E-3</v>
      </c>
      <c r="J9" s="53" t="e">
        <f>最終需要項目別粗付加価値誘発額表!J9/生産者価格評価表!AV$44</f>
        <v>#DIV/0!</v>
      </c>
      <c r="K9" s="20">
        <f>最終需要項目別粗付加価値誘発額表!K9/生産者価格評価表!AY$44</f>
        <v>3.0255217638182357E-4</v>
      </c>
      <c r="L9" s="32">
        <f>最終需要項目別粗付加価値誘発額表!L9/生産者価格評価表!AZ$44</f>
        <v>3.1750832315270211E-3</v>
      </c>
      <c r="M9" s="26">
        <f>最終需要項目別粗付加価値誘発額表!M9/生産者価格評価表!BB$44</f>
        <v>9.3635102398458383E-4</v>
      </c>
      <c r="O9" s="93">
        <f>S9/SUM($W$9:$Y$9)</f>
        <v>4.6581232891500056E-4</v>
      </c>
      <c r="P9" s="94">
        <f>T9/SUM($Z$9:$AB$9)</f>
        <v>8.8944671235744241E-5</v>
      </c>
      <c r="Q9" s="95">
        <f>U9/$AC$9</f>
        <v>2.8532488112883404E-3</v>
      </c>
      <c r="S9" s="77">
        <f>SUM(最終需要項目別粗付加価値誘発額表!D9:F9)</f>
        <v>2165.0670510045106</v>
      </c>
      <c r="T9" s="78">
        <f>SUM(最終需要項目別粗付加価値誘発額表!G9:I9)</f>
        <v>121.71386542685447</v>
      </c>
      <c r="U9" s="79">
        <f>SUM(最終需要項目別粗付加価値誘発額表!K9:L9)</f>
        <v>4981.3870071641377</v>
      </c>
      <c r="W9" s="84">
        <f>最終需要項目別移輸入誘発額表!W9</f>
        <v>76364.56423987812</v>
      </c>
      <c r="X9" s="85">
        <f>最終需要項目別移輸入誘発額表!X9</f>
        <v>3352955.5431874529</v>
      </c>
      <c r="Y9" s="85">
        <f>最終需要項目別移輸入誘発額表!Y9</f>
        <v>1218618.3789745236</v>
      </c>
      <c r="Z9" s="85">
        <f>最終需要項目別移輸入誘発額表!Z9</f>
        <v>249007.79613388935</v>
      </c>
      <c r="AA9" s="85">
        <f>最終需要項目別移輸入誘発額表!AA9</f>
        <v>1119525.0330423915</v>
      </c>
      <c r="AB9" s="85">
        <f>最終需要項目別移輸入誘発額表!AB9</f>
        <v>-110.59841377900003</v>
      </c>
      <c r="AC9" s="86">
        <f>最終需要項目別移輸入誘発額表!AC9</f>
        <v>1745864.9198262065</v>
      </c>
    </row>
    <row r="10" spans="2:29" x14ac:dyDescent="0.15">
      <c r="B10" s="5" t="s">
        <v>49</v>
      </c>
      <c r="C10" s="42" t="s">
        <v>104</v>
      </c>
      <c r="D10" s="21">
        <f>最終需要項目別粗付加価値誘発額表!D10/生産者価格評価表!AP$44</f>
        <v>0</v>
      </c>
      <c r="E10" s="22">
        <f>最終需要項目別粗付加価値誘発額表!E10/生産者価格評価表!AQ$44</f>
        <v>0</v>
      </c>
      <c r="F10" s="22">
        <f>最終需要項目別粗付加価値誘発額表!F10/生産者価格評価表!AR$44</f>
        <v>0</v>
      </c>
      <c r="G10" s="22">
        <f>最終需要項目別粗付加価値誘発額表!G10/生産者価格評価表!AS$44</f>
        <v>0</v>
      </c>
      <c r="H10" s="22">
        <f>最終需要項目別粗付加価値誘発額表!H10/生産者価格評価表!AT$44</f>
        <v>0</v>
      </c>
      <c r="I10" s="22">
        <f>最終需要項目別粗付加価値誘発額表!I10/生産者価格評価表!AU$44</f>
        <v>0</v>
      </c>
      <c r="J10" s="50" t="e">
        <f>最終需要項目別粗付加価値誘発額表!J10/生産者価格評価表!AV$44</f>
        <v>#DIV/0!</v>
      </c>
      <c r="K10" s="22">
        <f>最終需要項目別粗付加価値誘発額表!K10/生産者価格評価表!AY$44</f>
        <v>0</v>
      </c>
      <c r="L10" s="22">
        <f>最終需要項目別粗付加価値誘発額表!L10/生産者価格評価表!AZ$44</f>
        <v>0</v>
      </c>
      <c r="M10" s="29">
        <f>最終需要項目別粗付加価値誘発額表!M10/生産者価格評価表!BB$44</f>
        <v>0</v>
      </c>
      <c r="O10" s="93">
        <f t="shared" ref="O10:O45" si="0">S10/SUM($W$9:$Y$9)</f>
        <v>0</v>
      </c>
      <c r="P10" s="94">
        <f t="shared" ref="P10:P45" si="1">T10/SUM($Z$9:$AB$9)</f>
        <v>0</v>
      </c>
      <c r="Q10" s="95">
        <f t="shared" ref="Q10:Q45" si="2">U10/$AC$9</f>
        <v>0</v>
      </c>
      <c r="S10" s="77">
        <f>SUM(最終需要項目別粗付加価値誘発額表!D10:F10)</f>
        <v>0</v>
      </c>
      <c r="T10" s="78">
        <f>SUM(最終需要項目別粗付加価値誘発額表!G10:I10)</f>
        <v>0</v>
      </c>
      <c r="U10" s="79">
        <f>SUM(最終需要項目別粗付加価値誘発額表!K10:L10)</f>
        <v>0</v>
      </c>
    </row>
    <row r="11" spans="2:29" x14ac:dyDescent="0.15">
      <c r="B11" s="5" t="s">
        <v>50</v>
      </c>
      <c r="C11" s="42" t="s">
        <v>123</v>
      </c>
      <c r="D11" s="21">
        <f>最終需要項目別粗付加価値誘発額表!D11/生産者価格評価表!AP$44</f>
        <v>5.7784454591113393E-3</v>
      </c>
      <c r="E11" s="22">
        <f>最終需要項目別粗付加価値誘発額表!E11/生産者価格評価表!AQ$44</f>
        <v>4.2481921601845978E-3</v>
      </c>
      <c r="F11" s="22">
        <f>最終需要項目別粗付加価値誘発額表!F11/生産者価格評価表!AR$44</f>
        <v>2.0415043013981832E-4</v>
      </c>
      <c r="G11" s="22">
        <f>最終需要項目別粗付加価値誘発額表!G11/生産者価格評価表!AS$44</f>
        <v>1.1985061767073342E-5</v>
      </c>
      <c r="H11" s="22">
        <f>最終需要項目別粗付加価値誘発額表!H11/生産者価格評価表!AT$44</f>
        <v>4.6754496894360158E-5</v>
      </c>
      <c r="I11" s="22">
        <f>最終需要項目別粗付加価値誘発額表!I11/生産者価格評価表!AU$44</f>
        <v>1.5885321200629819E-2</v>
      </c>
      <c r="J11" s="50" t="e">
        <f>最終需要項目別粗付加価値誘発額表!J11/生産者価格評価表!AV$44</f>
        <v>#DIV/0!</v>
      </c>
      <c r="K11" s="22">
        <f>最終需要項目別粗付加価値誘発額表!K11/生産者価格評価表!AY$44</f>
        <v>5.6559784744961063E-3</v>
      </c>
      <c r="L11" s="22">
        <f>最終需要項目別粗付加価値誘発額表!L11/生産者価格評価表!AZ$44</f>
        <v>3.9459885592502741E-2</v>
      </c>
      <c r="M11" s="29">
        <f>最終需要項目別粗付加価値誘発額表!M11/生産者価格評価表!BB$44</f>
        <v>9.9542404129869273E-3</v>
      </c>
      <c r="O11" s="93">
        <f t="shared" si="0"/>
        <v>3.2130479849121923E-3</v>
      </c>
      <c r="P11" s="94">
        <f t="shared" si="1"/>
        <v>3.9147502113201416E-5</v>
      </c>
      <c r="Q11" s="95">
        <f t="shared" si="2"/>
        <v>3.5672542430576173E-2</v>
      </c>
      <c r="S11" s="77">
        <f>SUM(最終需要項目別粗付加価値誘発額表!D11:F11)</f>
        <v>14934.049387729305</v>
      </c>
      <c r="T11" s="78">
        <f>SUM(最終需要項目別粗付加価値誘発額表!G11:I11)</f>
        <v>53.57031217052684</v>
      </c>
      <c r="U11" s="79">
        <f>SUM(最終需要項目別粗付加価値誘発額表!K11:L11)</f>
        <v>62279.440430554823</v>
      </c>
    </row>
    <row r="12" spans="2:29" x14ac:dyDescent="0.15">
      <c r="B12" s="5" t="s">
        <v>51</v>
      </c>
      <c r="C12" s="42" t="s">
        <v>124</v>
      </c>
      <c r="D12" s="21">
        <f>最終需要項目別粗付加価値誘発額表!D12/生産者価格評価表!AP$44</f>
        <v>4.4154094882300501E-5</v>
      </c>
      <c r="E12" s="22">
        <f>最終需要項目別粗付加価値誘発額表!E12/生産者価格評価表!AQ$44</f>
        <v>6.6272549243849707E-5</v>
      </c>
      <c r="F12" s="22">
        <f>最終需要項目別粗付加価値誘発額表!F12/生産者価格評価表!AR$44</f>
        <v>1.1888583646934883E-5</v>
      </c>
      <c r="G12" s="22">
        <f>最終需要項目別粗付加価値誘発額表!G12/生産者価格評価表!AS$44</f>
        <v>1.2278864719520235E-5</v>
      </c>
      <c r="H12" s="22">
        <f>最終需要項目別粗付加価値誘発額表!H12/生産者価格評価表!AT$44</f>
        <v>1.6185746455257552E-5</v>
      </c>
      <c r="I12" s="22">
        <f>最終需要項目別粗付加価値誘発額表!I12/生産者価格評価表!AU$44</f>
        <v>1.5428449739749423E-4</v>
      </c>
      <c r="J12" s="50" t="e">
        <f>最終需要項目別粗付加価値誘発額表!J12/生産者価格評価表!AV$44</f>
        <v>#DIV/0!</v>
      </c>
      <c r="K12" s="22">
        <f>最終需要項目別粗付加価値誘発額表!K12/生産者価格評価表!AY$44</f>
        <v>4.5727359852567082E-4</v>
      </c>
      <c r="L12" s="22">
        <f>最終需要項目別粗付加価値誘発額表!L12/生産者価格評価表!AZ$44</f>
        <v>1.3182266971721087E-3</v>
      </c>
      <c r="M12" s="29">
        <f>最終需要項目別粗付加価値誘発額表!M12/生産者価格評価表!BB$44</f>
        <v>3.0845132764691416E-4</v>
      </c>
      <c r="O12" s="93">
        <f t="shared" si="0"/>
        <v>5.165050415316474E-5</v>
      </c>
      <c r="P12" s="94">
        <f t="shared" si="1"/>
        <v>1.5463661201629236E-5</v>
      </c>
      <c r="Q12" s="95">
        <f t="shared" si="2"/>
        <v>1.2217666986424963E-3</v>
      </c>
      <c r="S12" s="77">
        <f>SUM(最終需要項目別粗付加価値誘発額表!D12:F12)</f>
        <v>240.06836609555324</v>
      </c>
      <c r="T12" s="78">
        <f>SUM(最終需要項目別粗付加価値誘発額表!G12:I12)</f>
        <v>21.160817757289031</v>
      </c>
      <c r="U12" s="79">
        <f>SUM(最終需要項目別粗付加価値誘発額表!K12:L12)</f>
        <v>2133.0396193718107</v>
      </c>
    </row>
    <row r="13" spans="2:29" x14ac:dyDescent="0.15">
      <c r="B13" s="5" t="s">
        <v>52</v>
      </c>
      <c r="C13" s="42" t="s">
        <v>105</v>
      </c>
      <c r="D13" s="21">
        <f>最終需要項目別粗付加価値誘発額表!D13/生産者価格評価表!AP$44</f>
        <v>7.2911685916431351E-4</v>
      </c>
      <c r="E13" s="22">
        <f>最終需要項目別粗付加価値誘発額表!E13/生産者価格評価表!AQ$44</f>
        <v>2.8912937574943466E-4</v>
      </c>
      <c r="F13" s="22">
        <f>最終需要項目別粗付加価値誘発額表!F13/生産者価格評価表!AR$44</f>
        <v>2.6608745619193528E-4</v>
      </c>
      <c r="G13" s="22">
        <f>最終需要項目別粗付加価値誘発額表!G13/生産者価格評価表!AS$44</f>
        <v>1.7748478958953934E-3</v>
      </c>
      <c r="H13" s="22">
        <f>最終需要項目別粗付加価値誘発額表!H13/生産者価格評価表!AT$44</f>
        <v>9.3226599385716859E-4</v>
      </c>
      <c r="I13" s="22">
        <f>最終需要項目別粗付加価値誘発額表!I13/生産者価格評価表!AU$44</f>
        <v>3.8234708638854643E-3</v>
      </c>
      <c r="J13" s="50" t="e">
        <f>最終需要項目別粗付加価値誘発額表!J13/生産者価格評価表!AV$44</f>
        <v>#DIV/0!</v>
      </c>
      <c r="K13" s="22">
        <f>最終需要項目別粗付加価値誘発額表!K13/生産者価格評価表!AY$44</f>
        <v>5.5785328990408552E-4</v>
      </c>
      <c r="L13" s="22">
        <f>最終需要項目別粗付加価値誘発額表!L13/生産者価格評価表!AZ$44</f>
        <v>3.6762852268084271E-3</v>
      </c>
      <c r="M13" s="29">
        <f>最終需要項目別粗付加価値誘発額表!M13/生産者価格評価表!BB$44</f>
        <v>1.1134586950527527E-3</v>
      </c>
      <c r="O13" s="93">
        <f t="shared" si="0"/>
        <v>2.9031703040504307E-4</v>
      </c>
      <c r="P13" s="94">
        <f t="shared" si="1"/>
        <v>1.0853544888457171E-3</v>
      </c>
      <c r="Q13" s="95">
        <f t="shared" si="2"/>
        <v>3.3269004107000892E-3</v>
      </c>
      <c r="S13" s="77">
        <f>SUM(最終需要項目別粗付加価値誘発額表!D13:F13)</f>
        <v>1349.3756988774971</v>
      </c>
      <c r="T13" s="78">
        <f>SUM(最終需要項目別粗付加価値誘発額表!G13:I13)</f>
        <v>1485.2232107943512</v>
      </c>
      <c r="U13" s="79">
        <f>SUM(最終需要項目別粗付加価値誘発額表!K13:L13)</f>
        <v>5808.3187187966851</v>
      </c>
    </row>
    <row r="14" spans="2:29" x14ac:dyDescent="0.15">
      <c r="B14" s="5" t="s">
        <v>53</v>
      </c>
      <c r="C14" s="42" t="s">
        <v>125</v>
      </c>
      <c r="D14" s="21">
        <f>最終需要項目別粗付加価値誘発額表!D14/生産者価格評価表!AP$44</f>
        <v>1.7918408471282435E-3</v>
      </c>
      <c r="E14" s="22">
        <f>最終需要項目別粗付加価値誘発額表!E14/生産者価格評価表!AQ$44</f>
        <v>1.3233934586693093E-3</v>
      </c>
      <c r="F14" s="22">
        <f>最終需要項目別粗付加価値誘発額表!F14/生産者価格評価表!AR$44</f>
        <v>3.5720216136055963E-3</v>
      </c>
      <c r="G14" s="22">
        <f>最終需要項目別粗付加価値誘発額表!G14/生産者価格評価表!AS$44</f>
        <v>3.1808491610157172E-4</v>
      </c>
      <c r="H14" s="22">
        <f>最終需要項目別粗付加価値誘発額表!H14/生産者価格評価表!AT$44</f>
        <v>2.3085093935775863E-4</v>
      </c>
      <c r="I14" s="22">
        <f>最終需要項目別粗付加価値誘発額表!I14/生産者価格評価表!AU$44</f>
        <v>-9.2734738159114486E-3</v>
      </c>
      <c r="J14" s="50" t="e">
        <f>最終需要項目別粗付加価値誘発額表!J14/生産者価格評価表!AV$44</f>
        <v>#DIV/0!</v>
      </c>
      <c r="K14" s="22">
        <f>最終需要項目別粗付加価値誘発額表!K14/生産者価格評価表!AY$44</f>
        <v>1.5504219356989722E-2</v>
      </c>
      <c r="L14" s="22">
        <f>最終需要項目別粗付加価値誘発額表!L14/生産者価格評価表!AZ$44</f>
        <v>1.9534852605737861E-2</v>
      </c>
      <c r="M14" s="29">
        <f>最終需要項目別粗付加価値誘発額表!M14/生産者価格評価表!BB$44</f>
        <v>5.4858651507031508E-3</v>
      </c>
      <c r="O14" s="93">
        <f t="shared" si="0"/>
        <v>1.9206458504329768E-3</v>
      </c>
      <c r="P14" s="94">
        <f t="shared" si="1"/>
        <v>2.4749280838546039E-4</v>
      </c>
      <c r="Q14" s="95">
        <f t="shared" si="2"/>
        <v>1.9083266011928161E-2</v>
      </c>
      <c r="S14" s="77">
        <f>SUM(最終需要項目別粗付加価値誘発額表!D14:F14)</f>
        <v>8927.0437669754538</v>
      </c>
      <c r="T14" s="78">
        <f>SUM(最終需要項目別粗付加価値誘発額表!G14:I14)</f>
        <v>338.67466094850818</v>
      </c>
      <c r="U14" s="79">
        <f>SUM(最終需要項目別粗付加価値誘発額表!K14:L14)</f>
        <v>33316.804685937132</v>
      </c>
    </row>
    <row r="15" spans="2:29" x14ac:dyDescent="0.15">
      <c r="B15" s="5" t="s">
        <v>54</v>
      </c>
      <c r="C15" s="42" t="s">
        <v>126</v>
      </c>
      <c r="D15" s="21">
        <f>最終需要項目別粗付加価値誘発額表!D15/生産者価格評価表!AP$44</f>
        <v>5.0948207983727978E-5</v>
      </c>
      <c r="E15" s="22">
        <f>最終需要項目別粗付加価値誘発額表!E15/生産者価格評価表!AQ$44</f>
        <v>9.3785641642642404E-5</v>
      </c>
      <c r="F15" s="22">
        <f>最終需要項目別粗付加価値誘発額表!F15/生産者価格評価表!AR$44</f>
        <v>5.7837677614698424E-5</v>
      </c>
      <c r="G15" s="22">
        <f>最終需要項目別粗付加価値誘発額表!G15/生産者価格評価表!AS$44</f>
        <v>9.7116213130530189E-5</v>
      </c>
      <c r="H15" s="22">
        <f>最終需要項目別粗付加価値誘発額表!H15/生産者価格評価表!AT$44</f>
        <v>5.2057396656863069E-5</v>
      </c>
      <c r="I15" s="22">
        <f>最終需要項目別粗付加価値誘発額表!I15/生産者価格評価表!AU$44</f>
        <v>1.4292700060858203E-4</v>
      </c>
      <c r="J15" s="50" t="e">
        <f>最終需要項目別粗付加価値誘発額表!J15/生産者価格評価表!AV$44</f>
        <v>#DIV/0!</v>
      </c>
      <c r="K15" s="22">
        <f>最終需要項目別粗付加価値誘発額表!K15/生産者価格評価表!AY$44</f>
        <v>5.5663322370275587E-5</v>
      </c>
      <c r="L15" s="22">
        <f>最終需要項目別粗付加価値誘発額表!L15/生産者価格評価表!AZ$44</f>
        <v>7.1280540308383926E-4</v>
      </c>
      <c r="M15" s="29">
        <f>最終需要項目別粗付加価値誘発額表!M15/生産者価格評価表!BB$44</f>
        <v>2.0447748274262021E-4</v>
      </c>
      <c r="O15" s="93">
        <f t="shared" si="0"/>
        <v>8.3656826094971455E-5</v>
      </c>
      <c r="P15" s="94">
        <f t="shared" si="1"/>
        <v>6.0249273623232665E-5</v>
      </c>
      <c r="Q15" s="95">
        <f t="shared" si="2"/>
        <v>6.3918011009281186E-4</v>
      </c>
      <c r="S15" s="77">
        <f>SUM(最終需要項目別粗付加価値誘発額表!D15:F15)</f>
        <v>388.83178165704481</v>
      </c>
      <c r="T15" s="78">
        <f>SUM(最終需要項目別粗付加価値誘発額表!G15:I15)</f>
        <v>82.446445413324412</v>
      </c>
      <c r="U15" s="79">
        <f>SUM(最終需要項目別粗付加価値誘発額表!K15:L15)</f>
        <v>1115.9221316616929</v>
      </c>
    </row>
    <row r="16" spans="2:29" x14ac:dyDescent="0.15">
      <c r="B16" s="5" t="s">
        <v>55</v>
      </c>
      <c r="C16" s="42" t="s">
        <v>144</v>
      </c>
      <c r="D16" s="21">
        <f>最終需要項目別粗付加価値誘発額表!D16/生産者価格評価表!AP$44</f>
        <v>2.9899601228600158E-4</v>
      </c>
      <c r="E16" s="22">
        <f>最終需要項目別粗付加価値誘発額表!E16/生産者価格評価表!AQ$44</f>
        <v>3.1456334926271696E-4</v>
      </c>
      <c r="F16" s="22">
        <f>最終需要項目別粗付加価値誘発額表!F16/生産者価格評価表!AR$44</f>
        <v>2.1328385898192504E-4</v>
      </c>
      <c r="G16" s="22">
        <f>最終需要項目別粗付加価値誘発額表!G16/生産者価格評価表!AS$44</f>
        <v>7.097101596823548E-4</v>
      </c>
      <c r="H16" s="22">
        <f>最終需要項目別粗付加価値誘発額表!H16/生産者価格評価表!AT$44</f>
        <v>4.0049758231872339E-4</v>
      </c>
      <c r="I16" s="22">
        <f>最終需要項目別粗付加価値誘発額表!I16/生産者価格評価表!AU$44</f>
        <v>9.0320486923512813E-3</v>
      </c>
      <c r="J16" s="50" t="e">
        <f>最終需要項目別粗付加価値誘発額表!J16/生産者価格評価表!AV$44</f>
        <v>#DIV/0!</v>
      </c>
      <c r="K16" s="22">
        <f>最終需要項目別粗付加価値誘発額表!K16/生産者価格評価表!AY$44</f>
        <v>8.9510337407147957E-3</v>
      </c>
      <c r="L16" s="22">
        <f>最終需要項目別粗付加価値誘発額表!L16/生産者価格評価表!AZ$44</f>
        <v>1.2889452864135575E-2</v>
      </c>
      <c r="M16" s="29">
        <f>最終需要項目別粗付加価値誘発額表!M16/生産者価格評価表!BB$44</f>
        <v>3.052529743938407E-3</v>
      </c>
      <c r="O16" s="93">
        <f t="shared" si="0"/>
        <v>2.8775364824397301E-4</v>
      </c>
      <c r="P16" s="94">
        <f t="shared" si="1"/>
        <v>4.5606647389000713E-4</v>
      </c>
      <c r="Q16" s="95">
        <f t="shared" si="2"/>
        <v>1.2448197813829779E-2</v>
      </c>
      <c r="S16" s="77">
        <f>SUM(最終需要項目別粗付加価値誘発額表!D16:F16)</f>
        <v>1337.4612562757036</v>
      </c>
      <c r="T16" s="78">
        <f>SUM(最終需要項目別粗付加価値誘発額表!G16:I16)</f>
        <v>624.09150157655188</v>
      </c>
      <c r="U16" s="79">
        <f>SUM(最終需要項目別粗付加価値誘発額表!K16:L16)</f>
        <v>21732.871878222686</v>
      </c>
    </row>
    <row r="17" spans="2:21" x14ac:dyDescent="0.15">
      <c r="B17" s="5" t="s">
        <v>56</v>
      </c>
      <c r="C17" s="42" t="s">
        <v>127</v>
      </c>
      <c r="D17" s="21">
        <f>最終需要項目別粗付加価値誘発額表!D17/生産者価格評価表!AP$44</f>
        <v>7.2114881252811496E-5</v>
      </c>
      <c r="E17" s="22">
        <f>最終需要項目別粗付加価値誘発額表!E17/生産者価格評価表!AQ$44</f>
        <v>7.4679256024748881E-5</v>
      </c>
      <c r="F17" s="22">
        <f>最終需要項目別粗付加価値誘発額表!F17/生産者価格評価表!AR$44</f>
        <v>4.9560410044714112E-5</v>
      </c>
      <c r="G17" s="22">
        <f>最終需要項目別粗付加価値誘発額表!G17/生産者価格評価表!AS$44</f>
        <v>1.8603485440905931E-3</v>
      </c>
      <c r="H17" s="22">
        <f>最終需要項目別粗付加価値誘発額表!H17/生産者価格評価表!AT$44</f>
        <v>8.4968416376437908E-4</v>
      </c>
      <c r="I17" s="22">
        <f>最終需要項目別粗付加価値誘発額表!I17/生産者価格評価表!AU$44</f>
        <v>3.9499109792087559E-4</v>
      </c>
      <c r="J17" s="50" t="e">
        <f>最終需要項目別粗付加価値誘発額表!J17/生産者価格評価表!AV$44</f>
        <v>#DIV/0!</v>
      </c>
      <c r="K17" s="22">
        <f>最終需要項目別粗付加価値誘発額表!K17/生産者価格評価表!AY$44</f>
        <v>2.9119792851205729E-3</v>
      </c>
      <c r="L17" s="22">
        <f>最終需要項目別粗付加価値誘発額表!L17/生産者価格評価表!AZ$44</f>
        <v>2.0685857680845395E-3</v>
      </c>
      <c r="M17" s="29">
        <f>最終需要項目別粗付加価値誘発額表!M17/生産者価格評価表!BB$44</f>
        <v>7.0948485038361414E-4</v>
      </c>
      <c r="O17" s="93">
        <f t="shared" si="0"/>
        <v>6.8051346722154896E-5</v>
      </c>
      <c r="P17" s="94">
        <f t="shared" si="1"/>
        <v>1.0336285580085692E-3</v>
      </c>
      <c r="Q17" s="95">
        <f t="shared" si="2"/>
        <v>2.1630784152927118E-3</v>
      </c>
      <c r="S17" s="77">
        <f>SUM(最終需要項目別粗付加価値誘発額表!D17:F17)</f>
        <v>316.29847348138048</v>
      </c>
      <c r="T17" s="78">
        <f>SUM(最終需要項目別粗付加価値誘発額表!G17:I17)</f>
        <v>1414.4402971299146</v>
      </c>
      <c r="U17" s="79">
        <f>SUM(最終需要項目別粗付加価値誘発額表!K17:L17)</f>
        <v>3776.4427240928085</v>
      </c>
    </row>
    <row r="18" spans="2:21" x14ac:dyDescent="0.15">
      <c r="B18" s="5" t="s">
        <v>57</v>
      </c>
      <c r="C18" s="42" t="s">
        <v>128</v>
      </c>
      <c r="D18" s="21">
        <f>最終需要項目別粗付加価値誘発額表!D18/生産者価格評価表!AP$44</f>
        <v>6.8143856015992632E-6</v>
      </c>
      <c r="E18" s="22">
        <f>最終需要項目別粗付加価値誘発額表!E18/生産者価格評価表!AQ$44</f>
        <v>9.0219579974563595E-6</v>
      </c>
      <c r="F18" s="22">
        <f>最終需要項目別粗付加価値誘発額表!F18/生産者価格評価表!AR$44</f>
        <v>6.9103552510011294E-6</v>
      </c>
      <c r="G18" s="22">
        <f>最終需要項目別粗付加価値誘発額表!G18/生産者価格評価表!AS$44</f>
        <v>4.4876556004737252E-4</v>
      </c>
      <c r="H18" s="22">
        <f>最終需要項目別粗付加価値誘発額表!H18/生産者価格評価表!AT$44</f>
        <v>2.1450216244583547E-4</v>
      </c>
      <c r="I18" s="22">
        <f>最終需要項目別粗付加価値誘発額表!I18/生産者価格評価表!AU$44</f>
        <v>4.6918796651837459E-4</v>
      </c>
      <c r="J18" s="50" t="e">
        <f>最終需要項目別粗付加価値誘発額表!J18/生産者価格評価表!AV$44</f>
        <v>#DIV/0!</v>
      </c>
      <c r="K18" s="22">
        <f>最終需要項目別粗付加価値誘発額表!K18/生産者価格評価表!AY$44</f>
        <v>4.1932541843753735E-4</v>
      </c>
      <c r="L18" s="22">
        <f>最終需要項目別粗付加価値誘発額表!L18/生産者価格評価表!AZ$44</f>
        <v>1.8387698950646687E-3</v>
      </c>
      <c r="M18" s="29">
        <f>最終需要項目別粗付加価値誘発額表!M18/生産者価格評価表!BB$44</f>
        <v>4.2817885337548142E-4</v>
      </c>
      <c r="O18" s="93">
        <f t="shared" si="0"/>
        <v>8.4320581465907374E-6</v>
      </c>
      <c r="P18" s="94">
        <f t="shared" si="1"/>
        <v>2.5710980444034251E-4</v>
      </c>
      <c r="Q18" s="95">
        <f t="shared" si="2"/>
        <v>1.6797372923089782E-3</v>
      </c>
      <c r="S18" s="77">
        <f>SUM(最終需要項目別粗付加価値誘発額表!D18:F18)</f>
        <v>39.191687579117385</v>
      </c>
      <c r="T18" s="78">
        <f>SUM(最終需要項目別粗付加価値誘発額表!G18:I18)</f>
        <v>351.83477214316412</v>
      </c>
      <c r="U18" s="79">
        <f>SUM(最終需要項目別粗付加価値誘発額表!K18:L18)</f>
        <v>2932.5944131661035</v>
      </c>
    </row>
    <row r="19" spans="2:21" x14ac:dyDescent="0.15">
      <c r="B19" s="5" t="s">
        <v>58</v>
      </c>
      <c r="C19" s="42" t="s">
        <v>129</v>
      </c>
      <c r="D19" s="21">
        <f>最終需要項目別粗付加価値誘発額表!D19/生産者価格評価表!AP$44</f>
        <v>-9.7697231856993091E-6</v>
      </c>
      <c r="E19" s="22">
        <f>最終需要項目別粗付加価値誘発額表!E19/生産者価格評価表!AQ$44</f>
        <v>-1.7872981508095019E-5</v>
      </c>
      <c r="F19" s="22">
        <f>最終需要項目別粗付加価値誘発額表!F19/生産者価格評価表!AR$44</f>
        <v>-1.4559688339511682E-5</v>
      </c>
      <c r="G19" s="22">
        <f>最終需要項目別粗付加価値誘発額表!G19/生産者価格評価表!AS$44</f>
        <v>-1.1820585904723241E-4</v>
      </c>
      <c r="H19" s="22">
        <f>最終需要項目別粗付加価値誘発額表!H19/生産者価格評価表!AT$44</f>
        <v>-2.8625423278442005E-5</v>
      </c>
      <c r="I19" s="22">
        <f>最終需要項目別粗付加価値誘発額表!I19/生産者価格評価表!AU$44</f>
        <v>-3.3634361603900883E-4</v>
      </c>
      <c r="J19" s="50" t="e">
        <f>最終需要項目別粗付加価値誘発額表!J19/生産者価格評価表!AV$44</f>
        <v>#DIV/0!</v>
      </c>
      <c r="K19" s="22">
        <f>最終需要項目別粗付加価値誘発額表!K19/生産者価格評価表!AY$44</f>
        <v>6.3767099856618993E-4</v>
      </c>
      <c r="L19" s="22">
        <f>最終需要項目別粗付加価値誘発額表!L19/生産者価格評価表!AZ$44</f>
        <v>7.0844131332302549E-4</v>
      </c>
      <c r="M19" s="29">
        <f>最終需要項目別粗付加価値誘発額表!M19/生産者価格評価表!BB$44</f>
        <v>1.3953986566618638E-4</v>
      </c>
      <c r="O19" s="93">
        <f t="shared" si="0"/>
        <v>-1.6871152040148675E-5</v>
      </c>
      <c r="P19" s="94">
        <f t="shared" si="1"/>
        <v>-4.49012431553811E-5</v>
      </c>
      <c r="Q19" s="95">
        <f t="shared" si="2"/>
        <v>7.0051230479966124E-4</v>
      </c>
      <c r="S19" s="77">
        <f>SUM(最終需要項目別粗付加価値誘発額表!D19:F19)</f>
        <v>-78.416076877344196</v>
      </c>
      <c r="T19" s="78">
        <f>SUM(最終需要項目別粗付加価値誘発額表!G19:I19)</f>
        <v>-61.443859322696127</v>
      </c>
      <c r="U19" s="79">
        <f>SUM(最終需要項目別粗付加価値誘発額表!K19:L19)</f>
        <v>1222.9998588563317</v>
      </c>
    </row>
    <row r="20" spans="2:21" x14ac:dyDescent="0.15">
      <c r="B20" s="5" t="s">
        <v>59</v>
      </c>
      <c r="C20" s="42" t="s">
        <v>130</v>
      </c>
      <c r="D20" s="21">
        <f>最終需要項目別粗付加価値誘発額表!D20/生産者価格評価表!AP$44</f>
        <v>3.4284618246962969E-4</v>
      </c>
      <c r="E20" s="22">
        <f>最終需要項目別粗付加価値誘発額表!E20/生産者価格評価表!AQ$44</f>
        <v>1.7883823142654035E-4</v>
      </c>
      <c r="F20" s="22">
        <f>最終需要項目別粗付加価値誘発額表!F20/生産者価格評価表!AR$44</f>
        <v>1.9434055749153095E-4</v>
      </c>
      <c r="G20" s="22">
        <f>最終需要項目別粗付加価値誘発額表!G20/生産者価格評価表!AS$44</f>
        <v>4.4931899190270297E-3</v>
      </c>
      <c r="H20" s="22">
        <f>最終需要項目別粗付加価値誘発額表!H20/生産者価格評価表!AT$44</f>
        <v>2.2624061215490055E-3</v>
      </c>
      <c r="I20" s="22">
        <f>最終需要項目別粗付加価値誘発額表!I20/生産者価格評価表!AU$44</f>
        <v>1.8436753060531122E-3</v>
      </c>
      <c r="J20" s="50" t="e">
        <f>最終需要項目別粗付加価値誘発額表!J20/生産者価格評価表!AV$44</f>
        <v>#DIV/0!</v>
      </c>
      <c r="K20" s="22">
        <f>最終需要項目別粗付加価値誘発額表!K20/生産者価格評価表!AY$44</f>
        <v>4.5198680054773684E-3</v>
      </c>
      <c r="L20" s="22">
        <f>最終需要項目別粗付加価値誘発額表!L20/生産者価格評価表!AZ$44</f>
        <v>1.2811364244505954E-2</v>
      </c>
      <c r="M20" s="29">
        <f>最終需要項目別粗付加価値誘発額表!M20/生産者価格評価表!BB$44</f>
        <v>3.2541130459785425E-3</v>
      </c>
      <c r="O20" s="93">
        <f t="shared" si="0"/>
        <v>1.8559731725886042E-4</v>
      </c>
      <c r="P20" s="94">
        <f t="shared" si="1"/>
        <v>2.6683691755952981E-3</v>
      </c>
      <c r="Q20" s="95">
        <f t="shared" si="2"/>
        <v>1.1882396433968538E-2</v>
      </c>
      <c r="S20" s="77">
        <f>SUM(最終需要項目別粗付加価値誘発額表!D20:F20)</f>
        <v>862.64491386039265</v>
      </c>
      <c r="T20" s="78">
        <f>SUM(最終需要項目別粗付加価値誘発額表!G20:I20)</f>
        <v>3651.4556997660161</v>
      </c>
      <c r="U20" s="79">
        <f>SUM(最終需要項目別粗付加価値誘発額表!K20:L20)</f>
        <v>20745.059097533685</v>
      </c>
    </row>
    <row r="21" spans="2:21" x14ac:dyDescent="0.15">
      <c r="B21" s="5" t="s">
        <v>60</v>
      </c>
      <c r="C21" s="42" t="s">
        <v>37</v>
      </c>
      <c r="D21" s="21">
        <f>最終需要項目別粗付加価値誘発額表!D21/生産者価格評価表!AP$44</f>
        <v>8.3211835126330499E-6</v>
      </c>
      <c r="E21" s="22">
        <f>最終需要項目別粗付加価値誘発額表!E21/生産者価格評価表!AQ$44</f>
        <v>1.3755056846186012E-5</v>
      </c>
      <c r="F21" s="22">
        <f>最終需要項目別粗付加価値誘発額表!F21/生産者価格評価表!AR$44</f>
        <v>1.5711984782037952E-5</v>
      </c>
      <c r="G21" s="22">
        <f>最終需要項目別粗付加価値誘発額表!G21/生産者価格評価表!AS$44</f>
        <v>2.5477101974124991E-4</v>
      </c>
      <c r="H21" s="22">
        <f>最終需要項目別粗付加価値誘発額表!H21/生産者価格評価表!AT$44</f>
        <v>6.4314113942614008E-4</v>
      </c>
      <c r="I21" s="22">
        <f>最終需要項目別粗付加価値誘発額表!I21/生産者価格評価表!AU$44</f>
        <v>2.1218053064226138E-4</v>
      </c>
      <c r="J21" s="50" t="e">
        <f>最終需要項目別粗付加価値誘発額表!J21/生産者価格評価表!AV$44</f>
        <v>#DIV/0!</v>
      </c>
      <c r="K21" s="22">
        <f>最終需要項目別粗付加価値誘発額表!K21/生産者価格評価表!AY$44</f>
        <v>9.9113424553221256E-3</v>
      </c>
      <c r="L21" s="22">
        <f>最終需要項目別粗付加価値誘発額表!L21/生産者価格評価表!AZ$44</f>
        <v>4.0328208695626887E-3</v>
      </c>
      <c r="M21" s="29">
        <f>最終需要項目別粗付加価値誘発額表!M21/生産者価格評価表!BB$44</f>
        <v>1.1646087813464393E-3</v>
      </c>
      <c r="O21" s="93">
        <f t="shared" si="0"/>
        <v>1.417885612525764E-5</v>
      </c>
      <c r="P21" s="94">
        <f t="shared" si="1"/>
        <v>5.7250539421948936E-4</v>
      </c>
      <c r="Q21" s="95">
        <f t="shared" si="2"/>
        <v>4.6914423257257906E-3</v>
      </c>
      <c r="S21" s="77">
        <f>SUM(最終需要項目別粗付加価値誘発額表!D21:F21)</f>
        <v>65.90245107773967</v>
      </c>
      <c r="T21" s="78">
        <f>SUM(最終需要項目別粗付加価値誘発額表!G21:I21)</f>
        <v>783.42910868139927</v>
      </c>
      <c r="U21" s="79">
        <f>SUM(最終需要項目別粗付加価値誘発額表!K21:L21)</f>
        <v>8190.6245798725286</v>
      </c>
    </row>
    <row r="22" spans="2:21" x14ac:dyDescent="0.15">
      <c r="B22" s="5" t="s">
        <v>61</v>
      </c>
      <c r="C22" s="42" t="s">
        <v>38</v>
      </c>
      <c r="D22" s="21">
        <f>最終需要項目別粗付加価値誘発額表!D22/生産者価格評価表!AP$44</f>
        <v>1.041086504977317E-5</v>
      </c>
      <c r="E22" s="22">
        <f>最終需要項目別粗付加価値誘発額表!E22/生産者価格評価表!AQ$44</f>
        <v>1.4681713929206211E-5</v>
      </c>
      <c r="F22" s="22">
        <f>最終需要項目別粗付加価値誘発額表!F22/生産者価格評価表!AR$44</f>
        <v>1.6213761391330361E-5</v>
      </c>
      <c r="G22" s="22">
        <f>最終需要項目別粗付加価値誘発額表!G22/生産者価格評価表!AS$44</f>
        <v>7.4175342256612076E-5</v>
      </c>
      <c r="H22" s="22">
        <f>最終需要項目別粗付加価値誘発額表!H22/生産者価格評価表!AT$44</f>
        <v>6.7755780371725927E-4</v>
      </c>
      <c r="I22" s="22">
        <f>最終需要項目別粗付加価値誘発額表!I22/生産者価格評価表!AU$44</f>
        <v>2.3814015954193586E-4</v>
      </c>
      <c r="J22" s="50" t="e">
        <f>最終需要項目別粗付加価値誘発額表!J22/生産者価格評価表!AV$44</f>
        <v>#DIV/0!</v>
      </c>
      <c r="K22" s="22">
        <f>最終需要項目別粗付加価値誘発額表!K22/生産者価格評価表!AY$44</f>
        <v>1.8650841003020422E-2</v>
      </c>
      <c r="L22" s="22">
        <f>最終需要項目別粗付加価値誘発額表!L22/生産者価格評価表!AZ$44</f>
        <v>4.007133452539985E-3</v>
      </c>
      <c r="M22" s="29">
        <f>最終需要項目別粗付加価値誘発額表!M22/生産者価格評価表!BB$44</f>
        <v>1.3793792844167864E-3</v>
      </c>
      <c r="O22" s="93">
        <f t="shared" si="0"/>
        <v>1.5013224272060663E-5</v>
      </c>
      <c r="P22" s="94">
        <f t="shared" si="1"/>
        <v>5.6779757424770992E-4</v>
      </c>
      <c r="Q22" s="95">
        <f t="shared" si="2"/>
        <v>5.6477942632254408E-3</v>
      </c>
      <c r="S22" s="77">
        <f>SUM(最終需要項目別粗付加価値誘発額表!D22:F22)</f>
        <v>69.780542899093234</v>
      </c>
      <c r="T22" s="78">
        <f>SUM(最終需要項目別粗付加価値誘発額表!G22:I22)</f>
        <v>776.9868231735885</v>
      </c>
      <c r="U22" s="79">
        <f>SUM(最終需要項目別粗付加価値誘発額表!K22:L22)</f>
        <v>9860.2858785609933</v>
      </c>
    </row>
    <row r="23" spans="2:21" x14ac:dyDescent="0.15">
      <c r="B23" s="5" t="s">
        <v>62</v>
      </c>
      <c r="C23" s="42" t="s">
        <v>39</v>
      </c>
      <c r="D23" s="21">
        <f>最終需要項目別粗付加価値誘発額表!D23/生産者価格評価表!AP$44</f>
        <v>1.4824847728131503E-5</v>
      </c>
      <c r="E23" s="22">
        <f>最終需要項目別粗付加価値誘発額表!E23/生産者価格評価表!AQ$44</f>
        <v>1.3621502685224915E-5</v>
      </c>
      <c r="F23" s="22">
        <f>最終需要項目別粗付加価値誘発額表!F23/生産者価格評価表!AR$44</f>
        <v>6.2593630658369022E-5</v>
      </c>
      <c r="G23" s="22">
        <f>最終需要項目別粗付加価値誘発額表!G23/生産者価格評価表!AS$44</f>
        <v>1.6354645316152006E-4</v>
      </c>
      <c r="H23" s="22">
        <f>最終需要項目別粗付加価値誘発額表!H23/生産者価格評価表!AT$44</f>
        <v>2.3367500643045746E-4</v>
      </c>
      <c r="I23" s="22">
        <f>最終需要項目別粗付加価値誘発額表!I23/生産者価格評価表!AU$44</f>
        <v>2.8728597865391401E-4</v>
      </c>
      <c r="J23" s="50" t="e">
        <f>最終需要項目別粗付加価値誘発額表!J23/生産者価格評価表!AV$44</f>
        <v>#DIV/0!</v>
      </c>
      <c r="K23" s="22">
        <f>最終需要項目別粗付加価値誘発額表!K23/生産者価格評価表!AY$44</f>
        <v>1.8876008726958302E-2</v>
      </c>
      <c r="L23" s="22">
        <f>最終需要項目別粗付加価値誘発額表!L23/生産者価格評価表!AZ$44</f>
        <v>7.1489782253373402E-3</v>
      </c>
      <c r="M23" s="29">
        <f>最終需要項目別粗付加価値誘発額表!M23/生産者価格評価表!BB$44</f>
        <v>1.9582511915813075E-3</v>
      </c>
      <c r="O23" s="93">
        <f t="shared" si="0"/>
        <v>2.6481016273940237E-5</v>
      </c>
      <c r="P23" s="94">
        <f t="shared" si="1"/>
        <v>2.2090958550163229E-4</v>
      </c>
      <c r="Q23" s="95">
        <f t="shared" si="2"/>
        <v>8.4628585594943347E-3</v>
      </c>
      <c r="S23" s="77">
        <f>SUM(最終需要項目別粗付加価値誘発額表!D23:F23)</f>
        <v>123.08213469868068</v>
      </c>
      <c r="T23" s="78">
        <f>SUM(最終需要項目別粗付加価値誘発額表!G23:I23)</f>
        <v>302.29758778896331</v>
      </c>
      <c r="U23" s="79">
        <f>SUM(最終需要項目別粗付加価値誘発額表!K23:L23)</f>
        <v>14775.007880472102</v>
      </c>
    </row>
    <row r="24" spans="2:21" x14ac:dyDescent="0.15">
      <c r="B24" s="5" t="s">
        <v>63</v>
      </c>
      <c r="C24" s="42" t="s">
        <v>106</v>
      </c>
      <c r="D24" s="21">
        <f>最終需要項目別粗付加価値誘発額表!D24/生産者価格評価表!AP$44</f>
        <v>1.1677767374217301E-5</v>
      </c>
      <c r="E24" s="22">
        <f>最終需要項目別粗付加価値誘発額表!E24/生産者価格評価表!AQ$44</f>
        <v>1.8674256979246267E-5</v>
      </c>
      <c r="F24" s="22">
        <f>最終需要項目別粗付加価値誘発額表!F24/生産者価格評価表!AR$44</f>
        <v>3.7602223547540956E-5</v>
      </c>
      <c r="G24" s="22">
        <f>最終需要項目別粗付加価値誘発額表!G24/生産者価格評価表!AS$44</f>
        <v>3.2433609939456187E-5</v>
      </c>
      <c r="H24" s="22">
        <f>最終需要項目別粗付加価値誘発額表!H24/生産者価格評価表!AT$44</f>
        <v>2.9459832206045856E-5</v>
      </c>
      <c r="I24" s="22">
        <f>最終需要項目別粗付加価値誘発額表!I24/生産者価格評価表!AU$44</f>
        <v>3.8828171830628726E-4</v>
      </c>
      <c r="J24" s="50" t="e">
        <f>最終需要項目別粗付加価値誘発額表!J24/生産者価格評価表!AV$44</f>
        <v>#DIV/0!</v>
      </c>
      <c r="K24" s="22">
        <f>最終需要項目別粗付加価値誘発額表!K24/生産者価格評価表!AY$44</f>
        <v>5.7440734299528014E-3</v>
      </c>
      <c r="L24" s="22">
        <f>最終需要項目別粗付加価値誘発額表!L24/生産者価格評価表!AZ$44</f>
        <v>1.9124629523295474E-3</v>
      </c>
      <c r="M24" s="29">
        <f>最終需要項目別粗付加価値誘発額表!M24/生産者価格評価表!BB$44</f>
        <v>5.4607073275899395E-4</v>
      </c>
      <c r="O24" s="93">
        <f t="shared" si="0"/>
        <v>2.3521929581360459E-5</v>
      </c>
      <c r="P24" s="94">
        <f t="shared" si="1"/>
        <v>2.9971961205708606E-5</v>
      </c>
      <c r="Q24" s="95">
        <f t="shared" si="2"/>
        <v>2.3417513091734403E-3</v>
      </c>
      <c r="S24" s="77">
        <f>SUM(最終需要項目別粗付加価値誘発額表!D24:F24)</f>
        <v>109.32848177563955</v>
      </c>
      <c r="T24" s="78">
        <f>SUM(最終需要項目別粗付加価値誘発額表!G24:I24)</f>
        <v>41.014298013442939</v>
      </c>
      <c r="U24" s="79">
        <f>SUM(最終需要項目別粗付加価値誘発額表!K24:L24)</f>
        <v>4088.3814616430027</v>
      </c>
    </row>
    <row r="25" spans="2:21" x14ac:dyDescent="0.15">
      <c r="B25" s="5" t="s">
        <v>64</v>
      </c>
      <c r="C25" s="42" t="s">
        <v>131</v>
      </c>
      <c r="D25" s="21">
        <f>最終需要項目別粗付加価値誘発額表!D25/生産者価格評価表!AP$44</f>
        <v>6.5491341051890139E-5</v>
      </c>
      <c r="E25" s="22">
        <f>最終需要項目別粗付加価値誘発額表!E25/生産者価格評価表!AQ$44</f>
        <v>1.4123887329283553E-4</v>
      </c>
      <c r="F25" s="22">
        <f>最終需要項目別粗付加価値誘発額表!F25/生産者価格評価表!AR$44</f>
        <v>1.2982368974751865E-5</v>
      </c>
      <c r="G25" s="22">
        <f>最終需要項目別粗付加価値誘発額表!G25/生産者価格評価表!AS$44</f>
        <v>1.3899741575369232E-4</v>
      </c>
      <c r="H25" s="22">
        <f>最終需要項目別粗付加価値誘発額表!H25/生産者価格評価表!AT$44</f>
        <v>2.8493202415626369E-4</v>
      </c>
      <c r="I25" s="22">
        <f>最終需要項目別粗付加価値誘発額表!I25/生産者価格評価表!AU$44</f>
        <v>-9.0474069672666658E-5</v>
      </c>
      <c r="J25" s="50" t="e">
        <f>最終需要項目別粗付加価値誘発額表!J25/生産者価格評価表!AV$44</f>
        <v>#DIV/0!</v>
      </c>
      <c r="K25" s="22">
        <f>最終需要項目別粗付加価値誘発額表!K25/生産者価格評価表!AY$44</f>
        <v>2.7179481793963185E-3</v>
      </c>
      <c r="L25" s="22">
        <f>最終需要項目別粗付加価値誘発額表!L25/生産者価格評価表!AZ$44</f>
        <v>3.2089847601097341E-3</v>
      </c>
      <c r="M25" s="29">
        <f>最終需要項目別粗付加価値誘発額表!M25/生産者価格評価表!BB$44</f>
        <v>8.1863176443028947E-4</v>
      </c>
      <c r="O25" s="93">
        <f t="shared" si="0"/>
        <v>1.0636746500052388E-4</v>
      </c>
      <c r="P25" s="94">
        <f t="shared" si="1"/>
        <v>2.5840707075846576E-4</v>
      </c>
      <c r="Q25" s="95">
        <f t="shared" si="2"/>
        <v>3.1539696983972341E-3</v>
      </c>
      <c r="S25" s="77">
        <f>SUM(最終需要項目別粗付加価値誘発額表!D25:F25)</f>
        <v>494.38943427693727</v>
      </c>
      <c r="T25" s="78">
        <f>SUM(最終需要項目別粗付加価値誘発額表!G25:I25)</f>
        <v>353.60998021210338</v>
      </c>
      <c r="U25" s="79">
        <f>SUM(最終需要項目別粗付加価値誘発額表!K25:L25)</f>
        <v>5506.4050546265717</v>
      </c>
    </row>
    <row r="26" spans="2:21" x14ac:dyDescent="0.15">
      <c r="B26" s="5" t="s">
        <v>65</v>
      </c>
      <c r="C26" s="42" t="s">
        <v>145</v>
      </c>
      <c r="D26" s="21">
        <f>最終需要項目別粗付加価値誘発額表!D26/生産者価格評価表!AP$44</f>
        <v>4.9153451619596511E-6</v>
      </c>
      <c r="E26" s="22">
        <f>最終需要項目別粗付加価値誘発額表!E26/生産者価格評価表!AQ$44</f>
        <v>1.4682626639803389E-5</v>
      </c>
      <c r="F26" s="22">
        <f>最終需要項目別粗付加価値誘発額表!F26/生産者価格評価表!AR$44</f>
        <v>1.6266668374601046E-6</v>
      </c>
      <c r="G26" s="22">
        <f>最終需要項目別粗付加価値誘発額表!G26/生産者価格評価表!AS$44</f>
        <v>4.7650678451989507E-5</v>
      </c>
      <c r="H26" s="22">
        <f>最終需要項目別粗付加価値誘発額表!H26/生産者価格評価表!AT$44</f>
        <v>6.0795680386709636E-5</v>
      </c>
      <c r="I26" s="22">
        <f>最終需要項目別粗付加価値誘発額表!I26/生産者価格評価表!AU$44</f>
        <v>8.3571906104919411E-5</v>
      </c>
      <c r="J26" s="50" t="e">
        <f>最終需要項目別粗付加価値誘発額表!J26/生産者価格評価表!AV$44</f>
        <v>#DIV/0!</v>
      </c>
      <c r="K26" s="22">
        <f>最終需要項目別粗付加価値誘発額表!K26/生産者価格評価表!AY$44</f>
        <v>2.1354759934430578E-3</v>
      </c>
      <c r="L26" s="22">
        <f>最終需要項目別粗付加価値誘発額表!L26/生産者価格評価表!AZ$44</f>
        <v>7.5879249781755497E-4</v>
      </c>
      <c r="M26" s="29">
        <f>最終需要項目別粗付加価値誘発額表!M26/生産者価格評価表!BB$44</f>
        <v>2.2229973294679323E-4</v>
      </c>
      <c r="O26" s="93">
        <f t="shared" si="0"/>
        <v>1.1099079479512547E-5</v>
      </c>
      <c r="P26" s="94">
        <f t="shared" si="1"/>
        <v>5.840188196489402E-5</v>
      </c>
      <c r="Q26" s="95">
        <f t="shared" si="2"/>
        <v>9.1303421919884014E-4</v>
      </c>
      <c r="S26" s="77">
        <f>SUM(最終需要項目別粗付加価値誘発額表!D26:F26)</f>
        <v>51.587838676459434</v>
      </c>
      <c r="T26" s="78">
        <f>SUM(最終需要項目別粗付加価値誘発額表!G26:I26)</f>
        <v>79.918433599128605</v>
      </c>
      <c r="U26" s="79">
        <f>SUM(最終需要項目別粗付加価値誘発額表!K26:L26)</f>
        <v>1594.0344139001661</v>
      </c>
    </row>
    <row r="27" spans="2:21" x14ac:dyDescent="0.15">
      <c r="B27" s="5" t="s">
        <v>66</v>
      </c>
      <c r="C27" s="42" t="s">
        <v>132</v>
      </c>
      <c r="D27" s="21">
        <f>最終需要項目別粗付加価値誘発額表!D27/生産者価格評価表!AP$44</f>
        <v>2.1775546979096183E-5</v>
      </c>
      <c r="E27" s="22">
        <f>最終需要項目別粗付加価値誘発額表!E27/生産者価格評価表!AQ$44</f>
        <v>5.0665344527656597E-4</v>
      </c>
      <c r="F27" s="22">
        <f>最終需要項目別粗付加価値誘発額表!F27/生産者価格評価表!AR$44</f>
        <v>1.0977231786895806E-4</v>
      </c>
      <c r="G27" s="22">
        <f>最終需要項目別粗付加価値誘発額表!G27/生産者価格評価表!AS$44</f>
        <v>6.3345026619460881E-4</v>
      </c>
      <c r="H27" s="22">
        <f>最終需要項目別粗付加価値誘発額表!H27/生産者価格評価表!AT$44</f>
        <v>1.1171599026661453E-3</v>
      </c>
      <c r="I27" s="22">
        <f>最終需要項目別粗付加価値誘発額表!I27/生産者価格評価表!AU$44</f>
        <v>6.0358923177421199E-4</v>
      </c>
      <c r="J27" s="50" t="e">
        <f>最終需要項目別粗付加価値誘発額表!J27/生産者価格評価表!AV$44</f>
        <v>#DIV/0!</v>
      </c>
      <c r="K27" s="22">
        <f>最終需要項目別粗付加価値誘発額表!K27/生産者価格評価表!AY$44</f>
        <v>1.2646480761911669E-2</v>
      </c>
      <c r="L27" s="22">
        <f>最終需要項目別粗付加価値誘発額表!L27/生産者価格評価表!AZ$44</f>
        <v>2.8248388918747625E-3</v>
      </c>
      <c r="M27" s="29">
        <f>最終需要項目別粗付加価値誘発額表!M27/生産者価格評価表!BB$44</f>
        <v>1.3005958176665645E-3</v>
      </c>
      <c r="O27" s="93">
        <f t="shared" si="0"/>
        <v>3.9463085137533978E-4</v>
      </c>
      <c r="P27" s="94">
        <f t="shared" si="1"/>
        <v>1.0291821807770069E-3</v>
      </c>
      <c r="Q27" s="95">
        <f t="shared" si="2"/>
        <v>3.9252421099264844E-3</v>
      </c>
      <c r="S27" s="77">
        <f>SUM(最終需要項目別粗付加価値誘発額表!D27:F27)</f>
        <v>1834.2199220289722</v>
      </c>
      <c r="T27" s="78">
        <f>SUM(最終需要項目別粗付加価値誘発額表!G27:I27)</f>
        <v>1408.3557756798882</v>
      </c>
      <c r="U27" s="79">
        <f>SUM(最終需要項目別粗付加価値誘発額表!K27:L27)</f>
        <v>6852.9425015452507</v>
      </c>
    </row>
    <row r="28" spans="2:21" x14ac:dyDescent="0.15">
      <c r="B28" s="5" t="s">
        <v>67</v>
      </c>
      <c r="C28" s="42" t="s">
        <v>0</v>
      </c>
      <c r="D28" s="21">
        <f>最終需要項目別粗付加価値誘発額表!D28/生産者価格評価表!AP$44</f>
        <v>1.0181595159539675E-3</v>
      </c>
      <c r="E28" s="22">
        <f>最終需要項目別粗付加価値誘発額表!E28/生産者価格評価表!AQ$44</f>
        <v>6.5646821925565031E-4</v>
      </c>
      <c r="F28" s="22">
        <f>最終需要項目別粗付加価値誘発額表!F28/生産者価格評価表!AR$44</f>
        <v>3.6590484373807188E-4</v>
      </c>
      <c r="G28" s="22">
        <f>最終需要項目別粗付加価値誘発額表!G28/生産者価格評価表!AS$44</f>
        <v>3.7566858762920057E-4</v>
      </c>
      <c r="H28" s="22">
        <f>最終需要項目別粗付加価値誘発額表!H28/生産者価格評価表!AT$44</f>
        <v>9.3650077438753201E-4</v>
      </c>
      <c r="I28" s="22">
        <f>最終需要項目別粗付加価値誘発額表!I28/生産者価格評価表!AU$44</f>
        <v>6.2197368096358124E-3</v>
      </c>
      <c r="J28" s="50" t="e">
        <f>最終需要項目別粗付加価値誘発額表!J28/生産者価格評価表!AV$44</f>
        <v>#DIV/0!</v>
      </c>
      <c r="K28" s="22">
        <f>最終需要項目別粗付加価値誘発額表!K28/生産者価格評価表!AY$44</f>
        <v>3.545587266013272E-3</v>
      </c>
      <c r="L28" s="22">
        <f>最終需要項目別粗付加価値誘発額表!L28/生産者価格評価表!AZ$44</f>
        <v>1.1392302645740227E-2</v>
      </c>
      <c r="M28" s="29">
        <f>最終需要項目別粗付加価値誘発額表!M28/生産者価格評価表!BB$44</f>
        <v>2.8626610878250383E-3</v>
      </c>
      <c r="O28" s="93">
        <f t="shared" si="0"/>
        <v>5.8622945160500455E-4</v>
      </c>
      <c r="P28" s="94">
        <f t="shared" si="1"/>
        <v>8.3402077866821431E-4</v>
      </c>
      <c r="Q28" s="95">
        <f t="shared" si="2"/>
        <v>1.0513167469642117E-2</v>
      </c>
      <c r="S28" s="77">
        <f>SUM(最終需要項目別粗付加価値誘発額表!D28:F28)</f>
        <v>2724.7584299771543</v>
      </c>
      <c r="T28" s="78">
        <f>SUM(最終需要項目別粗付加価値誘発額表!G28:I28)</f>
        <v>1141.2925744474367</v>
      </c>
      <c r="U28" s="79">
        <f>SUM(最終需要項目別粗付加価値誘発額表!K28:L28)</f>
        <v>18354.570281506218</v>
      </c>
    </row>
    <row r="29" spans="2:21" x14ac:dyDescent="0.15">
      <c r="B29" s="5" t="s">
        <v>68</v>
      </c>
      <c r="C29" s="42" t="s">
        <v>133</v>
      </c>
      <c r="D29" s="21">
        <f>最終需要項目別粗付加価値誘発額表!D29/生産者価格評価表!AP$44</f>
        <v>1.8082222692012689E-3</v>
      </c>
      <c r="E29" s="22">
        <f>最終需要項目別粗付加価値誘発額表!E29/生産者価格評価表!AQ$44</f>
        <v>3.3620467882670298E-3</v>
      </c>
      <c r="F29" s="22">
        <f>最終需要項目別粗付加価値誘発額表!F29/生産者価格評価表!AR$44</f>
        <v>3.3613308238260036E-3</v>
      </c>
      <c r="G29" s="22">
        <f>最終需要項目別粗付加価値誘発額表!G29/生産者価格評価表!AS$44</f>
        <v>0.40084039144007694</v>
      </c>
      <c r="H29" s="22">
        <f>最終需要項目別粗付加価値誘発額表!H29/生産者価格評価表!AT$44</f>
        <v>0.18037307273422479</v>
      </c>
      <c r="I29" s="22">
        <f>最終需要項目別粗付加価値誘発額表!I29/生産者価格評価表!AU$44</f>
        <v>3.547185963068031E-4</v>
      </c>
      <c r="J29" s="50" t="e">
        <f>最終需要項目別粗付加価値誘発額表!J29/生産者価格評価表!AV$44</f>
        <v>#DIV/0!</v>
      </c>
      <c r="K29" s="22">
        <f>最終需要項目別粗付加価値誘発額表!K29/生産者価格評価表!AY$44</f>
        <v>2.7158393235949632E-3</v>
      </c>
      <c r="L29" s="22">
        <f>最終需要項目別粗付加価値誘発額表!L29/生産者価格評価表!AZ$44</f>
        <v>2.927038086473288E-3</v>
      </c>
      <c r="M29" s="29">
        <f>最終需要項目別粗付加価値誘発額表!M29/生産者価格評価表!BB$44</f>
        <v>4.1524233808412081E-2</v>
      </c>
      <c r="O29" s="93">
        <f t="shared" si="0"/>
        <v>3.3363300925577555E-3</v>
      </c>
      <c r="P29" s="94">
        <f t="shared" si="1"/>
        <v>0.22050541614427724</v>
      </c>
      <c r="Q29" s="95">
        <f t="shared" si="2"/>
        <v>2.9033756681734672E-3</v>
      </c>
      <c r="S29" s="77">
        <f>SUM(最終需要項目別粗付加価値誘発額表!D29:F29)</f>
        <v>15507.057040539854</v>
      </c>
      <c r="T29" s="78">
        <f>SUM(最終需要項目別粗付加価値誘発額表!G29:I29)</f>
        <v>301744.51345536567</v>
      </c>
      <c r="U29" s="79">
        <f>SUM(最終需要項目別粗付加価値誘発額表!K29:L29)</f>
        <v>5068.9017281410288</v>
      </c>
    </row>
    <row r="30" spans="2:21" x14ac:dyDescent="0.15">
      <c r="B30" s="5" t="s">
        <v>69</v>
      </c>
      <c r="C30" s="42" t="s">
        <v>107</v>
      </c>
      <c r="D30" s="21">
        <f>最終需要項目別粗付加価値誘発額表!D30/生産者価格評価表!AP$44</f>
        <v>4.778295160784634E-3</v>
      </c>
      <c r="E30" s="22">
        <f>最終需要項目別粗付加価値誘発額表!E30/生産者価格評価表!AQ$44</f>
        <v>8.0873292608132277E-3</v>
      </c>
      <c r="F30" s="22">
        <f>最終需要項目別粗付加価値誘発額表!F30/生産者価格評価表!AR$44</f>
        <v>3.6809253902940924E-3</v>
      </c>
      <c r="G30" s="22">
        <f>最終需要項目別粗付加価値誘発額表!G30/生産者価格評価表!AS$44</f>
        <v>1.6570435263778514E-3</v>
      </c>
      <c r="H30" s="22">
        <f>最終需要項目別粗付加価値誘発額表!H30/生産者価格評価表!AT$44</f>
        <v>1.6204835779139849E-3</v>
      </c>
      <c r="I30" s="22">
        <f>最終需要項目別粗付加価値誘発額表!I30/生産者価格評価表!AU$44</f>
        <v>5.7646266184776672E-4</v>
      </c>
      <c r="J30" s="50" t="e">
        <f>最終需要項目別粗付加価値誘発額表!J30/生産者価格評価表!AV$44</f>
        <v>#DIV/0!</v>
      </c>
      <c r="K30" s="22">
        <f>最終需要項目別粗付加価値誘発額表!K30/生産者価格評価表!AY$44</f>
        <v>4.9722238931995816E-3</v>
      </c>
      <c r="L30" s="22">
        <f>最終需要項目別粗付加価値誘発額表!L30/生産者価格評価表!AZ$44</f>
        <v>4.7467916576084557E-3</v>
      </c>
      <c r="M30" s="29">
        <f>最終需要項目別粗付加価値誘発額表!M30/生産者価格評価表!BB$44</f>
        <v>5.4784633565745063E-3</v>
      </c>
      <c r="O30" s="93">
        <f t="shared" si="0"/>
        <v>6.8776708917638553E-3</v>
      </c>
      <c r="P30" s="94">
        <f t="shared" si="1"/>
        <v>1.6272206646433403E-3</v>
      </c>
      <c r="Q30" s="95">
        <f t="shared" si="2"/>
        <v>4.7720487745731713E-3</v>
      </c>
      <c r="S30" s="77">
        <f>SUM(最終需要項目別粗付加価値誘発額表!D30:F30)</f>
        <v>31966.991234634988</v>
      </c>
      <c r="T30" s="78">
        <f>SUM(最終需要項目別粗付加価値誘発額表!G30:I30)</f>
        <v>2226.7249318540808</v>
      </c>
      <c r="U30" s="79">
        <f>SUM(最終需要項目別粗付加価値誘発額表!K30:L30)</f>
        <v>8331.3525512269371</v>
      </c>
    </row>
    <row r="31" spans="2:21" x14ac:dyDescent="0.15">
      <c r="B31" s="5" t="s">
        <v>70</v>
      </c>
      <c r="C31" s="42" t="s">
        <v>1</v>
      </c>
      <c r="D31" s="21">
        <f>最終需要項目別粗付加価値誘発額表!D31/生産者価格評価表!AP$44</f>
        <v>2.4794699152454712E-3</v>
      </c>
      <c r="E31" s="22">
        <f>最終需要項目別粗付加価値誘発額表!E31/生産者価格評価表!AQ$44</f>
        <v>4.554410700571004E-3</v>
      </c>
      <c r="F31" s="22">
        <f>最終需要項目別粗付加価値誘発額表!F31/生産者価格評価表!AR$44</f>
        <v>3.0654277018512129E-3</v>
      </c>
      <c r="G31" s="22">
        <f>最終需要項目別粗付加価値誘発額表!G31/生産者価格評価表!AS$44</f>
        <v>1.7003849828683853E-3</v>
      </c>
      <c r="H31" s="22">
        <f>最終需要項目別粗付加価値誘発額表!H31/生産者価格評価表!AT$44</f>
        <v>1.4078383962195123E-3</v>
      </c>
      <c r="I31" s="22">
        <f>最終需要項目別粗付加価値誘発額表!I31/生産者価格評価表!AU$44</f>
        <v>1.6806357573821845E-4</v>
      </c>
      <c r="J31" s="50" t="e">
        <f>最終需要項目別粗付加価値誘発額表!J31/生産者価格評価表!AV$44</f>
        <v>#DIV/0!</v>
      </c>
      <c r="K31" s="22">
        <f>最終需要項目別粗付加価値誘発額表!K31/生産者価格評価表!AY$44</f>
        <v>2.216730876163411E-3</v>
      </c>
      <c r="L31" s="22">
        <f>最終需要項目別粗付加価値誘発額表!L31/生産者価格評価表!AZ$44</f>
        <v>3.252129453424242E-3</v>
      </c>
      <c r="M31" s="29">
        <f>最終需要項目別粗付加価値誘発額表!M31/生産者価格評価表!BB$44</f>
        <v>3.4359240763051227E-3</v>
      </c>
      <c r="O31" s="93">
        <f t="shared" si="0"/>
        <v>4.1299313313006049E-3</v>
      </c>
      <c r="P31" s="94">
        <f t="shared" si="1"/>
        <v>1.4611724449479146E-3</v>
      </c>
      <c r="Q31" s="95">
        <f t="shared" si="2"/>
        <v>3.1361248239070686E-3</v>
      </c>
      <c r="S31" s="77">
        <f>SUM(最終需要項目別粗付加価値誘発額表!D31:F31)</f>
        <v>19195.66678094893</v>
      </c>
      <c r="T31" s="78">
        <f>SUM(最終需要項目別粗付加価値誘発額表!G31:I31)</f>
        <v>1999.5008566443244</v>
      </c>
      <c r="U31" s="79">
        <f>SUM(最終需要項目別粗付加価値誘発額表!K31:L31)</f>
        <v>5475.2503142554906</v>
      </c>
    </row>
    <row r="32" spans="2:21" x14ac:dyDescent="0.15">
      <c r="B32" s="5" t="s">
        <v>71</v>
      </c>
      <c r="C32" s="42" t="s">
        <v>2</v>
      </c>
      <c r="D32" s="21">
        <f>最終需要項目別粗付加価値誘発額表!D32/生産者価格評価表!AP$44</f>
        <v>3.2839797947886084E-3</v>
      </c>
      <c r="E32" s="22">
        <f>最終需要項目別粗付加価値誘発額表!E32/生産者価格評価表!AQ$44</f>
        <v>1.6102412801442991E-3</v>
      </c>
      <c r="F32" s="22">
        <f>最終需要項目別粗付加価値誘発額表!F32/生産者価格評価表!AR$44</f>
        <v>9.6366952301857167E-3</v>
      </c>
      <c r="G32" s="22">
        <f>最終需要項目別粗付加価値誘発額表!G32/生産者価格評価表!AS$44</f>
        <v>1.1305743769848247E-3</v>
      </c>
      <c r="H32" s="22">
        <f>最終需要項目別粗付加価値誘発額表!H32/生産者価格評価表!AT$44</f>
        <v>1.0401708826523414E-3</v>
      </c>
      <c r="I32" s="22">
        <f>最終需要項目別粗付加価値誘発額表!I32/生産者価格評価表!AU$44</f>
        <v>1.7572889622191864E-4</v>
      </c>
      <c r="J32" s="50" t="e">
        <f>最終需要項目別粗付加価値誘発額表!J32/生産者価格評価表!AV$44</f>
        <v>#DIV/0!</v>
      </c>
      <c r="K32" s="22">
        <f>最終需要項目別粗付加価値誘発額表!K32/生産者価格評価表!AY$44</f>
        <v>1.7854295796087382E-3</v>
      </c>
      <c r="L32" s="22">
        <f>最終需要項目別粗付加価値誘発額表!L32/生産者価格評価表!AZ$44</f>
        <v>1.3946521284692964E-2</v>
      </c>
      <c r="M32" s="29">
        <f>最終需要項目別粗付加価値誘発額表!M32/生産者価格評価表!BB$44</f>
        <v>5.2574201168397242E-3</v>
      </c>
      <c r="O32" s="93">
        <f t="shared" si="0"/>
        <v>3.7421538781327412E-3</v>
      </c>
      <c r="P32" s="94">
        <f t="shared" si="1"/>
        <v>1.056691208243983E-3</v>
      </c>
      <c r="Q32" s="95">
        <f t="shared" si="2"/>
        <v>1.2584009331562007E-2</v>
      </c>
      <c r="S32" s="77">
        <f>SUM(最終需要項目別粗付加価値誘発額表!D32:F32)</f>
        <v>17393.301032211126</v>
      </c>
      <c r="T32" s="78">
        <f>SUM(最終需要項目別粗付加価値誘発額表!G32:I32)</f>
        <v>1445.9997404123549</v>
      </c>
      <c r="U32" s="79">
        <f>SUM(最終需要項目別粗付加価値誘発額表!K32:L32)</f>
        <v>21969.980442739739</v>
      </c>
    </row>
    <row r="33" spans="2:21" x14ac:dyDescent="0.15">
      <c r="B33" s="5" t="s">
        <v>72</v>
      </c>
      <c r="C33" s="42" t="s">
        <v>134</v>
      </c>
      <c r="D33" s="21">
        <f>最終需要項目別粗付加価値誘発額表!D33/生産者価格評価表!AP$44</f>
        <v>0.10653048352070034</v>
      </c>
      <c r="E33" s="22">
        <f>最終需要項目別粗付加価値誘発額表!E33/生産者価格評価表!AQ$44</f>
        <v>9.387081490867033E-2</v>
      </c>
      <c r="F33" s="22">
        <f>最終需要項目別粗付加価値誘発額表!F33/生産者価格評価表!AR$44</f>
        <v>1.5786716982179566E-2</v>
      </c>
      <c r="G33" s="22">
        <f>最終需要項目別粗付加価値誘発額表!G33/生産者価格評価表!AS$44</f>
        <v>3.7355947918830137E-2</v>
      </c>
      <c r="H33" s="22">
        <f>最終需要項目別粗付加価値誘発額表!H33/生産者価格評価表!AT$44</f>
        <v>4.1211758023829648E-2</v>
      </c>
      <c r="I33" s="22">
        <f>最終需要項目別粗付加価値誘発額表!I33/生産者価格評価表!AU$44</f>
        <v>3.728573707977217E-3</v>
      </c>
      <c r="J33" s="50" t="e">
        <f>最終需要項目別粗付加価値誘発額表!J33/生産者価格評価表!AV$44</f>
        <v>#DIV/0!</v>
      </c>
      <c r="K33" s="22">
        <f>最終需要項目別粗付加価値誘発額表!K33/生産者価格評価表!AY$44</f>
        <v>0.19988201238992134</v>
      </c>
      <c r="L33" s="22">
        <f>最終需要項目別粗付加価値誘発額表!L33/生産者価格評価表!AZ$44</f>
        <v>7.2293651900453074E-2</v>
      </c>
      <c r="M33" s="29">
        <f>最終需要項目別粗付加価値誘発額表!M33/生産者価格評価表!BB$44</f>
        <v>7.0692185405255833E-2</v>
      </c>
      <c r="O33" s="93">
        <f t="shared" si="0"/>
        <v>7.360635421551609E-2</v>
      </c>
      <c r="P33" s="94">
        <f t="shared" si="1"/>
        <v>4.0513156982179437E-2</v>
      </c>
      <c r="Q33" s="95">
        <f t="shared" si="2"/>
        <v>8.6588475955977975E-2</v>
      </c>
      <c r="S33" s="77">
        <f>SUM(最終需要項目別粗付加価値誘発額表!D33:F33)</f>
        <v>342117.80660202465</v>
      </c>
      <c r="T33" s="78">
        <f>SUM(最終需要項目別粗付加価値誘発額表!G33:I33)</f>
        <v>55439.10465278542</v>
      </c>
      <c r="U33" s="79">
        <f>SUM(最終需要項目別粗付加価値誘発額表!K33:L33)</f>
        <v>151171.78263275689</v>
      </c>
    </row>
    <row r="34" spans="2:21" x14ac:dyDescent="0.15">
      <c r="B34" s="5" t="s">
        <v>73</v>
      </c>
      <c r="C34" s="42" t="s">
        <v>135</v>
      </c>
      <c r="D34" s="21">
        <f>最終需要項目別粗付加価値誘発額表!D34/生産者価格評価表!AP$44</f>
        <v>7.6350379019169759E-3</v>
      </c>
      <c r="E34" s="22">
        <f>最終需要項目別粗付加価値誘発額表!E34/生産者価格評価表!AQ$44</f>
        <v>6.6601318801202694E-2</v>
      </c>
      <c r="F34" s="22">
        <f>最終需要項目別粗付加価値誘発額表!F34/生産者価格評価表!AR$44</f>
        <v>9.8165312066305441E-3</v>
      </c>
      <c r="G34" s="22">
        <f>最終需要項目別粗付加価値誘発額表!G34/生産者価格評価表!AS$44</f>
        <v>8.7449143147917286E-3</v>
      </c>
      <c r="H34" s="22">
        <f>最終需要項目別粗付加価値誘発額表!H34/生産者価格評価表!AT$44</f>
        <v>6.9083346604679853E-3</v>
      </c>
      <c r="I34" s="22">
        <f>最終需要項目別粗付加価値誘発額表!I34/生産者価格評価表!AU$44</f>
        <v>1.0195935020415868E-3</v>
      </c>
      <c r="J34" s="50" t="e">
        <f>最終需要項目別粗付加価値誘発額表!J34/生産者価格評価表!AV$44</f>
        <v>#DIV/0!</v>
      </c>
      <c r="K34" s="22">
        <f>最終需要項目別粗付加価値誘発額表!K34/生産者価格評価表!AY$44</f>
        <v>9.5688608167812175E-2</v>
      </c>
      <c r="L34" s="22">
        <f>最終需要項目別粗付加価値誘発額表!L34/生産者価格評価表!AZ$44</f>
        <v>2.0403714556705303E-2</v>
      </c>
      <c r="M34" s="29">
        <f>最終需要項目別粗付加価値誘発額表!M34/生産者価格評価表!BB$44</f>
        <v>3.8148412272646474E-2</v>
      </c>
      <c r="O34" s="93">
        <f t="shared" si="0"/>
        <v>5.074441355810301E-2</v>
      </c>
      <c r="P34" s="94">
        <f t="shared" si="1"/>
        <v>7.2430076344108182E-3</v>
      </c>
      <c r="Q34" s="95">
        <f t="shared" si="2"/>
        <v>2.8838530272504988E-2</v>
      </c>
      <c r="S34" s="77">
        <f>SUM(最終需要項目別粗付加価値誘発額表!D34:F34)</f>
        <v>235856.91274659909</v>
      </c>
      <c r="T34" s="78">
        <f>SUM(最終需要項目別粗付加価値誘発額表!G34:I34)</f>
        <v>9911.4926645102842</v>
      </c>
      <c r="U34" s="79">
        <f>SUM(最終需要項目別粗付加価値誘発額表!K34:L34)</f>
        <v>50348.178342112551</v>
      </c>
    </row>
    <row r="35" spans="2:21" x14ac:dyDescent="0.15">
      <c r="B35" s="5" t="s">
        <v>74</v>
      </c>
      <c r="C35" s="42" t="s">
        <v>136</v>
      </c>
      <c r="D35" s="21">
        <f>最終需要項目別粗付加価値誘発額表!D35/生産者価格評価表!AP$44</f>
        <v>1.8867064027967787E-2</v>
      </c>
      <c r="E35" s="22">
        <f>最終需要項目別粗付加価値誘発額表!E35/生産者価格評価表!AQ$44</f>
        <v>0.195482016380153</v>
      </c>
      <c r="F35" s="22">
        <f>最終需要項目別粗付加価値誘発額表!F35/生産者価格評価表!AR$44</f>
        <v>1.0445118654768546E-2</v>
      </c>
      <c r="G35" s="22">
        <f>最終需要項目別粗付加価値誘発額表!G35/生産者価格評価表!AS$44</f>
        <v>7.8833822899328256E-3</v>
      </c>
      <c r="H35" s="22">
        <f>最終需要項目別粗付加価値誘発額表!H35/生産者価格評価表!AT$44</f>
        <v>2.3990586504084768E-2</v>
      </c>
      <c r="I35" s="22">
        <f>最終需要項目別粗付加価値誘発額表!I35/生産者価格評価表!AU$44</f>
        <v>2.1605552232099048E-3</v>
      </c>
      <c r="J35" s="50" t="e">
        <f>最終需要項目別粗付加価値誘発額表!J35/生産者価格評価表!AV$44</f>
        <v>#DIV/0!</v>
      </c>
      <c r="K35" s="22">
        <f>最終需要項目別粗付加価値誘発額表!K35/生産者価格評価表!AY$44</f>
        <v>1.9670229909790168E-2</v>
      </c>
      <c r="L35" s="22">
        <f>最終需要項目別粗付加価値誘発額表!L35/生産者価格評価表!AZ$44</f>
        <v>4.8160987565038463E-2</v>
      </c>
      <c r="M35" s="29">
        <f>最終需要項目別粗付加価値誘発額表!M35/生産者価格評価表!BB$44</f>
        <v>0.10009273709461562</v>
      </c>
      <c r="O35" s="93">
        <f t="shared" si="0"/>
        <v>0.1440664288179766</v>
      </c>
      <c r="P35" s="94">
        <f t="shared" si="1"/>
        <v>2.1061369946284089E-2</v>
      </c>
      <c r="Q35" s="95">
        <f t="shared" si="2"/>
        <v>4.4968922345860494E-2</v>
      </c>
      <c r="S35" s="77">
        <f>SUM(最終需要項目別粗付加価値誘発額表!D35:F35)</f>
        <v>669611.89910154673</v>
      </c>
      <c r="T35" s="78">
        <f>SUM(最終需要項目別粗付加価値誘発額表!G35:I35)</f>
        <v>28820.846844808391</v>
      </c>
      <c r="U35" s="79">
        <f>SUM(最終需要項目別粗付加価値誘発額表!K35:L35)</f>
        <v>78509.664006026636</v>
      </c>
    </row>
    <row r="36" spans="2:21" x14ac:dyDescent="0.15">
      <c r="B36" s="5" t="s">
        <v>75</v>
      </c>
      <c r="C36" s="42" t="s">
        <v>137</v>
      </c>
      <c r="D36" s="21">
        <f>最終需要項目別粗付加価値誘発額表!D36/生産者価格評価表!AP$44</f>
        <v>2.1999071738392356E-2</v>
      </c>
      <c r="E36" s="22">
        <f>最終需要項目別粗付加価値誘発額表!E36/生産者価格評価表!AQ$44</f>
        <v>2.6674149452397974E-2</v>
      </c>
      <c r="F36" s="22">
        <f>最終需要項目別粗付加価値誘発額表!F36/生産者価格評価表!AR$44</f>
        <v>1.1253036294011937E-2</v>
      </c>
      <c r="G36" s="22">
        <f>最終需要項目別粗付加価値誘発額表!G36/生産者価格評価表!AS$44</f>
        <v>1.7022310573236017E-2</v>
      </c>
      <c r="H36" s="22">
        <f>最終需要項目別粗付加価値誘発額表!H36/生産者価格評価表!AT$44</f>
        <v>1.1835478195762205E-2</v>
      </c>
      <c r="I36" s="22">
        <f>最終需要項目別粗付加価値誘発額表!I36/生産者価格評価表!AU$44</f>
        <v>2.0363862872652353E-3</v>
      </c>
      <c r="J36" s="50" t="e">
        <f>最終需要項目別粗付加価値誘発額表!J36/生産者価格評価表!AV$44</f>
        <v>#DIV/0!</v>
      </c>
      <c r="K36" s="22">
        <f>最終需要項目別粗付加価値誘発額表!K36/生産者価格評価表!AY$44</f>
        <v>3.7149681235268066E-2</v>
      </c>
      <c r="L36" s="22">
        <f>最終需要項目別粗付加価値誘発額表!L36/生産者価格評価表!AZ$44</f>
        <v>5.1591176692646172E-2</v>
      </c>
      <c r="M36" s="29">
        <f>最終需要項目別粗付加価値誘発額表!M36/生産者価格評価表!BB$44</f>
        <v>2.6998097883169783E-2</v>
      </c>
      <c r="O36" s="93">
        <f t="shared" si="0"/>
        <v>2.2554158999104127E-2</v>
      </c>
      <c r="P36" s="94">
        <f t="shared" si="1"/>
        <v>1.2780102913333426E-2</v>
      </c>
      <c r="Q36" s="95">
        <f t="shared" si="2"/>
        <v>4.9973171446165067E-2</v>
      </c>
      <c r="S36" s="77">
        <f>SUM(最終需要項目別粗付加価値誘発額表!D36:F36)</f>
        <v>104830.34364036281</v>
      </c>
      <c r="T36" s="78">
        <f>SUM(最終需要項目別粗付加価値誘発額表!G36:I36)</f>
        <v>17488.576938038077</v>
      </c>
      <c r="U36" s="79">
        <f>SUM(最終需要項目別粗付加価値誘発額表!K36:L36)</f>
        <v>87246.406960320252</v>
      </c>
    </row>
    <row r="37" spans="2:21" x14ac:dyDescent="0.15">
      <c r="B37" s="5" t="s">
        <v>76</v>
      </c>
      <c r="C37" s="42" t="s">
        <v>108</v>
      </c>
      <c r="D37" s="21">
        <f>最終需要項目別粗付加価値誘発額表!D37/生産者価格評価表!AP$44</f>
        <v>6.5081427150401631E-3</v>
      </c>
      <c r="E37" s="22">
        <f>最終需要項目別粗付加価値誘発額表!E37/生産者価格評価表!AQ$44</f>
        <v>1.4423873855756077E-2</v>
      </c>
      <c r="F37" s="22">
        <f>最終需要項目別粗付加価値誘発額表!F37/生産者価格評価表!AR$44</f>
        <v>4.9599914885805219E-3</v>
      </c>
      <c r="G37" s="22">
        <f>最終需要項目別粗付加価値誘発額表!G37/生産者価格評価表!AS$44</f>
        <v>9.1946978606419118E-3</v>
      </c>
      <c r="H37" s="22">
        <f>最終需要項目別粗付加価値誘発額表!H37/生産者価格評価表!AT$44</f>
        <v>4.1909871177498469E-2</v>
      </c>
      <c r="I37" s="22">
        <f>最終需要項目別粗付加価値誘発額表!I37/生産者価格評価表!AU$44</f>
        <v>2.9666487735364545E-2</v>
      </c>
      <c r="J37" s="50" t="e">
        <f>最終需要項目別粗付加価値誘発額表!J37/生産者価格評価表!AV$44</f>
        <v>#DIV/0!</v>
      </c>
      <c r="K37" s="22">
        <f>最終需要項目別粗付加価値誘発額表!K37/生産者価格評価表!AY$44</f>
        <v>3.3706033462776841E-2</v>
      </c>
      <c r="L37" s="22">
        <f>最終需要項目別粗付加価値誘発額表!L37/生産者価格評価表!AZ$44</f>
        <v>7.0985102001032668E-2</v>
      </c>
      <c r="M37" s="29">
        <f>最終需要項目別粗付加価値誘発額表!M37/生産者価格評価表!BB$44</f>
        <v>2.8438726213929819E-2</v>
      </c>
      <c r="O37" s="93">
        <f t="shared" si="0"/>
        <v>1.1812535004391493E-2</v>
      </c>
      <c r="P37" s="94">
        <f t="shared" si="1"/>
        <v>3.5957776183804739E-2</v>
      </c>
      <c r="Q37" s="95">
        <f t="shared" si="2"/>
        <v>6.6808406543360357E-2</v>
      </c>
      <c r="S37" s="77">
        <f>SUM(最終需要項目別粗付加価値誘発額表!D37:F37)</f>
        <v>54903.936068880328</v>
      </c>
      <c r="T37" s="78">
        <f>SUM(最終需要項目別粗付加価値誘発額表!G37:I37)</f>
        <v>49205.420298700847</v>
      </c>
      <c r="U37" s="79">
        <f>SUM(最終需要項目別粗付加価値誘発額表!K37:L37)</f>
        <v>116638.45333354044</v>
      </c>
    </row>
    <row r="38" spans="2:21" x14ac:dyDescent="0.15">
      <c r="B38" s="5" t="s">
        <v>77</v>
      </c>
      <c r="C38" s="42" t="s">
        <v>138</v>
      </c>
      <c r="D38" s="21">
        <f>最終需要項目別粗付加価値誘発額表!D38/生産者価格評価表!AP$44</f>
        <v>1.0316101362159445E-4</v>
      </c>
      <c r="E38" s="22">
        <f>最終需要項目別粗付加価値誘発額表!E38/生産者価格評価表!AQ$44</f>
        <v>2.4340451810642787E-3</v>
      </c>
      <c r="F38" s="22">
        <f>最終需要項目別粗付加価値誘発額表!F38/生産者価格評価表!AR$44</f>
        <v>0.31555756102465971</v>
      </c>
      <c r="G38" s="22">
        <f>最終需要項目別粗付加価値誘発額表!G38/生産者価格評価表!AS$44</f>
        <v>4.1449090084029006E-4</v>
      </c>
      <c r="H38" s="22">
        <f>最終需要項目別粗付加価値誘発額表!H38/生産者価格評価表!AT$44</f>
        <v>2.3173332287806608E-4</v>
      </c>
      <c r="I38" s="22">
        <f>最終需要項目別粗付加価値誘発額表!I38/生産者価格評価表!AU$44</f>
        <v>2.3217053901489136E-5</v>
      </c>
      <c r="J38" s="50" t="e">
        <f>最終需要項目別粗付加価値誘発額表!J38/生産者価格評価表!AV$44</f>
        <v>#DIV/0!</v>
      </c>
      <c r="K38" s="22">
        <f>最終需要項目別粗付加価値誘発額表!K38/生産者価格評価表!AY$44</f>
        <v>1.9368415614338065E-4</v>
      </c>
      <c r="L38" s="22">
        <f>最終需要項目別粗付加価値誘発額表!L38/生産者価格評価表!AZ$44</f>
        <v>2.7261477376031278E-4</v>
      </c>
      <c r="M38" s="29">
        <f>最終需要項目別粗付加価値誘発額表!M38/生産者価格評価表!BB$44</f>
        <v>5.0698927675796132E-2</v>
      </c>
      <c r="O38" s="93">
        <f t="shared" si="0"/>
        <v>8.4491945787584913E-2</v>
      </c>
      <c r="P38" s="94">
        <f t="shared" si="1"/>
        <v>2.6500603817030907E-4</v>
      </c>
      <c r="Q38" s="95">
        <f t="shared" si="2"/>
        <v>2.6377149615176414E-4</v>
      </c>
      <c r="S38" s="77">
        <f>SUM(最終需要項目別粗付加価値誘発額表!D38:F38)</f>
        <v>392713.36661709502</v>
      </c>
      <c r="T38" s="78">
        <f>SUM(最終需要項目別粗付加価値誘発額表!G38:I38)</f>
        <v>362.64015391854707</v>
      </c>
      <c r="U38" s="79">
        <f>SUM(最終需要項目別粗付加価値誘発額表!K38:L38)</f>
        <v>460.5094019814382</v>
      </c>
    </row>
    <row r="39" spans="2:21" x14ac:dyDescent="0.15">
      <c r="B39" s="5" t="s">
        <v>78</v>
      </c>
      <c r="C39" s="42" t="s">
        <v>139</v>
      </c>
      <c r="D39" s="21">
        <f>最終需要項目別粗付加価値誘発額表!D39/生産者価格評価表!AP$44</f>
        <v>2.601481529709782E-4</v>
      </c>
      <c r="E39" s="22">
        <f>最終需要項目別粗付加価値誘発額表!E39/生産者価格評価表!AQ$44</f>
        <v>1.9238900414903146E-2</v>
      </c>
      <c r="F39" s="22">
        <f>最終需要項目別粗付加価値誘発額表!F39/生産者価格評価表!AR$44</f>
        <v>8.4415731638599931E-2</v>
      </c>
      <c r="G39" s="22">
        <f>最終需要項目別粗付加価値誘発額表!G39/生産者価格評価表!AS$44</f>
        <v>1.2920446446736622E-2</v>
      </c>
      <c r="H39" s="22">
        <f>最終需要項目別粗付加価値誘発額表!H39/生産者価格評価表!AT$44</f>
        <v>7.2680082961256831E-2</v>
      </c>
      <c r="I39" s="22">
        <f>最終需要項目別粗付加価値誘発額表!I39/生産者価格評価表!AU$44</f>
        <v>2.2164413530642628E-4</v>
      </c>
      <c r="J39" s="50" t="e">
        <f>最終需要項目別粗付加価値誘発額表!J39/生産者価格評価表!AV$44</f>
        <v>#DIV/0!</v>
      </c>
      <c r="K39" s="22">
        <f>最終需要項目別粗付加価値誘発額表!K39/生産者価格評価表!AY$44</f>
        <v>2.5354503415554959E-2</v>
      </c>
      <c r="L39" s="22">
        <f>最終需要項目別粗付加価値誘発額表!L39/生産者価格評価表!AZ$44</f>
        <v>1.1615671547453956E-2</v>
      </c>
      <c r="M39" s="29">
        <f>最終需要項目別粗付加価値誘発額表!M39/生産者価格評価表!BB$44</f>
        <v>3.5421388982338188E-2</v>
      </c>
      <c r="O39" s="93">
        <f t="shared" si="0"/>
        <v>3.6015452104291551E-2</v>
      </c>
      <c r="P39" s="94">
        <f t="shared" si="1"/>
        <v>6.181165268914942E-2</v>
      </c>
      <c r="Q39" s="95">
        <f t="shared" si="2"/>
        <v>1.3154951333866396E-2</v>
      </c>
      <c r="S39" s="77">
        <f>SUM(最終需要項目別粗付加価値誘発額表!D39:F39)</f>
        <v>167397.60594069937</v>
      </c>
      <c r="T39" s="78">
        <f>SUM(最終需要項目別粗付加価値誘発額表!G39:I39)</f>
        <v>84584.439660002856</v>
      </c>
      <c r="U39" s="79">
        <f>SUM(最終需要項目別粗付加価値誘発額表!K39:L39)</f>
        <v>22966.768055818306</v>
      </c>
    </row>
    <row r="40" spans="2:21" x14ac:dyDescent="0.15">
      <c r="B40" s="5" t="s">
        <v>79</v>
      </c>
      <c r="C40" s="42" t="s">
        <v>109</v>
      </c>
      <c r="D40" s="21">
        <f>最終需要項目別粗付加価値誘発額表!D40/生産者価格評価表!AP$44</f>
        <v>2.8558582382835398E-2</v>
      </c>
      <c r="E40" s="22">
        <f>最終需要項目別粗付加価値誘発額表!E40/生産者価格評価表!AQ$44</f>
        <v>2.9302484061231534E-2</v>
      </c>
      <c r="F40" s="22">
        <f>最終需要項目別粗付加価値誘発額表!F40/生産者価格評価表!AR$44</f>
        <v>0.20443235556453493</v>
      </c>
      <c r="G40" s="22">
        <f>最終需要項目別粗付加価値誘発額表!G40/生産者価格評価表!AS$44</f>
        <v>1.183445726690367E-5</v>
      </c>
      <c r="H40" s="22">
        <f>最終需要項目別粗付加価値誘発額表!H40/生産者価格評価表!AT$44</f>
        <v>2.0791487091134918E-5</v>
      </c>
      <c r="I40" s="22">
        <f>最終需要項目別粗付加価値誘発額表!I40/生産者価格評価表!AU$44</f>
        <v>1.0397187180973338E-5</v>
      </c>
      <c r="J40" s="50" t="e">
        <f>最終需要項目別粗付加価値誘発額表!J40/生産者価格評価表!AV$44</f>
        <v>#DIV/0!</v>
      </c>
      <c r="K40" s="22">
        <f>最終需要項目別粗付加価値誘発額表!K40/生産者価格評価表!AY$44</f>
        <v>6.5689527407309205E-5</v>
      </c>
      <c r="L40" s="22">
        <f>最終需要項目別粗付加価値誘発額表!L40/生産者価格評価表!AZ$44</f>
        <v>8.829066855679784E-3</v>
      </c>
      <c r="M40" s="29">
        <f>最終需要項目別粗付加価値誘発額表!M40/生産者価格評価表!BB$44</f>
        <v>4.680129887061811E-2</v>
      </c>
      <c r="O40" s="93">
        <f t="shared" si="0"/>
        <v>7.5206635550773726E-2</v>
      </c>
      <c r="P40" s="94">
        <f t="shared" si="1"/>
        <v>1.9162442624272677E-5</v>
      </c>
      <c r="Q40" s="95">
        <f t="shared" si="2"/>
        <v>7.8472301382922979E-3</v>
      </c>
      <c r="S40" s="77">
        <f>SUM(最終需要項目別粗付加価値誘発額表!D40:F40)</f>
        <v>349555.81580923917</v>
      </c>
      <c r="T40" s="78">
        <f>SUM(最終需要項目別粗付加価値誘発額表!G40:I40)</f>
        <v>26.22231248276567</v>
      </c>
      <c r="U40" s="79">
        <f>SUM(最終需要項目別粗付加価値誘発額表!K40:L40)</f>
        <v>13700.203816247475</v>
      </c>
    </row>
    <row r="41" spans="2:21" x14ac:dyDescent="0.15">
      <c r="B41" s="5" t="s">
        <v>80</v>
      </c>
      <c r="C41" s="42" t="s">
        <v>146</v>
      </c>
      <c r="D41" s="21">
        <f>最終需要項目別粗付加価値誘発額表!D41/生産者価格評価表!AP$44</f>
        <v>9.2306103694683793E-4</v>
      </c>
      <c r="E41" s="22">
        <f>最終需要項目別粗付加価値誘発額表!E41/生産者価格評価表!AQ$44</f>
        <v>5.1264988714580578E-3</v>
      </c>
      <c r="F41" s="22">
        <f>最終需要項目別粗付加価値誘発額表!F41/生産者価格評価表!AR$44</f>
        <v>6.6067618614413105E-4</v>
      </c>
      <c r="G41" s="22">
        <f>最終需要項目別粗付加価値誘発額表!G41/生産者価格評価表!AS$44</f>
        <v>7.2841745747750843E-4</v>
      </c>
      <c r="H41" s="22">
        <f>最終需要項目別粗付加価値誘発額表!H41/生産者価格評価表!AT$44</f>
        <v>5.9418597406803045E-4</v>
      </c>
      <c r="I41" s="22">
        <f>最終需要項目別粗付加価値誘発額表!I41/生産者価格評価表!AU$44</f>
        <v>9.5810253145608702E-5</v>
      </c>
      <c r="J41" s="50" t="e">
        <f>最終需要項目別粗付加価値誘発額表!J41/生産者価格評価表!AV$44</f>
        <v>#DIV/0!</v>
      </c>
      <c r="K41" s="22">
        <f>最終需要項目別粗付加価値誘発額表!K41/生産者価格評価表!AY$44</f>
        <v>1.7416060542983752E-3</v>
      </c>
      <c r="L41" s="22">
        <f>最終需要項目別粗付加価値誘発額表!L41/生産者価格評価表!AZ$44</f>
        <v>1.1045133690475131E-3</v>
      </c>
      <c r="M41" s="29">
        <f>最終需要項目別粗付加価値誘発額表!M41/生産者価格評価表!BB$44</f>
        <v>2.7007782818719204E-3</v>
      </c>
      <c r="O41" s="93">
        <f t="shared" si="0"/>
        <v>3.8865669496033358E-3</v>
      </c>
      <c r="P41" s="94">
        <f t="shared" si="1"/>
        <v>6.1865196465714963E-4</v>
      </c>
      <c r="Q41" s="95">
        <f t="shared" si="2"/>
        <v>1.1758923554047737E-3</v>
      </c>
      <c r="S41" s="77">
        <f>SUM(最終需要項目別粗付加価値誘発額表!D41:F41)</f>
        <v>18064.524105038803</v>
      </c>
      <c r="T41" s="78">
        <f>SUM(最終需要項目別粗付加価値誘発額表!G41:I41)</f>
        <v>846.57710154174117</v>
      </c>
      <c r="U41" s="79">
        <f>SUM(最終需要項目別粗付加価値誘発額表!K41:L41)</f>
        <v>2052.9492127930043</v>
      </c>
    </row>
    <row r="42" spans="2:21" x14ac:dyDescent="0.15">
      <c r="B42" s="5" t="s">
        <v>81</v>
      </c>
      <c r="C42" s="42" t="s">
        <v>110</v>
      </c>
      <c r="D42" s="21">
        <f>最終需要項目別粗付加価値誘発額表!D42/生産者価格評価表!AP$44</f>
        <v>2.4763556478974751E-2</v>
      </c>
      <c r="E42" s="22">
        <f>最終需要項目別粗付加価値誘発額表!E42/生産者価格評価表!AQ$44</f>
        <v>3.4485616659834184E-2</v>
      </c>
      <c r="F42" s="22">
        <f>最終需要項目別粗付加価値誘発額表!F42/生産者価格評価表!AR$44</f>
        <v>3.8924109757104877E-2</v>
      </c>
      <c r="G42" s="22">
        <f>最終需要項目別粗付加価値誘発額表!G42/生産者価格評価表!AS$44</f>
        <v>5.4311834372452558E-2</v>
      </c>
      <c r="H42" s="22">
        <f>最終需要項目別粗付加価値誘発額表!H42/生産者価格評価表!AT$44</f>
        <v>4.1092599007872439E-2</v>
      </c>
      <c r="I42" s="22">
        <f>最終需要項目別粗付加価値誘発額表!I42/生産者価格評価表!AU$44</f>
        <v>7.0482159001042247E-3</v>
      </c>
      <c r="J42" s="50" t="e">
        <f>最終需要項目別粗付加価値誘発額表!J42/生産者価格評価表!AV$44</f>
        <v>#DIV/0!</v>
      </c>
      <c r="K42" s="22">
        <f>最終需要項目別粗付加価値誘発額表!K42/生産者価格評価表!AY$44</f>
        <v>0.1671312678426766</v>
      </c>
      <c r="L42" s="22">
        <f>最終需要項目別粗付加価値誘発額表!L42/生産者価格評価表!AZ$44</f>
        <v>0.23042681685780617</v>
      </c>
      <c r="M42" s="29">
        <f>最終需要項目別粗付加価値誘発額表!M42/生産者価格評価表!BB$44</f>
        <v>7.9151800083358065E-2</v>
      </c>
      <c r="O42" s="93">
        <f t="shared" si="0"/>
        <v>3.548959044040649E-2</v>
      </c>
      <c r="P42" s="94">
        <f t="shared" si="1"/>
        <v>4.3500816183387636E-2</v>
      </c>
      <c r="Q42" s="95">
        <f t="shared" si="2"/>
        <v>0.22333527078575038</v>
      </c>
      <c r="S42" s="77">
        <f>SUM(最終需要項目別粗付加価値誘発額表!D42:F42)</f>
        <v>164953.4332746047</v>
      </c>
      <c r="T42" s="78">
        <f>SUM(最終需要項目別粗付加価値誘発額表!G42:I42)</f>
        <v>59527.483921660853</v>
      </c>
      <c r="U42" s="79">
        <f>SUM(最終需要項目別粗付加価値誘発額表!K42:L42)</f>
        <v>389913.21462472819</v>
      </c>
    </row>
    <row r="43" spans="2:21" x14ac:dyDescent="0.15">
      <c r="B43" s="5" t="s">
        <v>82</v>
      </c>
      <c r="C43" s="42" t="s">
        <v>111</v>
      </c>
      <c r="D43" s="21">
        <f>最終需要項目別粗付加価値誘発額表!D43/生産者価格評価表!AP$44</f>
        <v>0.22196912448754136</v>
      </c>
      <c r="E43" s="22">
        <f>最終需要項目別粗付加価値誘発額表!E43/生産者価格評価表!AQ$44</f>
        <v>4.0352306362940869E-2</v>
      </c>
      <c r="F43" s="22">
        <f>最終需要項目別粗付加価値誘発額表!F43/生産者価格評価表!AR$44</f>
        <v>3.3146878741546551E-3</v>
      </c>
      <c r="G43" s="22">
        <f>最終需要項目別粗付加価値誘発額表!G43/生産者価格評価表!AS$44</f>
        <v>3.2560003598570872E-4</v>
      </c>
      <c r="H43" s="22">
        <f>最終需要項目別粗付加価値誘発額表!H43/生産者価格評価表!AT$44</f>
        <v>1.1810155905696269E-3</v>
      </c>
      <c r="I43" s="22">
        <f>最終需要項目別粗付加価値誘発額表!I43/生産者価格評価表!AU$44</f>
        <v>1.5020935535943708E-4</v>
      </c>
      <c r="J43" s="50" t="e">
        <f>最終需要項目別粗付加価値誘発額表!J43/生産者価格評価表!AV$44</f>
        <v>#DIV/0!</v>
      </c>
      <c r="K43" s="22">
        <f>最終需要項目別粗付加価値誘発額表!K43/生産者価格評価表!AY$44</f>
        <v>1.4123650849912534E-2</v>
      </c>
      <c r="L43" s="22">
        <f>最終需要項目別粗付加価値誘発額表!L43/生産者価格評価表!AZ$44</f>
        <v>2.1781016830443652E-2</v>
      </c>
      <c r="M43" s="29">
        <f>最終需要項目別粗付加価値誘発額表!M43/生産者価格評価表!BB$44</f>
        <v>2.502137270429634E-2</v>
      </c>
      <c r="O43" s="93">
        <f t="shared" si="0"/>
        <v>3.3625532004666794E-2</v>
      </c>
      <c r="P43" s="94">
        <f t="shared" si="1"/>
        <v>1.025441432458766E-3</v>
      </c>
      <c r="Q43" s="95">
        <f t="shared" si="2"/>
        <v>2.0923096100053128E-2</v>
      </c>
      <c r="S43" s="77">
        <f>SUM(最終需要項目別粗付加価値誘発額表!D43:F43)</f>
        <v>156289.40433022811</v>
      </c>
      <c r="T43" s="78">
        <f>SUM(最終需要項目別粗付加価値誘発額表!G43:I43)</f>
        <v>1403.2368525215202</v>
      </c>
      <c r="U43" s="79">
        <f>SUM(最終需要項目別粗付加価値誘発額表!K43:L43)</f>
        <v>36528.899495235266</v>
      </c>
    </row>
    <row r="44" spans="2:21" x14ac:dyDescent="0.15">
      <c r="B44" s="5" t="s">
        <v>83</v>
      </c>
      <c r="C44" s="42" t="s">
        <v>3</v>
      </c>
      <c r="D44" s="21">
        <f>最終需要項目別粗付加価値誘発額表!D44/生産者価格評価表!AP$44</f>
        <v>0</v>
      </c>
      <c r="E44" s="22">
        <f>最終需要項目別粗付加価値誘発額表!E44/生産者価格評価表!AQ$44</f>
        <v>0</v>
      </c>
      <c r="F44" s="22">
        <f>最終需要項目別粗付加価値誘発額表!F44/生産者価格評価表!AR$44</f>
        <v>0</v>
      </c>
      <c r="G44" s="22">
        <f>最終需要項目別粗付加価値誘発額表!G44/生産者価格評価表!AS$44</f>
        <v>0</v>
      </c>
      <c r="H44" s="22">
        <f>最終需要項目別粗付加価値誘発額表!H44/生産者価格評価表!AT$44</f>
        <v>0</v>
      </c>
      <c r="I44" s="22">
        <f>最終需要項目別粗付加価値誘発額表!I44/生産者価格評価表!AU$44</f>
        <v>0</v>
      </c>
      <c r="J44" s="50" t="e">
        <f>最終需要項目別粗付加価値誘発額表!J44/生産者価格評価表!AV$44</f>
        <v>#DIV/0!</v>
      </c>
      <c r="K44" s="22">
        <f>最終需要項目別粗付加価値誘発額表!K44/生産者価格評価表!AY$44</f>
        <v>0</v>
      </c>
      <c r="L44" s="22">
        <f>最終需要項目別粗付加価値誘発額表!L44/生産者価格評価表!AZ$44</f>
        <v>0</v>
      </c>
      <c r="M44" s="29">
        <f>最終需要項目別粗付加価値誘発額表!M44/生産者価格評価表!BB$44</f>
        <v>0</v>
      </c>
      <c r="O44" s="93">
        <f t="shared" si="0"/>
        <v>0</v>
      </c>
      <c r="P44" s="94">
        <f t="shared" si="1"/>
        <v>0</v>
      </c>
      <c r="Q44" s="95">
        <f t="shared" si="2"/>
        <v>0</v>
      </c>
      <c r="S44" s="77">
        <f>SUM(最終需要項目別粗付加価値誘発額表!D44:F44)</f>
        <v>0</v>
      </c>
      <c r="T44" s="78">
        <f>SUM(最終需要項目別粗付加価値誘発額表!G44:I44)</f>
        <v>0</v>
      </c>
      <c r="U44" s="79">
        <f>SUM(最終需要項目別粗付加価値誘発額表!K44:L44)</f>
        <v>0</v>
      </c>
    </row>
    <row r="45" spans="2:21" x14ac:dyDescent="0.15">
      <c r="B45" s="5" t="s">
        <v>84</v>
      </c>
      <c r="C45" s="42" t="s">
        <v>4</v>
      </c>
      <c r="D45" s="21">
        <f>最終需要項目別粗付加価値誘発額表!D45/生産者価格評価表!AP$44</f>
        <v>1.6210747232924053E-3</v>
      </c>
      <c r="E45" s="22">
        <f>最終需要項目別粗付加価値誘発額表!E45/生産者価格評価表!AQ$44</f>
        <v>6.7230426770058214E-3</v>
      </c>
      <c r="F45" s="22">
        <f>最終需要項目別粗付加価値誘発額表!F45/生産者価格評価表!AR$44</f>
        <v>1.4621095636762869E-3</v>
      </c>
      <c r="G45" s="22">
        <f>最終需要項目別粗付加価値誘発額表!G45/生産者価格評価表!AS$44</f>
        <v>6.5133202825203894E-3</v>
      </c>
      <c r="H45" s="22">
        <f>最終需要項目別粗付加価値誘発額表!H45/生産者価格評価表!AT$44</f>
        <v>3.6414631756153575E-3</v>
      </c>
      <c r="I45" s="22">
        <f>最終需要項目別粗付加価値誘発額表!I45/生産者価格評価表!AU$44</f>
        <v>3.6483336008190397E-4</v>
      </c>
      <c r="J45" s="50" t="e">
        <f>最終需要項目別粗付加価値誘発額表!J45/生産者価格評価表!AV$44</f>
        <v>#DIV/0!</v>
      </c>
      <c r="K45" s="22">
        <f>最終需要項目別粗付加価値誘発額表!K45/生産者価格評価表!AY$44</f>
        <v>3.0435576270891715E-3</v>
      </c>
      <c r="L45" s="22">
        <f>最終需要項目別粗付加価値誘発額表!L45/生産者価格評価表!AZ$44</f>
        <v>4.2838753073904728E-3</v>
      </c>
      <c r="M45" s="29">
        <f>最終需要項目別粗付加価値誘発額表!M45/生産者価格評価表!BB$44</f>
        <v>4.8159643536262358E-3</v>
      </c>
      <c r="O45" s="96">
        <f t="shared" si="0"/>
        <v>5.2598823185143213E-3</v>
      </c>
      <c r="P45" s="97">
        <f t="shared" si="1"/>
        <v>4.1643114478648775E-3</v>
      </c>
      <c r="Q45" s="98">
        <f t="shared" si="2"/>
        <v>4.1449118240065213E-3</v>
      </c>
      <c r="S45" s="80">
        <f>SUM(最終需要項目別粗付加価値誘発額表!D45:F45)</f>
        <v>24447.609462167333</v>
      </c>
      <c r="T45" s="81">
        <f>SUM(最終需要項目別粗付加価値誘発額表!G45:I45)</f>
        <v>5698.5363610770801</v>
      </c>
      <c r="U45" s="82">
        <f>SUM(最終需要項目別粗付加価値誘発額表!K45:L45)</f>
        <v>7236.4561493058409</v>
      </c>
    </row>
    <row r="46" spans="2:21" x14ac:dyDescent="0.15">
      <c r="B46" s="6"/>
      <c r="C46" s="42" t="s">
        <v>27</v>
      </c>
      <c r="D46" s="27">
        <f>最終需要項目別粗付加価値誘発額表!D46/生産者価格評価表!AP$44</f>
        <v>0.46336417423401122</v>
      </c>
      <c r="E46" s="27">
        <f>最終需要項目別粗付加価値誘発額表!E46/生産者価格評価表!AQ$44</f>
        <v>0.56088405634212979</v>
      </c>
      <c r="F46" s="27">
        <f>最終需要項目別粗付加価値誘発額表!F46/生産者価格評価表!AR$44</f>
        <v>0.72603240320883733</v>
      </c>
      <c r="G46" s="27">
        <f>最終需要項目別粗付加価値誘発額表!G46/生産者価格評価表!AS$44</f>
        <v>0.57215026804553804</v>
      </c>
      <c r="H46" s="27">
        <f>最終需要項目別粗付加価値誘発額表!H46/生産者価格評価表!AT$44</f>
        <v>0.43879344173197582</v>
      </c>
      <c r="I46" s="27">
        <f>最終需要項目別粗付加価値誘発額表!I46/生産者価格評価表!AU$44</f>
        <v>7.8939698911800651E-2</v>
      </c>
      <c r="J46" s="51" t="e">
        <f>最終需要項目別粗付加価値誘発額表!J46/生産者価格評価表!AV$44</f>
        <v>#DIV/0!</v>
      </c>
      <c r="K46" s="27">
        <f>最終需要項目別粗付加価値誘発額表!K46/生産者価格評価表!AY$44</f>
        <v>0.72364192379421965</v>
      </c>
      <c r="L46" s="27">
        <f>最終需要項目別粗付加価値誘発額表!L46/生産者価格評価表!AZ$44</f>
        <v>0.70010075587691389</v>
      </c>
      <c r="M46" s="30">
        <f>最終需要項目別粗付加価値誘発額表!M46/生産者価格評価表!BB$44</f>
        <v>0.60051692002508528</v>
      </c>
    </row>
    <row r="48" spans="2:21" x14ac:dyDescent="0.15">
      <c r="D48" s="38"/>
      <c r="E48" s="38"/>
      <c r="F48" s="38"/>
      <c r="G48" s="38"/>
      <c r="H48" s="38"/>
      <c r="I48" s="38"/>
      <c r="J48" s="38"/>
      <c r="K48" s="38"/>
      <c r="L48" s="38"/>
      <c r="M48" s="38"/>
    </row>
  </sheetData>
  <phoneticPr fontId="2"/>
  <pageMargins left="0.7" right="0.7" top="0.75" bottom="0.75" header="0.3" footer="0.3"/>
  <ignoredErrors>
    <ignoredError sqref="D7:L7 B9:B4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6:S48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  <c r="O7" t="s">
        <v>157</v>
      </c>
    </row>
    <row r="8" spans="2:1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61" t="s">
        <v>141</v>
      </c>
      <c r="P8" s="62" t="s">
        <v>142</v>
      </c>
      <c r="Q8" s="63" t="s">
        <v>151</v>
      </c>
      <c r="R8" s="1"/>
      <c r="S8" s="1"/>
    </row>
    <row r="9" spans="2:19" x14ac:dyDescent="0.15">
      <c r="B9" s="5" t="s">
        <v>48</v>
      </c>
      <c r="C9" s="42" t="s">
        <v>143</v>
      </c>
      <c r="D9" s="19">
        <f>IF(最終需要項目別粗付加価値誘発額表!$M9&lt;1,"-",最終需要項目別粗付加価値誘発額表!D9/最終需要項目別粗付加価値誘発額表!$M9)</f>
        <v>1.0660273074814881E-2</v>
      </c>
      <c r="E9" s="20">
        <f>IF(最終需要項目別粗付加価値誘発額表!$M9&lt;1,"-",最終需要項目別粗付加価値誘発額表!E9/最終需要項目別粗付加価値誘発額表!$M9)</f>
        <v>0.27456971009162273</v>
      </c>
      <c r="F9" s="20">
        <f>IF(最終需要項目別粗付加価値誘発額表!$M9&lt;1,"-",最終需要項目別粗付加価値誘発額表!F9/最終需要項目別粗付加価値誘発額表!$M9)</f>
        <v>1.2653482620834643E-2</v>
      </c>
      <c r="G9" s="20">
        <f>IF(最終需要項目別粗付加価値誘発額表!$M9&lt;1,"-",最終需要項目別粗付加価値誘発額表!G9/最終需要項目別粗付加価値誘発額表!$M9)</f>
        <v>2.2564408907977214E-3</v>
      </c>
      <c r="H9" s="20">
        <f>IF(最終需要項目別粗付加価値誘発額表!$M9&lt;1,"-",最終需要項目別粗付加価値誘発額表!H9/最終需要項目別粗付加価値誘発額表!$M9)</f>
        <v>1.450584986362782E-2</v>
      </c>
      <c r="I9" s="20">
        <f>IF(最終需要項目別粗付加価値誘発額表!$M9&lt;1,"-",最終需要項目別粗付加価値誘発額表!I9/最終需要項目別粗付加価値誘発額表!$M9)</f>
        <v>-1.6135917837281388E-5</v>
      </c>
      <c r="J9" s="53">
        <f>IF(最終需要項目別粗付加価値誘発額表!$M9&lt;1,"-",最終需要項目別粗付加価値誘発額表!J9/最終需要項目別粗付加価値誘発額表!$M9)</f>
        <v>0</v>
      </c>
      <c r="K9" s="20">
        <f>IF(最終需要項目別粗付加価値誘発額表!$M9&lt;1,"-",最終需要項目別粗付加価値誘発額表!K9/最終需要項目別粗付加価値誘発額表!$M9)</f>
        <v>8.1424242103291522E-3</v>
      </c>
      <c r="L9" s="32">
        <f>IF(最終需要項目別粗付加価値誘発額表!$M9&lt;1,"-",最終需要項目別粗付加価値誘発額表!L9/最終需要項目別粗付加価値誘発額表!$M9)</f>
        <v>0.67722795516581036</v>
      </c>
      <c r="M9" s="26">
        <f>IF(最終需要項目別粗付加価値誘発額表!$M9&lt;1,"-",最終需要項目別粗付加価値誘発額表!M9/最終需要項目別粗付加価値誘発額表!$M9)</f>
        <v>1</v>
      </c>
      <c r="O9" s="70">
        <f>最終需要項目別粗付加価値誘発係数表!S9/最終需要項目別粗付加価値誘発額表!M9*100</f>
        <v>29.788346578727225</v>
      </c>
      <c r="P9" s="71">
        <f>最終需要項目別粗付加価値誘発係数表!T9/最終需要項目別粗付加価値誘発額表!M9*100</f>
        <v>1.6746154836588261</v>
      </c>
      <c r="Q9" s="72">
        <f>最終需要項目別粗付加価値誘発係数表!U9/最終需要項目別粗付加価値誘発額表!M9*100</f>
        <v>68.53703793761396</v>
      </c>
    </row>
    <row r="10" spans="2:19" x14ac:dyDescent="0.15">
      <c r="B10" s="5" t="s">
        <v>49</v>
      </c>
      <c r="C10" s="42" t="s">
        <v>104</v>
      </c>
      <c r="D10" s="21" t="str">
        <f>IF(最終需要項目別粗付加価値誘発額表!$M10&lt;1,"-",最終需要項目別粗付加価値誘発額表!D10/最終需要項目別粗付加価値誘発額表!$M10)</f>
        <v>-</v>
      </c>
      <c r="E10" s="22" t="str">
        <f>IF(最終需要項目別粗付加価値誘発額表!$M10&lt;1,"-",最終需要項目別粗付加価値誘発額表!E10/最終需要項目別粗付加価値誘発額表!$M10)</f>
        <v>-</v>
      </c>
      <c r="F10" s="22" t="str">
        <f>IF(最終需要項目別粗付加価値誘発額表!$M10&lt;1,"-",最終需要項目別粗付加価値誘発額表!F10/最終需要項目別粗付加価値誘発額表!$M10)</f>
        <v>-</v>
      </c>
      <c r="G10" s="22" t="str">
        <f>IF(最終需要項目別粗付加価値誘発額表!$M10&lt;1,"-",最終需要項目別粗付加価値誘発額表!G10/最終需要項目別粗付加価値誘発額表!$M10)</f>
        <v>-</v>
      </c>
      <c r="H10" s="22" t="str">
        <f>IF(最終需要項目別粗付加価値誘発額表!$M10&lt;1,"-",最終需要項目別粗付加価値誘発額表!H10/最終需要項目別粗付加価値誘発額表!$M10)</f>
        <v>-</v>
      </c>
      <c r="I10" s="22" t="str">
        <f>IF(最終需要項目別粗付加価値誘発額表!$M10&lt;1,"-",最終需要項目別粗付加価値誘発額表!I10/最終需要項目別粗付加価値誘発額表!$M10)</f>
        <v>-</v>
      </c>
      <c r="J10" s="50" t="str">
        <f>IF(最終需要項目別粗付加価値誘発額表!$M10&lt;1,"-",最終需要項目別粗付加価値誘発額表!J10/最終需要項目別粗付加価値誘発額表!$M10)</f>
        <v>-</v>
      </c>
      <c r="K10" s="22" t="str">
        <f>IF(最終需要項目別粗付加価値誘発額表!$M10&lt;1,"-",最終需要項目別粗付加価値誘発額表!K10/最終需要項目別粗付加価値誘発額表!$M10)</f>
        <v>-</v>
      </c>
      <c r="L10" s="22" t="str">
        <f>IF(最終需要項目別粗付加価値誘発額表!$M10&lt;1,"-",最終需要項目別粗付加価値誘発額表!L10/最終需要項目別粗付加価値誘発額表!$M10)</f>
        <v>-</v>
      </c>
      <c r="M10" s="29" t="str">
        <f>IF(最終需要項目別粗付加価値誘発額表!$M10&lt;1,"-",最終需要項目別粗付加価値誘発額表!M10/最終需要項目別粗付加価値誘発額表!$M10)</f>
        <v>-</v>
      </c>
      <c r="O10" s="70">
        <v>0</v>
      </c>
      <c r="P10" s="71">
        <v>0</v>
      </c>
      <c r="Q10" s="72">
        <v>0</v>
      </c>
    </row>
    <row r="11" spans="2:19" x14ac:dyDescent="0.15">
      <c r="B11" s="5" t="s">
        <v>50</v>
      </c>
      <c r="C11" s="42" t="s">
        <v>123</v>
      </c>
      <c r="D11" s="21">
        <f>IF(最終需要項目別粗付加価値誘発額表!$M11&lt;1,"-",最終需要項目別粗付加価値誘発額表!D11/最終需要項目別粗付加価値誘発額表!$M11)</f>
        <v>5.7109519725989264E-3</v>
      </c>
      <c r="E11" s="22">
        <f>IF(最終需要項目別粗付加価値誘発額表!$M11&lt;1,"-",最終需要項目別粗付加価値誘発額表!E11/最終需要項目別粗付加価値誘発額表!$M11)</f>
        <v>0.18434763051638589</v>
      </c>
      <c r="F11" s="22">
        <f>IF(最終需要項目別粗付加価値誘発額表!$M11&lt;1,"-",最終需要項目別粗付加価値誘発額表!F11/最終需要項目別粗付加価値誘発額表!$M11)</f>
        <v>3.2197609928979348E-3</v>
      </c>
      <c r="G11" s="22">
        <f>IF(最終需要項目別粗付加価値誘発額表!$M11&lt;1,"-",最終需要項目別粗付加価値誘発額表!G11/最終需要項目別粗付加価値誘発額表!$M11)</f>
        <v>3.8624140896635269E-5</v>
      </c>
      <c r="H11" s="22">
        <f>IF(最終需要項目別粗付加価値誘発額表!$M11&lt;1,"-",最終需要項目別粗付加価値誘発額表!H11/最終需要項目別粗付加価値誘発額表!$M11)</f>
        <v>6.7742747805035395E-4</v>
      </c>
      <c r="I11" s="22">
        <f>IF(最終需要項目別粗付加価値誘発額表!$M11&lt;1,"-",最終需要項目別粗付加価値誘発額表!I11/最終需要項目別粗付加価値誘発額表!$M11)</f>
        <v>-2.2737908290975638E-5</v>
      </c>
      <c r="J11" s="50">
        <f>IF(最終需要項目別粗付加価値誘発額表!$M11&lt;1,"-",最終需要項目別粗付加価値誘発額表!J11/最終需要項目別粗付加価値誘発額表!$M11)</f>
        <v>0</v>
      </c>
      <c r="K11" s="22">
        <f>IF(最終需要項目別粗付加価値誘発額表!$M11&lt;1,"-",最終需要項目別粗付加価値誘発額表!K11/最終需要項目別粗付加価値誘発額表!$M11)</f>
        <v>1.4318309827593224E-2</v>
      </c>
      <c r="L11" s="22">
        <f>IF(最終需要項目別粗付加価値誘発額表!$M11&lt;1,"-",最終需要項目別粗付加価値誘発額表!L11/最終需要項目別粗付加価値誘発額表!$M11)</f>
        <v>0.79171003297986797</v>
      </c>
      <c r="M11" s="29">
        <f>IF(最終需要項目別粗付加価値誘発額表!$M11&lt;1,"-",最終需要項目別粗付加価値誘発額表!M11/最終需要項目別粗付加価値誘発額表!$M11)</f>
        <v>1</v>
      </c>
      <c r="O11" s="70">
        <f>最終需要項目別粗付加価値誘発係数表!S11/最終需要項目別粗付加価値誘発額表!M11*100</f>
        <v>19.327834348188276</v>
      </c>
      <c r="P11" s="71">
        <f>最終需要項目別粗付加価値誘発係数表!T11/最終需要項目別粗付加価値誘発額表!M11*100</f>
        <v>6.9331371065601347E-2</v>
      </c>
      <c r="Q11" s="72">
        <f>最終需要項目別粗付加価値誘発係数表!U11/最終需要項目別粗付加価値誘発額表!M11*100</f>
        <v>80.602834280746123</v>
      </c>
    </row>
    <row r="12" spans="2:19" x14ac:dyDescent="0.15">
      <c r="B12" s="5" t="s">
        <v>51</v>
      </c>
      <c r="C12" s="42" t="s">
        <v>124</v>
      </c>
      <c r="D12" s="21">
        <f>IF(最終需要項目別粗付加価値誘発額表!$M12&lt;1,"-",最終需要項目別粗付加価値誘発額表!D12/最終需要項目別粗付加価値誘発額表!$M12)</f>
        <v>1.4082830676956095E-3</v>
      </c>
      <c r="E12" s="22">
        <f>IF(最終需要項目別粗付加価値誘発額表!$M12&lt;1,"-",最終需要項目別粗付加価値誘発額表!E12/最終需要項目別粗付加価値誘発額表!$M12)</f>
        <v>9.2808673382476323E-2</v>
      </c>
      <c r="F12" s="22">
        <f>IF(最終需要項目別粗付加価値誘発額表!$M12&lt;1,"-",最終需要項目別粗付加価値誘発額表!F12/最終需要項目別粗付加価値誘発額表!$M12)</f>
        <v>6.0509690944552845E-3</v>
      </c>
      <c r="G12" s="22">
        <f>IF(最終需要項目別粗付加価値誘発額表!$M12&lt;1,"-",最終需要項目別粗付加価値誘発額表!G12/最終需要項目別粗付加価値誘発額表!$M12)</f>
        <v>1.2770216271105188E-3</v>
      </c>
      <c r="H12" s="22">
        <f>IF(最終需要項目別粗付加価値誘発額表!$M12&lt;1,"-",最終需要項目別粗付加価値誘発額表!H12/最終需要項目別粗付加価値誘発額表!$M12)</f>
        <v>7.5682180341376474E-3</v>
      </c>
      <c r="I12" s="22">
        <f>IF(最終需要項目別粗付加価値誘発額表!$M12&lt;1,"-",最終需要項目別粗付加価値誘発額表!I12/最終需要項目別粗付加価値誘発額表!$M12)</f>
        <v>-7.1268608854074633E-6</v>
      </c>
      <c r="J12" s="50">
        <f>IF(最終需要項目別粗付加価値誘発額表!$M12&lt;1,"-",最終需要項目別粗付加価値誘発額表!J12/最終需要項目別粗付加価値誘発額表!$M12)</f>
        <v>0</v>
      </c>
      <c r="K12" s="22">
        <f>IF(最終需要項目別粗付加価値誘発額表!$M12&lt;1,"-",最終需要項目別粗付加価値誘発額表!K12/最終需要項目別粗付加価値誘発額表!$M12)</f>
        <v>3.7357827872968499E-2</v>
      </c>
      <c r="L12" s="22">
        <f>IF(最終需要項目別粗付加価値誘発額表!$M12&lt;1,"-",最終需要項目別粗付加価値誘発額表!L12/最終需要項目別粗付加価値誘発額表!$M12)</f>
        <v>0.85353613378204141</v>
      </c>
      <c r="M12" s="29">
        <f>IF(最終需要項目別粗付加価値誘発額表!$M12&lt;1,"-",最終需要項目別粗付加価値誘発額表!M12/最終需要項目別粗付加価値誘発額表!$M12)</f>
        <v>1</v>
      </c>
      <c r="O12" s="70">
        <f>最終需要項目別粗付加価値誘発係数表!S12/最終需要項目別粗付加価値誘発額表!M12*100</f>
        <v>10.026792554462721</v>
      </c>
      <c r="P12" s="71">
        <f>最終需要項目別粗付加価値誘発係数表!T12/最終需要項目別粗付加価値誘発額表!M12*100</f>
        <v>0.88381128003627596</v>
      </c>
      <c r="Q12" s="72">
        <f>最終需要項目別粗付加価値誘発係数表!U12/最終需要項目別粗付加価値誘発額表!M12*100</f>
        <v>89.089396165500986</v>
      </c>
    </row>
    <row r="13" spans="2:19" x14ac:dyDescent="0.15">
      <c r="B13" s="5" t="s">
        <v>52</v>
      </c>
      <c r="C13" s="42" t="s">
        <v>105</v>
      </c>
      <c r="D13" s="21">
        <f>IF(最終需要項目別粗付加価値誘発額表!$M13&lt;1,"-",最終需要項目別粗付加価値誘発額表!D13/最終需要項目別粗付加価値誘発額表!$M13)</f>
        <v>6.4421175375585825E-3</v>
      </c>
      <c r="E13" s="22">
        <f>IF(最終需要項目別粗付加価値誘発額表!$M13&lt;1,"-",最終需要項目別粗付加価値誘発額表!E13/最終需要項目別粗付加価値誘発額表!$M13)</f>
        <v>0.11216558861144355</v>
      </c>
      <c r="F13" s="22">
        <f>IF(最終需要項目別粗付加価値誘発額表!$M13&lt;1,"-",最終需要項目別粗付加価値誘発額表!F13/最終需要項目別粗付加価値誘発額表!$M13)</f>
        <v>3.7517315155475711E-2</v>
      </c>
      <c r="G13" s="22">
        <f>IF(最終需要項目別粗付加価値誘発額表!$M13&lt;1,"-",最終需要項目別粗付加価値誘発額表!G13/最終需要項目別粗付加価値誘発額表!$M13)</f>
        <v>5.1134464312613523E-2</v>
      </c>
      <c r="H13" s="22">
        <f>IF(最終需要項目別粗付加価値誘発額表!$M13&lt;1,"-",最終需要項目別粗付加価値誘発額表!H13/最終需要項目別粗付加価値誘発額表!$M13)</f>
        <v>0.12075726767769511</v>
      </c>
      <c r="I13" s="22">
        <f>IF(最終需要項目別粗付加価値誘発額表!$M13&lt;1,"-",最終需要項目別粗付加価値誘発額表!I13/最終需要項目別粗付加価値誘発額表!$M13)</f>
        <v>-4.8926743358409731E-5</v>
      </c>
      <c r="J13" s="50">
        <f>IF(最終需要項目別粗付加価値誘発額表!$M13&lt;1,"-",最終需要項目別粗付加価値誘発額表!J13/最終需要項目別粗付加価値誘発額表!$M13)</f>
        <v>0</v>
      </c>
      <c r="K13" s="22">
        <f>IF(最終需要項目別粗付加価値誘発額表!$M13&lt;1,"-",最終需要項目別粗付加価値誘発額表!K13/最終需要項目別粗付加価値誘発額表!$M13)</f>
        <v>1.2625192855007081E-2</v>
      </c>
      <c r="L13" s="22">
        <f>IF(最終需要項目別粗付加価値誘発額表!$M13&lt;1,"-",最終需要項目別粗付加価値誘発額表!L13/最終需要項目別粗付加価値誘発額表!$M13)</f>
        <v>0.65940698059356473</v>
      </c>
      <c r="M13" s="29">
        <f>IF(最終需要項目別粗付加価値誘発額表!$M13&lt;1,"-",最終需要項目別粗付加価値誘発額表!M13/最終需要項目別粗付加価値誘発額表!$M13)</f>
        <v>1</v>
      </c>
      <c r="O13" s="70">
        <f>最終需要項目別粗付加価値誘発係数表!S13/最終需要項目別粗付加価値誘発額表!M13*100</f>
        <v>15.612502130447787</v>
      </c>
      <c r="P13" s="71">
        <f>最終需要項目別粗付加価値誘発係数表!T13/最終需要項目別粗付加価値誘発額表!M13*100</f>
        <v>17.184280524695023</v>
      </c>
      <c r="Q13" s="72">
        <f>最終需要項目別粗付加価値誘発係数表!U13/最終需要項目別粗付加価値誘発額表!M13*100</f>
        <v>67.20321734485718</v>
      </c>
    </row>
    <row r="14" spans="2:19" x14ac:dyDescent="0.15">
      <c r="B14" s="5" t="s">
        <v>53</v>
      </c>
      <c r="C14" s="42" t="s">
        <v>125</v>
      </c>
      <c r="D14" s="21">
        <f>IF(最終需要項目別粗付加価値誘発額表!$M14&lt;1,"-",最終需要項目別粗付加価値誘発額表!D14/最終需要項目別粗付加価値誘発額表!$M14)</f>
        <v>3.2133639688819104E-3</v>
      </c>
      <c r="E14" s="22">
        <f>IF(最終需要項目別粗付加価値誘発額表!$M14&lt;1,"-",最終需要項目別粗付加価値誘発額表!E14/最終需要項目別粗付加価値誘発額表!$M14)</f>
        <v>0.10420423940588178</v>
      </c>
      <c r="F14" s="22">
        <f>IF(最終需要項目別粗付加価値誘発額表!$M14&lt;1,"-",最終需要項目別粗付加価値誘発額表!F14/最終需要項目別粗付加価値誘発額表!$M14)</f>
        <v>0.10222342102168872</v>
      </c>
      <c r="G14" s="22">
        <f>IF(最終需要項目別粗付加価値誘発額表!$M14&lt;1,"-",最終需要項目別粗付加価値誘発額表!G14/最終需要項目別粗付加価値誘発額表!$M14)</f>
        <v>1.8600500428332563E-3</v>
      </c>
      <c r="H14" s="22">
        <f>IF(最終需要項目別粗付加価値誘発額表!$M14&lt;1,"-",最終需要項目別粗付加価値誘発額表!H14/最終需要項目別粗付加価値誘発額表!$M14)</f>
        <v>6.069236546207276E-3</v>
      </c>
      <c r="I14" s="22">
        <f>IF(最終需要項目別粗付加価値誘発額表!$M14&lt;1,"-",最終需要項目別粗付加価値誘発額表!I14/最終需要項目別粗付加価値誘発額表!$M14)</f>
        <v>2.4085737980308682E-5</v>
      </c>
      <c r="J14" s="50">
        <f>IF(最終需要項目別粗付加価値誘発額表!$M14&lt;1,"-",最終需要項目別粗付加価値誘発額表!J14/最終需要項目別粗付加価値誘発額表!$M14)</f>
        <v>0</v>
      </c>
      <c r="K14" s="22">
        <f>IF(最終需要項目別粗付加価値誘発額表!$M14&lt;1,"-",最終需要項目別粗付加価値誘発額表!K14/最終需要項目別粗付加価値誘発額表!$M14)</f>
        <v>7.1219170258190856E-2</v>
      </c>
      <c r="L14" s="22">
        <f>IF(最終需要項目別粗付加価値誘発額表!$M14&lt;1,"-",最終需要項目別粗付加価値誘発額表!L14/最終需要項目別粗付加価値誘発額表!$M14)</f>
        <v>0.71118643301833573</v>
      </c>
      <c r="M14" s="29">
        <f>IF(最終需要項目別粗付加価値誘発額表!$M14&lt;1,"-",最終需要項目別粗付加価値誘発額表!M14/最終需要項目別粗付加価値誘発額表!$M14)</f>
        <v>1</v>
      </c>
      <c r="O14" s="70">
        <f>最終需要項目別粗付加価値誘発係数表!S14/最終需要項目別粗付加価値誘発額表!M14*100</f>
        <v>20.964102439645245</v>
      </c>
      <c r="P14" s="71">
        <f>最終需要項目別粗付加価値誘発係数表!T14/最終需要項目別粗付加価値誘発額表!M14*100</f>
        <v>0.79533723270208412</v>
      </c>
      <c r="Q14" s="72">
        <f>最終需要項目別粗付加価値誘発係数表!U14/最終需要項目別粗付加価値誘発額表!M14*100</f>
        <v>78.240560327652659</v>
      </c>
    </row>
    <row r="15" spans="2:19" x14ac:dyDescent="0.15">
      <c r="B15" s="5" t="s">
        <v>54</v>
      </c>
      <c r="C15" s="42" t="s">
        <v>126</v>
      </c>
      <c r="D15" s="21">
        <f>IF(最終需要項目別粗付加価値誘発額表!$M15&lt;1,"-",最終需要項目別粗付加価値誘発額表!D15/最終需要項目別粗付加価値誘発額表!$M15)</f>
        <v>2.4512580784621981E-3</v>
      </c>
      <c r="E15" s="22">
        <f>IF(最終需要項目別粗付加価値誘発額表!$M15&lt;1,"-",最終需要項目別粗付加価値誘発額表!E15/最終需要項目別粗付加価値誘発額表!$M15)</f>
        <v>0.19812185984401873</v>
      </c>
      <c r="F15" s="22">
        <f>IF(最終需要項目別粗付加価値誘発額表!$M15&lt;1,"-",最終需要項目別粗付加価値誘発額表!F15/最終需要項目別粗付加価値誘発額表!$M15)</f>
        <v>4.4406527853093229E-2</v>
      </c>
      <c r="G15" s="22">
        <f>IF(最終需要項目別粗付加価値誘発額表!$M15&lt;1,"-",最終需要項目別粗付加価値誘発額表!G15/最終需要項目別粗付加価値誘発額表!$M15)</f>
        <v>1.5236069011363379E-2</v>
      </c>
      <c r="H15" s="22">
        <f>IF(最終需要項目別粗付加価値誘発額表!$M15&lt;1,"-",最終需要項目別粗付加価値誘発額表!H15/最終需要項目別粗付加価値誘発額表!$M15)</f>
        <v>3.6718463672054766E-2</v>
      </c>
      <c r="I15" s="22">
        <f>IF(最終需要項目別粗付加価値誘発額表!$M15&lt;1,"-",最終需要項目別粗付加価値誘発額表!I15/最終需要項目別粗付加価値誘発額表!$M15)</f>
        <v>-9.959359866908795E-6</v>
      </c>
      <c r="J15" s="50">
        <f>IF(最終需要項目別粗付加価値誘発額表!$M15&lt;1,"-",最終需要項目別粗付加価値誘発額表!J15/最終需要項目別粗付加価値誘発額表!$M15)</f>
        <v>0</v>
      </c>
      <c r="K15" s="22">
        <f>IF(最終需要項目別粗付加価値誘発額表!$M15&lt;1,"-",最終需要項目別粗付加価値誘発額表!K15/最終需要項目別粗付加価値誘発額表!$M15)</f>
        <v>6.8598681380031886E-3</v>
      </c>
      <c r="L15" s="22">
        <f>IF(最終需要項目別粗付加価値誘発額表!$M15&lt;1,"-",最終需要項目別粗付加価値誘発額表!L15/最終需要項目別粗付加価値誘発額表!$M15)</f>
        <v>0.69621591276287143</v>
      </c>
      <c r="M15" s="29">
        <f>IF(最終需要項目別粗付加価値誘発額表!$M15&lt;1,"-",最終需要項目別粗付加価値誘発額表!M15/最終需要項目別粗付加価値誘発額表!$M15)</f>
        <v>1</v>
      </c>
      <c r="O15" s="70">
        <f>最終需要項目別粗付加価値誘発係数表!S15/最終需要項目別粗付加価値誘発額表!M15*100</f>
        <v>24.497964577557415</v>
      </c>
      <c r="P15" s="71">
        <f>最終需要項目別粗付加価値誘発係数表!T15/最終需要項目別粗付加価値誘発額表!M15*100</f>
        <v>5.1944573323551229</v>
      </c>
      <c r="Q15" s="72">
        <f>最終需要項目別粗付加価値誘発係数表!U15/最終需要項目別粗付加価値誘発額表!M15*100</f>
        <v>70.307578090087461</v>
      </c>
    </row>
    <row r="16" spans="2:19" x14ac:dyDescent="0.15">
      <c r="B16" s="5" t="s">
        <v>55</v>
      </c>
      <c r="C16" s="42" t="s">
        <v>144</v>
      </c>
      <c r="D16" s="21">
        <f>IF(最終需要項目別粗付加価値誘発額表!$M16&lt;1,"-",最終需要項目別粗付加価値誘発額表!D16/最終需要項目別粗付加価値誘発額表!$M16)</f>
        <v>9.6363176309918893E-4</v>
      </c>
      <c r="E16" s="22">
        <f>IF(最終需要項目別粗付加価値誘発額表!$M16&lt;1,"-",最終需要項目別粗付加価値誘発額表!E16/最終需要項目別粗付加価値誘発額表!$M16)</f>
        <v>4.4513295502783511E-2</v>
      </c>
      <c r="F16" s="22">
        <f>IF(最終需要項目別粗付加価値誘発額表!$M16&lt;1,"-",最終需要項目別粗付加価値誘発額表!F16/最終需要項目別粗付加価値誘発額表!$M16)</f>
        <v>1.0969315967194533E-2</v>
      </c>
      <c r="G16" s="22">
        <f>IF(最終需要項目別粗付加価値誘発額表!$M16&lt;1,"-",最終需要項目別粗付加価値誘発額表!G16/最終需要項目別粗付加価値誘発額表!$M16)</f>
        <v>7.4584365508192675E-3</v>
      </c>
      <c r="H16" s="22">
        <f>IF(最終需要項目別粗付加価値誘発額表!$M16&lt;1,"-",最終需要項目別粗付加価値誘発額表!H16/最終需要項目別粗付加価値誘発額表!$M16)</f>
        <v>1.8922893295164656E-2</v>
      </c>
      <c r="I16" s="22">
        <f>IF(最終需要項目別粗付加価値誘発額表!$M16&lt;1,"-",最終需要項目別粗付加価値誘発額表!I16/最終需要項目別粗付加価値誘発額表!$M16)</f>
        <v>-4.2158873823332444E-5</v>
      </c>
      <c r="J16" s="50">
        <f>IF(最終需要項目別粗付加価値誘発額表!$M16&lt;1,"-",最終需要項目別粗付加価値誘発額表!J16/最終需要項目別粗付加価値誘発額表!$M16)</f>
        <v>0</v>
      </c>
      <c r="K16" s="22">
        <f>IF(最終需要項目別粗付加価値誘発額表!$M16&lt;1,"-",最終需要項目別粗付加価値誘発額表!K16/最終需要項目別粗付加価値誘発額表!$M16)</f>
        <v>7.3893361406429839E-2</v>
      </c>
      <c r="L16" s="22">
        <f>IF(最終需要項目別粗付加価値誘発額表!$M16&lt;1,"-",最終需要項目別粗付加価値誘発額表!L16/最終需要項目別粗付加価値誘発額表!$M16)</f>
        <v>0.84332122438833235</v>
      </c>
      <c r="M16" s="29">
        <f>IF(最終需要項目別粗付加価値誘発額表!$M16&lt;1,"-",最終需要項目別粗付加価値誘発額表!M16/最終需要項目別粗付加価値誘発額表!$M16)</f>
        <v>1</v>
      </c>
      <c r="O16" s="70">
        <f>最終需要項目別粗付加価値誘発係数表!S16/最終需要項目別粗付加価値誘発額表!M16*100</f>
        <v>5.6446243233077231</v>
      </c>
      <c r="P16" s="71">
        <f>最終需要項目別粗付加価値誘発係数表!T16/最終需要項目別粗付加価値誘発額表!M16*100</f>
        <v>2.633917097216059</v>
      </c>
      <c r="Q16" s="72">
        <f>最終需要項目別粗付加価値誘発係数表!U16/最終需要項目別粗付加価値誘発額表!M16*100</f>
        <v>91.721458579476206</v>
      </c>
    </row>
    <row r="17" spans="2:17" x14ac:dyDescent="0.15">
      <c r="B17" s="5" t="s">
        <v>56</v>
      </c>
      <c r="C17" s="42" t="s">
        <v>127</v>
      </c>
      <c r="D17" s="21">
        <f>IF(最終需要項目別粗付加価値誘発額表!$M17&lt;1,"-",最終需要項目別粗付加価値誘発額表!D17/最終需要項目別粗付加価値誘発額表!$M17)</f>
        <v>9.9997094473411622E-4</v>
      </c>
      <c r="E17" s="22">
        <f>IF(最終需要項目別粗付加価値誘発額表!$M17&lt;1,"-",最終需要項目別粗付加価値誘発額表!E17/最終需要項目別粗付加価値誘発額表!$M17)</f>
        <v>4.5467218701632846E-2</v>
      </c>
      <c r="F17" s="22">
        <f>IF(最終需要項目別粗付加価値誘発額表!$M17&lt;1,"-",最終需要項目別粗付加価値誘発額表!F17/最終需要項目別粗付加価値誘発額表!$M17)</f>
        <v>1.0966630863370009E-2</v>
      </c>
      <c r="G17" s="22">
        <f>IF(最終需要項目別粗付加価値誘発額表!$M17&lt;1,"-",最終需要項目別粗付加価値誘発額表!G17/最終需要項目別粗付加価値誘発額表!$M17)</f>
        <v>8.4115856986074836E-2</v>
      </c>
      <c r="H17" s="22">
        <f>IF(最終需要項目別粗付加価値誘発額表!$M17&lt;1,"-",最終需要項目別粗付加価値誘発額表!H17/最終需要項目別粗付加価値誘発額表!$M17)</f>
        <v>0.17272768156064244</v>
      </c>
      <c r="I17" s="22">
        <f>IF(最終需要項目別粗付加価値誘発額表!$M17&lt;1,"-",最終需要項目別粗付加価値誘発額表!I17/最終需要項目別粗付加価値誘発額表!$M17)</f>
        <v>-7.9324403833220124E-6</v>
      </c>
      <c r="J17" s="50">
        <f>IF(最終需要項目別粗付加価値誘発額表!$M17&lt;1,"-",最終需要項目別粗付加価値誘発額表!J17/最終需要項目別粗付加価値誘発額表!$M17)</f>
        <v>0</v>
      </c>
      <c r="K17" s="22">
        <f>IF(最終需要項目別粗付加価値誘発額表!$M17&lt;1,"-",最終需要項目別粗付加価値誘発額表!K17/最終需要項目別粗付加価値誘発額表!$M17)</f>
        <v>0.10342780026741565</v>
      </c>
      <c r="L17" s="22">
        <f>IF(最終需要項目別粗付加価値誘発額表!$M17&lt;1,"-",最終需要項目別粗付加価値誘発額表!L17/最終需要項目別粗付加価値誘発額表!$M17)</f>
        <v>0.58230277311651335</v>
      </c>
      <c r="M17" s="29">
        <f>IF(最終需要項目別粗付加価値誘発額表!$M17&lt;1,"-",最終需要項目別粗付加価値誘発額表!M17/最終需要項目別粗付加価値誘発額表!$M17)</f>
        <v>1</v>
      </c>
      <c r="O17" s="70">
        <f>最終需要項目別粗付加価値誘発係数表!S17/最終需要項目別粗付加価値誘発額表!M17*100</f>
        <v>5.7433820509736968</v>
      </c>
      <c r="P17" s="71">
        <f>最終需要項目別粗付加価値誘発係数表!T17/最終需要項目別粗付加価値誘発額表!M17*100</f>
        <v>25.683560610633393</v>
      </c>
      <c r="Q17" s="72">
        <f>最終需要項目別粗付加価値誘発係数表!U17/最終需要項目別粗付加価値誘発額表!M17*100</f>
        <v>68.5730573383929</v>
      </c>
    </row>
    <row r="18" spans="2:17" x14ac:dyDescent="0.15">
      <c r="B18" s="5" t="s">
        <v>57</v>
      </c>
      <c r="C18" s="42" t="s">
        <v>128</v>
      </c>
      <c r="D18" s="21">
        <f>IF(最終需要項目別粗付加価値誘発額表!$M18&lt;1,"-",最終需要項目別粗付加価値誘発額表!D18/最終需要項目別粗付加価値誘発額表!$M18)</f>
        <v>1.5656947856883401E-4</v>
      </c>
      <c r="E18" s="22">
        <f>IF(最終需要項目別粗付加価値誘発額表!$M18&lt;1,"-",最終需要項目別粗付加価値誘発額表!E18/最終需要項目別粗付加価値誘発額表!$M18)</f>
        <v>9.1015868641138916E-3</v>
      </c>
      <c r="F18" s="22">
        <f>IF(最終需要項目別粗付加価値誘発額表!$M18&lt;1,"-",最終需要項目別粗付加価値誘発額表!F18/最終需要項目別粗付加価値誘発額表!$M18)</f>
        <v>2.5337083368340858E-3</v>
      </c>
      <c r="G18" s="22">
        <f>IF(最終需要項目別粗付加価値誘発額表!$M18&lt;1,"-",最終需要項目別粗付加価値誘発額表!G18/最終需要項目別粗付加価値誘発額表!$M18)</f>
        <v>3.3621802053214966E-2</v>
      </c>
      <c r="H18" s="22">
        <f>IF(最終需要項目別粗付加価値誘発額表!$M18&lt;1,"-",最終需要項目別粗付加価値誘発額表!H18/最終需要項目別粗付加価値誘発額表!$M18)</f>
        <v>7.2252687560944578E-2</v>
      </c>
      <c r="I18" s="22">
        <f>IF(最終需要項目別粗付加価値誘発額表!$M18&lt;1,"-",最終需要項目別粗付加価値誘発額表!I18/最終需要項目別粗付加価値誘発額表!$M18)</f>
        <v>-1.5612925434551943E-5</v>
      </c>
      <c r="J18" s="50">
        <f>IF(最終需要項目別粗付加価値誘発額表!$M18&lt;1,"-",最終需要項目別粗付加価値誘発額表!J18/最終需要項目別粗付加価値誘発額表!$M18)</f>
        <v>0</v>
      </c>
      <c r="K18" s="22">
        <f>IF(最終需要項目別粗付加価値誘発額表!$M18&lt;1,"-",最終需要項目別粗付加価値誘発額表!K18/最終需要項目別粗付加価値誘発額表!$M18)</f>
        <v>2.4678462975526599E-2</v>
      </c>
      <c r="L18" s="22">
        <f>IF(最終需要項目別粗付加価値誘発額表!$M18&lt;1,"-",最終需要項目別粗付加価値誘発額表!L18/最終需要項目別粗付加価値誘発額表!$M18)</f>
        <v>0.85767079565623161</v>
      </c>
      <c r="M18" s="29">
        <f>IF(最終需要項目別粗付加価値誘発額表!$M18&lt;1,"-",最終需要項目別粗付加価値誘発額表!M18/最終需要項目別粗付加価値誘発額表!$M18)</f>
        <v>1</v>
      </c>
      <c r="O18" s="70">
        <f>最終需要項目別粗付加価値誘発係数表!S18/最終需要項目別粗付加価値誘発額表!M18*100</f>
        <v>1.1791864679516812</v>
      </c>
      <c r="P18" s="71">
        <f>最終需要項目別粗付加価値誘発係数表!T18/最終需要項目別粗付加価値誘発額表!M18*100</f>
        <v>10.5858876688725</v>
      </c>
      <c r="Q18" s="72">
        <f>最終需要項目別粗付加価値誘発係数表!U18/最終需要項目別粗付加価値誘発額表!M18*100</f>
        <v>88.234925863175818</v>
      </c>
    </row>
    <row r="19" spans="2:17" x14ac:dyDescent="0.15">
      <c r="B19" s="5" t="s">
        <v>58</v>
      </c>
      <c r="C19" s="42" t="s">
        <v>129</v>
      </c>
      <c r="D19" s="21">
        <f>IF(最終需要項目別粗付加価値誘発額表!$M19&lt;1,"-",最終需要項目別粗付加価値誘発額表!D19/最終需要項目別粗付加価値誘発額表!$M19)</f>
        <v>-6.8879434523152214E-4</v>
      </c>
      <c r="E19" s="22">
        <f>IF(最終需要項目別粗付加価値誘発額表!$M19&lt;1,"-",最終需要項目別粗付加価値誘発額表!E19/最終需要項目別粗付加価値誘発額表!$M19)</f>
        <v>-5.5327396920139695E-2</v>
      </c>
      <c r="F19" s="22">
        <f>IF(最終需要項目別粗付加価値誘発額表!$M19&lt;1,"-",最終需要項目別粗付加価値誘発額表!F19/最終需要項目別粗付加価値誘発額表!$M19)</f>
        <v>-1.6380804946380161E-2</v>
      </c>
      <c r="G19" s="22">
        <f>IF(最終需要項目別粗付加価値誘発額表!$M19&lt;1,"-",最終需要項目別粗付加価値誘発額表!G19/最終需要項目別粗付加価値誘発額表!$M19)</f>
        <v>-2.7174864332652565E-2</v>
      </c>
      <c r="H19" s="22">
        <f>IF(最終需要項目別粗付加価値誘発額表!$M19&lt;1,"-",最終需要項目別粗付加価値誘発額表!H19/最終需要項目別粗付加価値誘発額表!$M19)</f>
        <v>-2.9587015741288993E-2</v>
      </c>
      <c r="I19" s="22">
        <f>IF(最終需要項目別粗付加価値誘発額表!$M19&lt;1,"-",最終需要項目別粗付加価値誘発額表!I19/最終需要項目別粗付加価値誘発額表!$M19)</f>
        <v>3.4343734951049028E-5</v>
      </c>
      <c r="J19" s="50">
        <f>IF(最終需要項目別粗付加価値誘発額表!$M19&lt;1,"-",最終需要項目別粗付加価値誘発額表!J19/最終需要項目別粗付加価値誘発額表!$M19)</f>
        <v>0</v>
      </c>
      <c r="K19" s="22">
        <f>IF(最終需要項目別粗付加価値誘発額表!$M19&lt;1,"-",最終需要項目別粗付加価値誘発額表!K19/最終需要項目別粗付加価値誘発額表!$M19)</f>
        <v>0.11515704135328128</v>
      </c>
      <c r="L19" s="22">
        <f>IF(最終需要項目別粗付加価値誘発額表!$M19&lt;1,"-",最終需要項目別粗付加価値誘発額表!L19/最終需要項目別粗付加価値誘発額表!$M19)</f>
        <v>1.0139674911974608</v>
      </c>
      <c r="M19" s="29">
        <f>IF(最終需要項目別粗付加価値誘発額表!$M19&lt;1,"-",最終需要項目別粗付加価値誘発額表!M19/最終需要項目別粗付加価値誘発額表!$M19)</f>
        <v>1</v>
      </c>
      <c r="O19" s="70">
        <f>最終需要項目別粗付加価値誘発係数表!S19/最終需要項目別粗付加価値誘発額表!M19*100</f>
        <v>-7.239699621175137</v>
      </c>
      <c r="P19" s="71">
        <f>最終需要項目別粗付加価値誘発係数表!T19/最終需要項目別粗付加価値誘発額表!M19*100</f>
        <v>-5.6727536338990507</v>
      </c>
      <c r="Q19" s="72">
        <f>最終需要項目別粗付加価値誘発係数表!U19/最終需要項目別粗付加価値誘発額表!M19*100</f>
        <v>112.9124532550742</v>
      </c>
    </row>
    <row r="20" spans="2:17" x14ac:dyDescent="0.15">
      <c r="B20" s="5" t="s">
        <v>59</v>
      </c>
      <c r="C20" s="42" t="s">
        <v>130</v>
      </c>
      <c r="D20" s="21">
        <f>IF(最終需要項目別粗付加価値誘発額表!$M20&lt;1,"-",最終需要項目別粗付加価値誘発額表!D20/最終需要項目別粗付加価値誘発額表!$M20)</f>
        <v>1.0365071374100973E-3</v>
      </c>
      <c r="E20" s="22">
        <f>IF(最終需要項目別粗付加価値誘発額表!$M20&lt;1,"-",最終需要項目別粗付加価値誘発額表!E20/最終需要項目別粗付加価値誘発額表!$M20)</f>
        <v>2.3739374003424407E-2</v>
      </c>
      <c r="F20" s="22">
        <f>IF(最終需要項目別粗付加価値誘発額表!$M20&lt;1,"-",最終需要項目別粗付加価値誘発額表!F20/最終需要項目別粗付加価値誘発額表!$M20)</f>
        <v>9.3758849402539278E-3</v>
      </c>
      <c r="G20" s="22">
        <f>IF(最終需要項目別粗付加価値誘発額表!$M20&lt;1,"-",最終需要項目別粗付加価値誘発額表!G20/最終需要項目別粗付加価値誘発額表!$M20)</f>
        <v>4.4294399819389076E-2</v>
      </c>
      <c r="H20" s="22">
        <f>IF(最終需要項目別粗付加価値誘発額表!$M20&lt;1,"-",最終需要項目別粗付加価値誘発額表!H20/最終需要項目別粗付加価値誘発額表!$M20)</f>
        <v>0.10027333913500691</v>
      </c>
      <c r="I20" s="22">
        <f>IF(最終需要項目別粗付加価値誘発額表!$M20&lt;1,"-",最終需要項目別粗付加価値誘発額表!I20/最終需要項目別粗付加価値誘発額表!$M20)</f>
        <v>-8.0726186739654463E-6</v>
      </c>
      <c r="J20" s="50">
        <f>IF(最終需要項目別粗付加価値誘発額表!$M20&lt;1,"-",最終需要項目別粗付加価値誘発額表!J20/最終需要項目別粗付加価値誘発額表!$M20)</f>
        <v>0</v>
      </c>
      <c r="K20" s="22">
        <f>IF(最終需要項目別粗付加価値誘発額表!$M20&lt;1,"-",最終需要項目別粗付加価値誘発額表!K20/最終需要項目別粗付加価値誘発額表!$M20)</f>
        <v>3.5001386597732616E-2</v>
      </c>
      <c r="L20" s="22">
        <f>IF(最終需要項目別粗付加価値誘発額表!$M20&lt;1,"-",最終需要項目別粗付加価値誘発額表!L20/最終需要項目別粗付加価値誘発額表!$M20)</f>
        <v>0.78628718098545691</v>
      </c>
      <c r="M20" s="29">
        <f>IF(最終需要項目別粗付加価値誘発額表!$M20&lt;1,"-",最終需要項目別粗付加価値誘発額表!M20/最終需要項目別粗付加価値誘発額表!$M20)</f>
        <v>1</v>
      </c>
      <c r="O20" s="70">
        <f>最終需要項目別粗付加価値誘発係数表!S20/最終需要項目別粗付加価値誘発額表!M20*100</f>
        <v>3.4151766081088426</v>
      </c>
      <c r="P20" s="71">
        <f>最終需要項目別粗付加価値誘発係数表!T20/最終需要項目別粗付加価値誘発額表!M20*100</f>
        <v>14.455966633572203</v>
      </c>
      <c r="Q20" s="72">
        <f>最終需要項目別粗付加価値誘発係数表!U20/最終需要項目別粗付加価値誘発額表!M20*100</f>
        <v>82.12885675831896</v>
      </c>
    </row>
    <row r="21" spans="2:17" x14ac:dyDescent="0.15">
      <c r="B21" s="5" t="s">
        <v>60</v>
      </c>
      <c r="C21" s="42" t="s">
        <v>37</v>
      </c>
      <c r="D21" s="21">
        <f>IF(最終需要項目別粗付加価値誘発額表!$M21&lt;1,"-",最終需要項目別粗付加価値誘発額表!D21/最終需要項目別粗付加価値誘発額表!$M21)</f>
        <v>7.0292769465601896E-5</v>
      </c>
      <c r="E21" s="22">
        <f>IF(最終需要項目別粗付加価値誘発額表!$M21&lt;1,"-",最終需要項目別粗付加価値誘発額表!E21/最終需要項目別粗付加価値誘発額表!$M21)</f>
        <v>5.1018050737088065E-3</v>
      </c>
      <c r="F21" s="22">
        <f>IF(最終需要項目別粗付加価値誘発額表!$M21&lt;1,"-",最終需要項目別粗付加価値誘発額表!F21/最終需要項目別粗付加価値誘発額表!$M21)</f>
        <v>2.1180316729213257E-3</v>
      </c>
      <c r="G21" s="22">
        <f>IF(最終需要項目別粗付加価値誘発額表!$M21&lt;1,"-",最終需要項目別粗付加価値誘発額表!G21/最終需要項目別粗付加価値誘発額表!$M21)</f>
        <v>7.0177298611469935E-3</v>
      </c>
      <c r="H21" s="22">
        <f>IF(最終需要項目別粗付加価値誘発額表!$M21&lt;1,"-",最終需要項目別粗付加価値誘発額表!H21/最終需要項目別粗付加価値誘発額表!$M21)</f>
        <v>7.9647798534153907E-2</v>
      </c>
      <c r="I21" s="22">
        <f>IF(最終需要項目別粗付加価値誘発額表!$M21&lt;1,"-",最終需要項目別粗付加価値誘発額表!I21/最終需要項目別粗付加価値誘発額表!$M21)</f>
        <v>-2.5959008828528203E-6</v>
      </c>
      <c r="J21" s="50">
        <f>IF(最終需要項目別粗付加価値誘発額表!$M21&lt;1,"-",最終需要項目別粗付加価値誘発額表!J21/最終需要項目別粗付加価値誘発額表!$M21)</f>
        <v>0</v>
      </c>
      <c r="K21" s="22">
        <f>IF(最終需要項目別粗付加価値誘発額表!$M21&lt;1,"-",最終需要項目別粗付加価値誘発額表!K21/最終需要項目別粗付加価値誘発額表!$M21)</f>
        <v>0.21445913743910652</v>
      </c>
      <c r="L21" s="22">
        <f>IF(最終需要項目別粗付加価値誘発額表!$M21&lt;1,"-",最終需要項目別粗付加価値誘発額表!L21/最終需要項目別粗付加価値誘発額表!$M21)</f>
        <v>0.69158780055037961</v>
      </c>
      <c r="M21" s="29">
        <f>IF(最終需要項目別粗付加価値誘発額表!$M21&lt;1,"-",最終需要項目別粗付加価値誘発額表!M21/最終需要項目別粗付加価値誘発額表!$M21)</f>
        <v>1</v>
      </c>
      <c r="O21" s="70">
        <f>最終需要項目別粗付加価値誘発係数表!S21/最終需要項目別粗付加価値誘発額表!M21*100</f>
        <v>0.72901295160957336</v>
      </c>
      <c r="P21" s="71">
        <f>最終需要項目別粗付加価値誘発係数表!T21/最終需要項目別粗付加価値誘発額表!M21*100</f>
        <v>8.6662932494418055</v>
      </c>
      <c r="Q21" s="72">
        <f>最終需要項目別粗付加価値誘発係数表!U21/最終需要項目別粗付加価値誘発額表!M21*100</f>
        <v>90.604693798948617</v>
      </c>
    </row>
    <row r="22" spans="2:17" x14ac:dyDescent="0.15">
      <c r="B22" s="5" t="s">
        <v>61</v>
      </c>
      <c r="C22" s="42" t="s">
        <v>38</v>
      </c>
      <c r="D22" s="21">
        <f>IF(最終需要項目別粗付加価値誘発額表!$M22&lt;1,"-",最終需要項目別粗付加価値誘発額表!D22/最終需要項目別粗付加価値誘発額表!$M22)</f>
        <v>7.4252098567322063E-5</v>
      </c>
      <c r="E22" s="22">
        <f>IF(最終需要項目別粗付加価値誘発額表!$M22&lt;1,"-",最終需要項目別粗付加価値誘発額表!E22/最終需要項目別粗付加価値誘発額表!$M22)</f>
        <v>4.5976360607991569E-3</v>
      </c>
      <c r="F22" s="22">
        <f>IF(最終需要項目別粗付加価値誘発額表!$M22&lt;1,"-",最終需要項目別粗付加価値誘発額表!F22/最終需要項目別粗付加価値誘発額表!$M22)</f>
        <v>1.8453618537561237E-3</v>
      </c>
      <c r="G22" s="22">
        <f>IF(最終需要項目別粗付加価値誘発額表!$M22&lt;1,"-",最終需要項目別粗付加価値誘発額表!G22/最終需要項目別粗付加価値誘発額表!$M22)</f>
        <v>1.7250533905818694E-3</v>
      </c>
      <c r="H22" s="22">
        <f>IF(最終需要項目別粗付加価値誘発額表!$M22&lt;1,"-",最終需要項目別粗付加価値誘発額表!H22/最終需要項目別粗付加価値誘発額表!$M22)</f>
        <v>7.0845162087418687E-2</v>
      </c>
      <c r="I22" s="22">
        <f>IF(最終需要項目別粗付加価値誘発額表!$M22&lt;1,"-",最終需要項目別粗付加価値誘発額表!I22/最終需要項目別粗付加価値誘発額表!$M22)</f>
        <v>-2.4598667159534809E-6</v>
      </c>
      <c r="J22" s="50">
        <f>IF(最終需要項目別粗付加価値誘発額表!$M22&lt;1,"-",最終需要項目別粗付加価値誘発額表!J22/最終需要項目別粗付加価値誘発額表!$M22)</f>
        <v>0</v>
      </c>
      <c r="K22" s="22">
        <f>IF(最終需要項目別粗付加価値誘発額表!$M22&lt;1,"-",最終需要項目別粗付加価値誘発額表!K22/最終需要項目別粗付加価値誘発額表!$M22)</f>
        <v>0.34072723863241827</v>
      </c>
      <c r="L22" s="22">
        <f>IF(最終需要項目別粗付加価値誘発額表!$M22&lt;1,"-",最終需要項目別粗付加価値誘発額表!L22/最終需要項目別粗付加価値誘発額表!$M22)</f>
        <v>0.58018775574317438</v>
      </c>
      <c r="M22" s="29">
        <f>IF(最終需要項目別粗付加価値誘発額表!$M22&lt;1,"-",最終需要項目別粗付加価値誘発額表!M22/最終需要項目別粗付加価値誘発額表!$M22)</f>
        <v>1</v>
      </c>
      <c r="O22" s="70">
        <f>最終需要項目別粗付加価値誘発係数表!S22/最終需要項目別粗付加価値誘発額表!M22*100</f>
        <v>0.65172500131226019</v>
      </c>
      <c r="P22" s="71">
        <f>最終需要項目別粗付加価値誘発係数表!T22/最終需要項目別粗付加価値誘発額表!M22*100</f>
        <v>7.2567755611284603</v>
      </c>
      <c r="Q22" s="72">
        <f>最終需要項目別粗付加価値誘発係数表!U22/最終需要項目別粗付加価値誘発額表!M22*100</f>
        <v>92.091499437559264</v>
      </c>
    </row>
    <row r="23" spans="2:17" x14ac:dyDescent="0.15">
      <c r="B23" s="5" t="s">
        <v>62</v>
      </c>
      <c r="C23" s="42" t="s">
        <v>39</v>
      </c>
      <c r="D23" s="21">
        <f>IF(最終需要項目別粗付加価値誘発額表!$M23&lt;1,"-",最終需要項目別粗付加価値誘発額表!D23/最終需要項目別粗付加価値誘発額表!$M23)</f>
        <v>7.4477905843721619E-5</v>
      </c>
      <c r="E23" s="22">
        <f>IF(最終需要項目別粗付加価値誘発額表!$M23&lt;1,"-",最終需要項目別粗付加価値誘発額表!E23/最終需要項目別粗付加価値誘発額表!$M23)</f>
        <v>3.0046794942304345E-3</v>
      </c>
      <c r="F23" s="22">
        <f>IF(最終需要項目別粗付加価値誘発額表!$M23&lt;1,"-",最終需要項目別粗付加価値誘発額表!F23/最終需要項目別粗付加価値誘発額表!$M23)</f>
        <v>5.0181449788937798E-3</v>
      </c>
      <c r="G23" s="22">
        <f>IF(最終需要項目別粗付加価値誘発額表!$M23&lt;1,"-",最終需要項目別粗付加価値誘発額表!G23/最終需要項目別粗付加価値誘発額表!$M23)</f>
        <v>2.6791646983616935E-3</v>
      </c>
      <c r="H23" s="22">
        <f>IF(最終需要項目別粗付加価値誘発額表!$M23&lt;1,"-",最終需要項目別粗付加価値誘発額表!H23/最終需要項目別粗付加価値誘発額表!$M23)</f>
        <v>1.7210417663579874E-2</v>
      </c>
      <c r="I23" s="22">
        <f>IF(最終需要項目別粗付加価値誘発額表!$M23&lt;1,"-",最終需要項目別粗付加価値誘発額表!I23/最終需要項目別粗付加価値誘発額表!$M23)</f>
        <v>-2.0903002193104467E-6</v>
      </c>
      <c r="J23" s="50">
        <f>IF(最終需要項目別粗付加価値誘発額表!$M23&lt;1,"-",最終需要項目別粗付加価値誘発額表!J23/最終需要項目別粗付加価値誘発額表!$M23)</f>
        <v>0</v>
      </c>
      <c r="K23" s="22">
        <f>IF(最終需要項目別粗付加価値誘発額表!$M23&lt;1,"-",最終需要項目別粗付加価値誘発額表!K23/最終需要項目別粗付加価値誘発額表!$M23)</f>
        <v>0.24290357306963847</v>
      </c>
      <c r="L23" s="22">
        <f>IF(最終需要項目別粗付加価値誘発額表!$M23&lt;1,"-",最終需要項目別粗付加価値誘発額表!L23/最終需要項目別粗付加価値誘発額表!$M23)</f>
        <v>0.72911163248967126</v>
      </c>
      <c r="M23" s="29">
        <f>IF(最終需要項目別粗付加価値誘発額表!$M23&lt;1,"-",最終需要項目別粗付加価値誘発額表!M23/最終需要項目別粗付加価値誘発額表!$M23)</f>
        <v>1</v>
      </c>
      <c r="O23" s="70">
        <f>最終需要項目別粗付加価値誘発係数表!S23/最終需要項目別粗付加価値誘発額表!M23*100</f>
        <v>0.80973023789679377</v>
      </c>
      <c r="P23" s="71">
        <f>最終需要項目別粗付加価値誘発係数表!T23/最終需要項目別粗付加価値誘発額表!M23*100</f>
        <v>1.9887492061722256</v>
      </c>
      <c r="Q23" s="72">
        <f>最終需要項目別粗付加価値誘発係数表!U23/最終需要項目別粗付加価値誘発額表!M23*100</f>
        <v>97.201520555930983</v>
      </c>
    </row>
    <row r="24" spans="2:17" x14ac:dyDescent="0.15">
      <c r="B24" s="5" t="s">
        <v>63</v>
      </c>
      <c r="C24" s="42" t="s">
        <v>106</v>
      </c>
      <c r="D24" s="21">
        <f>IF(最終需要項目別粗付加価値誘発額表!$M24&lt;1,"-",最終需要項目別粗付加価値誘発額表!D24/最終需要項目別粗付加価値誘発額表!$M24)</f>
        <v>2.1038585339193459E-4</v>
      </c>
      <c r="E24" s="22">
        <f>IF(最終需要項目別粗付加価値誘発額表!$M24&lt;1,"-",最終需要項目別粗付加価値誘発額表!E24/最終需要項目別粗付加価値誘発額表!$M24)</f>
        <v>1.4771886512795686E-2</v>
      </c>
      <c r="F24" s="22">
        <f>IF(最終需要項目別粗付加価値誘発額表!$M24&lt;1,"-",最終需要項目別粗付加価値誘発額表!F24/最終需要項目別粗付加価値誘発額表!$M24)</f>
        <v>1.081050761864623E-2</v>
      </c>
      <c r="G24" s="22">
        <f>IF(最終需要項目別粗付加価値誘発額表!$M24&lt;1,"-",最終需要項目別粗付加価値誘発額表!G24/最終需要項目別粗付加価値誘発額表!$M24)</f>
        <v>1.9053425681123291E-3</v>
      </c>
      <c r="H24" s="22">
        <f>IF(最終需要項目別粗付加価値誘発額表!$M24&lt;1,"-",最終需要項目別粗付加価値誘発額表!H24/最終需要項目別粗付加価値誘発額表!$M24)</f>
        <v>7.7808835265853271E-3</v>
      </c>
      <c r="I24" s="22">
        <f>IF(最終需要項目別粗付加価値誘発額表!$M24&lt;1,"-",最終需要項目別粗付加価値誘発額表!I24/最終需要項目別粗付加価値誘発額表!$M24)</f>
        <v>-1.0131195071456487E-5</v>
      </c>
      <c r="J24" s="50">
        <f>IF(最終需要項目別粗付加価値誘発額表!$M24&lt;1,"-",最終需要項目別粗付加価値誘発額表!J24/最終需要項目別粗付加価値誘発額表!$M24)</f>
        <v>0</v>
      </c>
      <c r="K24" s="22">
        <f>IF(最終需要項目別粗付加価値誘発額表!$M24&lt;1,"-",最終需要項目別粗付加価値誘発額表!K24/最終需要項目別粗付加価値誘発額表!$M24)</f>
        <v>0.2650716098649426</v>
      </c>
      <c r="L24" s="22">
        <f>IF(最終需要項目別粗付加価値誘発額表!$M24&lt;1,"-",最終需要項目別粗付加価値誘発額表!L24/最終需要項目別粗付加価値誘発額表!$M24)</f>
        <v>0.69945951525059735</v>
      </c>
      <c r="M24" s="29">
        <f>IF(最終需要項目別粗付加価値誘発額表!$M24&lt;1,"-",最終需要項目別粗付加価値誘発額表!M24/最終需要項目別粗付加価値誘発額表!$M24)</f>
        <v>1</v>
      </c>
      <c r="O24" s="70">
        <f>最終需要項目別粗付加価値誘発係数表!S24/最終需要項目別粗付加価値誘発額表!M24*100</f>
        <v>2.5792779984833851</v>
      </c>
      <c r="P24" s="71">
        <f>最終需要項目別粗付加価値誘発係数表!T24/最終需要項目別粗付加価値誘発額表!M24*100</f>
        <v>0.96760948996262008</v>
      </c>
      <c r="Q24" s="72">
        <f>最終需要項目別粗付加価値誘発係数表!U24/最終需要項目別粗付加価値誘発額表!M24*100</f>
        <v>96.453112511553996</v>
      </c>
    </row>
    <row r="25" spans="2:17" x14ac:dyDescent="0.15">
      <c r="B25" s="5" t="s">
        <v>64</v>
      </c>
      <c r="C25" s="42" t="s">
        <v>131</v>
      </c>
      <c r="D25" s="21">
        <f>IF(最終需要項目別粗付加価値誘発額表!$M25&lt;1,"-",最終需要項目別粗付加価値誘発額表!D25/最終需要項目別粗付加価値誘発額表!$M25)</f>
        <v>7.8704743225274838E-4</v>
      </c>
      <c r="E25" s="22">
        <f>IF(最終需要項目別粗付加価値誘発額表!$M25&lt;1,"-",最終需要項目別粗付加価値誘発額表!E25/最終需要項目別粗付加価値誘発額表!$M25)</f>
        <v>7.4525892303905064E-2</v>
      </c>
      <c r="F25" s="22">
        <f>IF(最終需要項目別粗付加価値誘発額表!$M25&lt;1,"-",最終需要項目別粗付加価値誘発額表!F25/最終需要項目別粗付加価値誘発額表!$M25)</f>
        <v>2.4896988399391463E-3</v>
      </c>
      <c r="G25" s="22">
        <f>IF(最終需要項目別粗付加価値誘発額表!$M25&lt;1,"-",最終需要項目別粗付加価値誘発額表!G25/最終需要項目別粗付加価値誘発額表!$M25)</f>
        <v>5.4468424749093752E-3</v>
      </c>
      <c r="H25" s="22">
        <f>IF(最終需要項目別粗付加価値誘発額表!$M25&lt;1,"-",最終需要項目別粗付加価値誘発額表!H25/最終需要項目別粗付加価値誘発額表!$M25)</f>
        <v>5.019959546307768E-2</v>
      </c>
      <c r="I25" s="22">
        <f>IF(最終需要項目別粗付加価値誘発額表!$M25&lt;1,"-",最終需要項目別粗付加価値誘発額表!I25/最終需要項目別粗付加価値誘発額表!$M25)</f>
        <v>1.5747012395199815E-6</v>
      </c>
      <c r="J25" s="50">
        <f>IF(最終需要項目別粗付加価値誘発額表!$M25&lt;1,"-",最終需要項目別粗付加価値誘発額表!J25/最終需要項目別粗付加価値誘発額表!$M25)</f>
        <v>0</v>
      </c>
      <c r="K25" s="22">
        <f>IF(最終需要項目別粗付加価値誘発額表!$M25&lt;1,"-",最終需要項目別粗付加価値誘発額表!K25/最終需要項目別粗付加価値誘発額表!$M25)</f>
        <v>8.366517299537865E-2</v>
      </c>
      <c r="L25" s="22">
        <f>IF(最終需要項目別粗付加価値誘発額表!$M25&lt;1,"-",最終需要項目別粗付加価値誘発額表!L25/最終需要項目別粗付加価値誘発額表!$M25)</f>
        <v>0.78288417578929792</v>
      </c>
      <c r="M25" s="29">
        <f>IF(最終需要項目別粗付加価値誘発額表!$M25&lt;1,"-",最終需要項目別粗付加価値誘発額表!M25/最終需要項目別粗付加価値誘発額表!$M25)</f>
        <v>1</v>
      </c>
      <c r="O25" s="70">
        <f>最終需要項目別粗付加価値誘発係数表!S25/最終需要項目別粗付加価値誘発額表!M25*100</f>
        <v>7.7802638576096959</v>
      </c>
      <c r="P25" s="71">
        <f>最終需要項目別粗付加価値誘発係数表!T25/最終需要項目別粗付加価値誘発額表!M25*100</f>
        <v>5.5648012639226563</v>
      </c>
      <c r="Q25" s="72">
        <f>最終需要項目別粗付加価値誘発係数表!U25/最終需要項目別粗付加価値誘発額表!M25*100</f>
        <v>86.654934878467643</v>
      </c>
    </row>
    <row r="26" spans="2:17" x14ac:dyDescent="0.15">
      <c r="B26" s="5" t="s">
        <v>65</v>
      </c>
      <c r="C26" s="42" t="s">
        <v>145</v>
      </c>
      <c r="D26" s="21">
        <f>IF(最終需要項目別粗付加価値誘発額表!$M26&lt;1,"-",最終需要項目別粗付加価値誘発額表!D26/最終需要項目別粗付加価値誘発額表!$M26)</f>
        <v>2.1753076840716693E-4</v>
      </c>
      <c r="E26" s="22">
        <f>IF(最終需要項目別粗付加価値誘発額表!$M26&lt;1,"-",最終需要項目別粗付加価値誘発額表!E26/最終需要項目別粗付加価値誘発額表!$M26)</f>
        <v>2.8530300545730639E-2</v>
      </c>
      <c r="F26" s="22">
        <f>IF(最終需要項目別粗付加価値誘発額表!$M26&lt;1,"-",最終需要項目別粗付加価値誘発額表!F26/最終需要項目別粗付加価値誘発額表!$M26)</f>
        <v>1.148791286394126E-3</v>
      </c>
      <c r="G26" s="22">
        <f>IF(最終需要項目別粗付加価値誘発額表!$M26&lt;1,"-",最終需要項目別粗付加価値誘発額表!G26/最終需要項目別粗付加価値誘発額表!$M26)</f>
        <v>6.8763318771180651E-3</v>
      </c>
      <c r="H26" s="22">
        <f>IF(最終需要項目別粗付加価値誘発額表!$M26&lt;1,"-",最終需要項目別粗付加価値誘発額表!H26/最終需要項目別粗付加価値誘発額表!$M26)</f>
        <v>3.9444034347639441E-2</v>
      </c>
      <c r="I26" s="22">
        <f>IF(最終需要項目別粗付加価値誘発額表!$M26&lt;1,"-",最終需要項目別粗付加価値誘発額表!I26/最終需要項目別粗付加価値誘発額表!$M26)</f>
        <v>-5.3565356793622318E-6</v>
      </c>
      <c r="J26" s="50">
        <f>IF(最終需要項目別粗付加価値誘発額表!$M26&lt;1,"-",最終需要項目別粗付加価値誘発額表!J26/最終需要項目別粗付加価値誘発額表!$M26)</f>
        <v>0</v>
      </c>
      <c r="K26" s="22">
        <f>IF(最終需要項目別粗付加価値誘発額表!$M26&lt;1,"-",最終需要項目別粗付加価値誘発額表!K26/最終需要項目別粗付加価値誘発額表!$M26)</f>
        <v>0.24207385472670567</v>
      </c>
      <c r="L26" s="22">
        <f>IF(最終需要項目別粗付加価値誘発額表!$M26&lt;1,"-",最終需要項目別粗付加価値誘発額表!L26/最終需要項目別粗付加価値誘発額表!$M26)</f>
        <v>0.68171451298368413</v>
      </c>
      <c r="M26" s="29">
        <f>IF(最終需要項目別粗付加価値誘発額表!$M26&lt;1,"-",最終需要項目別粗付加価値誘発額表!M26/最終需要項目別粗付加価値誘発額表!$M26)</f>
        <v>1</v>
      </c>
      <c r="O26" s="70">
        <f>最終需要項目別粗付加価値誘発係数表!S26/最終需要項目別粗付加価値誘発額表!M26*100</f>
        <v>2.9896622600531932</v>
      </c>
      <c r="P26" s="71">
        <f>最終需要項目別粗付加価値誘発係数表!T26/最終需要項目別粗付加価値誘発額表!M26*100</f>
        <v>4.6315009689078144</v>
      </c>
      <c r="Q26" s="72">
        <f>最終需要項目別粗付加価値誘発係数表!U26/最終需要項目別粗付加価値誘発額表!M26*100</f>
        <v>92.378836771038991</v>
      </c>
    </row>
    <row r="27" spans="2:17" x14ac:dyDescent="0.15">
      <c r="B27" s="5" t="s">
        <v>66</v>
      </c>
      <c r="C27" s="42" t="s">
        <v>132</v>
      </c>
      <c r="D27" s="21">
        <f>IF(最終需要項目別粗付加価値誘発額表!$M27&lt;1,"-",最終需要項目別粗付加価値誘発額表!D27/最終需要項目別粗付加価値誘発額表!$M27)</f>
        <v>1.6471469055115301E-4</v>
      </c>
      <c r="E27" s="22">
        <f>IF(最終需要項目別粗付加価値誘発額表!$M27&lt;1,"-",最終需要項目別粗付加価値誘発額表!E27/最終需要項目別粗付加価値誘発額表!$M27)</f>
        <v>0.16827135014630495</v>
      </c>
      <c r="F27" s="22">
        <f>IF(最終需要項目別粗付加価値誘発額表!$M27&lt;1,"-",最終需要項目別粗付加価値誘発額表!F27/最終需要項目別粗付加価値誘発額表!$M27)</f>
        <v>1.3250490110317389E-2</v>
      </c>
      <c r="G27" s="22">
        <f>IF(最終需要項目別粗付加価値誘発額表!$M27&lt;1,"-",最終需要項目別粗付加価値誘発額表!G27/最終需要項目別粗付加価値誘発額表!$M27)</f>
        <v>1.5624166252030428E-2</v>
      </c>
      <c r="H27" s="22">
        <f>IF(最終需要項目別粗付加価値誘発額表!$M27&lt;1,"-",最終需要項目別粗付加価値誘発額表!H27/最終需要項目別粗付加価値誘発額表!$M27)</f>
        <v>0.12388551555861256</v>
      </c>
      <c r="I27" s="22">
        <f>IF(最終需要項目別粗付加価値誘発額表!$M27&lt;1,"-",最終需要項目別粗付加価値誘発額表!I27/最終需要項目別粗付加価値誘発額表!$M27)</f>
        <v>-6.6124403216117412E-6</v>
      </c>
      <c r="J27" s="50">
        <f>IF(最終需要項目別粗付加価値誘発額表!$M27&lt;1,"-",最終需要項目別粗付加価値誘発額表!J27/最終需要項目別粗付加価値誘発額表!$M27)</f>
        <v>0</v>
      </c>
      <c r="K27" s="22">
        <f>IF(最終需要項目別粗付加価値誘発額表!$M27&lt;1,"-",最終需要項目別粗付加価値誘発額表!K27/最終需要項目別粗付加価値誘発額表!$M27)</f>
        <v>0.24503011726048593</v>
      </c>
      <c r="L27" s="22">
        <f>IF(最終需要項目別粗付加価値誘発額表!$M27&lt;1,"-",最終需要項目別粗付加価値誘発額表!L27/最終需要項目別粗付加価値誘発額表!$M27)</f>
        <v>0.43378025842201923</v>
      </c>
      <c r="M27" s="29">
        <f>IF(最終需要項目別粗付加価値誘発額表!$M27&lt;1,"-",最終需要項目別粗付加価値誘発額表!M27/最終需要項目別粗付加価値誘発額表!$M27)</f>
        <v>1</v>
      </c>
      <c r="O27" s="70">
        <f>最終需要項目別粗付加価値誘発係数表!S27/最終需要項目別粗付加価値誘発額表!M27*100</f>
        <v>18.168655494717349</v>
      </c>
      <c r="P27" s="71">
        <f>最終需要項目別粗付加価値誘発係数表!T27/最終需要項目別粗付加価値誘発額表!M27*100</f>
        <v>13.950306937032137</v>
      </c>
      <c r="Q27" s="72">
        <f>最終需要項目別粗付加価値誘発係数表!U27/最終需要項目別粗付加価値誘発額表!M27*100</f>
        <v>67.88103756825052</v>
      </c>
    </row>
    <row r="28" spans="2:17" x14ac:dyDescent="0.15">
      <c r="B28" s="5" t="s">
        <v>67</v>
      </c>
      <c r="C28" s="42" t="s">
        <v>0</v>
      </c>
      <c r="D28" s="21">
        <f>IF(最終需要項目別粗付加価値誘発額表!$M28&lt;1,"-",最終需要項目別粗付加価値誘発額表!D28/最終需要項目別粗付加価値誘発額表!$M28)</f>
        <v>3.4990609291261775E-3</v>
      </c>
      <c r="E28" s="22">
        <f>IF(最終需要項目別粗付加価値誘発額表!$M28&lt;1,"-",最終需要項目別粗付加価値誘発額表!E28/最終需要項目別粗付加価値誘発額表!$M28)</f>
        <v>9.9057030240341723E-2</v>
      </c>
      <c r="F28" s="22">
        <f>IF(最終需要項目別粗付加価値誘発額表!$M28&lt;1,"-",最終需要項目別粗付加価値誘発額表!F28/最終需要項目別粗付加価値誘発額表!$M28)</f>
        <v>2.0066872199353859E-2</v>
      </c>
      <c r="G28" s="22">
        <f>IF(最終需要項目別粗付加価値誘発額表!$M28&lt;1,"-",最終需要項目別粗付加価値誘発額表!G28/最終需要項目別粗付加価値誘発額表!$M28)</f>
        <v>4.209801601789894E-3</v>
      </c>
      <c r="H28" s="22">
        <f>IF(最終需要項目別粗付加価値誘発額表!$M28&lt;1,"-",最終需要項目別粗付加価値誘発額表!H28/最終需要項目別粗付加価値誘発額表!$M28)</f>
        <v>4.7183021883112422E-2</v>
      </c>
      <c r="I28" s="22">
        <f>IF(最終需要項目別粗付加価値誘発額表!$M28&lt;1,"-",最終需要項目別粗付加価値誘発額表!I28/最終需要項目別粗付加価値誘発額表!$M28)</f>
        <v>-3.0957416375397433E-5</v>
      </c>
      <c r="J28" s="50">
        <f>IF(最終需要項目別粗付加価値誘発額表!$M28&lt;1,"-",最終需要項目別粗付加価値誘発額表!J28/最終需要項目別粗付加価値誘発額表!$M28)</f>
        <v>0</v>
      </c>
      <c r="K28" s="22">
        <f>IF(最終需要項目別粗付加価値誘発額表!$M28&lt;1,"-",最終需要項目別粗付加価値誘発額表!K28/最終需要項目別粗付加価値誘発額表!$M28)</f>
        <v>3.121119359742627E-2</v>
      </c>
      <c r="L28" s="22">
        <f>IF(最終需要項目別粗付加価値誘発額表!$M28&lt;1,"-",最終需要項目別粗付加価値誘発額表!L28/最終需要項目別粗付加価値誘発額表!$M28)</f>
        <v>0.7948039769652252</v>
      </c>
      <c r="M28" s="29">
        <f>IF(最終需要項目別粗付加価値誘発額表!$M28&lt;1,"-",最終需要項目別粗付加価値誘発額表!M28/最終需要項目別粗付加価値誘発額表!$M28)</f>
        <v>1</v>
      </c>
      <c r="O28" s="70">
        <f>最終需要項目別粗付加価値誘発係数表!S28/最終需要項目別粗付加価値誘発額表!M28*100</f>
        <v>12.262296336882175</v>
      </c>
      <c r="P28" s="71">
        <f>最終需要項目別粗付加価値誘発係数表!T28/最終需要項目別粗付加価値誘発額表!M28*100</f>
        <v>5.1361866068526929</v>
      </c>
      <c r="Q28" s="72">
        <f>最終需要項目別粗付加価値誘発係数表!U28/最終需要項目別粗付加価値誘発額表!M28*100</f>
        <v>82.601517056265138</v>
      </c>
    </row>
    <row r="29" spans="2:17" x14ac:dyDescent="0.15">
      <c r="B29" s="5" t="s">
        <v>68</v>
      </c>
      <c r="C29" s="42" t="s">
        <v>133</v>
      </c>
      <c r="D29" s="21">
        <f>IF(最終需要項目別粗付加価値誘発額表!$M29&lt;1,"-",最終需要項目別粗付加価値誘発額表!D29/最終需要項目別粗付加価値誘発額表!$M29)</f>
        <v>4.2840625258334675E-4</v>
      </c>
      <c r="E29" s="22">
        <f>IF(最終需要項目別粗付加価値誘発額表!$M29&lt;1,"-",最終需要項目別粗付加価値誘発額表!E29/最終需要項目別粗付加価値誘発額表!$M29)</f>
        <v>3.497386727374778E-2</v>
      </c>
      <c r="F29" s="22">
        <f>IF(最終需要項目別粗付加価値誘発額表!$M29&lt;1,"-",最終需要項目別粗付加価値誘発額表!F29/最終需要項目別粗付加価値誘発額表!$M29)</f>
        <v>1.2708406299680121E-2</v>
      </c>
      <c r="G29" s="22">
        <f>IF(最終需要項目別粗付加価値誘発額表!$M29&lt;1,"-",最終需要項目別粗付加価値誘発額表!G29/最終需要項目別粗付加価値誘発額表!$M29)</f>
        <v>0.30966814420822458</v>
      </c>
      <c r="H29" s="22">
        <f>IF(最終需要項目別粗付加価値誘発額表!$M29&lt;1,"-",最終需要項目別粗付加価値誘発額表!H29/最終需要項目別粗付加価値誘発額表!$M29)</f>
        <v>0.62649501851181411</v>
      </c>
      <c r="I29" s="22">
        <f>IF(最終需要項目別粗付加価値誘発額表!$M29&lt;1,"-",最終需要項目別粗付加価値誘発額表!I29/最終需要項目別粗付加価値誘発額表!$M29)</f>
        <v>-1.2171524141406692E-7</v>
      </c>
      <c r="J29" s="50">
        <f>IF(最終需要項目別粗付加価値誘発額表!$M29&lt;1,"-",最終需要項目別粗付加価値誘発額表!J29/最終需要項目別粗付加価値誘発額表!$M29)</f>
        <v>0</v>
      </c>
      <c r="K29" s="22">
        <f>IF(最終需要項目別粗付加価値誘発額表!$M29&lt;1,"-",最終需要項目別粗付加価値誘発額表!K29/最終需要項目別粗付加価値誘発額表!$M29)</f>
        <v>1.6481418144626415E-3</v>
      </c>
      <c r="L29" s="22">
        <f>IF(最終需要項目別粗付加価値誘発額表!$M29&lt;1,"-",最終需要項目別粗付加価値誘発額表!L29/最終需要項目別粗付加価値誘発額表!$M29)</f>
        <v>1.4078137354728978E-2</v>
      </c>
      <c r="M29" s="29">
        <f>IF(最終需要項目別粗付加価値誘発額表!$M29&lt;1,"-",最終需要項目別粗付加価値誘発額表!M29/最終需要項目別粗付加価値誘発額表!$M29)</f>
        <v>1</v>
      </c>
      <c r="O29" s="70">
        <f>最終需要項目別粗付加価値誘発係数表!S29/最終需要項目別粗付加価値誘発額表!M29*100</f>
        <v>4.8110679826011253</v>
      </c>
      <c r="P29" s="71">
        <f>最終需要項目別粗付加価値誘発係数表!T29/最終需要項目別粗付加価値誘発額表!M29*100</f>
        <v>93.616304100479724</v>
      </c>
      <c r="Q29" s="72">
        <f>最終需要項目別粗付加価値誘発係数表!U29/最終需要項目別粗付加価値誘発額表!M29*100</f>
        <v>1.5726279169191619</v>
      </c>
    </row>
    <row r="30" spans="2:17" x14ac:dyDescent="0.15">
      <c r="B30" s="5" t="s">
        <v>69</v>
      </c>
      <c r="C30" s="42" t="s">
        <v>107</v>
      </c>
      <c r="D30" s="21">
        <f>IF(最終需要項目別粗付加価値誘発額表!$M30&lt;1,"-",最終需要項目別粗付加価値誘発額表!D30/最終需要項目別粗付加価値誘発額表!$M30)</f>
        <v>8.5806428717379642E-3</v>
      </c>
      <c r="E30" s="22">
        <f>IF(最終需要項目別粗付加価値誘発額表!$M30&lt;1,"-",最終需要項目別粗付加価値誘発額表!E30/最終需要項目別粗付加価値誘発額表!$M30)</f>
        <v>0.63765812242718478</v>
      </c>
      <c r="F30" s="22">
        <f>IF(最終需要項目別粗付加価値誘発額表!$M30&lt;1,"-",最終需要項目別粗付加価値誘発額表!F30/最終需要項目別粗付加価値誘発額表!$M30)</f>
        <v>0.10548233001155921</v>
      </c>
      <c r="G30" s="22">
        <f>IF(最終需要項目別粗付加価値誘発額表!$M30&lt;1,"-",最終需要項目別粗付加価値誘発額表!G30/最終需要項目別粗付加価値誘発額表!$M30)</f>
        <v>9.7029062866482892E-3</v>
      </c>
      <c r="H30" s="22">
        <f>IF(最終需要項目別粗付加価値誘発額表!$M30&lt;1,"-",最終需要項目別粗付加価値誘発額表!H30/最終需要項目別粗付加価値誘発額表!$M30)</f>
        <v>4.2661234556759693E-2</v>
      </c>
      <c r="I30" s="22">
        <f>IF(最終需要項目別粗付加価値誘発額表!$M30&lt;1,"-",最終需要項目別粗付加価値誘発額表!I30/最終需要項目別粗付加価値誘発額表!$M30)</f>
        <v>-1.4992534503917755E-6</v>
      </c>
      <c r="J30" s="50">
        <f>IF(最終需要項目別粗付加価値誘発額表!$M30&lt;1,"-",最終需要項目別粗付加価値誘発額表!J30/最終需要項目別粗付加価値誘発額表!$M30)</f>
        <v>0</v>
      </c>
      <c r="K30" s="22">
        <f>IF(最終需要項目別粗付加価値誘発額表!$M30&lt;1,"-",最終需要項目別粗付加価値誘発額表!K30/最終需要項目別粗付加価値誘発額表!$M30)</f>
        <v>2.2870941775470218E-2</v>
      </c>
      <c r="L30" s="22">
        <f>IF(最終需要項目別粗付加価値誘発額表!$M30&lt;1,"-",最終需要項目別粗付加価値誘発額表!L30/最終需要項目別粗付加価値誘発額表!$M30)</f>
        <v>0.17304532132409023</v>
      </c>
      <c r="M30" s="29">
        <f>IF(最終需要項目別粗付加価値誘発額表!$M30&lt;1,"-",最終需要項目別粗付加価値誘発額表!M30/最終需要項目別粗付加価値誘発額表!$M30)</f>
        <v>1</v>
      </c>
      <c r="O30" s="70">
        <f>最終需要項目別粗付加価値誘発係数表!S30/最終需要項目別粗付加価値誘発額表!M30*100</f>
        <v>75.172109531048193</v>
      </c>
      <c r="P30" s="71">
        <f>最終需要項目別粗付加価値誘発係数表!T30/最終需要項目別粗付加価値誘発額表!M30*100</f>
        <v>5.236264158995759</v>
      </c>
      <c r="Q30" s="72">
        <f>最終需要項目別粗付加価値誘発係数表!U30/最終需要項目別粗付加価値誘発額表!M30*100</f>
        <v>19.591626309956045</v>
      </c>
    </row>
    <row r="31" spans="2:17" x14ac:dyDescent="0.15">
      <c r="B31" s="5" t="s">
        <v>70</v>
      </c>
      <c r="C31" s="42" t="s">
        <v>1</v>
      </c>
      <c r="D31" s="21">
        <f>IF(最終需要項目別粗付加価値誘発額表!$M31&lt;1,"-",最終需要項目別粗付加価値誘発額表!D31/最終需要項目別粗付加価値誘発額表!$M31)</f>
        <v>7.0993877923267792E-3</v>
      </c>
      <c r="E31" s="22">
        <f>IF(最終需要項目別粗付加価値誘発額表!$M31&lt;1,"-",最終需要項目別粗付加価値誘発額表!E31/最終需要項目別粗付加価値誘発額表!$M31)</f>
        <v>0.57257207712312064</v>
      </c>
      <c r="F31" s="22">
        <f>IF(最終需要項目別粗付加価値誘発額表!$M31&lt;1,"-",最終需要項目別粗付加価値誘発額表!F31/最終需要項目別粗付加価値誘発額表!$M31)</f>
        <v>0.14006479177183576</v>
      </c>
      <c r="G31" s="22">
        <f>IF(最終需要項目別粗付加価値誘発額表!$M31&lt;1,"-",最終需要項目別粗付加価値誘発額表!G31/最終需要項目別粗付加価値誘発額表!$M31)</f>
        <v>1.5875608621044049E-2</v>
      </c>
      <c r="H31" s="22">
        <f>IF(最終需要項目別粗付加価値誘発額表!$M31&lt;1,"-",最終需要項目別粗付加価値誘発額表!H31/最終需要項目別粗付加価値誘発額表!$M31)</f>
        <v>5.9095824065882104E-2</v>
      </c>
      <c r="I31" s="22">
        <f>IF(最終需要項目別粗付加価値誘発額表!$M31&lt;1,"-",最終需要項目別粗付加価値誘発額表!I31/最終需要項目別粗付加価値誘発額表!$M31)</f>
        <v>-6.9693564323709211E-7</v>
      </c>
      <c r="J31" s="50">
        <f>IF(最終需要項目別粗付加価値誘発額表!$M31&lt;1,"-",最終需要項目別粗付加価値誘発額表!J31/最終需要項目別粗付加価値誘発額表!$M31)</f>
        <v>0</v>
      </c>
      <c r="K31" s="22">
        <f>IF(最終需要項目別粗付加価値誘発額表!$M31&lt;1,"-",最終需要項目別粗付加価値誘発額表!K31/最終需要項目別粗付加価値誘発額表!$M31)</f>
        <v>1.6257791331698565E-2</v>
      </c>
      <c r="L31" s="22">
        <f>IF(最終需要項目別粗付加価値誘発額表!$M31&lt;1,"-",最終需要項目別粗付加価値誘発額表!L31/最終需要項目別粗付加価値誘発額表!$M31)</f>
        <v>0.18903521622973549</v>
      </c>
      <c r="M31" s="29">
        <f>IF(最終需要項目別粗付加価値誘発額表!$M31&lt;1,"-",最終需要項目別粗付加価値誘発額表!M31/最終需要項目別粗付加価値誘発額表!$M31)</f>
        <v>1</v>
      </c>
      <c r="O31" s="70">
        <f>最終需要項目別粗付加価値誘発係数表!S31/最終需要項目別粗付加価値誘発額表!M31*100</f>
        <v>71.973625668728303</v>
      </c>
      <c r="P31" s="71">
        <f>最終需要項目別粗付加価値誘発係数表!T31/最終需要項目別粗付加価値誘発額表!M31*100</f>
        <v>7.497073575128292</v>
      </c>
      <c r="Q31" s="72">
        <f>最終需要項目別粗付加価値誘発係数表!U31/最終需要項目別粗付加価値誘発額表!M31*100</f>
        <v>20.529300756143407</v>
      </c>
    </row>
    <row r="32" spans="2:17" x14ac:dyDescent="0.15">
      <c r="B32" s="5" t="s">
        <v>71</v>
      </c>
      <c r="C32" s="42" t="s">
        <v>2</v>
      </c>
      <c r="D32" s="21">
        <f>IF(最終需要項目別粗付加価値誘発額表!$M32&lt;1,"-",最終需要項目別粗付加価値誘発額表!D32/最終需要項目別粗付加価値誘発額表!$M32)</f>
        <v>6.1451630250029228E-3</v>
      </c>
      <c r="E32" s="22">
        <f>IF(最終需要項目別粗付加価値誘発額表!$M32&lt;1,"-",最終需要項目別粗付加価値誘発額表!E32/最終需要項目別粗付加価値誘発額表!$M32)</f>
        <v>0.13229998827072045</v>
      </c>
      <c r="F32" s="22">
        <f>IF(最終需要項目別粗付加価値誘発額表!$M32&lt;1,"-",最終需要項目別粗付加価値誘発額表!F32/最終需要項目別粗付加価値誘発額表!$M32)</f>
        <v>0.2877642921007747</v>
      </c>
      <c r="G32" s="22">
        <f>IF(最終需要項目別粗付加価値誘発額表!$M32&lt;1,"-",最終需要項目別粗付加価値誘発額表!G32/最終需要項目別粗付加価値誘発額表!$M32)</f>
        <v>6.8984756799012996E-3</v>
      </c>
      <c r="H32" s="22">
        <f>IF(最終需要項目別粗付加価値誘発額表!$M32&lt;1,"-",最終需要項目別粗付加価値誘発額表!H32/最終需要項目別粗付加価値誘発額表!$M32)</f>
        <v>2.8535110325165557E-2</v>
      </c>
      <c r="I32" s="22">
        <f>IF(最終需要項目別粗付加価値誘発額表!$M32&lt;1,"-",最終需要項目別粗付加価値誘発額表!I32/最終需要項目別粗付加価値誘発額表!$M32)</f>
        <v>-4.7624796611124843E-7</v>
      </c>
      <c r="J32" s="50">
        <f>IF(最終需要項目別粗付加価値誘発額表!$M32&lt;1,"-",最終需要項目別粗付加価値誘発額表!J32/最終需要項目別粗付加価値誘発額表!$M32)</f>
        <v>0</v>
      </c>
      <c r="K32" s="22">
        <f>IF(最終需要項目別粗付加価値誘発額表!$M32&lt;1,"-",最終需要項目別粗付加価値誘発額表!K32/最終需要項目別粗付加価値誘発額表!$M32)</f>
        <v>8.5578008601357967E-3</v>
      </c>
      <c r="L32" s="22">
        <f>IF(最終需要項目別粗付加価値誘発額表!$M32&lt;1,"-",最終需要項目別粗付加価値誘発額表!L32/最終需要項目別粗付加価値誘発額表!$M32)</f>
        <v>0.52979964598626528</v>
      </c>
      <c r="M32" s="29">
        <f>IF(最終需要項目別粗付加価値誘発額表!$M32&lt;1,"-",最終需要項目別粗付加価値誘発額表!M32/最終需要項目別粗付加価値誘発額表!$M32)</f>
        <v>1</v>
      </c>
      <c r="O32" s="70">
        <f>最終需要項目別粗付加価値誘発係数表!S32/最終需要項目別粗付加価値誘発額表!M32*100</f>
        <v>42.62094433964981</v>
      </c>
      <c r="P32" s="71">
        <f>最終需要項目別粗付加価値誘発係数表!T32/最終需要項目別粗付加価値誘発額表!M32*100</f>
        <v>3.5433109757100749</v>
      </c>
      <c r="Q32" s="72">
        <f>最終需要項目別粗付加価値誘発係数表!U32/最終需要項目別粗付加価値誘発額表!M32*100</f>
        <v>53.835744684640098</v>
      </c>
    </row>
    <row r="33" spans="2:17" x14ac:dyDescent="0.15">
      <c r="B33" s="5" t="s">
        <v>72</v>
      </c>
      <c r="C33" s="42" t="s">
        <v>134</v>
      </c>
      <c r="D33" s="21">
        <f>IF(最終需要項目別粗付加価値誘発額表!$M33&lt;1,"-",最終需要項目別粗付加価値誘発額表!D33/最終需要項目別粗付加価値誘発額表!$M33)</f>
        <v>1.4825457540204139E-2</v>
      </c>
      <c r="E33" s="22">
        <f>IF(最終需要項目別粗付加価値誘発額表!$M33&lt;1,"-",最終需要項目別粗付加価値誘発額表!E33/最終需要項目別粗付加価値誘発額表!$M33)</f>
        <v>0.57358886585952795</v>
      </c>
      <c r="F33" s="22">
        <f>IF(最終需要項目別粗付加価値誘発額表!$M33&lt;1,"-",最終需要項目別粗付加価値誘発額表!F33/最終需要項目別粗付加価値誘発額表!$M33)</f>
        <v>3.5059189855479032E-2</v>
      </c>
      <c r="G33" s="22">
        <f>IF(最終需要項目別粗付加価値誘発額表!$M33&lt;1,"-",最終需要項目別粗付加価値誘発額表!G33/最終需要項目別粗付加価値誘発額表!$M33)</f>
        <v>1.6951769366859798E-2</v>
      </c>
      <c r="H33" s="22">
        <f>IF(最終需要項目別粗付加価値誘発額表!$M33&lt;1,"-",最終需要項目別粗付加価値誘発額表!H33/最終需要項目別粗付加価値誘発額表!$M33)</f>
        <v>8.4080886013984182E-2</v>
      </c>
      <c r="I33" s="22">
        <f>IF(最終需要項目別粗付加価値誘発額表!$M33&lt;1,"-",最終需要項目別粗付加価値誘発額表!I33/最終需要項目別粗付加価値誘発額表!$M33)</f>
        <v>-7.5150860954404378E-7</v>
      </c>
      <c r="J33" s="50">
        <f>IF(最終需要項目別粗付加価値誘発額表!$M33&lt;1,"-",最終需要項目別粗付加価値誘発額表!J33/最終需要項目別粗付加価値誘発額表!$M33)</f>
        <v>0</v>
      </c>
      <c r="K33" s="22">
        <f>IF(最終需要項目別粗付加価値誘発額表!$M33&lt;1,"-",最終需要項目別粗付加価値誘発額表!K33/最終需要項目別粗付加価値誘発額表!$M33)</f>
        <v>7.1251570063100192E-2</v>
      </c>
      <c r="L33" s="22">
        <f>IF(最終需要項目別粗付加価値誘発額表!$M33&lt;1,"-",最終需要項目別粗付加価値誘発額表!L33/最終需要項目別粗付加価値誘発額表!$M33)</f>
        <v>0.20424301280945428</v>
      </c>
      <c r="M33" s="29">
        <f>IF(最終需要項目別粗付加価値誘発額表!$M33&lt;1,"-",最終需要項目別粗付加価値誘発額表!M33/最終需要項目別粗付加価値誘発額表!$M33)</f>
        <v>1</v>
      </c>
      <c r="O33" s="70">
        <f>最終需要項目別粗付加価値誘発係数表!S33/最終需要項目別粗付加価値誘発額表!M33*100</f>
        <v>62.347351325521117</v>
      </c>
      <c r="P33" s="71">
        <f>最終需要項目別粗付加価値誘発係数表!T33/最終需要項目別粗付加価値誘発額表!M33*100</f>
        <v>10.103190387223444</v>
      </c>
      <c r="Q33" s="72">
        <f>最終需要項目別粗付加価値誘発係数表!U33/最終需要項目別粗付加価値誘発額表!M33*100</f>
        <v>27.549458287255451</v>
      </c>
    </row>
    <row r="34" spans="2:17" x14ac:dyDescent="0.15">
      <c r="B34" s="5" t="s">
        <v>73</v>
      </c>
      <c r="C34" s="42" t="s">
        <v>135</v>
      </c>
      <c r="D34" s="21">
        <f>IF(最終需要項目別粗付加価値誘発額表!$M34&lt;1,"-",最終需要項目別粗付加価値誘発額表!D34/最終需要項目別粗付加価値誘発額表!$M34)</f>
        <v>1.9689756478507236E-3</v>
      </c>
      <c r="E34" s="22">
        <f>IF(最終需要項目別粗付加価値誘発額表!$M34&lt;1,"-",最終需要項目別粗付加価値誘発額表!E34/最終需要項目別粗付加価値誘発額表!$M34)</f>
        <v>0.75413291017902184</v>
      </c>
      <c r="F34" s="22">
        <f>IF(最終需要項目別粗付加価値誘発額表!$M34&lt;1,"-",最終需要項目別粗付加価値誘発額表!F34/最終需要項目別粗付加価値誘発額表!$M34)</f>
        <v>4.0398295814956291E-2</v>
      </c>
      <c r="G34" s="22">
        <f>IF(最終需要項目別粗付加価値誘発額表!$M34&lt;1,"-",最終需要項目別粗付加価値誘発額表!G34/最終需要項目別粗付加価値誘発額表!$M34)</f>
        <v>7.3536977000947749E-3</v>
      </c>
      <c r="H34" s="22">
        <f>IF(最終需要項目別粗付加価値誘発額表!$M34&lt;1,"-",最終需要項目別粗付加価値誘発額表!H34/最終需要項目別粗付加価値誘発額表!$M34)</f>
        <v>2.6118272374348807E-2</v>
      </c>
      <c r="I34" s="22">
        <f>IF(最終需要項目別粗付加価値誘発額表!$M34&lt;1,"-",最終需要項目別粗付加価値誘発額表!I34/最終需要項目別粗付加価値誘発額表!$M34)</f>
        <v>-3.8081428130736422E-7</v>
      </c>
      <c r="J34" s="50">
        <f>IF(最終需要項目別粗付加価値誘発額表!$M34&lt;1,"-",最終需要項目別粗付加価値誘発額表!J34/最終需要項目別粗付加価値誘発額表!$M34)</f>
        <v>0</v>
      </c>
      <c r="K34" s="22">
        <f>IF(最終需要項目別粗付加価値誘発額表!$M34&lt;1,"-",最終需要項目別粗付加価値誘発額表!K34/最終需要項目別粗付加価値誘発額表!$M34)</f>
        <v>6.3208561017958548E-2</v>
      </c>
      <c r="L34" s="22">
        <f>IF(最終需要項目別粗付加価値誘発額表!$M34&lt;1,"-",最終需要項目別粗付加価値誘発額表!L34/最終需要項目別粗付加価値誘発額表!$M34)</f>
        <v>0.10681966808005035</v>
      </c>
      <c r="M34" s="29">
        <f>IF(最終需要項目別粗付加価値誘発額表!$M34&lt;1,"-",最終需要項目別粗付加価値誘発額表!M34/最終需要項目別粗付加価値誘発額表!$M34)</f>
        <v>1</v>
      </c>
      <c r="O34" s="70">
        <f>最終需要項目別粗付加価値誘発係数表!S34/最終需要項目別粗付加価値誘発額表!M34*100</f>
        <v>79.650018164182896</v>
      </c>
      <c r="P34" s="71">
        <f>最終需要項目別粗付加価値誘発係数表!T34/最終需要項目別粗付加価値誘発額表!M34*100</f>
        <v>3.3471589260162271</v>
      </c>
      <c r="Q34" s="72">
        <f>最終需要項目別粗付加価値誘発係数表!U34/最終需要項目別粗付加価値誘発額表!M34*100</f>
        <v>17.002822909800887</v>
      </c>
    </row>
    <row r="35" spans="2:17" x14ac:dyDescent="0.15">
      <c r="B35" s="5" t="s">
        <v>74</v>
      </c>
      <c r="C35" s="42" t="s">
        <v>136</v>
      </c>
      <c r="D35" s="21">
        <f>IF(最終需要項目別粗付加価値誘発額表!$M35&lt;1,"-",最終需要項目別粗付加価値誘発額表!D35/最終需要項目別粗付加価値誘発額表!$M35)</f>
        <v>1.8544168840904744E-3</v>
      </c>
      <c r="E35" s="22">
        <f>IF(最終需要項目別粗付加価値誘発額表!$M35&lt;1,"-",最終需要項目別粗付加価値誘発額表!E35/最終需要項目別粗付加価値誘発額表!$M35)</f>
        <v>0.84361788212264799</v>
      </c>
      <c r="F35" s="22">
        <f>IF(最終需要項目別粗付加価値誘発額表!$M35&lt;1,"-",最終需要項目別粗付加価値誘発額表!F35/最終需要項目別粗付加価値誘発額表!$M35)</f>
        <v>1.6382956317252305E-2</v>
      </c>
      <c r="G35" s="22">
        <f>IF(最終需要項目別粗付加価値誘発額表!$M35&lt;1,"-",最終需要項目別粗付加価値誘発額表!G35/最終需要項目別粗付加価値誘発額表!$M35)</f>
        <v>2.5266012318949345E-3</v>
      </c>
      <c r="H35" s="22">
        <f>IF(最終需要項目別粗付加価値誘発額表!$M35&lt;1,"-",最終需要項目別粗付加価値誘発額表!H35/最終需要項目別粗付加価値誘発額表!$M35)</f>
        <v>3.4568922747231633E-2</v>
      </c>
      <c r="I35" s="22">
        <f>IF(最終需要項目別粗付加価値誘発額表!$M35&lt;1,"-",最終需要項目別粗付加価値誘発額表!I35/最終需要項目別粗付加価値誘発額表!$M35)</f>
        <v>-3.0755687617000357E-7</v>
      </c>
      <c r="J35" s="50">
        <f>IF(最終需要項目別粗付加価値誘発額表!$M35&lt;1,"-",最終需要項目別粗付加価値誘発額表!J35/最終需要項目別粗付加価値誘発額表!$M35)</f>
        <v>0</v>
      </c>
      <c r="K35" s="22">
        <f>IF(最終需要項目別粗付加価値誘発額表!$M35&lt;1,"-",最終需要項目別粗付加価値誘発額表!K35/最終需要項目別粗付加価値誘発額表!$M35)</f>
        <v>4.9522094423999873E-3</v>
      </c>
      <c r="L35" s="22">
        <f>IF(最終需要項目別粗付加価値誘発額表!$M35&lt;1,"-",最終需要項目別粗付加価値誘発額表!L35/最終需要項目別粗付加価値誘発額表!$M35)</f>
        <v>9.6097318811358787E-2</v>
      </c>
      <c r="M35" s="29">
        <f>IF(最終需要項目別粗付加価値誘発額表!$M35&lt;1,"-",最終需要項目別粗付加価値誘発額表!M35/最終需要項目別粗付加価値誘発額表!$M35)</f>
        <v>1</v>
      </c>
      <c r="O35" s="70">
        <f>最終需要項目別粗付加価値誘発係数表!S35/最終需要項目別粗付加価値誘発額表!M35*100</f>
        <v>86.185525532399083</v>
      </c>
      <c r="P35" s="71">
        <f>最終需要項目別粗付加価値誘発係数表!T35/最終需要項目別粗付加価値誘発額表!M35*100</f>
        <v>3.7095216422250394</v>
      </c>
      <c r="Q35" s="72">
        <f>最終需要項目別粗付加価値誘発係数表!U35/最終需要項目別粗付加価値誘発額表!M35*100</f>
        <v>10.104952825375877</v>
      </c>
    </row>
    <row r="36" spans="2:17" x14ac:dyDescent="0.15">
      <c r="B36" s="5" t="s">
        <v>75</v>
      </c>
      <c r="C36" s="42" t="s">
        <v>137</v>
      </c>
      <c r="D36" s="21">
        <f>IF(最終需要項目別粗付加価値誘発額表!$M36&lt;1,"-",最終需要項目別粗付加価値誘発額表!D36/最終需要項目別粗付加価値誘発額表!$M36)</f>
        <v>8.0163524506397556E-3</v>
      </c>
      <c r="E36" s="22">
        <f>IF(最終需要項目別粗付加価値誘発額表!$M36&lt;1,"-",最終需要項目別粗付加価値誘発額表!E36/最終需要項目別粗付加価値誘発額表!$M36)</f>
        <v>0.42677497426048749</v>
      </c>
      <c r="F36" s="22">
        <f>IF(最終需要項目別粗付加価値誘発額表!$M36&lt;1,"-",最終需要項目別粗付加価値誘発額表!F36/最終需要項目別粗付加価値誘発額表!$M36)</f>
        <v>6.543619122593905E-2</v>
      </c>
      <c r="G36" s="22">
        <f>IF(最終需要項目別粗付加価値誘発額表!$M36&lt;1,"-",最終需要項目別粗付加価値誘発額表!G36/最終需要項目別粗付加価値誘発額表!$M36)</f>
        <v>2.0226094128881721E-2</v>
      </c>
      <c r="H36" s="22">
        <f>IF(最終需要項目別粗付加価値誘発額表!$M36&lt;1,"-",最終需要項目別粗付加価値誘発額表!H36/最終需要項目別粗付加価値誘発額表!$M36)</f>
        <v>6.3226652394275371E-2</v>
      </c>
      <c r="I36" s="22">
        <f>IF(最終需要項目別粗付加価値誘発額表!$M36&lt;1,"-",最終需要項目別粗付加価値誘発額表!I36/最終需要項目別粗付加価値誘発額表!$M36)</f>
        <v>-1.0747058965239765E-6</v>
      </c>
      <c r="J36" s="50">
        <f>IF(最終需要項目別粗付加価値誘発額表!$M36&lt;1,"-",最終需要項目別粗付加価値誘発額表!J36/最終需要項目別粗付加価値誘発額表!$M36)</f>
        <v>0</v>
      </c>
      <c r="K36" s="22">
        <f>IF(最終需要項目別粗付加価値誘発額表!$M36&lt;1,"-",最終需要項目別粗付加価値誘発額表!K36/最終需要項目別粗付加価値誘発額表!$M36)</f>
        <v>3.4674807387994118E-2</v>
      </c>
      <c r="L36" s="22">
        <f>IF(最終需要項目別粗付加価値誘発額表!$M36&lt;1,"-",最終需要項目別粗付加価値誘発額表!L36/最終需要項目別粗付加価値誘発額表!$M36)</f>
        <v>0.38164600285767897</v>
      </c>
      <c r="M36" s="29">
        <f>IF(最終需要項目別粗付加価値誘発額表!$M36&lt;1,"-",最終需要項目別粗付加価値誘発額表!M36/最終需要項目別粗付加価値誘発額表!$M36)</f>
        <v>1</v>
      </c>
      <c r="O36" s="70">
        <f>最終需要項目別粗付加価値誘発係数表!S36/最終需要項目別粗付加価値誘発額表!M36*100</f>
        <v>50.022751793706632</v>
      </c>
      <c r="P36" s="71">
        <f>最終需要項目別粗付加価値誘発係数表!T36/最終需要項目別粗付加価値誘発額表!M36*100</f>
        <v>8.3451671817260564</v>
      </c>
      <c r="Q36" s="72">
        <f>最終需要項目別粗付加価値誘発係数表!U36/最終需要項目別粗付加価値誘発額表!M36*100</f>
        <v>41.632081024567306</v>
      </c>
    </row>
    <row r="37" spans="2:17" x14ac:dyDescent="0.15">
      <c r="B37" s="5" t="s">
        <v>76</v>
      </c>
      <c r="C37" s="42" t="s">
        <v>108</v>
      </c>
      <c r="D37" s="21">
        <f>IF(最終需要項目別粗付加価値誘発額表!$M37&lt;1,"-",最終需要項目別粗付加価値誘発額表!D37/最終需要項目別粗付加価値誘発額表!$M37)</f>
        <v>2.2513993824802791E-3</v>
      </c>
      <c r="E37" s="22">
        <f>IF(最終需要項目別粗付加価値誘発額表!$M37&lt;1,"-",最終需要項目別粗付加価値誘発額表!E37/最終需要項目別粗付加価値誘発額表!$M37)</f>
        <v>0.21908533481883147</v>
      </c>
      <c r="F37" s="22">
        <f>IF(最終需要項目別粗付加価値誘発額表!$M37&lt;1,"-",最終需要項目別粗付加価値誘発額表!F37/最終需要項目別粗付加価値誘発額表!$M37)</f>
        <v>2.7381185778128779E-2</v>
      </c>
      <c r="G37" s="22">
        <f>IF(最終需要項目別粗付加価値誘発額表!$M37&lt;1,"-",最終需要項目別粗付加価値誘発額表!G37/最終需要項目別粗付加価値誘発額表!$M37)</f>
        <v>1.0371796909311741E-2</v>
      </c>
      <c r="H37" s="22">
        <f>IF(最終需要項目別粗付加価値誘発額表!$M37&lt;1,"-",最終需要項目別粗付加価値誘発額表!H37/最終需要項目別粗付加価値誘発額表!$M37)</f>
        <v>0.21254638937671391</v>
      </c>
      <c r="I37" s="22">
        <f>IF(最終需要項目別粗付加価値誘発額表!$M37&lt;1,"-",最終需要項目別粗付加価値誘発額表!I37/最終需要項目別粗付加価値誘発額表!$M37)</f>
        <v>-1.4863415815395093E-5</v>
      </c>
      <c r="J37" s="50">
        <f>IF(最終需要項目別粗付加価値誘発額表!$M37&lt;1,"-",最終需要項目別粗付加価値誘発額表!J37/最終需要項目別粗付加価値誘発額表!$M37)</f>
        <v>0</v>
      </c>
      <c r="K37" s="22">
        <f>IF(最終需要項目別粗付加価値誘発額表!$M37&lt;1,"-",最終需要項目別粗付加価値誘発額表!K37/最終需要項目別粗付加価値誘発額表!$M37)</f>
        <v>2.9866865120545094E-2</v>
      </c>
      <c r="L37" s="22">
        <f>IF(最終需要項目別粗付加価値誘発額表!$M37&lt;1,"-",最終需要項目別粗付加価値誘発額表!L37/最終需要項目別粗付加価値誘発額表!$M37)</f>
        <v>0.49851189202980412</v>
      </c>
      <c r="M37" s="29">
        <f>IF(最終需要項目別粗付加価値誘発額表!$M37&lt;1,"-",最終需要項目別粗付加価値誘発額表!M37/最終需要項目別粗付加価値誘発額表!$M37)</f>
        <v>1</v>
      </c>
      <c r="O37" s="70">
        <f>最終需要項目別粗付加価値誘発係数表!S37/最終需要項目別粗付加価値誘発額表!M37*100</f>
        <v>24.871791997944051</v>
      </c>
      <c r="P37" s="71">
        <f>最終需要項目別粗付加価値誘発係数表!T37/最終需要項目別粗付加価値誘発額表!M37*100</f>
        <v>22.290332287021027</v>
      </c>
      <c r="Q37" s="72">
        <f>最終需要項目別粗付加価値誘発係数表!U37/最終需要項目別粗付加価値誘発額表!M37*100</f>
        <v>52.837875715034919</v>
      </c>
    </row>
    <row r="38" spans="2:17" x14ac:dyDescent="0.15">
      <c r="B38" s="5" t="s">
        <v>77</v>
      </c>
      <c r="C38" s="42" t="s">
        <v>138</v>
      </c>
      <c r="D38" s="21">
        <f>IF(最終需要項目別粗付加価値誘発額表!$M38&lt;1,"-",最終需要項目別粗付加価値誘発額表!D38/最終需要項目別粗付加価値誘発額表!$M38)</f>
        <v>2.001808098614707E-5</v>
      </c>
      <c r="E38" s="22">
        <f>IF(最終需要項目別粗付加価値誘発額表!$M38&lt;1,"-",最終需要項目別粗付加価値誘発額表!E38/最終需要項目別粗付加価値誘発額表!$M38)</f>
        <v>2.0738216015081485E-2</v>
      </c>
      <c r="F38" s="22">
        <f>IF(最終需要項目別粗付加価値誘発額表!$M38&lt;1,"-",最終需要項目別粗付加価値誘発額表!F38/最終需要項目別粗付加価値誘発額表!$M38)</f>
        <v>0.9771500932838032</v>
      </c>
      <c r="G38" s="22">
        <f>IF(最終需要項目別粗付加価値誘発額表!$M38&lt;1,"-",最終需要項目別粗付加価値誘発額表!G38/最終需要項目別粗付加価値誘発額表!$M38)</f>
        <v>2.6226655340522522E-4</v>
      </c>
      <c r="H38" s="22">
        <f>IF(最終需要項目別粗付加価値誘発額表!$M38&lt;1,"-",最終需要項目別粗付加価値誘発額表!H38/最終需要項目別粗付加価値誘発額表!$M38)</f>
        <v>6.5923045331337557E-4</v>
      </c>
      <c r="I38" s="22">
        <f>IF(最終需要項目別粗付加価値誘発額表!$M38&lt;1,"-",最終需要項目別粗付加価値誘発額表!I38/最終需要項目別粗付加価値誘発額表!$M38)</f>
        <v>-6.5248565980532142E-9</v>
      </c>
      <c r="J38" s="50">
        <f>IF(最終需要項目別粗付加価値誘発額表!$M38&lt;1,"-",最終需要項目別粗付加価値誘発額表!J38/最終需要項目別粗付加価値誘発額表!$M38)</f>
        <v>0</v>
      </c>
      <c r="K38" s="22">
        <f>IF(最終需要項目別粗付加価値誘発額表!$M38&lt;1,"-",最終需要項目別粗付加価値誘発額表!K38/最終需要項目別粗付加価値誘発額表!$M38)</f>
        <v>9.6269220498922827E-5</v>
      </c>
      <c r="L38" s="22">
        <f>IF(最終需要項目別粗付加価値誘発額表!$M38&lt;1,"-",最終需要項目別粗付加価値誘発額表!L38/最終需要項目別粗付加価値誘発額表!$M38)</f>
        <v>1.0739129177680187E-3</v>
      </c>
      <c r="M38" s="29">
        <f>IF(最終需要項目別粗付加価値誘発額表!$M38&lt;1,"-",最終需要項目別粗付加価値誘発額表!M38/最終需要項目別粗付加価値誘発額表!$M38)</f>
        <v>1</v>
      </c>
      <c r="O38" s="70">
        <f>最終需要項目別粗付加価値誘発係数表!S38/最終需要項目別粗付加価値誘発額表!M38*100</f>
        <v>99.790832737987074</v>
      </c>
      <c r="P38" s="71">
        <f>最終需要項目別粗付加価値誘発係数表!T38/最終需要項目別粗付加価値誘発額表!M38*100</f>
        <v>9.2149048186200275E-2</v>
      </c>
      <c r="Q38" s="72">
        <f>最終需要項目別粗付加価値誘発係数表!U38/最終需要項目別粗付加価値誘発額表!M38*100</f>
        <v>0.11701821382669415</v>
      </c>
    </row>
    <row r="39" spans="2:17" x14ac:dyDescent="0.15">
      <c r="B39" s="5" t="s">
        <v>78</v>
      </c>
      <c r="C39" s="42" t="s">
        <v>139</v>
      </c>
      <c r="D39" s="21">
        <f>IF(最終需要項目別粗付加価値誘発額表!$M39&lt;1,"-",最終需要項目別粗付加価値誘発額表!D39/最終需要項目別粗付加価値誘発額表!$M39)</f>
        <v>7.2253813628945523E-5</v>
      </c>
      <c r="E39" s="22">
        <f>IF(最終需要項目別粗付加価値誘発額表!$M39&lt;1,"-",最終需要項目別粗付加価値誘発額表!E39/最終需要項目別粗付加価値誘発額表!$M39)</f>
        <v>0.23461522504172869</v>
      </c>
      <c r="F39" s="22">
        <f>IF(最終需要項目別粗付加価値誘発額表!$M39&lt;1,"-",最終需要項目別粗付加価値誘発額表!F39/最終需要項目別粗付加価値誘発額表!$M39)</f>
        <v>0.37414441139538779</v>
      </c>
      <c r="G39" s="22">
        <f>IF(最終需要項目別粗付加価値誘発額表!$M39&lt;1,"-",最終需要項目別粗付加価値誘発額表!G39/最終需要項目別粗付加価値誘発額表!$M39)</f>
        <v>1.1701421264494071E-2</v>
      </c>
      <c r="H39" s="22">
        <f>IF(最終需要項目別粗付加価値誘発額表!$M39&lt;1,"-",最終需要項目別粗付加価値誘発額表!H39/最終需要項目別粗付加価値誘発額表!$M39)</f>
        <v>0.29593570962038279</v>
      </c>
      <c r="I39" s="22">
        <f>IF(最終需要項目別粗付加価値誘発額表!$M39&lt;1,"-",最終需要項目別粗付加価値誘発額表!I39/最終需要項目別粗付加価値誘発額表!$M39)</f>
        <v>-8.9156557769084426E-8</v>
      </c>
      <c r="J39" s="50">
        <f>IF(最終需要項目別粗付加価値誘発額表!$M39&lt;1,"-",最終需要項目別粗付加価値誘発額表!J39/最終需要項目別粗付加価値誘発額表!$M39)</f>
        <v>0</v>
      </c>
      <c r="K39" s="22">
        <f>IF(最終需要項目別粗付加価値誘発額表!$M39&lt;1,"-",最終需要項目別粗付加価値誘発額表!K39/最終需要項目別粗付加価値誘発額表!$M39)</f>
        <v>1.8037720581486699E-2</v>
      </c>
      <c r="L39" s="22">
        <f>IF(最終需要項目別粗付加価値誘発額表!$M39&lt;1,"-",最終需要項目別粗付加価値誘発額表!L39/最終需要項目別粗付加価値誘発額表!$M39)</f>
        <v>6.5493347439448679E-2</v>
      </c>
      <c r="M39" s="29">
        <f>IF(最終需要項目別粗付加価値誘発額表!$M39&lt;1,"-",最終需要項目別粗付加価値誘発額表!M39/最終需要項目別粗付加価値誘発額表!$M39)</f>
        <v>1</v>
      </c>
      <c r="O39" s="70">
        <f>最終需要項目別粗付加価値誘発係数表!S39/最終需要項目別粗付加価値誘発額表!M39*100</f>
        <v>60.883189025074536</v>
      </c>
      <c r="P39" s="71">
        <f>最終需要項目別粗付加価値誘発係数表!T39/最終需要項目別粗付加価値誘発額表!M39*100</f>
        <v>30.763704172831911</v>
      </c>
      <c r="Q39" s="72">
        <f>最終需要項目別粗付加価値誘発係数表!U39/最終需要項目別粗付加価値誘発額表!M39*100</f>
        <v>8.3531068020935386</v>
      </c>
    </row>
    <row r="40" spans="2:17" x14ac:dyDescent="0.15">
      <c r="B40" s="5" t="s">
        <v>79</v>
      </c>
      <c r="C40" s="42" t="s">
        <v>109</v>
      </c>
      <c r="D40" s="21">
        <f>IF(最終需要項目別粗付加価値誘発額表!$M40&lt;1,"-",最終需要項目別粗付加価値誘発額表!D40/最終需要項目別粗付加価値誘発額表!$M40)</f>
        <v>6.0032213172320952E-3</v>
      </c>
      <c r="E40" s="22">
        <f>IF(最終需要項目別粗付加価値誘発額表!$M40&lt;1,"-",最終需要項目別粗付加価値誘発額表!E40/最終需要項目別粗付加価値誘発額表!$M40)</f>
        <v>0.27045067173705806</v>
      </c>
      <c r="F40" s="22">
        <f>IF(最終需要項目別粗付加価値誘発額表!$M40&lt;1,"-",最終需要項目別粗付加価値誘発額表!F40/最終需要項目別粗付加価値誘発額表!$M40)</f>
        <v>0.68576163926706657</v>
      </c>
      <c r="G40" s="22">
        <f>IF(最終需要項目別粗付加価値誘発額表!$M40&lt;1,"-",最終需要項目別粗付加価値誘発額表!G40/最終需要項目別粗付加価値誘発額表!$M40)</f>
        <v>8.1117978868219872E-6</v>
      </c>
      <c r="H40" s="22">
        <f>IF(最終需要項目別粗付加価値誘発額表!$M40&lt;1,"-",最終需要項目別粗付加価値誘発額表!H40/最終需要項目別粗付加価値誘発額表!$M40)</f>
        <v>6.4073019778042886E-5</v>
      </c>
      <c r="I40" s="22">
        <f>IF(最終需要項目別粗付加価値誘発額表!$M40&lt;1,"-",最終需要項目別粗付加価値誘発額表!I40/最終需要項目別粗付加価値誘発額表!$M40)</f>
        <v>-3.1653416468822387E-9</v>
      </c>
      <c r="J40" s="50">
        <f>IF(最終需要項目別粗付加価値誘発額表!$M40&lt;1,"-",最終需要項目別粗付加価値誘発額表!J40/最終需要項目別粗付加価値誘発額表!$M40)</f>
        <v>0</v>
      </c>
      <c r="K40" s="22">
        <f>IF(最終需要項目別粗付加価値誘発額表!$M40&lt;1,"-",最終需要項目別粗付加価値誘発額表!K40/最終需要項目別粗付加価値誘発額表!$M40)</f>
        <v>3.5369617606281607E-5</v>
      </c>
      <c r="L40" s="22">
        <f>IF(最終需要項目別粗付加価値誘発額表!$M40&lt;1,"-",最終需要項目別粗付加価値誘発額表!L40/最終需要項目別粗付加価値誘発額表!$M40)</f>
        <v>3.7676916408713693E-2</v>
      </c>
      <c r="M40" s="29">
        <f>IF(最終需要項目別粗付加価値誘発額表!$M40&lt;1,"-",最終需要項目別粗付加価値誘発額表!M40/最終需要項目別粗付加価値誘発額表!$M40)</f>
        <v>1</v>
      </c>
      <c r="O40" s="70">
        <f>最終需要項目別粗付加価値誘発係数表!S40/最終需要項目別粗付加価値誘発額表!M40*100</f>
        <v>96.221553232135676</v>
      </c>
      <c r="P40" s="71">
        <f>最終需要項目別粗付加価値誘発係数表!T40/最終需要項目別粗付加価値誘発額表!M40*100</f>
        <v>7.2181652323217993E-3</v>
      </c>
      <c r="Q40" s="72">
        <f>最終需要項目別粗付加価値誘発係数表!U40/最終需要項目別粗付加価値誘発額表!M40*100</f>
        <v>3.771228602631997</v>
      </c>
    </row>
    <row r="41" spans="2:17" x14ac:dyDescent="0.15">
      <c r="B41" s="5" t="s">
        <v>80</v>
      </c>
      <c r="C41" s="42" t="s">
        <v>146</v>
      </c>
      <c r="D41" s="21">
        <f>IF(最終需要項目別粗付加価値誘発額表!$M41&lt;1,"-",最終需要項目別粗付加価値誘発額表!D41/最終需要項目別粗付加価値誘発額表!$M41)</f>
        <v>3.3623823852338211E-3</v>
      </c>
      <c r="E41" s="22">
        <f>IF(最終需要項目別粗付加価値誘発額表!$M41&lt;1,"-",最終需要項目別粗付加価値誘発額表!E41/最終需要項目別粗付加価値誘発額表!$M41)</f>
        <v>0.81992374871960272</v>
      </c>
      <c r="F41" s="22">
        <f>IF(最終需要項目別粗付加価値誘発額表!$M41&lt;1,"-",最終需要項目別粗付加価値誘発額表!F41/最終需要項目別粗付加価値誘発額表!$M41)</f>
        <v>3.8404417413631188E-2</v>
      </c>
      <c r="G41" s="22">
        <f>IF(最終需要項目別粗付加価値誘発額表!$M41&lt;1,"-",最終需要項目別粗付加価値誘発額表!G41/最終需要項目別粗付加価値誘発額表!$M41)</f>
        <v>8.6520315551380719E-3</v>
      </c>
      <c r="H41" s="22">
        <f>IF(最終需要項目別粗付加価値誘発額表!$M41&lt;1,"-",最終需要項目別粗付加価値誘発額表!H41/最終需要項目別粗付加価値誘発額表!$M41)</f>
        <v>3.1730799103454707E-2</v>
      </c>
      <c r="I41" s="22">
        <f>IF(最終需要項目別粗付加価値誘発額表!$M41&lt;1,"-",最終需要項目別粗付加価値誘発額表!I41/最終需要項目別粗付加価値誘発額表!$M41)</f>
        <v>-5.0545871669323223E-7</v>
      </c>
      <c r="J41" s="50">
        <f>IF(最終需要項目別粗付加価値誘発額表!$M41&lt;1,"-",最終需要項目別粗付加価値誘発額表!J41/最終需要項目別粗付加価値誘発額表!$M41)</f>
        <v>0</v>
      </c>
      <c r="K41" s="22">
        <f>IF(最終需要項目別粗付加価値誘発額表!$M41&lt;1,"-",最終需要項目別粗付加価値誘発額表!K41/最終需要項目別粗付加価値誘発額表!$M41)</f>
        <v>1.6249991061360936E-2</v>
      </c>
      <c r="L41" s="22">
        <f>IF(最終需要項目別粗付加価値誘発額表!$M41&lt;1,"-",最終需要項目別粗付加価値誘発額表!L41/最終需要項目別粗付加価値誘発額表!$M41)</f>
        <v>8.1677135220295419E-2</v>
      </c>
      <c r="M41" s="29">
        <f>IF(最終需要項目別粗付加価値誘発額表!$M41&lt;1,"-",最終需要項目別粗付加価値誘発額表!M41/最終需要項目別粗付加価値誘発額表!$M41)</f>
        <v>1</v>
      </c>
      <c r="O41" s="70">
        <f>最終需要項目別粗付加価値誘発係数表!S41/最終需要項目別粗付加価値誘発額表!M41*100</f>
        <v>86.169054851846766</v>
      </c>
      <c r="P41" s="71">
        <f>最終需要項目別粗付加価値誘発係数表!T41/最終需要項目別粗付加価値誘発額表!M41*100</f>
        <v>4.0382325199876083</v>
      </c>
      <c r="Q41" s="72">
        <f>最終需要項目別粗付加価値誘発係数表!U41/最終需要項目別粗付加価値誘発額表!M41*100</f>
        <v>9.7927126281656367</v>
      </c>
    </row>
    <row r="42" spans="2:17" x14ac:dyDescent="0.15">
      <c r="B42" s="5" t="s">
        <v>81</v>
      </c>
      <c r="C42" s="42" t="s">
        <v>110</v>
      </c>
      <c r="D42" s="21">
        <f>IF(最終需要項目別粗付加価値誘発額表!$M42&lt;1,"-",最終需要項目別粗付加価値誘発額表!D42/最終需要項目別粗付加価値誘発額表!$M42)</f>
        <v>3.077923602462865E-3</v>
      </c>
      <c r="E42" s="22">
        <f>IF(最終需要項目別粗付加価値誘発額表!$M42&lt;1,"-",最終需要項目別粗付加価値誘発額表!E42/最終需要項目別粗付加価値誘発額表!$M42)</f>
        <v>0.18819961576963354</v>
      </c>
      <c r="F42" s="22">
        <f>IF(最終需要項目別粗付加価値誘発額表!$M42&lt;1,"-",最終需要項目別粗付加価値誘発額表!F42/最終需要項目別粗付加価値誘発額表!$M42)</f>
        <v>7.7203920217534847E-2</v>
      </c>
      <c r="G42" s="22">
        <f>IF(最終需要項目別粗付加価値誘発額表!$M42&lt;1,"-",最終需要項目別粗付加価値誘発額表!G42/最終需要項目別粗付加価値誘発額表!$M42)</f>
        <v>2.2012043215630068E-2</v>
      </c>
      <c r="H42" s="22">
        <f>IF(最終需要項目別粗付加価値誘発額表!$M42&lt;1,"-",最終需要項目別粗付加価値誘発額表!H42/最終需要項目別粗付加価値誘発額表!$M42)</f>
        <v>7.4877331796342178E-2</v>
      </c>
      <c r="I42" s="22">
        <f>IF(最終需要項目別粗付加価値誘発額表!$M42&lt;1,"-",最終需要項目別粗付加価値誘発額表!I42/最終需要項目別粗付加価値誘発額表!$M42)</f>
        <v>-1.2687645570654165E-6</v>
      </c>
      <c r="J42" s="50">
        <f>IF(最終需要項目別粗付加価値誘発額表!$M42&lt;1,"-",最終需要項目別粗付加価値誘発額表!J42/最終需要項目別粗付加価値誘発額表!$M42)</f>
        <v>0</v>
      </c>
      <c r="K42" s="22">
        <f>IF(最終需要項目別粗付加価値誘発額表!$M42&lt;1,"-",最終需要項目別粗付加価値誘発額表!K42/最終需要項目別粗付加価値誘発額表!$M42)</f>
        <v>5.3209483694499522E-2</v>
      </c>
      <c r="L42" s="22">
        <f>IF(最終需要項目別粗付加価値誘発額表!$M42&lt;1,"-",最終需要項目別粗付加価値誘発額表!L42/最終需要項目別粗付加価値誘発額表!$M42)</f>
        <v>0.5814209504684541</v>
      </c>
      <c r="M42" s="29">
        <f>IF(最終需要項目別粗付加価値誘発額表!$M42&lt;1,"-",最終需要項目別粗付加価値誘発額表!M42/最終需要項目別粗付加価値誘発額表!$M42)</f>
        <v>1</v>
      </c>
      <c r="O42" s="70">
        <f>最終需要項目別粗付加価値誘発係数表!S42/最終需要項目別粗付加価値誘発額表!M42*100</f>
        <v>26.848145958963126</v>
      </c>
      <c r="P42" s="71">
        <f>最終需要項目別粗付加価値誘発係数表!T42/最終需要項目別粗付加価値誘発額表!M42*100</f>
        <v>9.6888106247415191</v>
      </c>
      <c r="Q42" s="72">
        <f>最終需要項目別粗付加価値誘発係数表!U42/最終需要項目別粗付加価値誘発額表!M42*100</f>
        <v>63.463043416295363</v>
      </c>
    </row>
    <row r="43" spans="2:17" x14ac:dyDescent="0.15">
      <c r="B43" s="5" t="s">
        <v>82</v>
      </c>
      <c r="C43" s="42" t="s">
        <v>111</v>
      </c>
      <c r="D43" s="21">
        <f>IF(最終需要項目別粗付加価値誘発額表!$M43&lt;1,"-",最終需要項目別粗付加価値誘発額表!D43/最終需要項目別粗付加価値誘発額表!$M43)</f>
        <v>8.7274436228997054E-2</v>
      </c>
      <c r="E43" s="22">
        <f>IF(最終需要項目別粗付加価値誘発額表!$M43&lt;1,"-",最終需要項目別粗付加価値誘発額表!E43/最終需要項目別粗付加価値誘発額表!$M43)</f>
        <v>0.69662452901835692</v>
      </c>
      <c r="F43" s="22">
        <f>IF(最終需要項目別粗付加価値誘発額表!$M43&lt;1,"-",最終需要項目別粗付加価値誘発額表!F43/最終需要項目別粗付加価値誘発額表!$M43)</f>
        <v>2.0797587898378336E-2</v>
      </c>
      <c r="G43" s="22">
        <f>IF(最終需要項目別粗付加価値誘発額表!$M43&lt;1,"-",最終需要項目別粗付加価値誘発額表!G43/最終需要項目別粗付加価値誘発額表!$M43)</f>
        <v>4.1744570194889041E-4</v>
      </c>
      <c r="H43" s="22">
        <f>IF(最終需要項目別粗付加価値誘発額表!$M43&lt;1,"-",最終需要項目別粗付加価値誘発額表!H43/最終需要項目別粗付加価値誘発額表!$M43)</f>
        <v>6.8075688898389542E-3</v>
      </c>
      <c r="I43" s="22">
        <f>IF(最終需要項目別粗付加価値誘発額表!$M43&lt;1,"-",最終需要項目別粗付加価値誘発額表!I43/最終需要項目別粗付加価値誘発額表!$M43)</f>
        <v>-8.5535911101970552E-8</v>
      </c>
      <c r="J43" s="50">
        <f>IF(最終需要項目別粗付加価値誘発額表!$M43&lt;1,"-",最終需要項目別粗付加価値誘発額表!J43/最終需要項目別粗付加価値誘発額表!$M43)</f>
        <v>0</v>
      </c>
      <c r="K43" s="22">
        <f>IF(最終需要項目別粗付加価値誘発額表!$M43&lt;1,"-",最終需要項目別粗付加価値誘発額表!K43/最終需要項目別粗付加価値誘発額表!$M43)</f>
        <v>1.4224204063821213E-2</v>
      </c>
      <c r="L43" s="22">
        <f>IF(最終需要項目別粗付加価値誘発額表!$M43&lt;1,"-",最終需要項目別粗付加価値誘発額表!L43/最終需要項目別粗付加価値誘発額表!$M43)</f>
        <v>0.17385431373456955</v>
      </c>
      <c r="M43" s="29">
        <f>IF(最終需要項目別粗付加価値誘発額表!$M43&lt;1,"-",最終需要項目別粗付加価値誘発額表!M43/最終需要項目別粗付加価値誘発額表!$M43)</f>
        <v>1</v>
      </c>
      <c r="O43" s="70">
        <f>最終需要項目別粗付加価値誘発係数表!S43/最終需要項目別粗付加価値誘発額表!M43*100</f>
        <v>80.469655314573217</v>
      </c>
      <c r="P43" s="71">
        <f>最終需要項目別粗付加価値誘発係数表!T43/最終需要項目別粗付加価値誘発額表!M43*100</f>
        <v>0.72249290558767432</v>
      </c>
      <c r="Q43" s="72">
        <f>最終需要項目別粗付加価値誘発係数表!U43/最終需要項目別粗付加価値誘発額表!M43*100</f>
        <v>18.807851779839076</v>
      </c>
    </row>
    <row r="44" spans="2:17" x14ac:dyDescent="0.15">
      <c r="B44" s="5" t="s">
        <v>83</v>
      </c>
      <c r="C44" s="42" t="s">
        <v>3</v>
      </c>
      <c r="D44" s="21" t="str">
        <f>IF(最終需要項目別粗付加価値誘発額表!$M44&lt;1,"-",最終需要項目別粗付加価値誘発額表!D44/最終需要項目別粗付加価値誘発額表!$M44)</f>
        <v>-</v>
      </c>
      <c r="E44" s="22" t="str">
        <f>IF(最終需要項目別粗付加価値誘発額表!$M44&lt;1,"-",最終需要項目別粗付加価値誘発額表!E44/最終需要項目別粗付加価値誘発額表!$M44)</f>
        <v>-</v>
      </c>
      <c r="F44" s="22" t="str">
        <f>IF(最終需要項目別粗付加価値誘発額表!$M44&lt;1,"-",最終需要項目別粗付加価値誘発額表!F44/最終需要項目別粗付加価値誘発額表!$M44)</f>
        <v>-</v>
      </c>
      <c r="G44" s="22" t="str">
        <f>IF(最終需要項目別粗付加価値誘発額表!$M44&lt;1,"-",最終需要項目別粗付加価値誘発額表!G44/最終需要項目別粗付加価値誘発額表!$M44)</f>
        <v>-</v>
      </c>
      <c r="H44" s="22" t="str">
        <f>IF(最終需要項目別粗付加価値誘発額表!$M44&lt;1,"-",最終需要項目別粗付加価値誘発額表!H44/最終需要項目別粗付加価値誘発額表!$M44)</f>
        <v>-</v>
      </c>
      <c r="I44" s="22" t="str">
        <f>IF(最終需要項目別粗付加価値誘発額表!$M44&lt;1,"-",最終需要項目別粗付加価値誘発額表!I44/最終需要項目別粗付加価値誘発額表!$M44)</f>
        <v>-</v>
      </c>
      <c r="J44" s="50" t="str">
        <f>IF(最終需要項目別粗付加価値誘発額表!$M44&lt;1,"-",最終需要項目別粗付加価値誘発額表!J44/最終需要項目別粗付加価値誘発額表!$M44)</f>
        <v>-</v>
      </c>
      <c r="K44" s="22" t="str">
        <f>IF(最終需要項目別粗付加価値誘発額表!$M44&lt;1,"-",最終需要項目別粗付加価値誘発額表!K44/最終需要項目別粗付加価値誘発額表!$M44)</f>
        <v>-</v>
      </c>
      <c r="L44" s="22" t="str">
        <f>IF(最終需要項目別粗付加価値誘発額表!$M44&lt;1,"-",最終需要項目別粗付加価値誘発額表!L44/最終需要項目別粗付加価値誘発額表!$M44)</f>
        <v>-</v>
      </c>
      <c r="M44" s="29" t="str">
        <f>IF(最終需要項目別粗付加価値誘発額表!$M44&lt;1,"-",最終需要項目別粗付加価値誘発額表!M44/最終需要項目別粗付加価値誘発額表!$M44)</f>
        <v>-</v>
      </c>
      <c r="O44" s="70">
        <v>0</v>
      </c>
      <c r="P44" s="71">
        <v>0</v>
      </c>
      <c r="Q44" s="72">
        <v>0</v>
      </c>
    </row>
    <row r="45" spans="2:17" x14ac:dyDescent="0.15">
      <c r="B45" s="5" t="s">
        <v>84</v>
      </c>
      <c r="C45" s="42" t="s">
        <v>4</v>
      </c>
      <c r="D45" s="21">
        <f>IF(最終需要項目別粗付加価値誘発額表!$M45&lt;1,"-",最終需要項目別粗付加価値誘発額表!D45/最終需要項目別粗付加価値誘発額表!$M45)</f>
        <v>3.3115047726053281E-3</v>
      </c>
      <c r="E45" s="22">
        <f>IF(最終需要項目別粗付加価値誘発額表!$M45&lt;1,"-",最終需要項目別粗付加価値誘発額表!E45/最終需要項目別粗付加価値誘発額表!$M45)</f>
        <v>0.6030094755711477</v>
      </c>
      <c r="F45" s="22">
        <f>IF(最終需要項目別粗付加価値誘発額表!$M45&lt;1,"-",最終需要項目別粗付加価値誘発額表!F45/最終需要項目別粗付加価値誘発額表!$M45)</f>
        <v>4.7662642308276784E-2</v>
      </c>
      <c r="G45" s="22">
        <f>IF(最終需要項目別粗付加価値誘発額表!$M45&lt;1,"-",最終需要項目別粗付加価値誘発額表!G45/最終需要項目別粗付加価値誘発額表!$M45)</f>
        <v>4.3385624421100707E-2</v>
      </c>
      <c r="H45" s="22">
        <f>IF(最終需要項目別粗付加価値誘発額表!$M45&lt;1,"-",最終需要項目別粗付加価値誘発額表!H45/最終需要項目別粗付加価値誘発額表!$M45)</f>
        <v>0.10905364974318615</v>
      </c>
      <c r="I45" s="22">
        <f>IF(最終需要項目別粗付加価値誘発額表!$M45&lt;1,"-",最終需要項目別粗付加価値誘発額表!I45/最終需要項目別粗付加価値誘発額表!$M45)</f>
        <v>-1.0793788765252348E-6</v>
      </c>
      <c r="J45" s="50">
        <f>IF(最終需要項目別粗付加価値誘発額表!$M45&lt;1,"-",最終需要項目別粗付加価値誘発額表!J45/最終需要項目別粗付加価値誘発額表!$M45)</f>
        <v>0</v>
      </c>
      <c r="K45" s="22">
        <f>IF(最終需要項目別粗付加価値誘発額表!$M45&lt;1,"-",最終需要項目別粗付加価値誘発額表!K45/最終需要項目別粗付加価値誘発額表!$M45)</f>
        <v>1.5925401808384684E-2</v>
      </c>
      <c r="L45" s="22">
        <f>IF(最終需要項目別粗付加価値誘発額表!$M45&lt;1,"-",最終需要項目別粗付加価値誘発額表!L45/最終需要項目別粗付加価値誘発額表!$M45)</f>
        <v>0.17765278075417512</v>
      </c>
      <c r="M45" s="29">
        <f>IF(最終需要項目別粗付加価値誘発額表!$M45&lt;1,"-",最終需要項目別粗付加価値誘発額表!M45/最終需要項目別粗付加価値誘発額表!$M45)</f>
        <v>1</v>
      </c>
      <c r="O45" s="73">
        <f>最終需要項目別粗付加価値誘発係数表!S45/最終需要項目別粗付加価値誘発額表!M45*100</f>
        <v>65.398362265202977</v>
      </c>
      <c r="P45" s="74">
        <f>最終需要項目別粗付加価値誘発係数表!T45/最終需要項目別粗付加価値誘発額表!M45*100</f>
        <v>15.243819478541031</v>
      </c>
      <c r="Q45" s="75">
        <f>最終需要項目別粗付加価値誘発係数表!U45/最終需要項目別粗付加価値誘発額表!M45*100</f>
        <v>19.357818256255978</v>
      </c>
    </row>
    <row r="46" spans="2:17" x14ac:dyDescent="0.15">
      <c r="B46" s="6"/>
      <c r="C46" s="42" t="s">
        <v>27</v>
      </c>
      <c r="D46" s="27">
        <f>IF(最終需要項目別粗付加価値誘発額表!$M46&lt;1,"-",最終需要項目別粗付加価値誘発額表!D46/最終需要項目別粗付加価値誘発額表!$M46)</f>
        <v>7.5910669026544577E-3</v>
      </c>
      <c r="E46" s="27">
        <f>IF(最終需要項目別粗付加価値誘発額表!$M46&lt;1,"-",最終需要項目別粗付加価値誘発額表!E46/最終需要項目別粗付加価値誘発額表!$M46)</f>
        <v>0.40344968312835633</v>
      </c>
      <c r="F46" s="27">
        <f>IF(最終需要項目別粗付加価値誘発額表!$M46&lt;1,"-",最終需要項目別粗付加価値誘発額表!F46/最終需要項目別粗付加価値誘発額表!$M46)</f>
        <v>0.18980699620721442</v>
      </c>
      <c r="G46" s="27">
        <f>IF(最終需要項目別粗付加価値誘発額表!$M46&lt;1,"-",最終需要項目別粗付加価値誘発額表!G46/最終需要項目別粗付加価値誘発額表!$M46)</f>
        <v>3.056409485758298E-2</v>
      </c>
      <c r="H46" s="27">
        <f>IF(最終需要項目別粗付加価値誘発額表!$M46&lt;1,"-",最終需要項目別粗付加価値誘発額表!H46/最終需要項目別粗付加価値誘発額表!$M46)</f>
        <v>0.1053858798038074</v>
      </c>
      <c r="I46" s="27">
        <f>IF(最終需要項目別粗付加価値誘発額表!$M46&lt;1,"-",最終需要項目別粗付加価値誘発額表!I46/最終需要項目別粗付加価値誘発額表!$M46)</f>
        <v>-1.872978760301758E-6</v>
      </c>
      <c r="J46" s="51">
        <f>IF(最終需要項目別粗付加価値誘発額表!$M46&lt;1,"-",最終需要項目別粗付加価値誘発額表!J46/最終需要項目別粗付加価値誘発額表!$M46)</f>
        <v>0</v>
      </c>
      <c r="K46" s="27">
        <f>IF(最終需要項目別粗付加価値誘発額表!$M46&lt;1,"-",最終需要項目別粗付加価値誘発額表!K46/最終需要項目別粗付加価値誘発額表!$M46)</f>
        <v>3.0366210923214502E-2</v>
      </c>
      <c r="L46" s="27">
        <f>IF(最終需要項目別粗付加価値誘発額表!$M46&lt;1,"-",最終需要項目別粗付加価値誘発額表!L46/最終需要項目別粗付加価値誘発額表!$M46)</f>
        <v>0.23283794115593015</v>
      </c>
      <c r="M46" s="30">
        <f>IF(最終需要項目別粗付加価値誘発額表!$M46&lt;1,"-",最終需要項目別粗付加価値誘発額表!M46/最終需要項目別粗付加価値誘発額表!$M46)</f>
        <v>1</v>
      </c>
    </row>
    <row r="48" spans="2:17" x14ac:dyDescent="0.15">
      <c r="D48">
        <f>D46*100</f>
        <v>0.75910669026544575</v>
      </c>
      <c r="E48">
        <f t="shared" ref="E48:M48" si="0">E46*100</f>
        <v>40.344968312835633</v>
      </c>
      <c r="F48">
        <f t="shared" si="0"/>
        <v>18.980699620721442</v>
      </c>
      <c r="G48">
        <f t="shared" si="0"/>
        <v>3.056409485758298</v>
      </c>
      <c r="H48">
        <f t="shared" si="0"/>
        <v>10.53858798038074</v>
      </c>
      <c r="I48">
        <f t="shared" si="0"/>
        <v>-1.8729787603017579E-4</v>
      </c>
      <c r="J48">
        <f t="shared" si="0"/>
        <v>0</v>
      </c>
      <c r="K48">
        <f t="shared" si="0"/>
        <v>3.0366210923214503</v>
      </c>
      <c r="L48">
        <f t="shared" si="0"/>
        <v>23.283794115593015</v>
      </c>
      <c r="M48">
        <f t="shared" si="0"/>
        <v>100</v>
      </c>
    </row>
  </sheetData>
  <phoneticPr fontId="2"/>
  <pageMargins left="0.7" right="0.7" top="0.75" bottom="0.75" header="0.3" footer="0.3"/>
  <ignoredErrors>
    <ignoredError sqref="D7:L7 B9:B4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6:AC46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875" customWidth="1"/>
    <col min="6" max="6" width="10" customWidth="1"/>
    <col min="7" max="7" width="9.125" bestFit="1" customWidth="1"/>
    <col min="8" max="8" width="10.625" customWidth="1"/>
    <col min="9" max="9" width="9.125" bestFit="1" customWidth="1"/>
    <col min="10" max="10" width="9.125" customWidth="1"/>
    <col min="11" max="11" width="10.25" customWidth="1"/>
    <col min="12" max="12" width="10" customWidth="1"/>
    <col min="13" max="13" width="10.375" customWidth="1"/>
  </cols>
  <sheetData>
    <row r="6" spans="2:29" x14ac:dyDescent="0.15">
      <c r="C6" s="1"/>
    </row>
    <row r="7" spans="2:29" ht="27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  <c r="O7" t="s">
        <v>155</v>
      </c>
      <c r="W7" s="1" t="s">
        <v>152</v>
      </c>
    </row>
    <row r="8" spans="2:2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61" t="s">
        <v>141</v>
      </c>
      <c r="P8" s="62" t="s">
        <v>142</v>
      </c>
      <c r="Q8" s="63" t="s">
        <v>151</v>
      </c>
      <c r="R8" s="1"/>
      <c r="S8" s="83" t="s">
        <v>141</v>
      </c>
      <c r="T8" s="47" t="s">
        <v>142</v>
      </c>
      <c r="U8" s="7" t="s">
        <v>151</v>
      </c>
      <c r="W8" s="6" t="s">
        <v>5</v>
      </c>
      <c r="X8" s="47" t="s">
        <v>40</v>
      </c>
      <c r="Y8" s="47" t="s">
        <v>6</v>
      </c>
      <c r="Z8" s="47" t="s">
        <v>7</v>
      </c>
      <c r="AA8" s="47" t="s">
        <v>8</v>
      </c>
      <c r="AB8" s="47" t="s">
        <v>9</v>
      </c>
      <c r="AC8" s="7" t="s">
        <v>149</v>
      </c>
    </row>
    <row r="9" spans="2:29" x14ac:dyDescent="0.15">
      <c r="B9" s="5" t="s">
        <v>48</v>
      </c>
      <c r="C9" s="42" t="s">
        <v>143</v>
      </c>
      <c r="D9" s="139">
        <f>誘発額計算!AQ9</f>
        <v>969.16879523602938</v>
      </c>
      <c r="E9" s="140">
        <f>誘発額計算!AR9</f>
        <v>24962.249397389365</v>
      </c>
      <c r="F9" s="140">
        <f>誘発額計算!AS9</f>
        <v>1150.3795841915901</v>
      </c>
      <c r="G9" s="140">
        <f>誘発額計算!AT9</f>
        <v>205.14222143354584</v>
      </c>
      <c r="H9" s="140">
        <f>誘発額計算!AU9</f>
        <v>1318.7858263613036</v>
      </c>
      <c r="I9" s="140">
        <f>誘発額計算!AV9</f>
        <v>-1.466981937576409</v>
      </c>
      <c r="J9" s="142">
        <f>誘発額計算!AW9</f>
        <v>0</v>
      </c>
      <c r="K9" s="140">
        <f>誘発額計算!AX9</f>
        <v>502.45622484836974</v>
      </c>
      <c r="L9" s="140">
        <f>誘発額計算!AY9</f>
        <v>22176.215774551096</v>
      </c>
      <c r="M9" s="141">
        <f t="shared" ref="M9:M45" si="0">SUM(D9:L9)</f>
        <v>51282.930842073722</v>
      </c>
      <c r="O9" s="64">
        <f>S9/SUM($W$9:$Y$9)</f>
        <v>5.8266256870757403E-3</v>
      </c>
      <c r="P9" s="65">
        <f>T9/SUM($Z$9:$AB$9)</f>
        <v>1.1125667441173757E-3</v>
      </c>
      <c r="Q9" s="66">
        <f>U9/$AC$9</f>
        <v>1.2989935098562512E-2</v>
      </c>
      <c r="S9" s="77">
        <f>SUM(D9:F9)</f>
        <v>27081.797776816984</v>
      </c>
      <c r="T9" s="78">
        <f>SUM(G9:I9)</f>
        <v>1522.4610658572731</v>
      </c>
      <c r="U9" s="79">
        <f>SUM(K9:L9)</f>
        <v>22678.671999399467</v>
      </c>
      <c r="W9" s="84">
        <f>生産者価格評価表!AP44</f>
        <v>76364.56423987812</v>
      </c>
      <c r="X9" s="85">
        <f>生産者価格評価表!AQ44</f>
        <v>3352955.5431874529</v>
      </c>
      <c r="Y9" s="85">
        <f>生産者価格評価表!AR44</f>
        <v>1218618.3789745236</v>
      </c>
      <c r="Z9" s="85">
        <f>生産者価格評価表!AS44</f>
        <v>249007.79613388935</v>
      </c>
      <c r="AA9" s="85">
        <f>生産者価格評価表!AT44</f>
        <v>1119525.0330423915</v>
      </c>
      <c r="AB9" s="85">
        <f>生産者価格評価表!AU44</f>
        <v>-110.59841377900003</v>
      </c>
      <c r="AC9" s="86">
        <f>生産者価格評価表!BA44</f>
        <v>1745864.9198262065</v>
      </c>
    </row>
    <row r="10" spans="2:29" x14ac:dyDescent="0.15">
      <c r="B10" s="5" t="s">
        <v>49</v>
      </c>
      <c r="C10" s="42" t="s">
        <v>104</v>
      </c>
      <c r="D10" s="55">
        <f>誘発額計算!AQ10</f>
        <v>165.62417685862769</v>
      </c>
      <c r="E10" s="143">
        <f>誘発額計算!AR10</f>
        <v>14475.85703911601</v>
      </c>
      <c r="F10" s="143">
        <f>誘発額計算!AS10</f>
        <v>2431.042407554628</v>
      </c>
      <c r="G10" s="143">
        <f>誘発額計算!AT10</f>
        <v>672.93962540104667</v>
      </c>
      <c r="H10" s="143">
        <f>誘発額計算!AU10</f>
        <v>1861.5893604713042</v>
      </c>
      <c r="I10" s="143">
        <f>誘発額計算!AV10</f>
        <v>-3.0357757243425397E-2</v>
      </c>
      <c r="J10" s="150">
        <f>誘発額計算!AW10</f>
        <v>0</v>
      </c>
      <c r="K10" s="143">
        <f>誘発額計算!AX10</f>
        <v>607.61640408168944</v>
      </c>
      <c r="L10" s="143">
        <f>誘発額計算!AY10</f>
        <v>4706.2765939764504</v>
      </c>
      <c r="M10" s="144">
        <f t="shared" si="0"/>
        <v>24920.915249702513</v>
      </c>
      <c r="O10" s="64">
        <f t="shared" ref="O10:O45" si="1">S10/SUM($W$9:$Y$9)</f>
        <v>3.6731388923233687E-3</v>
      </c>
      <c r="P10" s="65">
        <f t="shared" ref="P10:P45" si="2">T10/SUM($Z$9:$AB$9)</f>
        <v>1.8521320182754216E-3</v>
      </c>
      <c r="Q10" s="66">
        <f t="shared" ref="Q10:Q45" si="3">U10/$AC$9</f>
        <v>3.0437022576678585E-3</v>
      </c>
      <c r="S10" s="77">
        <f t="shared" ref="S10:S45" si="4">SUM(D10:F10)</f>
        <v>17072.523623529265</v>
      </c>
      <c r="T10" s="78">
        <f t="shared" ref="T10:T45" si="5">SUM(G10:I10)</f>
        <v>2534.4986281151073</v>
      </c>
      <c r="U10" s="79">
        <f t="shared" ref="U10:U45" si="6">SUM(K10:L10)</f>
        <v>5313.8929980581397</v>
      </c>
    </row>
    <row r="11" spans="2:29" x14ac:dyDescent="0.15">
      <c r="B11" s="5" t="s">
        <v>50</v>
      </c>
      <c r="C11" s="42" t="s">
        <v>123</v>
      </c>
      <c r="D11" s="55">
        <f>誘発額計算!AQ11</f>
        <v>7919.4186041652201</v>
      </c>
      <c r="E11" s="143">
        <f>誘発額計算!AR11</f>
        <v>255636.19896471716</v>
      </c>
      <c r="F11" s="143">
        <f>誘発額計算!AS11</f>
        <v>4464.8659681369245</v>
      </c>
      <c r="G11" s="143">
        <f>誘発額計算!AT11</f>
        <v>53.560376878377561</v>
      </c>
      <c r="H11" s="143">
        <f>誘発額計算!AU11</f>
        <v>939.3936069476847</v>
      </c>
      <c r="I11" s="143">
        <f>誘発額計算!AV11</f>
        <v>-31.530822672530519</v>
      </c>
      <c r="J11" s="150">
        <f>誘発額計算!AW11</f>
        <v>0</v>
      </c>
      <c r="K11" s="143">
        <f>誘発額計算!AX11</f>
        <v>1270.0297780095623</v>
      </c>
      <c r="L11" s="143">
        <f>誘発額計算!AY11</f>
        <v>44566.64905831431</v>
      </c>
      <c r="M11" s="144">
        <f t="shared" si="0"/>
        <v>314818.5855344967</v>
      </c>
      <c r="O11" s="64">
        <f t="shared" si="1"/>
        <v>5.7664378373583874E-2</v>
      </c>
      <c r="P11" s="65">
        <f t="shared" si="2"/>
        <v>7.0257785904122207E-4</v>
      </c>
      <c r="Q11" s="66">
        <f t="shared" si="3"/>
        <v>2.6254424563892792E-2</v>
      </c>
      <c r="S11" s="77">
        <f t="shared" si="4"/>
        <v>268020.48353701929</v>
      </c>
      <c r="T11" s="78">
        <f t="shared" si="5"/>
        <v>961.42316115353174</v>
      </c>
      <c r="U11" s="79">
        <f t="shared" si="6"/>
        <v>45836.678836323874</v>
      </c>
      <c r="X11" s="76"/>
      <c r="Y11" s="76"/>
      <c r="Z11" s="76"/>
    </row>
    <row r="12" spans="2:29" x14ac:dyDescent="0.15">
      <c r="B12" s="5" t="s">
        <v>51</v>
      </c>
      <c r="C12" s="42" t="s">
        <v>124</v>
      </c>
      <c r="D12" s="55">
        <f>誘発額計算!AQ12</f>
        <v>987.81095787622974</v>
      </c>
      <c r="E12" s="143">
        <f>誘発額計算!AR12</f>
        <v>65098.719608394436</v>
      </c>
      <c r="F12" s="143">
        <f>誘発額計算!AS12</f>
        <v>4244.3268078582523</v>
      </c>
      <c r="G12" s="143">
        <f>誘発額計算!AT12</f>
        <v>895.7403420101034</v>
      </c>
      <c r="H12" s="143">
        <f>誘発額計算!AU12</f>
        <v>5308.5696172934058</v>
      </c>
      <c r="I12" s="143">
        <f>誘発額計算!AV12</f>
        <v>-4.9989887966093365</v>
      </c>
      <c r="J12" s="150">
        <f>誘発額計算!AW12</f>
        <v>0</v>
      </c>
      <c r="K12" s="143">
        <f>誘発額計算!AX12</f>
        <v>584.57596433965455</v>
      </c>
      <c r="L12" s="143">
        <f>誘発額計算!AY12</f>
        <v>4436.2357807596791</v>
      </c>
      <c r="M12" s="144">
        <f t="shared" si="0"/>
        <v>81550.980089735167</v>
      </c>
      <c r="O12" s="64">
        <f t="shared" si="1"/>
        <v>1.5131623961868457E-2</v>
      </c>
      <c r="P12" s="65">
        <f t="shared" si="2"/>
        <v>4.5302618089246962E-3</v>
      </c>
      <c r="Q12" s="66">
        <f t="shared" si="3"/>
        <v>2.875830591520869E-3</v>
      </c>
      <c r="S12" s="77">
        <f t="shared" si="4"/>
        <v>70330.857374128915</v>
      </c>
      <c r="T12" s="78">
        <f t="shared" si="5"/>
        <v>6199.3109705069</v>
      </c>
      <c r="U12" s="79">
        <f t="shared" si="6"/>
        <v>5020.8117450993341</v>
      </c>
    </row>
    <row r="13" spans="2:29" x14ac:dyDescent="0.15">
      <c r="B13" s="5" t="s">
        <v>52</v>
      </c>
      <c r="C13" s="42" t="s">
        <v>105</v>
      </c>
      <c r="D13" s="55">
        <f>誘発額計算!AQ13</f>
        <v>1255.1377035450198</v>
      </c>
      <c r="E13" s="143">
        <f>誘発額計算!AR13</f>
        <v>21853.568874792123</v>
      </c>
      <c r="F13" s="143">
        <f>誘発額計算!AS13</f>
        <v>7309.6146589812761</v>
      </c>
      <c r="G13" s="143">
        <f>誘発額計算!AT13</f>
        <v>9962.6859856490009</v>
      </c>
      <c r="H13" s="143">
        <f>誘発額計算!AU13</f>
        <v>23527.512305650045</v>
      </c>
      <c r="I13" s="143">
        <f>誘発額計算!AV13</f>
        <v>-9.5325488774121112</v>
      </c>
      <c r="J13" s="150">
        <f>誘発額計算!AW13</f>
        <v>0</v>
      </c>
      <c r="K13" s="143">
        <f>誘発額計算!AX13</f>
        <v>1735.8659180497016</v>
      </c>
      <c r="L13" s="143">
        <f>誘発額計算!AY13</f>
        <v>23133.759740690417</v>
      </c>
      <c r="M13" s="144">
        <f t="shared" si="0"/>
        <v>88768.612638480176</v>
      </c>
      <c r="O13" s="64">
        <f t="shared" si="1"/>
        <v>6.5444758630758887E-3</v>
      </c>
      <c r="P13" s="65">
        <f t="shared" si="2"/>
        <v>2.4466619285895257E-2</v>
      </c>
      <c r="Q13" s="66">
        <f t="shared" si="3"/>
        <v>1.4244873916829593E-2</v>
      </c>
      <c r="S13" s="77">
        <f t="shared" si="4"/>
        <v>30418.321237318421</v>
      </c>
      <c r="T13" s="78">
        <f t="shared" si="5"/>
        <v>33480.665742421639</v>
      </c>
      <c r="U13" s="79">
        <f t="shared" si="6"/>
        <v>24869.625658740119</v>
      </c>
    </row>
    <row r="14" spans="2:29" x14ac:dyDescent="0.15">
      <c r="B14" s="5" t="s">
        <v>53</v>
      </c>
      <c r="C14" s="42" t="s">
        <v>125</v>
      </c>
      <c r="D14" s="55">
        <f>誘発額計算!AQ14</f>
        <v>2070.9853682988801</v>
      </c>
      <c r="E14" s="143">
        <f>誘発額計算!AR14</f>
        <v>67158.733717731986</v>
      </c>
      <c r="F14" s="143">
        <f>誘発額計算!AS14</f>
        <v>65882.113350214582</v>
      </c>
      <c r="G14" s="143">
        <f>誘発額計算!AT14</f>
        <v>1198.7862129268001</v>
      </c>
      <c r="H14" s="143">
        <f>誘発額計算!AU14</f>
        <v>3911.5706174777292</v>
      </c>
      <c r="I14" s="143">
        <f>誘発額計算!AV14</f>
        <v>15.523050430933917</v>
      </c>
      <c r="J14" s="150">
        <f>誘発額計算!AW14</f>
        <v>0</v>
      </c>
      <c r="K14" s="143">
        <f>誘発額計算!AX14</f>
        <v>3298.4670115375966</v>
      </c>
      <c r="L14" s="143">
        <f>誘発額計算!AY14</f>
        <v>38217.685211991491</v>
      </c>
      <c r="M14" s="144">
        <f t="shared" si="0"/>
        <v>181753.86454061</v>
      </c>
      <c r="O14" s="64">
        <f t="shared" si="1"/>
        <v>2.9069195479142548E-2</v>
      </c>
      <c r="P14" s="65">
        <f t="shared" si="2"/>
        <v>3.7458320725900942E-3</v>
      </c>
      <c r="Q14" s="66">
        <f t="shared" si="3"/>
        <v>2.3779704690819865E-2</v>
      </c>
      <c r="S14" s="77">
        <f t="shared" si="4"/>
        <v>135111.83243624546</v>
      </c>
      <c r="T14" s="78">
        <f t="shared" si="5"/>
        <v>5125.8798808354632</v>
      </c>
      <c r="U14" s="79">
        <f t="shared" si="6"/>
        <v>41516.15222352909</v>
      </c>
    </row>
    <row r="15" spans="2:29" x14ac:dyDescent="0.15">
      <c r="B15" s="5" t="s">
        <v>54</v>
      </c>
      <c r="C15" s="42" t="s">
        <v>126</v>
      </c>
      <c r="D15" s="55">
        <f>誘発額計算!AQ15</f>
        <v>501.35641011027133</v>
      </c>
      <c r="E15" s="143">
        <f>誘発額計算!AR15</f>
        <v>40521.912110569043</v>
      </c>
      <c r="F15" s="143">
        <f>誘発額計算!AS15</f>
        <v>9082.4779265411507</v>
      </c>
      <c r="G15" s="143">
        <f>誘発額計算!AT15</f>
        <v>3116.2368951871636</v>
      </c>
      <c r="H15" s="143">
        <f>誘発額計算!AU15</f>
        <v>7510.0362924391575</v>
      </c>
      <c r="I15" s="143">
        <f>誘発額計算!AV15</f>
        <v>-2.0369902923490577</v>
      </c>
      <c r="J15" s="150">
        <f>誘発額計算!AW15</f>
        <v>0</v>
      </c>
      <c r="K15" s="143">
        <f>誘発額計算!AX15</f>
        <v>1361.8081678054425</v>
      </c>
      <c r="L15" s="143">
        <f>誘発額計算!AY15</f>
        <v>15125.037270216737</v>
      </c>
      <c r="M15" s="144">
        <f t="shared" si="0"/>
        <v>77216.828082576627</v>
      </c>
      <c r="O15" s="64">
        <f t="shared" si="1"/>
        <v>1.0780208600826216E-2</v>
      </c>
      <c r="P15" s="65">
        <f t="shared" si="2"/>
        <v>7.7638582292060649E-3</v>
      </c>
      <c r="Q15" s="66">
        <f t="shared" si="3"/>
        <v>9.4433682988849885E-3</v>
      </c>
      <c r="S15" s="77">
        <f t="shared" si="4"/>
        <v>50105.746447220467</v>
      </c>
      <c r="T15" s="78">
        <f t="shared" si="5"/>
        <v>10624.236197333972</v>
      </c>
      <c r="U15" s="79">
        <f t="shared" si="6"/>
        <v>16486.845438022181</v>
      </c>
    </row>
    <row r="16" spans="2:29" x14ac:dyDescent="0.15">
      <c r="B16" s="5" t="s">
        <v>55</v>
      </c>
      <c r="C16" s="42" t="s">
        <v>144</v>
      </c>
      <c r="D16" s="55">
        <f>誘発額計算!AQ16</f>
        <v>395.65793252519819</v>
      </c>
      <c r="E16" s="143">
        <f>誘発額計算!AR16</f>
        <v>18276.73094945676</v>
      </c>
      <c r="F16" s="143">
        <f>誘発額計算!AS16</f>
        <v>4503.895619668463</v>
      </c>
      <c r="G16" s="143">
        <f>誘発額計算!AT16</f>
        <v>3062.3623032896739</v>
      </c>
      <c r="H16" s="143">
        <f>誘発額計算!AU16</f>
        <v>7769.557963179268</v>
      </c>
      <c r="I16" s="143">
        <f>誘発額計算!AV16</f>
        <v>-17.310028055616772</v>
      </c>
      <c r="J16" s="150">
        <f>誘発額計算!AW16</f>
        <v>0</v>
      </c>
      <c r="K16" s="143">
        <f>誘発額計算!AX16</f>
        <v>3084.5118509645954</v>
      </c>
      <c r="L16" s="143">
        <f>誘発額計算!AY16</f>
        <v>26592.257143464656</v>
      </c>
      <c r="M16" s="144">
        <f t="shared" si="0"/>
        <v>63667.663734493006</v>
      </c>
      <c r="O16" s="64">
        <f t="shared" si="1"/>
        <v>4.9863578378792316E-3</v>
      </c>
      <c r="P16" s="65">
        <f t="shared" si="2"/>
        <v>7.9029776009903671E-3</v>
      </c>
      <c r="Q16" s="66">
        <f t="shared" si="3"/>
        <v>1.6998319089533826E-2</v>
      </c>
      <c r="S16" s="77">
        <f t="shared" si="4"/>
        <v>23176.284501650422</v>
      </c>
      <c r="T16" s="78">
        <f t="shared" si="5"/>
        <v>10814.610238413325</v>
      </c>
      <c r="U16" s="79">
        <f t="shared" si="6"/>
        <v>29676.768994429251</v>
      </c>
    </row>
    <row r="17" spans="2:21" x14ac:dyDescent="0.15">
      <c r="B17" s="5" t="s">
        <v>56</v>
      </c>
      <c r="C17" s="42" t="s">
        <v>127</v>
      </c>
      <c r="D17" s="55">
        <f>誘発額計算!AQ17</f>
        <v>119.25997975681634</v>
      </c>
      <c r="E17" s="143">
        <f>誘発額計算!AR17</f>
        <v>5422.5771363759468</v>
      </c>
      <c r="F17" s="143">
        <f>誘発額計算!AS17</f>
        <v>1307.9181766763618</v>
      </c>
      <c r="G17" s="143">
        <f>誘発額計算!AT17</f>
        <v>10031.946882270533</v>
      </c>
      <c r="H17" s="143">
        <f>誘発額計算!AU17</f>
        <v>20600.098347698749</v>
      </c>
      <c r="I17" s="143">
        <f>誘発額計算!AV17</f>
        <v>-0.94605016727628577</v>
      </c>
      <c r="J17" s="150">
        <f>誘発額計算!AW17</f>
        <v>0</v>
      </c>
      <c r="K17" s="143">
        <f>誘発額計算!AX17</f>
        <v>1274.6113532786549</v>
      </c>
      <c r="L17" s="143">
        <f>誘発額計算!AY17</f>
        <v>6342.6298099972964</v>
      </c>
      <c r="M17" s="144">
        <f t="shared" si="0"/>
        <v>45098.095635887083</v>
      </c>
      <c r="O17" s="64">
        <f t="shared" si="1"/>
        <v>1.4737190074371614E-3</v>
      </c>
      <c r="P17" s="65">
        <f t="shared" si="2"/>
        <v>2.2384245513706671E-2</v>
      </c>
      <c r="Q17" s="66">
        <f t="shared" si="3"/>
        <v>4.3630186257675738E-3</v>
      </c>
      <c r="S17" s="77">
        <f t="shared" si="4"/>
        <v>6849.7552928091245</v>
      </c>
      <c r="T17" s="78">
        <f t="shared" si="5"/>
        <v>30631.099179802008</v>
      </c>
      <c r="U17" s="79">
        <f t="shared" si="6"/>
        <v>7617.2411632759513</v>
      </c>
    </row>
    <row r="18" spans="2:21" x14ac:dyDescent="0.15">
      <c r="B18" s="5" t="s">
        <v>57</v>
      </c>
      <c r="C18" s="42" t="s">
        <v>128</v>
      </c>
      <c r="D18" s="55">
        <f>誘発額計算!AQ18</f>
        <v>20.384318243683893</v>
      </c>
      <c r="E18" s="143">
        <f>誘発額計算!AR18</f>
        <v>1184.9668585251395</v>
      </c>
      <c r="F18" s="143">
        <f>誘発額計算!AS18</f>
        <v>329.87219186525294</v>
      </c>
      <c r="G18" s="143">
        <f>誘発額計算!AT18</f>
        <v>4377.3379029142525</v>
      </c>
      <c r="H18" s="143">
        <f>誘発額計算!AU18</f>
        <v>9406.8255873780963</v>
      </c>
      <c r="I18" s="143">
        <f>誘発額計算!AV18</f>
        <v>-2.0327003939844808</v>
      </c>
      <c r="J18" s="150">
        <f>誘発額計算!AW18</f>
        <v>0</v>
      </c>
      <c r="K18" s="143">
        <f>誘発額計算!AX18</f>
        <v>1990.9314061300158</v>
      </c>
      <c r="L18" s="143">
        <f>誘発額計算!AY18</f>
        <v>14045.708686144433</v>
      </c>
      <c r="M18" s="144">
        <f t="shared" si="0"/>
        <v>31353.994250806893</v>
      </c>
      <c r="O18" s="64">
        <f t="shared" si="1"/>
        <v>3.3030199799880547E-4</v>
      </c>
      <c r="P18" s="65">
        <f t="shared" si="2"/>
        <v>1.0071548444677628E-2</v>
      </c>
      <c r="Q18" s="66">
        <f t="shared" si="3"/>
        <v>9.1854987806678813E-3</v>
      </c>
      <c r="S18" s="77">
        <f t="shared" si="4"/>
        <v>1535.2233686340765</v>
      </c>
      <c r="T18" s="78">
        <f t="shared" si="5"/>
        <v>13782.130789898365</v>
      </c>
      <c r="U18" s="79">
        <f t="shared" si="6"/>
        <v>16036.640092274449</v>
      </c>
    </row>
    <row r="19" spans="2:21" x14ac:dyDescent="0.15">
      <c r="B19" s="5" t="s">
        <v>58</v>
      </c>
      <c r="C19" s="42" t="s">
        <v>129</v>
      </c>
      <c r="D19" s="55">
        <f>誘発額計算!AQ19</f>
        <v>43.478117596594771</v>
      </c>
      <c r="E19" s="143">
        <f>誘発額計算!AR19</f>
        <v>3492.379236648273</v>
      </c>
      <c r="F19" s="143">
        <f>誘発額計算!AS19</f>
        <v>1033.9901433804696</v>
      </c>
      <c r="G19" s="143">
        <f>誘発額計算!AT19</f>
        <v>1715.3334014805826</v>
      </c>
      <c r="H19" s="143">
        <f>誘発額計算!AU19</f>
        <v>1867.5933660571418</v>
      </c>
      <c r="I19" s="143">
        <f>誘発額計算!AV19</f>
        <v>-2.1678472787201635</v>
      </c>
      <c r="J19" s="150">
        <f>誘発額計算!AW19</f>
        <v>0</v>
      </c>
      <c r="K19" s="143">
        <f>誘発額計算!AX19</f>
        <v>2018.8884903666637</v>
      </c>
      <c r="L19" s="143">
        <f>誘発額計算!AY19</f>
        <v>11682.152501436709</v>
      </c>
      <c r="M19" s="144">
        <f t="shared" si="0"/>
        <v>21851.647409687714</v>
      </c>
      <c r="O19" s="64">
        <f t="shared" si="1"/>
        <v>9.8319879038739791E-4</v>
      </c>
      <c r="P19" s="65">
        <f t="shared" si="2"/>
        <v>2.6167061888959231E-3</v>
      </c>
      <c r="Q19" s="66">
        <f t="shared" si="3"/>
        <v>7.8477096573813139E-3</v>
      </c>
      <c r="S19" s="77">
        <f t="shared" si="4"/>
        <v>4569.8474976253374</v>
      </c>
      <c r="T19" s="78">
        <f t="shared" si="5"/>
        <v>3580.7589202590038</v>
      </c>
      <c r="U19" s="79">
        <f t="shared" si="6"/>
        <v>13701.040991803373</v>
      </c>
    </row>
    <row r="20" spans="2:21" x14ac:dyDescent="0.15">
      <c r="B20" s="5" t="s">
        <v>59</v>
      </c>
      <c r="C20" s="42" t="s">
        <v>130</v>
      </c>
      <c r="D20" s="55">
        <f>誘発額計算!AQ20</f>
        <v>349.36520832562633</v>
      </c>
      <c r="E20" s="143">
        <f>誘発額計算!AR20</f>
        <v>8001.5959802743655</v>
      </c>
      <c r="F20" s="143">
        <f>誘発額計算!AS20</f>
        <v>3160.2367964137898</v>
      </c>
      <c r="G20" s="143">
        <f>誘発額計算!AT20</f>
        <v>14929.875214584988</v>
      </c>
      <c r="H20" s="143">
        <f>誘発額計算!AU20</f>
        <v>33798.14258099733</v>
      </c>
      <c r="I20" s="143">
        <f>誘発額計算!AV20</f>
        <v>-2.7209577271318119</v>
      </c>
      <c r="J20" s="150">
        <f>誘発額計算!AW20</f>
        <v>0</v>
      </c>
      <c r="K20" s="143">
        <f>誘発額計算!AX20</f>
        <v>1381.158181503067</v>
      </c>
      <c r="L20" s="143">
        <f>誘発額計算!AY20</f>
        <v>11771.4506334244</v>
      </c>
      <c r="M20" s="144">
        <f t="shared" si="0"/>
        <v>73389.103637796434</v>
      </c>
      <c r="O20" s="64">
        <f t="shared" si="1"/>
        <v>2.4766244257946354E-3</v>
      </c>
      <c r="P20" s="65">
        <f t="shared" si="2"/>
        <v>3.5606917033717614E-2</v>
      </c>
      <c r="Q20" s="66">
        <f t="shared" si="3"/>
        <v>7.5335775784055245E-3</v>
      </c>
      <c r="S20" s="77">
        <f t="shared" si="4"/>
        <v>11511.197985013781</v>
      </c>
      <c r="T20" s="78">
        <f t="shared" si="5"/>
        <v>48725.296837855181</v>
      </c>
      <c r="U20" s="79">
        <f t="shared" si="6"/>
        <v>13152.608814927467</v>
      </c>
    </row>
    <row r="21" spans="2:21" x14ac:dyDescent="0.15">
      <c r="B21" s="5" t="s">
        <v>60</v>
      </c>
      <c r="C21" s="42" t="s">
        <v>37</v>
      </c>
      <c r="D21" s="55">
        <f>誘発額計算!AQ21</f>
        <v>26.290378169138709</v>
      </c>
      <c r="E21" s="143">
        <f>誘発額計算!AR21</f>
        <v>1908.1391408069569</v>
      </c>
      <c r="F21" s="143">
        <f>誘発額計算!AS21</f>
        <v>792.17043344072988</v>
      </c>
      <c r="G21" s="143">
        <f>誘発額計算!AT21</f>
        <v>2624.7190620181373</v>
      </c>
      <c r="H21" s="143">
        <f>誘発額計算!AU21</f>
        <v>29789.276474971899</v>
      </c>
      <c r="I21" s="143">
        <f>誘発額計算!AV21</f>
        <v>-0.97089951667359997</v>
      </c>
      <c r="J21" s="150">
        <f>誘発額計算!AW21</f>
        <v>0</v>
      </c>
      <c r="K21" s="143">
        <f>誘発額計算!AX21</f>
        <v>1464.9821111757292</v>
      </c>
      <c r="L21" s="143">
        <f>誘発額計算!AY21</f>
        <v>6828.0028034745801</v>
      </c>
      <c r="M21" s="144">
        <f t="shared" si="0"/>
        <v>43432.609504540495</v>
      </c>
      <c r="O21" s="64">
        <f t="shared" si="1"/>
        <v>5.8662565358682053E-4</v>
      </c>
      <c r="P21" s="65">
        <f t="shared" si="2"/>
        <v>2.3686420688600197E-2</v>
      </c>
      <c r="Q21" s="66">
        <f t="shared" si="3"/>
        <v>4.7500724829706992E-3</v>
      </c>
      <c r="S21" s="77">
        <f t="shared" si="4"/>
        <v>2726.5999524168255</v>
      </c>
      <c r="T21" s="78">
        <f t="shared" si="5"/>
        <v>32413.024637473362</v>
      </c>
      <c r="U21" s="79">
        <f t="shared" si="6"/>
        <v>8292.9849146503093</v>
      </c>
    </row>
    <row r="22" spans="2:21" x14ac:dyDescent="0.15">
      <c r="B22" s="5" t="s">
        <v>61</v>
      </c>
      <c r="C22" s="42" t="s">
        <v>38</v>
      </c>
      <c r="D22" s="55">
        <f>誘発額計算!AQ22</f>
        <v>29.451109737373265</v>
      </c>
      <c r="E22" s="143">
        <f>誘発額計算!AR22</f>
        <v>1823.5913431636222</v>
      </c>
      <c r="F22" s="143">
        <f>誘発額計算!AS22</f>
        <v>731.93829546593304</v>
      </c>
      <c r="G22" s="143">
        <f>誘発額計算!AT22</f>
        <v>684.21953977221767</v>
      </c>
      <c r="H22" s="143">
        <f>誘発額計算!AU22</f>
        <v>28099.793585050345</v>
      </c>
      <c r="I22" s="143">
        <f>誘発額計算!AV22</f>
        <v>-0.97567349595073827</v>
      </c>
      <c r="J22" s="150">
        <f>誘発額計算!AW22</f>
        <v>0</v>
      </c>
      <c r="K22" s="143">
        <f>誘発額計算!AX22</f>
        <v>1281.542580129624</v>
      </c>
      <c r="L22" s="143">
        <f>誘発額計算!AY22</f>
        <v>6925.2317234554266</v>
      </c>
      <c r="M22" s="144">
        <f t="shared" si="0"/>
        <v>39574.792503278586</v>
      </c>
      <c r="O22" s="64">
        <f t="shared" si="1"/>
        <v>5.5615640265670987E-4</v>
      </c>
      <c r="P22" s="65">
        <f t="shared" si="2"/>
        <v>2.1033740028681309E-2</v>
      </c>
      <c r="Q22" s="66">
        <f t="shared" si="3"/>
        <v>4.7006925967685983E-3</v>
      </c>
      <c r="S22" s="77">
        <f t="shared" si="4"/>
        <v>2584.9807483669288</v>
      </c>
      <c r="T22" s="78">
        <f t="shared" si="5"/>
        <v>28783.037451326611</v>
      </c>
      <c r="U22" s="79">
        <f t="shared" si="6"/>
        <v>8206.7743035850508</v>
      </c>
    </row>
    <row r="23" spans="2:21" x14ac:dyDescent="0.15">
      <c r="B23" s="5" t="s">
        <v>62</v>
      </c>
      <c r="C23" s="42" t="s">
        <v>39</v>
      </c>
      <c r="D23" s="55">
        <f>誘発額計算!AQ23</f>
        <v>104.55905439542018</v>
      </c>
      <c r="E23" s="143">
        <f>誘発額計算!AR23</f>
        <v>4218.250273272517</v>
      </c>
      <c r="F23" s="143">
        <f>誘発額計算!AS23</f>
        <v>7044.9415550597159</v>
      </c>
      <c r="G23" s="143">
        <f>誘発額計算!AT23</f>
        <v>3761.2621388428106</v>
      </c>
      <c r="H23" s="143">
        <f>誘発額計算!AU23</f>
        <v>24161.594989393008</v>
      </c>
      <c r="I23" s="143">
        <f>誘発額計算!AV23</f>
        <v>-2.9345590730256004</v>
      </c>
      <c r="J23" s="150">
        <f>誘発額計算!AW23</f>
        <v>0</v>
      </c>
      <c r="K23" s="143">
        <f>誘発額計算!AX23</f>
        <v>815.39158002293857</v>
      </c>
      <c r="L23" s="143">
        <f>誘発額計算!AY23</f>
        <v>4032.0834362297874</v>
      </c>
      <c r="M23" s="144">
        <f t="shared" si="0"/>
        <v>44135.148468143176</v>
      </c>
      <c r="O23" s="64">
        <f t="shared" si="1"/>
        <v>2.4457619041184557E-3</v>
      </c>
      <c r="P23" s="65">
        <f t="shared" si="2"/>
        <v>2.0403002773205066E-2</v>
      </c>
      <c r="Q23" s="66">
        <f t="shared" si="3"/>
        <v>2.7765464333490771E-3</v>
      </c>
      <c r="S23" s="77">
        <f t="shared" si="4"/>
        <v>11367.750882727654</v>
      </c>
      <c r="T23" s="78">
        <f t="shared" si="5"/>
        <v>27919.922569162791</v>
      </c>
      <c r="U23" s="79">
        <f t="shared" si="6"/>
        <v>4847.4750162527262</v>
      </c>
    </row>
    <row r="24" spans="2:21" x14ac:dyDescent="0.15">
      <c r="B24" s="5" t="s">
        <v>63</v>
      </c>
      <c r="C24" s="42" t="s">
        <v>106</v>
      </c>
      <c r="D24" s="55">
        <f>誘発額計算!AQ24</f>
        <v>40.697711645324702</v>
      </c>
      <c r="E24" s="143">
        <f>誘発額計算!AR24</f>
        <v>2857.5209219759581</v>
      </c>
      <c r="F24" s="143">
        <f>誘発額計算!AS24</f>
        <v>2091.2191324177529</v>
      </c>
      <c r="G24" s="143">
        <f>誘発額計算!AT24</f>
        <v>368.5755537856457</v>
      </c>
      <c r="H24" s="143">
        <f>誘発額計算!AU24</f>
        <v>1505.1589686541467</v>
      </c>
      <c r="I24" s="143">
        <f>誘発額計算!AV24</f>
        <v>-1.9598107429426501</v>
      </c>
      <c r="J24" s="150">
        <f>誘発額計算!AW24</f>
        <v>0</v>
      </c>
      <c r="K24" s="143">
        <f>誘発額計算!AX24</f>
        <v>3192.8553923137542</v>
      </c>
      <c r="L24" s="143">
        <f>誘発額計算!AY24</f>
        <v>14555.294777067964</v>
      </c>
      <c r="M24" s="144">
        <f t="shared" si="0"/>
        <v>24609.362647117603</v>
      </c>
      <c r="O24" s="64">
        <f t="shared" si="1"/>
        <v>1.0734732786667209E-3</v>
      </c>
      <c r="P24" s="65">
        <f t="shared" si="2"/>
        <v>1.3678341886143384E-3</v>
      </c>
      <c r="Q24" s="66">
        <f t="shared" si="3"/>
        <v>1.0165820945155639E-2</v>
      </c>
      <c r="S24" s="77">
        <f t="shared" si="4"/>
        <v>4989.4377660390355</v>
      </c>
      <c r="T24" s="78">
        <f t="shared" si="5"/>
        <v>1871.7747116968499</v>
      </c>
      <c r="U24" s="79">
        <f t="shared" si="6"/>
        <v>17748.150169381719</v>
      </c>
    </row>
    <row r="25" spans="2:21" x14ac:dyDescent="0.15">
      <c r="B25" s="5" t="s">
        <v>64</v>
      </c>
      <c r="C25" s="42" t="s">
        <v>131</v>
      </c>
      <c r="D25" s="55">
        <f>誘発額計算!AQ25</f>
        <v>475.44308337692775</v>
      </c>
      <c r="E25" s="143">
        <f>誘発額計算!AR25</f>
        <v>45019.929646383447</v>
      </c>
      <c r="F25" s="143">
        <f>誘発額計算!AS25</f>
        <v>1503.9882536081973</v>
      </c>
      <c r="G25" s="143">
        <f>誘発額計算!AT25</f>
        <v>3290.3526202061203</v>
      </c>
      <c r="H25" s="143">
        <f>誘発額計算!AU25</f>
        <v>30324.792983474897</v>
      </c>
      <c r="I25" s="143">
        <f>誘発額計算!AV25</f>
        <v>0.95125246844642819</v>
      </c>
      <c r="J25" s="150">
        <f>誘発額計算!AW25</f>
        <v>0</v>
      </c>
      <c r="K25" s="143">
        <f>誘発額計算!AX25</f>
        <v>1122.7526938683454</v>
      </c>
      <c r="L25" s="143">
        <f>誘発額計算!AY25</f>
        <v>5451.600218206966</v>
      </c>
      <c r="M25" s="144">
        <f t="shared" si="0"/>
        <v>87189.810751593337</v>
      </c>
      <c r="O25" s="64">
        <f t="shared" si="1"/>
        <v>1.0111872418464935E-2</v>
      </c>
      <c r="P25" s="65">
        <f t="shared" si="2"/>
        <v>2.4565588091489978E-2</v>
      </c>
      <c r="Q25" s="66">
        <f t="shared" si="3"/>
        <v>3.7656710077717589E-3</v>
      </c>
      <c r="S25" s="77">
        <f t="shared" si="4"/>
        <v>46999.360983368577</v>
      </c>
      <c r="T25" s="78">
        <f t="shared" si="5"/>
        <v>33616.096856149466</v>
      </c>
      <c r="U25" s="79">
        <f t="shared" si="6"/>
        <v>6574.3529120753119</v>
      </c>
    </row>
    <row r="26" spans="2:21" x14ac:dyDescent="0.15">
      <c r="B26" s="5" t="s">
        <v>65</v>
      </c>
      <c r="C26" s="42" t="s">
        <v>145</v>
      </c>
      <c r="D26" s="55">
        <f>誘発額計算!AQ26</f>
        <v>242.85817626476594</v>
      </c>
      <c r="E26" s="143">
        <f>誘発額計算!AR26</f>
        <v>31852.122849364783</v>
      </c>
      <c r="F26" s="143">
        <f>誘発額計算!AS26</f>
        <v>1282.5466427826029</v>
      </c>
      <c r="G26" s="143">
        <f>誘発額計算!AT26</f>
        <v>7676.9526963761136</v>
      </c>
      <c r="H26" s="143">
        <f>誘発額計算!AU26</f>
        <v>44036.557753808287</v>
      </c>
      <c r="I26" s="143">
        <f>誘発額計算!AV26</f>
        <v>-5.9802045279043892</v>
      </c>
      <c r="J26" s="150">
        <f>誘発額計算!AW26</f>
        <v>0</v>
      </c>
      <c r="K26" s="143">
        <f>誘発額計算!AX26</f>
        <v>161.43616158016783</v>
      </c>
      <c r="L26" s="143">
        <f>誘発額計算!AY26</f>
        <v>959.71786437640503</v>
      </c>
      <c r="M26" s="144">
        <f t="shared" si="0"/>
        <v>86206.211940025212</v>
      </c>
      <c r="O26" s="64">
        <f t="shared" si="1"/>
        <v>7.1811466021037976E-3</v>
      </c>
      <c r="P26" s="65">
        <f t="shared" si="2"/>
        <v>3.778623957084095E-2</v>
      </c>
      <c r="Q26" s="66">
        <f t="shared" si="3"/>
        <v>6.4217684496929988E-4</v>
      </c>
      <c r="S26" s="77">
        <f t="shared" si="4"/>
        <v>33377.527668412149</v>
      </c>
      <c r="T26" s="78">
        <f t="shared" si="5"/>
        <v>51707.530245656497</v>
      </c>
      <c r="U26" s="79">
        <f t="shared" si="6"/>
        <v>1121.1540259565729</v>
      </c>
    </row>
    <row r="27" spans="2:21" x14ac:dyDescent="0.15">
      <c r="B27" s="5" t="s">
        <v>66</v>
      </c>
      <c r="C27" s="42" t="s">
        <v>132</v>
      </c>
      <c r="D27" s="55">
        <f>誘発額計算!AQ27</f>
        <v>71.270442829205294</v>
      </c>
      <c r="E27" s="143">
        <f>誘発額計算!AR27</f>
        <v>72809.37480601338</v>
      </c>
      <c r="F27" s="143">
        <f>誘発額計算!AS27</f>
        <v>5733.3580551095238</v>
      </c>
      <c r="G27" s="143">
        <f>誘発額計算!AT27</f>
        <v>6760.4246099319043</v>
      </c>
      <c r="H27" s="143">
        <f>誘発額計算!AU27</f>
        <v>53604.056350060091</v>
      </c>
      <c r="I27" s="143">
        <f>誘発額計算!AV27</f>
        <v>-2.8611385440244357</v>
      </c>
      <c r="J27" s="150">
        <f>誘発額計算!AW27</f>
        <v>0</v>
      </c>
      <c r="K27" s="143">
        <f>誘発額計算!AX27</f>
        <v>4126.9023653793529</v>
      </c>
      <c r="L27" s="143">
        <f>誘発額計算!AY27</f>
        <v>14433.129056099213</v>
      </c>
      <c r="M27" s="144">
        <f t="shared" si="0"/>
        <v>157535.65454687865</v>
      </c>
      <c r="O27" s="64">
        <f t="shared" si="1"/>
        <v>1.691373574197411E-2</v>
      </c>
      <c r="P27" s="65">
        <f t="shared" si="2"/>
        <v>4.4110376508436092E-2</v>
      </c>
      <c r="Q27" s="66">
        <f t="shared" si="3"/>
        <v>1.0630851912257986E-2</v>
      </c>
      <c r="S27" s="77">
        <f t="shared" si="4"/>
        <v>78614.003303952108</v>
      </c>
      <c r="T27" s="78">
        <f t="shared" si="5"/>
        <v>60361.619821447974</v>
      </c>
      <c r="U27" s="79">
        <f t="shared" si="6"/>
        <v>18560.031421478565</v>
      </c>
    </row>
    <row r="28" spans="2:21" x14ac:dyDescent="0.15">
      <c r="B28" s="5" t="s">
        <v>67</v>
      </c>
      <c r="C28" s="42" t="s">
        <v>0</v>
      </c>
      <c r="D28" s="55">
        <f>誘発額計算!AQ28</f>
        <v>1561.2657491754303</v>
      </c>
      <c r="E28" s="143">
        <f>誘発額計算!AR28</f>
        <v>44198.8155284573</v>
      </c>
      <c r="F28" s="143">
        <f>誘発額計算!AS28</f>
        <v>8953.7509899136858</v>
      </c>
      <c r="G28" s="143">
        <f>誘発額計算!AT28</f>
        <v>1878.3951422474397</v>
      </c>
      <c r="H28" s="143">
        <f>誘発額計算!AU28</f>
        <v>21052.858895799414</v>
      </c>
      <c r="I28" s="143">
        <f>誘発額計算!AV28</f>
        <v>-13.813064376086976</v>
      </c>
      <c r="J28" s="150">
        <f>誘発額計算!AW28</f>
        <v>0</v>
      </c>
      <c r="K28" s="143">
        <f>誘発額計算!AX28</f>
        <v>1723.3658557907372</v>
      </c>
      <c r="L28" s="143">
        <f>誘発額計算!AY28</f>
        <v>13904.465393421853</v>
      </c>
      <c r="M28" s="144">
        <f t="shared" si="0"/>
        <v>93259.104490429774</v>
      </c>
      <c r="O28" s="64">
        <f t="shared" si="1"/>
        <v>1.1771634333719951E-2</v>
      </c>
      <c r="P28" s="65">
        <f t="shared" si="2"/>
        <v>1.6747346293037698E-2</v>
      </c>
      <c r="Q28" s="66">
        <f t="shared" si="3"/>
        <v>8.9513404340401514E-3</v>
      </c>
      <c r="S28" s="77">
        <f t="shared" si="4"/>
        <v>54713.832267546415</v>
      </c>
      <c r="T28" s="78">
        <f t="shared" si="5"/>
        <v>22917.440973670764</v>
      </c>
      <c r="U28" s="79">
        <f t="shared" si="6"/>
        <v>15627.83124921259</v>
      </c>
    </row>
    <row r="29" spans="2:21" x14ac:dyDescent="0.15">
      <c r="B29" s="5" t="s">
        <v>68</v>
      </c>
      <c r="C29" s="42" t="s">
        <v>133</v>
      </c>
      <c r="D29" s="55">
        <f>誘発額計算!AQ29</f>
        <v>1.0441396867413258E-3</v>
      </c>
      <c r="E29" s="143">
        <f>誘発額計算!AR29</f>
        <v>8.524059254303068E-2</v>
      </c>
      <c r="F29" s="143">
        <f>誘発額計算!AS29</f>
        <v>3.0973757485362425E-2</v>
      </c>
      <c r="G29" s="143">
        <f>誘発額計算!AT29</f>
        <v>0.75474341734645445</v>
      </c>
      <c r="H29" s="143">
        <f>誘発額計算!AU29</f>
        <v>1.5269345590297194</v>
      </c>
      <c r="I29" s="143">
        <f>誘発額計算!AV29</f>
        <v>-2.9665233239564765E-7</v>
      </c>
      <c r="J29" s="150">
        <f>誘発額計算!AW29</f>
        <v>0</v>
      </c>
      <c r="K29" s="143">
        <f>誘発額計算!AX29</f>
        <v>4.0169588270038215E-3</v>
      </c>
      <c r="L29" s="143">
        <f>誘発額計算!AY29</f>
        <v>3.4312155433838525E-2</v>
      </c>
      <c r="M29" s="144">
        <f t="shared" si="0"/>
        <v>2.4372652836998183</v>
      </c>
      <c r="O29" s="64">
        <f t="shared" si="1"/>
        <v>2.5228064024123664E-8</v>
      </c>
      <c r="P29" s="65">
        <f t="shared" si="2"/>
        <v>1.6673784073593002E-6</v>
      </c>
      <c r="Q29" s="66">
        <f t="shared" si="3"/>
        <v>2.1954226713403374E-8</v>
      </c>
      <c r="S29" s="77">
        <f t="shared" si="4"/>
        <v>0.11725848971513443</v>
      </c>
      <c r="T29" s="78">
        <f t="shared" si="5"/>
        <v>2.2816776797238414</v>
      </c>
      <c r="U29" s="79">
        <f t="shared" si="6"/>
        <v>3.8329114260842345E-2</v>
      </c>
    </row>
    <row r="30" spans="2:21" x14ac:dyDescent="0.15">
      <c r="B30" s="5" t="s">
        <v>69</v>
      </c>
      <c r="C30" s="42" t="s">
        <v>107</v>
      </c>
      <c r="D30" s="55">
        <f>誘発額計算!AQ30</f>
        <v>595.55118163928489</v>
      </c>
      <c r="E30" s="143">
        <f>誘発額計算!AR30</f>
        <v>44257.528715500499</v>
      </c>
      <c r="F30" s="143">
        <f>誘発額計算!AS30</f>
        <v>7321.1444899262187</v>
      </c>
      <c r="G30" s="143">
        <f>誘発額計算!AT30</f>
        <v>673.44339937296786</v>
      </c>
      <c r="H30" s="143">
        <f>誘発額計算!AU30</f>
        <v>2960.960971135592</v>
      </c>
      <c r="I30" s="143">
        <f>誘発額計算!AV30</f>
        <v>-0.10405772356503495</v>
      </c>
      <c r="J30" s="150">
        <f>誘発額計算!AW30</f>
        <v>0</v>
      </c>
      <c r="K30" s="143">
        <f>誘発額計算!AX30</f>
        <v>1474.6809578301252</v>
      </c>
      <c r="L30" s="143">
        <f>誘発額計算!AY30</f>
        <v>11212.209684364392</v>
      </c>
      <c r="M30" s="144">
        <f t="shared" si="0"/>
        <v>68495.415342045526</v>
      </c>
      <c r="O30" s="64">
        <f t="shared" si="1"/>
        <v>1.1225239864879546E-2</v>
      </c>
      <c r="P30" s="65">
        <f t="shared" si="2"/>
        <v>2.6558325574409275E-3</v>
      </c>
      <c r="Q30" s="66">
        <f t="shared" si="3"/>
        <v>7.2668225921266828E-3</v>
      </c>
      <c r="S30" s="77">
        <f t="shared" si="4"/>
        <v>52174.224387066002</v>
      </c>
      <c r="T30" s="78">
        <f t="shared" si="5"/>
        <v>3634.3003127849947</v>
      </c>
      <c r="U30" s="79">
        <f t="shared" si="6"/>
        <v>12686.890642194518</v>
      </c>
    </row>
    <row r="31" spans="2:21" x14ac:dyDescent="0.15">
      <c r="B31" s="5" t="s">
        <v>70</v>
      </c>
      <c r="C31" s="42" t="s">
        <v>1</v>
      </c>
      <c r="D31" s="55">
        <f>誘発額計算!AQ31</f>
        <v>0.6818917107868222</v>
      </c>
      <c r="E31" s="143">
        <f>誘発額計算!AR31</f>
        <v>54.995186153972185</v>
      </c>
      <c r="F31" s="143">
        <f>誘発額計算!AS31</f>
        <v>13.453134731635018</v>
      </c>
      <c r="G31" s="143">
        <f>誘発額計算!AT31</f>
        <v>1.5248421749951737</v>
      </c>
      <c r="H31" s="143">
        <f>誘発額計算!AU31</f>
        <v>5.6761165541901359</v>
      </c>
      <c r="I31" s="143">
        <f>誘発額計算!AV31</f>
        <v>-6.6940228084019031E-5</v>
      </c>
      <c r="J31" s="150">
        <f>誘発額計算!AW31</f>
        <v>0</v>
      </c>
      <c r="K31" s="143">
        <f>誘発額計算!AX31</f>
        <v>1.2369356825039772</v>
      </c>
      <c r="L31" s="143">
        <f>誘発額計算!AY31</f>
        <v>11.802465956473107</v>
      </c>
      <c r="M31" s="144">
        <f t="shared" si="0"/>
        <v>89.370506024328336</v>
      </c>
      <c r="O31" s="64">
        <f t="shared" si="1"/>
        <v>1.4873306262258717E-5</v>
      </c>
      <c r="P31" s="65">
        <f t="shared" si="2"/>
        <v>5.2621856230330303E-6</v>
      </c>
      <c r="Q31" s="66">
        <f t="shared" si="3"/>
        <v>7.468734545783245E-6</v>
      </c>
      <c r="S31" s="77">
        <f t="shared" si="4"/>
        <v>69.130212596394017</v>
      </c>
      <c r="T31" s="78">
        <f t="shared" si="5"/>
        <v>7.2008917889572253</v>
      </c>
      <c r="U31" s="79">
        <f t="shared" si="6"/>
        <v>13.039401638977084</v>
      </c>
    </row>
    <row r="32" spans="2:21" x14ac:dyDescent="0.15">
      <c r="B32" s="5" t="s">
        <v>71</v>
      </c>
      <c r="C32" s="42" t="s">
        <v>2</v>
      </c>
      <c r="D32" s="55">
        <f>誘発額計算!AQ32</f>
        <v>313.39619315698422</v>
      </c>
      <c r="E32" s="143">
        <f>誘発額計算!AR32</f>
        <v>6747.1460903574216</v>
      </c>
      <c r="F32" s="143">
        <f>誘発額計算!AS32</f>
        <v>14675.645431042787</v>
      </c>
      <c r="G32" s="143">
        <f>誘発額計算!AT32</f>
        <v>351.8142656054398</v>
      </c>
      <c r="H32" s="143">
        <f>誘発額計算!AU32</f>
        <v>1455.2575596181496</v>
      </c>
      <c r="I32" s="143">
        <f>誘発額計算!AV32</f>
        <v>-2.4288094387528578E-2</v>
      </c>
      <c r="J32" s="150">
        <f>誘発額計算!AW32</f>
        <v>0</v>
      </c>
      <c r="K32" s="143">
        <f>誘発額計算!AX32</f>
        <v>367.26523631046598</v>
      </c>
      <c r="L32" s="143">
        <f>誘発額計算!AY32</f>
        <v>3303.3259608613548</v>
      </c>
      <c r="M32" s="144">
        <f t="shared" si="0"/>
        <v>27213.826448858214</v>
      </c>
      <c r="O32" s="64">
        <f t="shared" si="1"/>
        <v>4.6765222427425021E-3</v>
      </c>
      <c r="P32" s="65">
        <f t="shared" si="2"/>
        <v>1.3205336017687262E-3</v>
      </c>
      <c r="Q32" s="66">
        <f t="shared" si="3"/>
        <v>2.1024485660306484E-3</v>
      </c>
      <c r="S32" s="77">
        <f t="shared" si="4"/>
        <v>21736.187714557193</v>
      </c>
      <c r="T32" s="78">
        <f t="shared" si="5"/>
        <v>1807.0475371292018</v>
      </c>
      <c r="U32" s="79">
        <f t="shared" si="6"/>
        <v>3670.5911971718206</v>
      </c>
    </row>
    <row r="33" spans="2:21" x14ac:dyDescent="0.15">
      <c r="B33" s="5" t="s">
        <v>72</v>
      </c>
      <c r="C33" s="42" t="s">
        <v>134</v>
      </c>
      <c r="D33" s="55">
        <f>誘発額計算!AQ33</f>
        <v>1966.8844467399772</v>
      </c>
      <c r="E33" s="143">
        <f>誘発額計算!AR33</f>
        <v>76097.686430444839</v>
      </c>
      <c r="F33" s="143">
        <f>誘発額計算!AS33</f>
        <v>4651.2814228528796</v>
      </c>
      <c r="G33" s="143">
        <f>誘発額計算!AT33</f>
        <v>2248.980945241075</v>
      </c>
      <c r="H33" s="143">
        <f>誘発額計算!AU33</f>
        <v>11154.960075973828</v>
      </c>
      <c r="I33" s="143">
        <f>誘発額計算!AV33</f>
        <v>-9.970219075498514E-2</v>
      </c>
      <c r="J33" s="150">
        <f>誘発額計算!AW33</f>
        <v>0</v>
      </c>
      <c r="K33" s="143">
        <f>誘発額計算!AX33</f>
        <v>777.69317080438157</v>
      </c>
      <c r="L33" s="143">
        <f>誘発額計算!AY33</f>
        <v>7823.9054099666901</v>
      </c>
      <c r="M33" s="144">
        <f t="shared" si="0"/>
        <v>104721.29219983291</v>
      </c>
      <c r="O33" s="64">
        <f t="shared" si="1"/>
        <v>1.779624505402419E-2</v>
      </c>
      <c r="P33" s="65">
        <f t="shared" si="2"/>
        <v>9.7951063770393143E-3</v>
      </c>
      <c r="Q33" s="66">
        <f t="shared" si="3"/>
        <v>4.9268408357889017E-3</v>
      </c>
      <c r="S33" s="77">
        <f t="shared" si="4"/>
        <v>82715.852300037688</v>
      </c>
      <c r="T33" s="78">
        <f t="shared" si="5"/>
        <v>13403.841319024148</v>
      </c>
      <c r="U33" s="79">
        <f t="shared" si="6"/>
        <v>8601.5985807710713</v>
      </c>
    </row>
    <row r="34" spans="2:21" x14ac:dyDescent="0.15">
      <c r="B34" s="5" t="s">
        <v>73</v>
      </c>
      <c r="C34" s="42" t="s">
        <v>135</v>
      </c>
      <c r="D34" s="55">
        <f>誘発額計算!AQ34</f>
        <v>56.379176272209811</v>
      </c>
      <c r="E34" s="143">
        <f>誘発額計算!AR34</f>
        <v>21593.660806352989</v>
      </c>
      <c r="F34" s="143">
        <f>誘発額計算!AS34</f>
        <v>1156.755109355712</v>
      </c>
      <c r="G34" s="143">
        <f>誘発額計算!AT34</f>
        <v>210.56401552693018</v>
      </c>
      <c r="H34" s="143">
        <f>誘発額計算!AU34</f>
        <v>747.86434445056057</v>
      </c>
      <c r="I34" s="143">
        <f>誘発額計算!AV34</f>
        <v>-1.0904144759859673E-2</v>
      </c>
      <c r="J34" s="150">
        <f>誘発額計算!AW34</f>
        <v>0</v>
      </c>
      <c r="K34" s="143">
        <f>誘発額計算!AX34</f>
        <v>325.12129659230141</v>
      </c>
      <c r="L34" s="143">
        <f>誘発額計算!AY34</f>
        <v>1931.0244268894089</v>
      </c>
      <c r="M34" s="144">
        <f t="shared" si="0"/>
        <v>26021.35827129535</v>
      </c>
      <c r="O34" s="64">
        <f t="shared" si="1"/>
        <v>4.9068625066155972E-3</v>
      </c>
      <c r="P34" s="65">
        <f t="shared" si="2"/>
        <v>7.0038138396705881E-4</v>
      </c>
      <c r="Q34" s="66">
        <f t="shared" si="3"/>
        <v>1.2922796591309596E-3</v>
      </c>
      <c r="S34" s="77">
        <f t="shared" si="4"/>
        <v>22806.795091980912</v>
      </c>
      <c r="T34" s="78">
        <f t="shared" si="5"/>
        <v>958.41745583273098</v>
      </c>
      <c r="U34" s="79">
        <f t="shared" si="6"/>
        <v>2256.1457234817103</v>
      </c>
    </row>
    <row r="35" spans="2:21" x14ac:dyDescent="0.15">
      <c r="B35" s="5" t="s">
        <v>74</v>
      </c>
      <c r="C35" s="42" t="s">
        <v>136</v>
      </c>
      <c r="D35" s="55">
        <f>誘発額計算!AQ35</f>
        <v>113.34355510373582</v>
      </c>
      <c r="E35" s="143">
        <f>誘発額計算!AR35</f>
        <v>51562.650625758746</v>
      </c>
      <c r="F35" s="143">
        <f>誘発額計算!AS35</f>
        <v>1001.340382541506</v>
      </c>
      <c r="G35" s="143">
        <f>誘発額計算!AT35</f>
        <v>154.42804064680772</v>
      </c>
      <c r="H35" s="143">
        <f>誘発額計算!AU35</f>
        <v>2112.8822941014987</v>
      </c>
      <c r="I35" s="143">
        <f>誘発額計算!AV35</f>
        <v>-1.8798140828406581E-2</v>
      </c>
      <c r="J35" s="150">
        <f>誘発額計算!AW35</f>
        <v>0</v>
      </c>
      <c r="K35" s="143">
        <f>誘発額計算!AX35</f>
        <v>279.00117665776889</v>
      </c>
      <c r="L35" s="143">
        <f>誘発額計算!AY35</f>
        <v>2063.767102967448</v>
      </c>
      <c r="M35" s="144">
        <f t="shared" si="0"/>
        <v>57287.39437963668</v>
      </c>
      <c r="O35" s="64">
        <f t="shared" si="1"/>
        <v>1.1333483590094477E-2</v>
      </c>
      <c r="P35" s="65">
        <f t="shared" si="2"/>
        <v>1.6568654656714506E-3</v>
      </c>
      <c r="Q35" s="66">
        <f t="shared" si="3"/>
        <v>1.3418955000587501E-3</v>
      </c>
      <c r="S35" s="77">
        <f t="shared" si="4"/>
        <v>52677.334563403987</v>
      </c>
      <c r="T35" s="78">
        <f t="shared" si="5"/>
        <v>2267.2915366074781</v>
      </c>
      <c r="U35" s="79">
        <f t="shared" si="6"/>
        <v>2342.768279625217</v>
      </c>
    </row>
    <row r="36" spans="2:21" x14ac:dyDescent="0.15">
      <c r="B36" s="5" t="s">
        <v>75</v>
      </c>
      <c r="C36" s="42" t="s">
        <v>137</v>
      </c>
      <c r="D36" s="55">
        <f>誘発額計算!AQ36</f>
        <v>1664.5366322306677</v>
      </c>
      <c r="E36" s="143">
        <f>誘発額計算!AR36</f>
        <v>88616.684801475843</v>
      </c>
      <c r="F36" s="143">
        <f>誘発額計算!AS36</f>
        <v>13587.343874898363</v>
      </c>
      <c r="G36" s="143">
        <f>誘発額計算!AT36</f>
        <v>4199.7996984005367</v>
      </c>
      <c r="H36" s="143">
        <f>誘発額計算!AU36</f>
        <v>13128.549385972559</v>
      </c>
      <c r="I36" s="143">
        <f>誘発額計算!AV36</f>
        <v>-0.22315477577282614</v>
      </c>
      <c r="J36" s="150">
        <f>誘発額計算!AW36</f>
        <v>0</v>
      </c>
      <c r="K36" s="143">
        <f>誘発額計算!AX36</f>
        <v>2745.6184581355928</v>
      </c>
      <c r="L36" s="143">
        <f>誘発額計算!AY36</f>
        <v>20165.12354003391</v>
      </c>
      <c r="M36" s="144">
        <f t="shared" si="0"/>
        <v>144107.4332363717</v>
      </c>
      <c r="O36" s="64">
        <f t="shared" si="1"/>
        <v>2.2347233211559445E-2</v>
      </c>
      <c r="P36" s="65">
        <f t="shared" si="2"/>
        <v>1.2662850354266663E-2</v>
      </c>
      <c r="Q36" s="66">
        <f t="shared" si="3"/>
        <v>1.3122860616530499E-2</v>
      </c>
      <c r="S36" s="77">
        <f t="shared" si="4"/>
        <v>103868.56530860487</v>
      </c>
      <c r="T36" s="78">
        <f t="shared" si="5"/>
        <v>17328.125929597325</v>
      </c>
      <c r="U36" s="79">
        <f t="shared" si="6"/>
        <v>22910.741998169502</v>
      </c>
    </row>
    <row r="37" spans="2:21" x14ac:dyDescent="0.15">
      <c r="B37" s="5" t="s">
        <v>76</v>
      </c>
      <c r="C37" s="42" t="s">
        <v>108</v>
      </c>
      <c r="D37" s="55">
        <f>誘発額計算!AQ37</f>
        <v>1958.0118814058094</v>
      </c>
      <c r="E37" s="143">
        <f>誘発額計算!AR37</f>
        <v>190535.58065049327</v>
      </c>
      <c r="F37" s="143">
        <f>誘発額計算!AS37</f>
        <v>23813.050451090072</v>
      </c>
      <c r="G37" s="143">
        <f>誘発額計算!AT37</f>
        <v>9020.2128231854604</v>
      </c>
      <c r="H37" s="143">
        <f>誘発額計算!AU37</f>
        <v>184848.74740039901</v>
      </c>
      <c r="I37" s="143">
        <f>誘発額計算!AV37</f>
        <v>-12.926513612505859</v>
      </c>
      <c r="J37" s="150">
        <f>誘発額計算!AW37</f>
        <v>0</v>
      </c>
      <c r="K37" s="143">
        <f>誘発額計算!AX37</f>
        <v>6295.4731571355715</v>
      </c>
      <c r="L37" s="143">
        <f>誘発額計算!AY37</f>
        <v>53864.189809001517</v>
      </c>
      <c r="M37" s="144">
        <f t="shared" si="0"/>
        <v>470322.33965909824</v>
      </c>
      <c r="O37" s="64">
        <f t="shared" si="1"/>
        <v>4.6538189697609422E-2</v>
      </c>
      <c r="P37" s="65">
        <f t="shared" si="2"/>
        <v>0.14166390266983089</v>
      </c>
      <c r="Q37" s="66">
        <f t="shared" si="3"/>
        <v>3.4458372055568724E-2</v>
      </c>
      <c r="S37" s="77">
        <f t="shared" si="4"/>
        <v>216306.64298298914</v>
      </c>
      <c r="T37" s="78">
        <f t="shared" si="5"/>
        <v>193856.03370997196</v>
      </c>
      <c r="U37" s="79">
        <f t="shared" si="6"/>
        <v>60159.66296613709</v>
      </c>
    </row>
    <row r="38" spans="2:21" x14ac:dyDescent="0.15">
      <c r="B38" s="5" t="s">
        <v>77</v>
      </c>
      <c r="C38" s="42" t="s">
        <v>138</v>
      </c>
      <c r="D38" s="55">
        <f>誘発額計算!AQ38</f>
        <v>4.0657810002421055E-6</v>
      </c>
      <c r="E38" s="143">
        <f>誘発額計算!AR38</f>
        <v>4.2120443368864387E-3</v>
      </c>
      <c r="F38" s="143">
        <f>誘発額計算!AS38</f>
        <v>0.19846449249592923</v>
      </c>
      <c r="G38" s="143">
        <f>誘発額計算!AT38</f>
        <v>5.3267761808530074E-5</v>
      </c>
      <c r="H38" s="143">
        <f>誘発額計算!AU38</f>
        <v>1.3389328646024197E-4</v>
      </c>
      <c r="I38" s="143">
        <f>誘発額計算!AV38</f>
        <v>-1.325233822564085E-9</v>
      </c>
      <c r="J38" s="150">
        <f>誘発額計算!AW38</f>
        <v>0</v>
      </c>
      <c r="K38" s="143">
        <f>誘発額計算!AX38</f>
        <v>1.9552801683812842E-5</v>
      </c>
      <c r="L38" s="143">
        <f>誘発額計算!AY38</f>
        <v>2.1811754783075064E-4</v>
      </c>
      <c r="M38" s="144">
        <f t="shared" si="0"/>
        <v>0.20310543268636541</v>
      </c>
      <c r="O38" s="64">
        <f t="shared" si="1"/>
        <v>4.3606558737122752E-8</v>
      </c>
      <c r="P38" s="65">
        <f t="shared" si="2"/>
        <v>1.3677044908183182E-10</v>
      </c>
      <c r="Q38" s="66">
        <f t="shared" si="3"/>
        <v>1.3613329806650938E-10</v>
      </c>
      <c r="S38" s="77">
        <f t="shared" si="4"/>
        <v>0.2026806026138159</v>
      </c>
      <c r="T38" s="78">
        <f t="shared" si="5"/>
        <v>1.8715972303494949E-4</v>
      </c>
      <c r="U38" s="79">
        <f t="shared" si="6"/>
        <v>2.3767034951456347E-4</v>
      </c>
    </row>
    <row r="39" spans="2:21" x14ac:dyDescent="0.15">
      <c r="B39" s="5" t="s">
        <v>78</v>
      </c>
      <c r="C39" s="42" t="s">
        <v>139</v>
      </c>
      <c r="D39" s="55">
        <f>誘発額計算!AQ39</f>
        <v>5.3117977178895952</v>
      </c>
      <c r="E39" s="143">
        <f>誘発額計算!AR39</f>
        <v>17247.928577981085</v>
      </c>
      <c r="F39" s="143">
        <f>誘発額計算!AS39</f>
        <v>27505.529892404262</v>
      </c>
      <c r="G39" s="143">
        <f>誘発額計算!AT39</f>
        <v>860.23947591195838</v>
      </c>
      <c r="H39" s="143">
        <f>誘発額計算!AU39</f>
        <v>21755.953742126771</v>
      </c>
      <c r="I39" s="143">
        <f>誘発額計算!AV39</f>
        <v>-6.5544166640775529E-3</v>
      </c>
      <c r="J39" s="150">
        <f>誘発額計算!AW39</f>
        <v>0</v>
      </c>
      <c r="K39" s="143">
        <f>誘発額計算!AX39</f>
        <v>26.225143559486572</v>
      </c>
      <c r="L39" s="143">
        <f>誘発額計算!AY39</f>
        <v>319.5877987358503</v>
      </c>
      <c r="M39" s="144">
        <f t="shared" si="0"/>
        <v>67720.76987402064</v>
      </c>
      <c r="O39" s="64">
        <f t="shared" si="1"/>
        <v>9.6298112376165916E-3</v>
      </c>
      <c r="P39" s="65">
        <f t="shared" si="2"/>
        <v>1.6527199102151419E-2</v>
      </c>
      <c r="Q39" s="66">
        <f t="shared" si="3"/>
        <v>1.9807542861320629E-4</v>
      </c>
      <c r="S39" s="77">
        <f t="shared" si="4"/>
        <v>44758.770268103239</v>
      </c>
      <c r="T39" s="78">
        <f t="shared" si="5"/>
        <v>22616.186663622066</v>
      </c>
      <c r="U39" s="79">
        <f t="shared" si="6"/>
        <v>345.81294229533688</v>
      </c>
    </row>
    <row r="40" spans="2:21" x14ac:dyDescent="0.15">
      <c r="B40" s="5" t="s">
        <v>79</v>
      </c>
      <c r="C40" s="42" t="s">
        <v>109</v>
      </c>
      <c r="D40" s="55">
        <f>誘発額計算!AQ40</f>
        <v>565.80328757863867</v>
      </c>
      <c r="E40" s="143">
        <f>誘発額計算!AR40</f>
        <v>25489.961324169952</v>
      </c>
      <c r="F40" s="143">
        <f>誘発額計算!AS40</f>
        <v>64632.997767192239</v>
      </c>
      <c r="G40" s="143">
        <f>誘発額計算!AT40</f>
        <v>0.76453651631379493</v>
      </c>
      <c r="H40" s="143">
        <f>誘発額計算!AU40</f>
        <v>6.038878681924535</v>
      </c>
      <c r="I40" s="143">
        <f>誘発額計算!AV40</f>
        <v>-2.9833328066294104E-4</v>
      </c>
      <c r="J40" s="150">
        <f>誘発額計算!AW40</f>
        <v>0</v>
      </c>
      <c r="K40" s="143">
        <f>誘発額計算!AX40</f>
        <v>2.1249216867067937</v>
      </c>
      <c r="L40" s="143">
        <f>誘発額計算!AY40</f>
        <v>67.339218209589703</v>
      </c>
      <c r="M40" s="144">
        <f t="shared" si="0"/>
        <v>90765.029635702071</v>
      </c>
      <c r="O40" s="64">
        <f t="shared" si="1"/>
        <v>1.9511609855479482E-2</v>
      </c>
      <c r="P40" s="65">
        <f t="shared" si="2"/>
        <v>4.9715041980623814E-6</v>
      </c>
      <c r="Q40" s="66">
        <f t="shared" si="3"/>
        <v>3.9787808957872501E-5</v>
      </c>
      <c r="S40" s="77">
        <f t="shared" si="4"/>
        <v>90688.762378940824</v>
      </c>
      <c r="T40" s="78">
        <f t="shared" si="5"/>
        <v>6.8031168649576674</v>
      </c>
      <c r="U40" s="79">
        <f t="shared" si="6"/>
        <v>69.464139896296501</v>
      </c>
    </row>
    <row r="41" spans="2:21" x14ac:dyDescent="0.15">
      <c r="B41" s="5" t="s">
        <v>80</v>
      </c>
      <c r="C41" s="42" t="s">
        <v>146</v>
      </c>
      <c r="D41" s="55">
        <f>誘発額計算!AQ41</f>
        <v>1.3734967602626669E-3</v>
      </c>
      <c r="E41" s="143">
        <f>誘発額計算!AR41</f>
        <v>0.33492996438312039</v>
      </c>
      <c r="F41" s="143">
        <f>誘発額計算!AS41</f>
        <v>1.5687788256637993E-2</v>
      </c>
      <c r="G41" s="143">
        <f>誘発額計算!AT41</f>
        <v>3.5342611128526126E-3</v>
      </c>
      <c r="H41" s="143">
        <f>誘発額計算!AU41</f>
        <v>1.2961687510776634E-2</v>
      </c>
      <c r="I41" s="143">
        <f>誘発額計算!AV41</f>
        <v>-2.0647440721600187E-7</v>
      </c>
      <c r="J41" s="150">
        <f>誘発額計算!AW41</f>
        <v>0</v>
      </c>
      <c r="K41" s="143">
        <f>誘発額計算!AX41</f>
        <v>4.3595793614710334E-3</v>
      </c>
      <c r="L41" s="143">
        <f>誘発額計算!AY41</f>
        <v>3.3364224457418538E-2</v>
      </c>
      <c r="M41" s="144">
        <f t="shared" si="0"/>
        <v>0.40621079536813259</v>
      </c>
      <c r="O41" s="64">
        <f t="shared" si="1"/>
        <v>7.5730617010060904E-8</v>
      </c>
      <c r="P41" s="65">
        <f t="shared" si="2"/>
        <v>1.2054570423070659E-8</v>
      </c>
      <c r="Q41" s="66">
        <f t="shared" si="3"/>
        <v>2.1607515788016875E-8</v>
      </c>
      <c r="S41" s="77">
        <f t="shared" si="4"/>
        <v>0.35199124940002102</v>
      </c>
      <c r="T41" s="78">
        <f t="shared" si="5"/>
        <v>1.6495742149222028E-2</v>
      </c>
      <c r="U41" s="79">
        <f t="shared" si="6"/>
        <v>3.7723803818889574E-2</v>
      </c>
    </row>
    <row r="42" spans="2:21" x14ac:dyDescent="0.15">
      <c r="B42" s="5" t="s">
        <v>81</v>
      </c>
      <c r="C42" s="42" t="s">
        <v>110</v>
      </c>
      <c r="D42" s="55">
        <f>誘発額計算!AQ42</f>
        <v>1528.3213910754741</v>
      </c>
      <c r="E42" s="143">
        <f>誘発額計算!AR42</f>
        <v>93449.200085006436</v>
      </c>
      <c r="F42" s="143">
        <f>誘発額計算!AS42</f>
        <v>38335.065447670218</v>
      </c>
      <c r="G42" s="143">
        <f>誘発額計算!AT42</f>
        <v>10929.925772298662</v>
      </c>
      <c r="H42" s="143">
        <f>誘発額計算!AU42</f>
        <v>37179.814274609242</v>
      </c>
      <c r="I42" s="143">
        <f>誘発額計算!AV42</f>
        <v>-0.62999614780882784</v>
      </c>
      <c r="J42" s="150">
        <f>誘発額計算!AW42</f>
        <v>0</v>
      </c>
      <c r="K42" s="143">
        <f>誘発額計算!AX42</f>
        <v>8427.2614584172734</v>
      </c>
      <c r="L42" s="143">
        <f>誘発額計算!AY42</f>
        <v>71407.522950135361</v>
      </c>
      <c r="M42" s="144">
        <f t="shared" si="0"/>
        <v>261256.48138306482</v>
      </c>
      <c r="O42" s="64">
        <f t="shared" si="1"/>
        <v>2.8682089342140678E-2</v>
      </c>
      <c r="P42" s="65">
        <f t="shared" si="2"/>
        <v>3.5156627076975429E-2</v>
      </c>
      <c r="Q42" s="66">
        <f t="shared" si="3"/>
        <v>4.572792745987464E-2</v>
      </c>
      <c r="S42" s="77">
        <f t="shared" si="4"/>
        <v>133312.58692375213</v>
      </c>
      <c r="T42" s="78">
        <f t="shared" si="5"/>
        <v>48109.110050760093</v>
      </c>
      <c r="U42" s="79">
        <f t="shared" si="6"/>
        <v>79834.78440855263</v>
      </c>
    </row>
    <row r="43" spans="2:21" x14ac:dyDescent="0.15">
      <c r="B43" s="5" t="s">
        <v>82</v>
      </c>
      <c r="C43" s="42" t="s">
        <v>111</v>
      </c>
      <c r="D43" s="55">
        <f>誘発額計算!AQ43</f>
        <v>14820.447466636955</v>
      </c>
      <c r="E43" s="143">
        <f>誘発額計算!AR43</f>
        <v>118296.80811913408</v>
      </c>
      <c r="F43" s="143">
        <f>誘発額計算!AS43</f>
        <v>3531.72787128553</v>
      </c>
      <c r="G43" s="143">
        <f>誘発額計算!AT43</f>
        <v>70.888250480057138</v>
      </c>
      <c r="H43" s="143">
        <f>誘発額計算!AU43</f>
        <v>1156.0225590302812</v>
      </c>
      <c r="I43" s="143">
        <f>誘発額計算!AV43</f>
        <v>-1.4525221035761832E-2</v>
      </c>
      <c r="J43" s="150">
        <f>誘発額計算!AW43</f>
        <v>0</v>
      </c>
      <c r="K43" s="143">
        <f>誘発額計算!AX43</f>
        <v>135.39507510430681</v>
      </c>
      <c r="L43" s="143">
        <f>誘発額計算!AY43</f>
        <v>1510.712600649334</v>
      </c>
      <c r="M43" s="144">
        <f t="shared" si="0"/>
        <v>139521.98741709947</v>
      </c>
      <c r="O43" s="64">
        <f t="shared" si="1"/>
        <v>2.9399912209862676E-2</v>
      </c>
      <c r="P43" s="65">
        <f t="shared" si="2"/>
        <v>8.9657728200283674E-4</v>
      </c>
      <c r="Q43" s="66">
        <f t="shared" si="3"/>
        <v>9.428608462546484E-4</v>
      </c>
      <c r="S43" s="77">
        <f t="shared" si="4"/>
        <v>136648.98345705654</v>
      </c>
      <c r="T43" s="78">
        <f t="shared" si="5"/>
        <v>1226.8962842893027</v>
      </c>
      <c r="U43" s="79">
        <f t="shared" si="6"/>
        <v>1646.1076757536409</v>
      </c>
    </row>
    <row r="44" spans="2:21" x14ac:dyDescent="0.15">
      <c r="B44" s="5" t="s">
        <v>83</v>
      </c>
      <c r="C44" s="42" t="s">
        <v>3</v>
      </c>
      <c r="D44" s="55">
        <f>誘発額計算!AQ44</f>
        <v>0</v>
      </c>
      <c r="E44" s="143">
        <f>誘発額計算!AR44</f>
        <v>0</v>
      </c>
      <c r="F44" s="143">
        <f>誘発額計算!AS44</f>
        <v>0</v>
      </c>
      <c r="G44" s="143">
        <f>誘発額計算!AT44</f>
        <v>0</v>
      </c>
      <c r="H44" s="143">
        <f>誘発額計算!AU44</f>
        <v>0</v>
      </c>
      <c r="I44" s="143">
        <f>誘発額計算!AV44</f>
        <v>0</v>
      </c>
      <c r="J44" s="150">
        <f>誘発額計算!AW44</f>
        <v>0</v>
      </c>
      <c r="K44" s="143">
        <f>誘発額計算!AX44</f>
        <v>0</v>
      </c>
      <c r="L44" s="143">
        <f>誘発額計算!AY44</f>
        <v>0</v>
      </c>
      <c r="M44" s="144">
        <f t="shared" si="0"/>
        <v>0</v>
      </c>
      <c r="O44" s="64">
        <f t="shared" si="1"/>
        <v>0</v>
      </c>
      <c r="P44" s="65">
        <f t="shared" si="2"/>
        <v>0</v>
      </c>
      <c r="Q44" s="66">
        <f t="shared" si="3"/>
        <v>0</v>
      </c>
      <c r="S44" s="77">
        <f t="shared" si="4"/>
        <v>0</v>
      </c>
      <c r="T44" s="78">
        <f t="shared" si="5"/>
        <v>0</v>
      </c>
      <c r="U44" s="79">
        <f t="shared" si="6"/>
        <v>0</v>
      </c>
    </row>
    <row r="45" spans="2:21" x14ac:dyDescent="0.15">
      <c r="B45" s="5" t="s">
        <v>84</v>
      </c>
      <c r="C45" s="42" t="s">
        <v>4</v>
      </c>
      <c r="D45" s="55">
        <f>誘発額計算!AQ45</f>
        <v>41.806389024443646</v>
      </c>
      <c r="E45" s="143">
        <f>誘発額計算!AR45</f>
        <v>7612.7472107852191</v>
      </c>
      <c r="F45" s="143">
        <f>誘発額計算!AS45</f>
        <v>601.72130288220751</v>
      </c>
      <c r="G45" s="143">
        <f>誘発額計算!AT45</f>
        <v>547.72570694196338</v>
      </c>
      <c r="H45" s="143">
        <f>誘発額計算!AU45</f>
        <v>1376.7575826599684</v>
      </c>
      <c r="I45" s="143">
        <f>誘発額計算!AV45</f>
        <v>-1.3626715440690364E-2</v>
      </c>
      <c r="J45" s="150">
        <f>誘発額計算!AW45</f>
        <v>0</v>
      </c>
      <c r="K45" s="143">
        <f>誘発額計算!AX45</f>
        <v>199.57297965295936</v>
      </c>
      <c r="L45" s="143">
        <f>誘発額計算!AY45</f>
        <v>1355.8259470881389</v>
      </c>
      <c r="M45" s="144">
        <f t="shared" si="0"/>
        <v>11736.143492319457</v>
      </c>
      <c r="O45" s="67">
        <f t="shared" si="1"/>
        <v>1.7763305015431399E-3</v>
      </c>
      <c r="P45" s="68">
        <f t="shared" si="2"/>
        <v>1.4063420044076254E-3</v>
      </c>
      <c r="Q45" s="69">
        <f t="shared" si="3"/>
        <v>8.9090450760413459E-4</v>
      </c>
      <c r="S45" s="80">
        <f t="shared" si="4"/>
        <v>8256.27490269187</v>
      </c>
      <c r="T45" s="81">
        <f t="shared" si="5"/>
        <v>1924.4696628864911</v>
      </c>
      <c r="U45" s="82">
        <f t="shared" si="6"/>
        <v>1555.3989267410984</v>
      </c>
    </row>
    <row r="46" spans="2:21" x14ac:dyDescent="0.15">
      <c r="B46" s="6"/>
      <c r="C46" s="42" t="s">
        <v>27</v>
      </c>
      <c r="D46" s="147">
        <f t="shared" ref="D46:M46" si="7">SUM(D9:D45)</f>
        <v>40979.96099012687</v>
      </c>
      <c r="E46" s="147">
        <f t="shared" si="7"/>
        <v>1472336.2373896441</v>
      </c>
      <c r="F46" s="147">
        <f t="shared" si="7"/>
        <v>333861.94869319268</v>
      </c>
      <c r="G46" s="147">
        <f t="shared" si="7"/>
        <v>106537.91883045582</v>
      </c>
      <c r="H46" s="147">
        <f t="shared" si="7"/>
        <v>628284.79068861692</v>
      </c>
      <c r="I46" s="147">
        <f t="shared" si="7"/>
        <v>-101.867808295163</v>
      </c>
      <c r="J46" s="149">
        <f t="shared" ref="J46" si="8">SUM(J9:J45)</f>
        <v>0</v>
      </c>
      <c r="K46" s="147">
        <f t="shared" si="7"/>
        <v>54056.827854836098</v>
      </c>
      <c r="L46" s="147">
        <f t="shared" si="7"/>
        <v>464921.98828665685</v>
      </c>
      <c r="M46" s="148">
        <f t="shared" si="7"/>
        <v>3100877.8049252345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45 D7:L7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6:S49"/>
  <sheetViews>
    <sheetView topLeftCell="A5"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</row>
    <row r="8" spans="2:1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1"/>
      <c r="P8" s="1"/>
      <c r="Q8" s="1"/>
      <c r="R8" s="1"/>
      <c r="S8" s="1"/>
    </row>
    <row r="9" spans="2:19" x14ac:dyDescent="0.15">
      <c r="B9" s="5" t="s">
        <v>48</v>
      </c>
      <c r="C9" s="42" t="s">
        <v>143</v>
      </c>
      <c r="D9" s="19">
        <f>最終需要項目別移輸入誘発額表!D9/生産者価格評価表!AP$44</f>
        <v>1.2691341918637212E-2</v>
      </c>
      <c r="E9" s="20">
        <f>最終需要項目別移輸入誘発額表!E9/生産者価格評価表!AQ$44</f>
        <v>7.4448494994536251E-3</v>
      </c>
      <c r="F9" s="20">
        <f>最終需要項目別移輸入誘発額表!F9/生産者価格評価表!AR$44</f>
        <v>9.4400314654670067E-4</v>
      </c>
      <c r="G9" s="20">
        <f>最終需要項目別移輸入誘発額表!G9/生産者価格評価表!AS$44</f>
        <v>8.2383854890729052E-4</v>
      </c>
      <c r="H9" s="20">
        <f>最終需要項目別移輸入誘発額表!H9/生産者価格評価表!AT$44</f>
        <v>1.1779869028720209E-3</v>
      </c>
      <c r="I9" s="20">
        <f>最終需要項目別移輸入誘発額表!I9/生産者価格評価表!AU$44</f>
        <v>1.3264041385871608E-2</v>
      </c>
      <c r="J9" s="53"/>
      <c r="K9" s="20">
        <f>最終需要項目別移輸入誘発額表!K9/生産者価格評価表!AY$44</f>
        <v>2.5687381444135502E-3</v>
      </c>
      <c r="L9" s="32">
        <f>最終需要項目別移輸入誘発額表!L9/生産者価格評価表!AZ$44</f>
        <v>1.430483073688861E-2</v>
      </c>
      <c r="M9" s="26">
        <f>最終需要項目別移輸入誘発額表!M9/生産者価格評価表!BB$44</f>
        <v>6.6067302395445776E-3</v>
      </c>
    </row>
    <row r="10" spans="2:19" x14ac:dyDescent="0.15">
      <c r="B10" s="5" t="s">
        <v>49</v>
      </c>
      <c r="C10" s="42" t="s">
        <v>104</v>
      </c>
      <c r="D10" s="21">
        <f>最終需要項目別移輸入誘発額表!D10/生産者価格評価表!AP$44</f>
        <v>2.1688616769731735E-3</v>
      </c>
      <c r="E10" s="22">
        <f>最終需要項目別移輸入誘発額表!E10/生産者価格評価表!AQ$44</f>
        <v>4.317342372322266E-3</v>
      </c>
      <c r="F10" s="22">
        <f>最終需要項目別移輸入誘発額表!F10/生産者価格評価表!AR$44</f>
        <v>1.9949169071291771E-3</v>
      </c>
      <c r="G10" s="22">
        <f>最終需要項目別移輸入誘発額表!G10/生産者価格評価表!AS$44</f>
        <v>2.7024841625408903E-3</v>
      </c>
      <c r="H10" s="22">
        <f>最終需要項目別移輸入誘発額表!H10/生産者価格評価表!AT$44</f>
        <v>1.662838530204455E-3</v>
      </c>
      <c r="I10" s="22">
        <f>最終需要項目別移輸入誘発額表!I10/生産者価格評価表!AU$44</f>
        <v>2.7448637106212824E-4</v>
      </c>
      <c r="J10" s="50"/>
      <c r="K10" s="22">
        <f>最終需要項目別移輸入誘発額表!K10/生産者価格評価表!AY$44</f>
        <v>3.1063550557206255E-3</v>
      </c>
      <c r="L10" s="22">
        <f>最終需要項目別移輸入誘発額表!L10/生産者価格評価表!AZ$44</f>
        <v>3.0357970341843205E-3</v>
      </c>
      <c r="M10" s="29">
        <f>最終需要項目別移輸入誘発額表!M10/生産者価格評価表!BB$44</f>
        <v>3.210537340082325E-3</v>
      </c>
    </row>
    <row r="11" spans="2:19" x14ac:dyDescent="0.15">
      <c r="B11" s="5" t="s">
        <v>50</v>
      </c>
      <c r="C11" s="42" t="s">
        <v>123</v>
      </c>
      <c r="D11" s="21">
        <f>最終需要項目別移輸入誘発額表!D11/生産者価格評価表!AP$44</f>
        <v>0.10370541209779657</v>
      </c>
      <c r="E11" s="22">
        <f>最終需要項目別移輸入誘発額表!E11/生産者価格評価表!AQ$44</f>
        <v>7.6242048447113978E-2</v>
      </c>
      <c r="F11" s="22">
        <f>最終需要項目別移輸入誘発額表!F11/生産者価格評価表!AR$44</f>
        <v>3.6638754553284698E-3</v>
      </c>
      <c r="G11" s="22">
        <f>最終需要項目別移輸入誘発額表!G11/生産者価格評価表!AS$44</f>
        <v>2.1509518059257312E-4</v>
      </c>
      <c r="H11" s="22">
        <f>最終需要項目別移輸入誘発額表!H11/生産者価格評価表!AT$44</f>
        <v>8.3910013552337774E-4</v>
      </c>
      <c r="I11" s="22">
        <f>最終需要項目別移輸入誘発額表!I11/生産者価格評価表!AU$44</f>
        <v>0.28509290138225712</v>
      </c>
      <c r="J11" s="50"/>
      <c r="K11" s="22">
        <f>最終需要項目別移輸入誘発額表!K11/生産者価格評価表!AY$44</f>
        <v>6.4928520614880407E-3</v>
      </c>
      <c r="L11" s="22">
        <f>最終需要項目別移輸入誘発額表!L11/生産者価格評価表!AZ$44</f>
        <v>2.8747843084260725E-2</v>
      </c>
      <c r="M11" s="29">
        <f>最終需要項目別移輸入誘発額表!M11/生産者価格評価表!BB$44</f>
        <v>4.0557773022500382E-2</v>
      </c>
    </row>
    <row r="12" spans="2:19" x14ac:dyDescent="0.15">
      <c r="B12" s="5" t="s">
        <v>51</v>
      </c>
      <c r="C12" s="42" t="s">
        <v>124</v>
      </c>
      <c r="D12" s="21">
        <f>最終需要項目別移輸入誘発額表!D12/生産者価格評価表!AP$44</f>
        <v>1.2935462510769987E-2</v>
      </c>
      <c r="E12" s="22">
        <f>最終需要項目別移輸入誘発額表!E12/生産者価格評価表!AQ$44</f>
        <v>1.9415324411521724E-2</v>
      </c>
      <c r="F12" s="22">
        <f>最終需要項目別移輸入誘発額表!F12/生産者価格評価表!AR$44</f>
        <v>3.482900702211536E-3</v>
      </c>
      <c r="G12" s="22">
        <f>最終需要項目別移輸入誘発額表!G12/生産者価格評価表!AS$44</f>
        <v>3.5972381424092905E-3</v>
      </c>
      <c r="H12" s="22">
        <f>最終需要項目別移輸入誘発額表!H12/生産者価格評価表!AT$44</f>
        <v>4.7418051947145639E-3</v>
      </c>
      <c r="I12" s="22">
        <f>最終需要項目別移輸入誘発額表!I12/生産者価格評価表!AU$44</f>
        <v>4.5199461961528818E-2</v>
      </c>
      <c r="J12" s="50"/>
      <c r="K12" s="22">
        <f>最終需要項目別移輸入誘発額表!K12/生産者価格評価表!AY$44</f>
        <v>2.9885639855686185E-3</v>
      </c>
      <c r="L12" s="22">
        <f>最終需要項目別移輸入誘発額表!L12/生産者価格評価表!AZ$44</f>
        <v>2.861606443490726E-3</v>
      </c>
      <c r="M12" s="29">
        <f>最終需要項目別移輸入誘発額表!M12/生産者価格評価表!BB$44</f>
        <v>1.0506133666239663E-2</v>
      </c>
    </row>
    <row r="13" spans="2:19" x14ac:dyDescent="0.15">
      <c r="B13" s="5" t="s">
        <v>52</v>
      </c>
      <c r="C13" s="42" t="s">
        <v>105</v>
      </c>
      <c r="D13" s="21">
        <f>最終需要項目別移輸入誘発額表!D13/生産者価格評価表!AP$44</f>
        <v>1.6436127358788463E-2</v>
      </c>
      <c r="E13" s="22">
        <f>最終需要項目別移輸入誘発額表!E13/生産者価格評価表!AQ$44</f>
        <v>6.5177031407989538E-3</v>
      </c>
      <c r="F13" s="22">
        <f>最終需要項目別移輸入誘発額表!F13/生産者価格評価表!AR$44</f>
        <v>5.9982803354175331E-3</v>
      </c>
      <c r="G13" s="22">
        <f>最終需要項目別移輸入誘発額表!G13/生産者価格評価表!AS$44</f>
        <v>4.0009534401453641E-2</v>
      </c>
      <c r="H13" s="22">
        <f>最終需要項目別移輸入誘発額表!H13/生産者価格評価表!AT$44</f>
        <v>2.1015619670167001E-2</v>
      </c>
      <c r="I13" s="22">
        <f>最終需要項目別移輸入誘発額表!I13/生産者価格評価表!AU$44</f>
        <v>8.6190647331165549E-2</v>
      </c>
      <c r="J13" s="50"/>
      <c r="K13" s="22">
        <f>最終需要項目別移輸入誘発額表!K13/生産者価格評価表!AY$44</f>
        <v>8.874375073425228E-3</v>
      </c>
      <c r="L13" s="22">
        <f>最終需要項目別移輸入誘発額表!L13/生産者価格評価表!AZ$44</f>
        <v>1.4922497181786343E-2</v>
      </c>
      <c r="M13" s="29">
        <f>最終需要項目別移輸入誘発額表!M13/生産者価格評価表!BB$44</f>
        <v>1.1435974266898021E-2</v>
      </c>
    </row>
    <row r="14" spans="2:19" x14ac:dyDescent="0.15">
      <c r="B14" s="5" t="s">
        <v>53</v>
      </c>
      <c r="C14" s="42" t="s">
        <v>125</v>
      </c>
      <c r="D14" s="21">
        <f>最終需要項目別移輸入誘発額表!D14/生産者価格評価表!AP$44</f>
        <v>2.7119716964447715E-2</v>
      </c>
      <c r="E14" s="22">
        <f>最終需要項目別移輸入誘発額表!E14/生産者価格評価表!AQ$44</f>
        <v>2.0029711951947988E-2</v>
      </c>
      <c r="F14" s="22">
        <f>最終需要項目別移輸入誘発額表!F14/生産者価格評価表!AR$44</f>
        <v>5.4062957269407727E-2</v>
      </c>
      <c r="G14" s="22">
        <f>最終需要項目別移輸入誘発額表!G14/生産者価格評価表!AS$44</f>
        <v>4.8142517284166597E-3</v>
      </c>
      <c r="H14" s="22">
        <f>最終需要項目別移輸入誘発額表!H14/生産者価格評価表!AT$44</f>
        <v>3.4939554739993163E-3</v>
      </c>
      <c r="I14" s="22">
        <f>最終需要項目別移輸入誘発額表!I14/生産者価格評価表!AU$44</f>
        <v>-0.1403550910047624</v>
      </c>
      <c r="J14" s="50"/>
      <c r="K14" s="22">
        <f>最終需要項目別移輸入誘発額表!K14/生産者価格評価表!AY$44</f>
        <v>1.6862957630156394E-2</v>
      </c>
      <c r="L14" s="22">
        <f>最終需要項目別移輸入誘発額表!L14/生産者価格評価表!AZ$44</f>
        <v>2.465242598967703E-2</v>
      </c>
      <c r="M14" s="29">
        <f>最終需要項目別移輸入誘発額表!M14/生産者価格評価表!BB$44</f>
        <v>2.34151740802882E-2</v>
      </c>
    </row>
    <row r="15" spans="2:19" x14ac:dyDescent="0.15">
      <c r="B15" s="5" t="s">
        <v>54</v>
      </c>
      <c r="C15" s="42" t="s">
        <v>126</v>
      </c>
      <c r="D15" s="21">
        <f>最終需要項目別移輸入誘発額表!D15/生産者価格評価表!AP$44</f>
        <v>6.5653017875594638E-3</v>
      </c>
      <c r="E15" s="22">
        <f>最終需要項目別移輸入誘発額表!E15/生産者価格評価表!AQ$44</f>
        <v>1.208543077551434E-2</v>
      </c>
      <c r="F15" s="22">
        <f>最終需要項目別移輸入誘発額表!F15/生産者価格評価表!AR$44</f>
        <v>7.4530944906510627E-3</v>
      </c>
      <c r="G15" s="22">
        <f>最終需要項目別移輸入誘発額表!G15/生産者価格評価表!AS$44</f>
        <v>1.2514615781393406E-2</v>
      </c>
      <c r="H15" s="22">
        <f>最終需要項目別移輸入誘発額表!H15/生産者価格評価表!AT$44</f>
        <v>6.708234359021059E-3</v>
      </c>
      <c r="I15" s="22">
        <f>最終需要項目別移輸入誘発額表!I15/生産者価格評価表!AU$44</f>
        <v>1.8417897895167037E-2</v>
      </c>
      <c r="J15" s="50"/>
      <c r="K15" s="22">
        <f>最終需要項目別移輸入誘発額表!K15/生産者価格評価表!AY$44</f>
        <v>6.9620564200820224E-3</v>
      </c>
      <c r="L15" s="22">
        <f>最終需要項目別移輸入誘発額表!L15/生産者価格評価表!AZ$44</f>
        <v>9.7564480901143232E-3</v>
      </c>
      <c r="M15" s="29">
        <f>最終需要項目別移輸入誘発額表!M15/生産者価格評価表!BB$44</f>
        <v>9.9477690669803574E-3</v>
      </c>
    </row>
    <row r="16" spans="2:19" x14ac:dyDescent="0.15">
      <c r="B16" s="5" t="s">
        <v>55</v>
      </c>
      <c r="C16" s="42" t="s">
        <v>144</v>
      </c>
      <c r="D16" s="21">
        <f>最終需要項目別移輸入誘発額表!D16/生産者価格評価表!AP$44</f>
        <v>5.1811718755095416E-3</v>
      </c>
      <c r="E16" s="22">
        <f>最終需要項目別移輸入誘発額表!E16/生産者価格評価表!AQ$44</f>
        <v>5.4509314883674758E-3</v>
      </c>
      <c r="F16" s="22">
        <f>最終需要項目別移輸入誘発額表!F16/生産者価格評価表!AR$44</f>
        <v>3.6959032436869404E-3</v>
      </c>
      <c r="G16" s="22">
        <f>最終需要項目別移輸入誘発額表!G16/生産者価格評価表!AS$44</f>
        <v>1.2298258732602364E-2</v>
      </c>
      <c r="H16" s="22">
        <f>最終需要項目別移輸入誘発額表!H16/生産者価格評価表!AT$44</f>
        <v>6.9400484436376768E-3</v>
      </c>
      <c r="I16" s="22">
        <f>最終需要項目別移輸入誘発額表!I16/生産者価格評価表!AU$44</f>
        <v>0.15651244411340309</v>
      </c>
      <c r="J16" s="50"/>
      <c r="K16" s="22">
        <f>最終需要項目別移輸入誘発額表!K16/生産者価格評価表!AY$44</f>
        <v>1.5769141383131395E-2</v>
      </c>
      <c r="L16" s="22">
        <f>最終需要項目別移輸入誘発額表!L16/生産者価格評価表!AZ$44</f>
        <v>1.7153410717874348E-2</v>
      </c>
      <c r="M16" s="29">
        <f>最終需要項目別移輸入誘発額表!M16/生産者価格評価表!BB$44</f>
        <v>8.2022433657541992E-3</v>
      </c>
    </row>
    <row r="17" spans="2:13" x14ac:dyDescent="0.15">
      <c r="B17" s="5" t="s">
        <v>56</v>
      </c>
      <c r="C17" s="42" t="s">
        <v>127</v>
      </c>
      <c r="D17" s="21">
        <f>最終需要項目別移輸入誘発額表!D17/生産者価格評価表!AP$44</f>
        <v>1.5617188540773199E-3</v>
      </c>
      <c r="E17" s="22">
        <f>最終需要項目別移輸入誘発額表!E17/生産者価格評価表!AQ$44</f>
        <v>1.6172529180691223E-3</v>
      </c>
      <c r="F17" s="22">
        <f>最終需要項目別移輸入誘発額表!F17/生産者価格評価表!AR$44</f>
        <v>1.0732795428352103E-3</v>
      </c>
      <c r="G17" s="22">
        <f>最終需要項目別移輸入誘発額表!G17/生産者価格評価表!AS$44</f>
        <v>4.0287681904049466E-2</v>
      </c>
      <c r="H17" s="22">
        <f>最終需要項目別移輸入誘発額表!H17/生産者価格評価表!AT$44</f>
        <v>1.8400748299228709E-2</v>
      </c>
      <c r="I17" s="22">
        <f>最終需要項目別移輸入誘発額表!I17/生産者価格評価表!AU$44</f>
        <v>8.5539216608178682E-3</v>
      </c>
      <c r="J17" s="50"/>
      <c r="K17" s="22">
        <f>最終需要項目別移輸入誘発額表!K17/生産者価格評価表!AY$44</f>
        <v>6.516274733102412E-3</v>
      </c>
      <c r="L17" s="22">
        <f>最終需要項目別移輸入誘発額表!L17/生産者価格評価表!AZ$44</f>
        <v>4.0913313065286455E-3</v>
      </c>
      <c r="M17" s="29">
        <f>最終需要項目別移輸入誘発額表!M17/生産者価格評価表!BB$44</f>
        <v>5.8099439187871563E-3</v>
      </c>
    </row>
    <row r="18" spans="2:13" x14ac:dyDescent="0.15">
      <c r="B18" s="5" t="s">
        <v>57</v>
      </c>
      <c r="C18" s="42" t="s">
        <v>128</v>
      </c>
      <c r="D18" s="21">
        <f>最終需要項目別移輸入誘発額表!D18/生産者価格評価表!AP$44</f>
        <v>2.6693425735596692E-4</v>
      </c>
      <c r="E18" s="22">
        <f>最終需要項目別移輸入誘発額表!E18/生産者価格評価表!AQ$44</f>
        <v>3.5340965403873588E-4</v>
      </c>
      <c r="F18" s="22">
        <f>最終需要項目別移輸入誘発額表!F18/生産者価格評価表!AR$44</f>
        <v>2.7069359658176404E-4</v>
      </c>
      <c r="G18" s="22">
        <f>最終需要項目別移輸入誘発額表!G18/生産者価格評価表!AS$44</f>
        <v>1.7579119894545775E-2</v>
      </c>
      <c r="H18" s="22">
        <f>最終需要項目別移輸入誘発額表!H18/生産者価格評価表!AT$44</f>
        <v>8.4025147359272148E-3</v>
      </c>
      <c r="I18" s="22">
        <f>最終需要項目別移輸入誘発額表!I18/生産者価格評価表!AU$44</f>
        <v>1.8379109831052943E-2</v>
      </c>
      <c r="J18" s="50"/>
      <c r="K18" s="22">
        <f>最終需要項目別移輸入誘発額表!K18/生産者価格評価表!AY$44</f>
        <v>1.0178362199374532E-2</v>
      </c>
      <c r="L18" s="22">
        <f>最終需要項目別移輸入誘発額表!L18/生産者価格評価表!AZ$44</f>
        <v>9.0602241328078623E-3</v>
      </c>
      <c r="M18" s="29">
        <f>最終需要項目別移輸入誘発額表!M18/生産者価格評価表!BB$44</f>
        <v>4.0393046681599593E-3</v>
      </c>
    </row>
    <row r="19" spans="2:13" x14ac:dyDescent="0.15">
      <c r="B19" s="5" t="s">
        <v>58</v>
      </c>
      <c r="C19" s="42" t="s">
        <v>129</v>
      </c>
      <c r="D19" s="21">
        <f>最終需要項目別移輸入誘発額表!D19/生産者価格評価表!AP$44</f>
        <v>5.693493838322748E-4</v>
      </c>
      <c r="E19" s="22">
        <f>最終需要項目別移輸入誘発額表!E19/生産者価格評価表!AQ$44</f>
        <v>1.0415823268948798E-3</v>
      </c>
      <c r="F19" s="22">
        <f>最終需要項目別移輸入誘発額表!F19/生産者価格評価表!AR$44</f>
        <v>8.4849380349127836E-4</v>
      </c>
      <c r="G19" s="22">
        <f>最終需要項目別移輸入誘発額表!G19/生産者価格評価表!AS$44</f>
        <v>6.8886734797582909E-3</v>
      </c>
      <c r="H19" s="22">
        <f>最終需要項目別移輸入誘発額表!H19/生産者価格評価表!AT$44</f>
        <v>1.6682015238031968E-3</v>
      </c>
      <c r="I19" s="22">
        <f>最終需要項目別移輸入誘発額表!I19/生産者価格評価表!AU$44</f>
        <v>1.9601070256323926E-2</v>
      </c>
      <c r="J19" s="50"/>
      <c r="K19" s="22">
        <f>最終需要項目別移輸入誘発額表!K19/生産者価格評価表!AY$44</f>
        <v>1.0321288936339393E-2</v>
      </c>
      <c r="L19" s="22">
        <f>最終需要項目別移輸入誘発額表!L19/生産者価格評価表!AZ$44</f>
        <v>7.5356055277629877E-3</v>
      </c>
      <c r="M19" s="29">
        <f>最終需要項目別移輸入誘発額表!M19/生産者価格評価表!BB$44</f>
        <v>2.8151265412273765E-3</v>
      </c>
    </row>
    <row r="20" spans="2:13" x14ac:dyDescent="0.15">
      <c r="B20" s="5" t="s">
        <v>59</v>
      </c>
      <c r="C20" s="42" t="s">
        <v>130</v>
      </c>
      <c r="D20" s="21">
        <f>最終需要項目別移輸入誘発額表!D20/生産者価格評価表!AP$44</f>
        <v>4.5749649959134489E-3</v>
      </c>
      <c r="E20" s="22">
        <f>最終需要項目別移輸入誘発額表!E20/生産者価格評価表!AQ$44</f>
        <v>2.3864306809948722E-3</v>
      </c>
      <c r="F20" s="22">
        <f>最終需要項目別移輸入誘発額表!F20/生産者価格評価表!AR$44</f>
        <v>2.5932948747032294E-3</v>
      </c>
      <c r="G20" s="22">
        <f>最終需要項目別移輸入誘発額表!G20/生産者価格評価表!AS$44</f>
        <v>5.9957460956593198E-2</v>
      </c>
      <c r="H20" s="22">
        <f>最終需要項目別移輸入誘発額表!H20/生産者価格評価表!AT$44</f>
        <v>3.0189715802199077E-2</v>
      </c>
      <c r="I20" s="22">
        <f>最終需要項目別移輸入誘発額表!I20/生産者価格評価表!AU$44</f>
        <v>2.4602140610885111E-2</v>
      </c>
      <c r="J20" s="50"/>
      <c r="K20" s="22">
        <f>最終需要項目別移輸入誘発額表!K20/生産者価格評価表!AY$44</f>
        <v>7.060980696112263E-3</v>
      </c>
      <c r="L20" s="22">
        <f>最終需要項目別移輸入誘発額表!L20/生産者価格評価表!AZ$44</f>
        <v>7.593207540486464E-3</v>
      </c>
      <c r="M20" s="29">
        <f>最終需要項目別移輸入誘発額表!M20/生産者価格評価表!BB$44</f>
        <v>9.454647039383101E-3</v>
      </c>
    </row>
    <row r="21" spans="2:13" x14ac:dyDescent="0.15">
      <c r="B21" s="5" t="s">
        <v>60</v>
      </c>
      <c r="C21" s="42" t="s">
        <v>37</v>
      </c>
      <c r="D21" s="21">
        <f>最終需要項目別移輸入誘発額表!D21/生産者価格評価表!AP$44</f>
        <v>3.4427457854083697E-4</v>
      </c>
      <c r="E21" s="22">
        <f>最終需要項目別移輸入誘発額表!E21/生産者価格評価表!AQ$44</f>
        <v>5.6909169126441916E-4</v>
      </c>
      <c r="F21" s="22">
        <f>最終需要項目別移輸入誘発額表!F21/生産者価格評価表!AR$44</f>
        <v>6.5005620061905445E-4</v>
      </c>
      <c r="G21" s="22">
        <f>最終需要項目別移輸入誘発額表!G21/生産者価格評価表!AS$44</f>
        <v>1.0540710382444606E-2</v>
      </c>
      <c r="H21" s="22">
        <f>最終需要項目別移輸入誘発額表!H21/生産者価格評価表!AT$44</f>
        <v>2.6608852500615687E-2</v>
      </c>
      <c r="I21" s="22">
        <f>最終需要項目別移輸入誘発額表!I21/生産者価格評価表!AU$44</f>
        <v>8.778602545002779E-3</v>
      </c>
      <c r="J21" s="50"/>
      <c r="K21" s="22">
        <f>最終需要項目別移輸入誘発額表!K21/生産者価格評価表!AY$44</f>
        <v>7.4895189745061387E-3</v>
      </c>
      <c r="L21" s="22">
        <f>最終需要項目別移輸入誘発額表!L21/生産者価格評価表!AZ$44</f>
        <v>4.404422529419672E-3</v>
      </c>
      <c r="M21" s="29">
        <f>最終需要項目別移輸入誘発額表!M21/生産者価格評価表!BB$44</f>
        <v>5.5953809558903058E-3</v>
      </c>
    </row>
    <row r="22" spans="2:13" x14ac:dyDescent="0.15">
      <c r="B22" s="5" t="s">
        <v>61</v>
      </c>
      <c r="C22" s="42" t="s">
        <v>38</v>
      </c>
      <c r="D22" s="21">
        <f>最終需要項目別移輸入誘発額表!D22/生産者価格評価表!AP$44</f>
        <v>3.8566460806167591E-4</v>
      </c>
      <c r="E22" s="22">
        <f>最終需要項目別移輸入誘発額表!E22/生産者価格評価表!AQ$44</f>
        <v>5.4387578948632395E-4</v>
      </c>
      <c r="F22" s="22">
        <f>最終需要項目別移輸入誘発額表!F22/生産者価格評価表!AR$44</f>
        <v>6.0062962129445684E-4</v>
      </c>
      <c r="G22" s="22">
        <f>最終需要項目別移輸入誘発額表!G22/生産者価格評価表!AS$44</f>
        <v>2.7477836051539475E-3</v>
      </c>
      <c r="H22" s="22">
        <f>最終需要項目別移輸入誘発額表!H22/生産者価格評価表!AT$44</f>
        <v>2.5099745656144097E-2</v>
      </c>
      <c r="I22" s="22">
        <f>最終需要項目別移輸入誘発額表!I22/生産者価格評価表!AU$44</f>
        <v>8.8217675336677848E-3</v>
      </c>
      <c r="J22" s="50"/>
      <c r="K22" s="22">
        <f>最終需要項目別移輸入誘発額表!K22/生産者価格評価表!AY$44</f>
        <v>6.5517096743354332E-3</v>
      </c>
      <c r="L22" s="22">
        <f>最終需要項目別移輸入誘発額表!L22/生産者価格評価表!AZ$44</f>
        <v>4.4671403193796977E-3</v>
      </c>
      <c r="M22" s="29">
        <f>最終需要項目別移輸入誘発額表!M22/生産者価格評価表!BB$44</f>
        <v>5.0983821334291751E-3</v>
      </c>
    </row>
    <row r="23" spans="2:13" x14ac:dyDescent="0.15">
      <c r="B23" s="5" t="s">
        <v>62</v>
      </c>
      <c r="C23" s="42" t="s">
        <v>39</v>
      </c>
      <c r="D23" s="21">
        <f>最終需要項目別移輸入誘発額表!D23/生産者価格評価表!AP$44</f>
        <v>1.3692090753896909E-3</v>
      </c>
      <c r="E23" s="22">
        <f>最終需要項目別移輸入誘発額表!E23/生産者価格評価表!AQ$44</f>
        <v>1.2580692523177569E-3</v>
      </c>
      <c r="F23" s="22">
        <f>最終需要項目別移輸入誘発額表!F23/生産者価格評価表!AR$44</f>
        <v>5.7810892044711211E-3</v>
      </c>
      <c r="G23" s="22">
        <f>最終需要項目別移輸入誘発額表!G23/生産者価格評価表!AS$44</f>
        <v>1.510499750305172E-2</v>
      </c>
      <c r="H23" s="22">
        <f>最終需要項目別移輸入誘発額表!H23/生産者価格評価表!AT$44</f>
        <v>2.1582005114912078E-2</v>
      </c>
      <c r="I23" s="22">
        <f>最終需要項目別移輸入誘発額表!I23/生産者価格評価表!AU$44</f>
        <v>2.653346438484638E-2</v>
      </c>
      <c r="J23" s="50"/>
      <c r="K23" s="22">
        <f>最終需要項目別移輸入誘発額表!K23/生産者価格評価表!AY$44</f>
        <v>4.1685769837375153E-3</v>
      </c>
      <c r="L23" s="22">
        <f>最終需要項目別移輸入誘発額表!L23/生産者価格評価表!AZ$44</f>
        <v>2.6009068300313679E-3</v>
      </c>
      <c r="M23" s="29">
        <f>最終需要項目別移輸入誘発額表!M23/生産者価格評価表!BB$44</f>
        <v>5.6858883691578051E-3</v>
      </c>
    </row>
    <row r="24" spans="2:13" x14ac:dyDescent="0.15">
      <c r="B24" s="5" t="s">
        <v>63</v>
      </c>
      <c r="C24" s="42" t="s">
        <v>106</v>
      </c>
      <c r="D24" s="21">
        <f>最終需要項目別移輸入誘発額表!D24/生産者価格評価表!AP$44</f>
        <v>5.3293974830373046E-4</v>
      </c>
      <c r="E24" s="22">
        <f>最終需要項目別移輸入誘発額表!E24/生産者価格評価表!AQ$44</f>
        <v>8.5223943030854658E-4</v>
      </c>
      <c r="F24" s="22">
        <f>最終需要項目別移輸入誘発額表!F24/生産者価格評価表!AR$44</f>
        <v>1.7160574372573712E-3</v>
      </c>
      <c r="G24" s="22">
        <f>最終需要項目別移輸入誘発額表!G24/生産者価格評価表!AS$44</f>
        <v>1.4801767635719558E-3</v>
      </c>
      <c r="H24" s="22">
        <f>最終需要項目別移輸入誘発額表!H24/生産者価格評価表!AT$44</f>
        <v>1.3444620926106195E-3</v>
      </c>
      <c r="I24" s="22">
        <f>最終需要項目別移輸入誘発額表!I24/生産者価格評価表!AU$44</f>
        <v>1.772006194283024E-2</v>
      </c>
      <c r="J24" s="50"/>
      <c r="K24" s="22">
        <f>最終需要項目別移輸入誘発額表!K24/生産者価格評価表!AY$44</f>
        <v>1.6323032794166092E-2</v>
      </c>
      <c r="L24" s="22">
        <f>最終需要項目別移輸入誘発額表!L24/生産者価格評価表!AZ$44</f>
        <v>9.3889340827218205E-3</v>
      </c>
      <c r="M24" s="29">
        <f>最終需要項目別移輸入誘発額表!M24/生産者価格評価表!BB$44</f>
        <v>3.170400320475446E-3</v>
      </c>
    </row>
    <row r="25" spans="2:13" x14ac:dyDescent="0.15">
      <c r="B25" s="5" t="s">
        <v>64</v>
      </c>
      <c r="C25" s="42" t="s">
        <v>131</v>
      </c>
      <c r="D25" s="21">
        <f>最終需要項目別移輸入誘発額表!D25/生産者価格評価表!AP$44</f>
        <v>6.2259647273499134E-3</v>
      </c>
      <c r="E25" s="22">
        <f>最終需要項目別移輸入誘発額表!E25/生産者価格評価表!AQ$44</f>
        <v>1.3426939029315525E-2</v>
      </c>
      <c r="F25" s="22">
        <f>最終需要項目別移輸入誘発額表!F25/生産者価格評価表!AR$44</f>
        <v>1.2341749308539187E-3</v>
      </c>
      <c r="G25" s="22">
        <f>最終需要項目別移輸入誘発額表!G25/生産者価格評価表!AS$44</f>
        <v>1.3213853828242896E-2</v>
      </c>
      <c r="H25" s="22">
        <f>最終需要項目別移輸入誘発額表!H25/生産者価格評価表!AT$44</f>
        <v>2.7087195094749283E-2</v>
      </c>
      <c r="I25" s="22">
        <f>最終需要項目別移輸入誘発額表!I25/生産者価格評価表!AU$44</f>
        <v>-8.6009594165359377E-3</v>
      </c>
      <c r="J25" s="50"/>
      <c r="K25" s="22">
        <f>最終需要項目別移輸入誘発額表!K25/生産者価格評価表!AY$44</f>
        <v>5.7399182831360755E-3</v>
      </c>
      <c r="L25" s="22">
        <f>最終需要項目別移輸入誘発額表!L25/生産者価格評価表!AZ$44</f>
        <v>3.516570147018885E-3</v>
      </c>
      <c r="M25" s="29">
        <f>最終需要項目別移輸入誘発額表!M25/生産者価格評価表!BB$44</f>
        <v>1.1232578751137293E-2</v>
      </c>
    </row>
    <row r="26" spans="2:13" x14ac:dyDescent="0.15">
      <c r="B26" s="5" t="s">
        <v>65</v>
      </c>
      <c r="C26" s="42" t="s">
        <v>145</v>
      </c>
      <c r="D26" s="21">
        <f>最終需要項目別移輸入誘発額表!D26/生産者価格評価表!AP$44</f>
        <v>3.180246999143402E-3</v>
      </c>
      <c r="E26" s="22">
        <f>最終需要項目別移輸入誘発額表!E26/生産者価格評価表!AQ$44</f>
        <v>9.4997152330522361E-3</v>
      </c>
      <c r="F26" s="22">
        <f>最終需要項目別移輸入誘発額表!F26/生産者価格評価表!AR$44</f>
        <v>1.0524596255161319E-3</v>
      </c>
      <c r="G26" s="22">
        <f>最終需要項目別移輸入誘発額表!G26/生産者価格評価表!AS$44</f>
        <v>3.0830170041135106E-2</v>
      </c>
      <c r="H26" s="22">
        <f>最終需要項目別移輸入誘発額表!H26/生産者価格評価表!AT$44</f>
        <v>3.9335036246698034E-2</v>
      </c>
      <c r="I26" s="22">
        <f>最終需要項目別移輸入誘発額表!I26/生産者価格評価表!AU$44</f>
        <v>5.4071340840874574E-2</v>
      </c>
      <c r="J26" s="50"/>
      <c r="K26" s="22">
        <f>最終需要項目別移輸入誘発額表!K26/生産者価格評価表!AY$44</f>
        <v>8.2532010875938468E-4</v>
      </c>
      <c r="L26" s="22">
        <f>最終需要項目別移輸入誘発額表!L26/生産者価格評価表!AZ$44</f>
        <v>6.1906872410699189E-4</v>
      </c>
      <c r="M26" s="29">
        <f>最終需要項目別移輸入誘発額表!M26/生産者価格評価表!BB$44</f>
        <v>1.1105862670264711E-2</v>
      </c>
    </row>
    <row r="27" spans="2:13" x14ac:dyDescent="0.15">
      <c r="B27" s="5" t="s">
        <v>66</v>
      </c>
      <c r="C27" s="42" t="s">
        <v>132</v>
      </c>
      <c r="D27" s="21">
        <f>最終需要項目別移輸入誘発額表!D27/生産者価格評価表!AP$44</f>
        <v>9.332920777931626E-4</v>
      </c>
      <c r="E27" s="22">
        <f>最終需要項目別移輸入誘発額表!E27/生産者価格評価表!AQ$44</f>
        <v>2.1714983651944842E-2</v>
      </c>
      <c r="F27" s="22">
        <f>最終需要項目別移輸入誘発額表!F27/生産者価格評価表!AR$44</f>
        <v>4.7048018920691041E-3</v>
      </c>
      <c r="G27" s="22">
        <f>最終需要項目別移輸入誘発額表!G27/生産者価格評価表!AS$44</f>
        <v>2.714944959513188E-2</v>
      </c>
      <c r="H27" s="22">
        <f>最終需要項目別移輸入誘発額表!H27/生産者価格評価表!AT$44</f>
        <v>4.7881069889421882E-2</v>
      </c>
      <c r="I27" s="22">
        <f>最終需要項目別移輸入誘発額表!I27/生産者価格評価表!AU$44</f>
        <v>2.5869616446232403E-2</v>
      </c>
      <c r="J27" s="50"/>
      <c r="K27" s="22">
        <f>最終需要項目別移輸入誘発額表!K27/生産者価格評価表!AY$44</f>
        <v>2.1098219108380195E-2</v>
      </c>
      <c r="L27" s="22">
        <f>最終需要項目別移輸入誘発額表!L27/生産者価格評価表!AZ$44</f>
        <v>9.3101307387214709E-3</v>
      </c>
      <c r="M27" s="29">
        <f>最終需要項目別移輸入誘発額表!M27/生産者価格評価表!BB$44</f>
        <v>2.0295165576757916E-2</v>
      </c>
    </row>
    <row r="28" spans="2:13" x14ac:dyDescent="0.15">
      <c r="B28" s="5" t="s">
        <v>67</v>
      </c>
      <c r="C28" s="42" t="s">
        <v>0</v>
      </c>
      <c r="D28" s="21">
        <f>最終需要項目別移輸入誘発額表!D28/生産者価格評価表!AP$44</f>
        <v>2.0444898294333828E-2</v>
      </c>
      <c r="E28" s="22">
        <f>最終需要項目別移輸入誘発額表!E28/生産者価格評価表!AQ$44</f>
        <v>1.3182046394340244E-2</v>
      </c>
      <c r="F28" s="22">
        <f>最終需要項目別移輸入誘発額表!F28/生産者価格評価表!AR$44</f>
        <v>7.3474609807283008E-3</v>
      </c>
      <c r="G28" s="22">
        <f>最終需要項目別移輸入誘発額表!G28/生産者価格評価表!AS$44</f>
        <v>7.5435194054624816E-3</v>
      </c>
      <c r="H28" s="22">
        <f>最終需要項目別移輸入誘発額表!H28/生産者価格評価表!AT$44</f>
        <v>1.8805170294930094E-2</v>
      </c>
      <c r="I28" s="22">
        <f>最終需要項目別移輸入誘発額表!I28/生産者価格評価表!AU$44</f>
        <v>0.12489387418962915</v>
      </c>
      <c r="J28" s="50"/>
      <c r="K28" s="22">
        <f>最終需要項目別移輸入誘発額表!K28/生産者価格評価表!AY$44</f>
        <v>8.8104702292931131E-3</v>
      </c>
      <c r="L28" s="22">
        <f>最終需要項目別移輸入誘発額表!L28/生産者価格評価表!AZ$44</f>
        <v>8.9691147471643497E-3</v>
      </c>
      <c r="M28" s="29">
        <f>最終需要項目別移輸入誘発額表!M28/生産者価格評価表!BB$44</f>
        <v>1.2014479976723093E-2</v>
      </c>
    </row>
    <row r="29" spans="2:13" x14ac:dyDescent="0.15">
      <c r="B29" s="5" t="s">
        <v>68</v>
      </c>
      <c r="C29" s="42" t="s">
        <v>133</v>
      </c>
      <c r="D29" s="21">
        <f>最終需要項目別移輸入誘発額表!D29/生産者価格評価表!AP$44</f>
        <v>1.3673091664105492E-8</v>
      </c>
      <c r="E29" s="22">
        <f>最終需要項目別移輸入誘発額表!E29/生産者価格評価表!AQ$44</f>
        <v>2.5422523933018682E-8</v>
      </c>
      <c r="F29" s="22">
        <f>最終需要項目別移輸入誘発額表!F29/生産者価格評価表!AR$44</f>
        <v>2.5417110081194633E-8</v>
      </c>
      <c r="G29" s="22">
        <f>最終需要項目別移輸入誘発額表!G29/生産者価格評価表!AS$44</f>
        <v>3.0310031616063754E-6</v>
      </c>
      <c r="H29" s="22">
        <f>最終需要項目別移輸入誘発額表!H29/生産者価格評価表!AT$44</f>
        <v>1.3639128326413233E-6</v>
      </c>
      <c r="I29" s="22">
        <f>最終需要項目別移輸入誘発額表!I29/生産者価格評価表!AU$44</f>
        <v>2.6822476223612421E-9</v>
      </c>
      <c r="J29" s="50"/>
      <c r="K29" s="22">
        <f>最終需要項目別移輸入誘発額表!K29/生産者価格評価表!AY$44</f>
        <v>2.0536147933240013E-8</v>
      </c>
      <c r="L29" s="22">
        <f>最終需要項目別移輸入誘発額表!L29/生産者価格評価表!AZ$44</f>
        <v>2.2133152954894016E-8</v>
      </c>
      <c r="M29" s="29">
        <f>最終需要項目別移輸入誘発額表!M29/生産者価格評価表!BB$44</f>
        <v>3.1399052252296456E-7</v>
      </c>
    </row>
    <row r="30" spans="2:13" x14ac:dyDescent="0.15">
      <c r="B30" s="5" t="s">
        <v>69</v>
      </c>
      <c r="C30" s="42" t="s">
        <v>107</v>
      </c>
      <c r="D30" s="21">
        <f>最終需要項目別移輸入誘発額表!D30/生産者価格評価表!AP$44</f>
        <v>7.798789760241751E-3</v>
      </c>
      <c r="E30" s="22">
        <f>最終需要項目別移輸入誘発額表!E30/生産者価格評価表!AQ$44</f>
        <v>1.319955726983112E-2</v>
      </c>
      <c r="F30" s="22">
        <f>最終需要項目別移輸入誘発額表!F30/生産者価格評価表!AR$44</f>
        <v>6.0077417313261069E-3</v>
      </c>
      <c r="G30" s="22">
        <f>最終需要項目別移輸入誘発額表!G30/生産者価格評価表!AS$44</f>
        <v>2.7045072878395466E-3</v>
      </c>
      <c r="H30" s="22">
        <f>最終需要項目別移輸入誘発額表!H30/生産者価格評価表!AT$44</f>
        <v>2.6448367689367006E-3</v>
      </c>
      <c r="I30" s="22">
        <f>最終需要項目別移輸入誘発額表!I30/生産者価格評価表!AU$44</f>
        <v>9.4086090396346177E-4</v>
      </c>
      <c r="J30" s="50"/>
      <c r="K30" s="22">
        <f>最終需要項目別移輸入誘発額表!K30/生産者価格評価表!AY$44</f>
        <v>7.5391029902390173E-3</v>
      </c>
      <c r="L30" s="22">
        <f>最終需要項目別移輸入誘発額表!L30/生産者価格評価表!AZ$44</f>
        <v>7.2324675838243901E-3</v>
      </c>
      <c r="M30" s="29">
        <f>最終需要項目別移輸入誘発額表!M30/生産者価格評価表!BB$44</f>
        <v>8.824197922775329E-3</v>
      </c>
    </row>
    <row r="31" spans="2:13" x14ac:dyDescent="0.15">
      <c r="B31" s="5" t="s">
        <v>70</v>
      </c>
      <c r="C31" s="42" t="s">
        <v>1</v>
      </c>
      <c r="D31" s="21">
        <f>最終需要項目別移輸入誘発額表!D31/生産者価格評価表!AP$44</f>
        <v>8.9294258086099773E-6</v>
      </c>
      <c r="E31" s="22">
        <f>最終需要項目別移輸入誘発額表!E31/生産者価格評価表!AQ$44</f>
        <v>1.6402002783995033E-5</v>
      </c>
      <c r="F31" s="22">
        <f>最終需要項目別移輸入誘発額表!F31/生産者価格評価表!AR$44</f>
        <v>1.1039661770862122E-5</v>
      </c>
      <c r="G31" s="22">
        <f>最終需要項目別移輸入誘発額表!G31/生産者価格評価表!AS$44</f>
        <v>6.1236724258034037E-6</v>
      </c>
      <c r="H31" s="22">
        <f>最終需要項目別移輸入誘発額表!H31/生産者価格評価表!AT$44</f>
        <v>5.0701113299493375E-6</v>
      </c>
      <c r="I31" s="22">
        <f>最終需要項目別移輸入誘発額表!I31/生産者価格評価表!AU$44</f>
        <v>6.0525486575042875E-7</v>
      </c>
      <c r="J31" s="50"/>
      <c r="K31" s="22">
        <f>最終需要項目別移輸入誘発額表!K31/生産者価格評価表!AY$44</f>
        <v>6.3236630629723677E-6</v>
      </c>
      <c r="L31" s="22">
        <f>最終需要項目別移輸入誘発額表!L31/生産者価格評価表!AZ$44</f>
        <v>7.6132140623823598E-6</v>
      </c>
      <c r="M31" s="29">
        <f>最終需要項目別移輸入誘発額表!M31/生産者価格評価表!BB$44</f>
        <v>1.1513515608002543E-5</v>
      </c>
    </row>
    <row r="32" spans="2:13" x14ac:dyDescent="0.15">
      <c r="B32" s="5" t="s">
        <v>71</v>
      </c>
      <c r="C32" s="42" t="s">
        <v>2</v>
      </c>
      <c r="D32" s="21">
        <f>最終需要項目別移輸入誘発額表!D32/生産者価格評価表!AP$44</f>
        <v>4.1039479014446665E-3</v>
      </c>
      <c r="E32" s="22">
        <f>最終需要項目別移輸入誘発額表!E32/生産者価格評価表!AQ$44</f>
        <v>2.0122981063874518E-3</v>
      </c>
      <c r="F32" s="22">
        <f>最終需要項目別移輸入誘発額表!F32/生産者価格評価表!AR$44</f>
        <v>1.2042855814625454E-2</v>
      </c>
      <c r="G32" s="22">
        <f>最終需要項目別移輸入誘発額表!G32/生産者価格評価表!AS$44</f>
        <v>1.4128644607427163E-3</v>
      </c>
      <c r="H32" s="22">
        <f>最終需要項目別移輸入誘発額表!H32/生産者価格評価表!AT$44</f>
        <v>1.2998883603909956E-3</v>
      </c>
      <c r="I32" s="22">
        <f>最終需要項目別移輸入誘発額表!I32/生産者価格評価表!AU$44</f>
        <v>2.1960617297876926E-4</v>
      </c>
      <c r="J32" s="50"/>
      <c r="K32" s="22">
        <f>最終需要項目別移輸入誘発額表!K32/生産者価格評価表!AY$44</f>
        <v>1.8775928627662048E-3</v>
      </c>
      <c r="L32" s="22">
        <f>最終需要項目別移輸入誘発額表!L32/生産者価格評価表!AZ$44</f>
        <v>2.1308197583971311E-3</v>
      </c>
      <c r="M32" s="29">
        <f>最終需要項目別移輸入誘発額表!M32/生産者価格評価表!BB$44</f>
        <v>3.5059308659067907E-3</v>
      </c>
    </row>
    <row r="33" spans="2:13" x14ac:dyDescent="0.15">
      <c r="B33" s="5" t="s">
        <v>72</v>
      </c>
      <c r="C33" s="42" t="s">
        <v>134</v>
      </c>
      <c r="D33" s="21">
        <f>最終需要項目別移輸入誘発額表!D33/生産者価格評価表!AP$44</f>
        <v>2.5756507174735585E-2</v>
      </c>
      <c r="E33" s="22">
        <f>最終需要項目別移輸入誘発額表!E33/生産者価格評価表!AQ$44</f>
        <v>2.2695703969311608E-2</v>
      </c>
      <c r="F33" s="22">
        <f>最終需要項目別移輸入誘発額表!F33/生産者価格評価表!AR$44</f>
        <v>3.8168482464272097E-3</v>
      </c>
      <c r="G33" s="22">
        <f>最終需要項目別移輸入誘発額表!G33/生産者価格評価表!AS$44</f>
        <v>9.0317692062613867E-3</v>
      </c>
      <c r="H33" s="22">
        <f>最終需要項目別移輸入誘発額表!H33/生産者価格評価表!AT$44</f>
        <v>9.9640112965222443E-3</v>
      </c>
      <c r="I33" s="22">
        <f>最終需要項目別移輸入誘発額表!I33/生産者価格評価表!AU$44</f>
        <v>9.0147939150566898E-4</v>
      </c>
      <c r="J33" s="50"/>
      <c r="K33" s="22">
        <f>最終需要項目別移輸入誘発額表!K33/生産者価格評価表!AY$44</f>
        <v>3.9758490664495126E-3</v>
      </c>
      <c r="L33" s="22">
        <f>最終需要項目別移輸入誘発額表!L33/生産者価格評価表!AZ$44</f>
        <v>5.0468323238195105E-3</v>
      </c>
      <c r="M33" s="29">
        <f>最終需要項目別移輸入誘発額表!M33/生産者価格評価表!BB$44</f>
        <v>1.3491142501808754E-2</v>
      </c>
    </row>
    <row r="34" spans="2:13" x14ac:dyDescent="0.15">
      <c r="B34" s="5" t="s">
        <v>73</v>
      </c>
      <c r="C34" s="42" t="s">
        <v>135</v>
      </c>
      <c r="D34" s="21">
        <f>最終需要項目別移輸入誘発額表!D34/生産者価格評価表!AP$44</f>
        <v>7.3828976611599914E-4</v>
      </c>
      <c r="E34" s="22">
        <f>最終需要項目別移輸入誘発額表!E34/生産者価格評価表!AQ$44</f>
        <v>6.4401870314764733E-3</v>
      </c>
      <c r="F34" s="22">
        <f>最終需要項目別移輸入誘発額表!F34/生産者価格評価表!AR$44</f>
        <v>9.4923491169493924E-4</v>
      </c>
      <c r="G34" s="22">
        <f>最終需要項目別移輸入誘発額表!G34/生産者価格評価表!AS$44</f>
        <v>8.456121406484467E-4</v>
      </c>
      <c r="H34" s="22">
        <f>最終需要項目別移輸入誘発額表!H34/生産者価格評価表!AT$44</f>
        <v>6.6801931388544677E-4</v>
      </c>
      <c r="I34" s="22">
        <f>最終需要項目別移輸入誘発額表!I34/生産者価格評価表!AU$44</f>
        <v>9.8592234619644317E-5</v>
      </c>
      <c r="J34" s="50"/>
      <c r="K34" s="22">
        <f>最終需要項目別移輸入誘発額表!K34/生産者価格評価表!AY$44</f>
        <v>1.6621377839828059E-3</v>
      </c>
      <c r="L34" s="22">
        <f>最終需要項目別移輸入誘発額表!L34/生産者価格評価表!AZ$44</f>
        <v>1.2456127707392625E-3</v>
      </c>
      <c r="M34" s="29">
        <f>最終需要項目別移輸入誘発額表!M34/生産者価格評価表!BB$44</f>
        <v>3.3523063472017164E-3</v>
      </c>
    </row>
    <row r="35" spans="2:13" x14ac:dyDescent="0.15">
      <c r="B35" s="5" t="s">
        <v>74</v>
      </c>
      <c r="C35" s="42" t="s">
        <v>136</v>
      </c>
      <c r="D35" s="21">
        <f>最終需要項目別移輸入誘発額表!D35/生産者価格評価表!AP$44</f>
        <v>1.4842428059655844E-3</v>
      </c>
      <c r="E35" s="22">
        <f>最終需要項目別移輸入誘発額表!E35/生産者価格評価表!AQ$44</f>
        <v>1.5378268504192943E-2</v>
      </c>
      <c r="F35" s="22">
        <f>最終需要項目別移輸入誘発額表!F35/生産者価格評価表!AR$44</f>
        <v>8.2170136263999343E-4</v>
      </c>
      <c r="G35" s="22">
        <f>最終需要項目別移輸入誘発額表!G35/生産者価格評価表!AS$44</f>
        <v>6.2017351683146934E-4</v>
      </c>
      <c r="H35" s="22">
        <f>最終需要項目別移輸入誘発額表!H35/生産者価格評価表!AT$44</f>
        <v>1.88730241105872E-3</v>
      </c>
      <c r="I35" s="22">
        <f>最終需要項目別移輸入誘発額表!I35/生産者価格評価表!AU$44</f>
        <v>1.6996754461568865E-4</v>
      </c>
      <c r="J35" s="50"/>
      <c r="K35" s="22">
        <f>最終需要項目別移輸入誘発額表!K35/生産者価格評価表!AY$44</f>
        <v>1.4263550322883411E-3</v>
      </c>
      <c r="L35" s="22">
        <f>最終需要項目別移輸入誘発額表!L35/生産者価格評価表!AZ$44</f>
        <v>1.3312388095622193E-3</v>
      </c>
      <c r="M35" s="29">
        <f>最終需要項目別移輸入誘発額表!M35/生産者価格評価表!BB$44</f>
        <v>7.3802794531810552E-3</v>
      </c>
    </row>
    <row r="36" spans="2:13" x14ac:dyDescent="0.15">
      <c r="B36" s="5" t="s">
        <v>75</v>
      </c>
      <c r="C36" s="42" t="s">
        <v>137</v>
      </c>
      <c r="D36" s="21">
        <f>最終需要項目別移輸入誘発額表!D36/生産者価格評価表!AP$44</f>
        <v>2.1797238664283961E-2</v>
      </c>
      <c r="E36" s="22">
        <f>最終需要項目別移輸入誘発額表!E36/生産者価格評価表!AQ$44</f>
        <v>2.6429424327300593E-2</v>
      </c>
      <c r="F36" s="22">
        <f>最終需要項目別移輸入誘発額表!F36/生産者価格評価表!AR$44</f>
        <v>1.1149793987459973E-2</v>
      </c>
      <c r="G36" s="22">
        <f>最終需要項目別移輸入誘発額表!G36/生産者価格評価表!AS$44</f>
        <v>1.6866137380463143E-2</v>
      </c>
      <c r="H36" s="22">
        <f>最終需要項目別移輸入誘発額表!H36/生産者価格評価表!AT$44</f>
        <v>1.172689220739867E-2</v>
      </c>
      <c r="I36" s="22">
        <f>最終需要項目別移輸入誘発額表!I36/生産者価格評価表!AU$44</f>
        <v>2.0177032214832528E-3</v>
      </c>
      <c r="J36" s="50"/>
      <c r="K36" s="22">
        <f>最終需要項目別移輸入誘発額表!K36/生産者価格評価表!AY$44</f>
        <v>1.4036595656760324E-2</v>
      </c>
      <c r="L36" s="22">
        <f>最終需要項目別移輸入誘発額表!L36/生産者価格評価表!AZ$44</f>
        <v>1.3007570000273064E-2</v>
      </c>
      <c r="M36" s="29">
        <f>最終需要項目別移輸入誘発額表!M36/生産者価格評価表!BB$44</f>
        <v>1.8565220849756509E-2</v>
      </c>
    </row>
    <row r="37" spans="2:13" x14ac:dyDescent="0.15">
      <c r="B37" s="5" t="s">
        <v>76</v>
      </c>
      <c r="C37" s="42" t="s">
        <v>108</v>
      </c>
      <c r="D37" s="21">
        <f>最終需要項目別移輸入誘発額表!D37/生産者価格評価表!AP$44</f>
        <v>2.5640320230928805E-2</v>
      </c>
      <c r="E37" s="22">
        <f>最終需要項目別移輸入誘発額表!E37/生産者価格評価表!AQ$44</f>
        <v>5.6826157757332671E-2</v>
      </c>
      <c r="F37" s="22">
        <f>最終需要項目別移輸入誘発額表!F37/生産者価格評価表!AR$44</f>
        <v>1.9541023557456051E-2</v>
      </c>
      <c r="G37" s="22">
        <f>最終需要項目別移輸入誘発額表!G37/生産者価格評価表!AS$44</f>
        <v>3.6224620125288647E-2</v>
      </c>
      <c r="H37" s="22">
        <f>最終需要項目別移輸入誘発額表!H37/生産者価格評価表!AT$44</f>
        <v>0.16511354542743806</v>
      </c>
      <c r="I37" s="22">
        <f>最終需要項目別移輸入誘発額表!I37/生産者価格評価表!AU$44</f>
        <v>0.11687792953645681</v>
      </c>
      <c r="J37" s="50"/>
      <c r="K37" s="22">
        <f>最終需要項目別移輸入誘発額表!K37/生産者価格評価表!AY$44</f>
        <v>3.2184738164495665E-2</v>
      </c>
      <c r="L37" s="22">
        <f>最終需要項目別移輸入誘発額表!L37/生産者価格評価表!AZ$44</f>
        <v>3.4745248054523156E-2</v>
      </c>
      <c r="M37" s="29">
        <f>最終需要項目別移輸入誘発額表!M37/生産者価格評価表!BB$44</f>
        <v>6.0591170838656984E-2</v>
      </c>
    </row>
    <row r="38" spans="2:13" x14ac:dyDescent="0.15">
      <c r="B38" s="5" t="s">
        <v>77</v>
      </c>
      <c r="C38" s="42" t="s">
        <v>138</v>
      </c>
      <c r="D38" s="21">
        <f>最終需要項目別移輸入誘発額表!D38/生産者価格評価表!AP$44</f>
        <v>5.324172331384726E-11</v>
      </c>
      <c r="E38" s="22">
        <f>最終需要項目別移輸入誘発額表!E38/生産者価格評価表!AQ$44</f>
        <v>1.256218366940321E-9</v>
      </c>
      <c r="F38" s="22">
        <f>最終需要項目別移輸入誘発額表!F38/生産者価格評価表!AR$44</f>
        <v>1.6286024888524871E-7</v>
      </c>
      <c r="G38" s="22">
        <f>最終需要項目別移輸入誘発額表!G38/生産者価格評価表!AS$44</f>
        <v>2.1392005646236256E-10</v>
      </c>
      <c r="H38" s="22">
        <f>最終需要項目別移輸入誘発額表!H38/生産者価格評価表!AT$44</f>
        <v>1.1959829615991446E-10</v>
      </c>
      <c r="I38" s="22">
        <f>最終需要項目別移輸入誘発額表!I38/生産者価格評価表!AU$44</f>
        <v>1.1982394478208285E-11</v>
      </c>
      <c r="J38" s="50"/>
      <c r="K38" s="22">
        <f>最終需要項目別移輸入誘発額表!K38/生産者価格評価表!AY$44</f>
        <v>9.9961001638542047E-11</v>
      </c>
      <c r="L38" s="22">
        <f>最終需要項目別移輸入誘発額表!L38/生産者価格評価表!AZ$44</f>
        <v>1.4069734143030328E-10</v>
      </c>
      <c r="M38" s="29">
        <f>最終需要項目別移輸入誘発額表!M38/生産者価格評価表!BB$44</f>
        <v>2.6165875894984929E-8</v>
      </c>
    </row>
    <row r="39" spans="2:13" x14ac:dyDescent="0.15">
      <c r="B39" s="5" t="s">
        <v>78</v>
      </c>
      <c r="C39" s="42" t="s">
        <v>139</v>
      </c>
      <c r="D39" s="21">
        <f>最終需要項目別移輸入誘発額表!D39/生産者価格評価表!AP$44</f>
        <v>6.9558410641931443E-5</v>
      </c>
      <c r="E39" s="22">
        <f>最終需要項目別移輸入誘発額表!E39/生産者価格評価表!AQ$44</f>
        <v>5.1440970080934975E-3</v>
      </c>
      <c r="F39" s="22">
        <f>最終需要項目別移輸入誘発額表!F39/生産者価格評価表!AR$44</f>
        <v>2.2571077514480266E-2</v>
      </c>
      <c r="G39" s="22">
        <f>最終需要項目別移輸入誘発額表!G39/生産者価格評価表!AS$44</f>
        <v>3.4546688467915077E-3</v>
      </c>
      <c r="H39" s="22">
        <f>最終需要項目別移輸入誘発額表!H39/生産者価格評価表!AT$44</f>
        <v>1.9433199883885907E-2</v>
      </c>
      <c r="I39" s="22">
        <f>最終需要項目別移輸入誘発額表!I39/生産者価格評価表!AU$44</f>
        <v>5.9263206768722015E-5</v>
      </c>
      <c r="J39" s="50"/>
      <c r="K39" s="22">
        <f>最終需要項目別移輸入誘発額表!K39/生産者価格評価表!AY$44</f>
        <v>1.3407242914405916E-4</v>
      </c>
      <c r="L39" s="22">
        <f>最終需要項目別移輸入誘発額表!L39/生産者価格評価表!AZ$44</f>
        <v>2.0615101390461215E-4</v>
      </c>
      <c r="M39" s="29">
        <f>最終需要項目別移輸入誘発額表!M39/生産者価格評価表!BB$44</f>
        <v>8.7244010984813599E-3</v>
      </c>
    </row>
    <row r="40" spans="2:13" x14ac:dyDescent="0.15">
      <c r="B40" s="5" t="s">
        <v>79</v>
      </c>
      <c r="C40" s="42" t="s">
        <v>109</v>
      </c>
      <c r="D40" s="21">
        <f>最終需要項目別移輸入誘発額表!D40/生産者価格評価表!AP$44</f>
        <v>7.4092387380267685E-3</v>
      </c>
      <c r="E40" s="22">
        <f>最終需要項目別移輸入誘発額表!E40/生産者価格評価表!AQ$44</f>
        <v>7.6022365927161028E-3</v>
      </c>
      <c r="F40" s="22">
        <f>最終需要項目別移輸入誘発額表!F40/生産者価格評価表!AR$44</f>
        <v>5.3037931219764946E-2</v>
      </c>
      <c r="G40" s="22">
        <f>最終需要項目別移輸入誘発額表!G40/生産者価格評価表!AS$44</f>
        <v>3.0703316449686991E-6</v>
      </c>
      <c r="H40" s="22">
        <f>最終需要項目別移輸入誘発額表!H40/生産者価格評価表!AT$44</f>
        <v>5.3941435016539457E-6</v>
      </c>
      <c r="I40" s="22">
        <f>最終需要項目別移輸入誘発額表!I40/生産者価格評価表!AU$44</f>
        <v>2.6974462876029723E-6</v>
      </c>
      <c r="J40" s="50"/>
      <c r="K40" s="22">
        <f>最終需要項目別移輸入誘発額表!K40/生産者価格評価表!AY$44</f>
        <v>1.0863369027187464E-5</v>
      </c>
      <c r="L40" s="22">
        <f>最終需要項目別移輸入誘発額表!L40/生産者価格評価表!AZ$44</f>
        <v>4.343735325429242E-5</v>
      </c>
      <c r="M40" s="29">
        <f>最終需要項目別移輸入誘発額表!M40/生産者価格評価表!BB$44</f>
        <v>1.1693170732265898E-2</v>
      </c>
    </row>
    <row r="41" spans="2:13" x14ac:dyDescent="0.15">
      <c r="B41" s="5" t="s">
        <v>80</v>
      </c>
      <c r="C41" s="42" t="s">
        <v>146</v>
      </c>
      <c r="D41" s="21">
        <f>最終需要項目別移輸入誘発額表!D41/生産者価格評価表!AP$44</f>
        <v>1.7986048554512893E-8</v>
      </c>
      <c r="E41" s="22">
        <f>最終需要項目別移輸入誘発額表!E41/生産者価格評価表!AQ$44</f>
        <v>9.9890964872359344E-8</v>
      </c>
      <c r="F41" s="22">
        <f>最終需要項目別移輸入誘発額表!F41/生産者価格評価表!AR$44</f>
        <v>1.2873421677620998E-8</v>
      </c>
      <c r="G41" s="22">
        <f>最終需要項目別移輸入誘発額表!G41/生産者価格評価表!AS$44</f>
        <v>1.4193375338948306E-8</v>
      </c>
      <c r="H41" s="22">
        <f>最終需要項目別移輸入誘発額表!H41/生産者価格評価表!AT$44</f>
        <v>1.157784518274888E-8</v>
      </c>
      <c r="I41" s="22">
        <f>最終需要項目別移輸入誘発額表!I41/生産者価格評価表!AU$44</f>
        <v>1.8668839828804704E-9</v>
      </c>
      <c r="J41" s="50"/>
      <c r="K41" s="22">
        <f>最終需要項目別移輸入誘発額表!K41/生産者価格評価表!AY$44</f>
        <v>2.2287748157141867E-8</v>
      </c>
      <c r="L41" s="22">
        <f>最終需要項目別移輸入誘発額表!L41/生産者価格評価表!AZ$44</f>
        <v>2.1521687396216392E-8</v>
      </c>
      <c r="M41" s="29">
        <f>最終需要項目別移輸入誘発額表!M41/生産者価格評価表!BB$44</f>
        <v>5.2331742771345371E-8</v>
      </c>
    </row>
    <row r="42" spans="2:13" x14ac:dyDescent="0.15">
      <c r="B42" s="5" t="s">
        <v>81</v>
      </c>
      <c r="C42" s="42" t="s">
        <v>110</v>
      </c>
      <c r="D42" s="21">
        <f>最終需要項目別移輸入誘発額表!D42/生産者価格評価表!AP$44</f>
        <v>2.0013489323067124E-2</v>
      </c>
      <c r="E42" s="22">
        <f>最終需要項目別移輸入誘発額表!E42/生産者価格評価表!AQ$44</f>
        <v>2.7870694639801252E-2</v>
      </c>
      <c r="F42" s="22">
        <f>最終需要項目別移輸入誘発額表!F42/生産者価格評価表!AR$44</f>
        <v>3.1457810015904621E-2</v>
      </c>
      <c r="G42" s="22">
        <f>最終需要項目別移輸入誘発額表!G42/生産者価格評価表!AS$44</f>
        <v>4.3893909917670754E-2</v>
      </c>
      <c r="H42" s="22">
        <f>最終需要項目別移輸入誘発額表!H42/生産者価格評価表!AT$44</f>
        <v>3.3210346510582585E-2</v>
      </c>
      <c r="I42" s="22">
        <f>最終需要項目別移輸入誘発額表!I42/生産者価格評価表!AU$44</f>
        <v>5.696249397099843E-3</v>
      </c>
      <c r="J42" s="50"/>
      <c r="K42" s="22">
        <f>最終需要項目別移輸入誘発額表!K42/生産者価格評価表!AY$44</f>
        <v>4.3083211811566935E-2</v>
      </c>
      <c r="L42" s="22">
        <f>最終需要項目別移輸入誘発額表!L42/生産者価格評価表!AZ$44</f>
        <v>4.6061624739167313E-2</v>
      </c>
      <c r="M42" s="29">
        <f>最終需要項目別移輸入誘発額表!M42/生産者価格評価表!BB$44</f>
        <v>3.3657419096149166E-2</v>
      </c>
    </row>
    <row r="43" spans="2:13" x14ac:dyDescent="0.15">
      <c r="B43" s="5" t="s">
        <v>82</v>
      </c>
      <c r="C43" s="42" t="s">
        <v>111</v>
      </c>
      <c r="D43" s="21">
        <f>最終需要項目別移輸入誘発額表!D43/生産者価格評価表!AP$44</f>
        <v>0.19407493009562166</v>
      </c>
      <c r="E43" s="22">
        <f>最終需要項目別移輸入誘発額表!E43/生産者価格評価表!AQ$44</f>
        <v>3.52813530019776E-2</v>
      </c>
      <c r="F43" s="22">
        <f>最終需要項目別移輸入誘発額表!F43/生産者価格評価表!AR$44</f>
        <v>2.8981409867275309E-3</v>
      </c>
      <c r="G43" s="22">
        <f>最終需要項目別移輸入誘発額表!G43/生産者価格評価表!AS$44</f>
        <v>2.8468285564015489E-4</v>
      </c>
      <c r="H43" s="22">
        <f>最終需要項目別移輸入誘発額表!H43/生産者価格評価表!AT$44</f>
        <v>1.0326009020885445E-3</v>
      </c>
      <c r="I43" s="22">
        <f>最終需要項目別移輸入誘発額表!I43/生産者価格評価表!AU$44</f>
        <v>1.3133299601191767E-4</v>
      </c>
      <c r="J43" s="50"/>
      <c r="K43" s="22">
        <f>最終需要項目別移輸入誘発額表!K43/生産者価格評価表!AY$44</f>
        <v>6.9218864606787806E-4</v>
      </c>
      <c r="L43" s="22">
        <f>最終需要項目別移輸入誘発額表!L43/生産者価格評価表!AZ$44</f>
        <v>9.7448943787664666E-4</v>
      </c>
      <c r="M43" s="29">
        <f>最終需要項目別移輸入誘発額表!M43/生産者価格評価表!BB$44</f>
        <v>1.7974482312419941E-2</v>
      </c>
    </row>
    <row r="44" spans="2:13" x14ac:dyDescent="0.15">
      <c r="B44" s="5" t="s">
        <v>83</v>
      </c>
      <c r="C44" s="42" t="s">
        <v>3</v>
      </c>
      <c r="D44" s="21">
        <f>最終需要項目別移輸入誘発額表!D44/生産者価格評価表!AP$44</f>
        <v>0</v>
      </c>
      <c r="E44" s="22">
        <f>最終需要項目別移輸入誘発額表!E44/生産者価格評価表!AQ$44</f>
        <v>0</v>
      </c>
      <c r="F44" s="22">
        <f>最終需要項目別移輸入誘発額表!F44/生産者価格評価表!AR$44</f>
        <v>0</v>
      </c>
      <c r="G44" s="22">
        <f>最終需要項目別移輸入誘発額表!G44/生産者価格評価表!AS$44</f>
        <v>0</v>
      </c>
      <c r="H44" s="22">
        <f>最終需要項目別移輸入誘発額表!H44/生産者価格評価表!AT$44</f>
        <v>0</v>
      </c>
      <c r="I44" s="22">
        <f>最終需要項目別移輸入誘発額表!I44/生産者価格評価表!AU$44</f>
        <v>0</v>
      </c>
      <c r="J44" s="50"/>
      <c r="K44" s="22">
        <f>最終需要項目別移輸入誘発額表!K44/生産者価格評価表!AY$44</f>
        <v>0</v>
      </c>
      <c r="L44" s="22">
        <f>最終需要項目別移輸入誘発額表!L44/生産者価格評価表!AZ$44</f>
        <v>0</v>
      </c>
      <c r="M44" s="29">
        <f>最終需要項目別移輸入誘発額表!M44/生産者価格評価表!BB$44</f>
        <v>0</v>
      </c>
    </row>
    <row r="45" spans="2:13" x14ac:dyDescent="0.15">
      <c r="B45" s="5" t="s">
        <v>84</v>
      </c>
      <c r="C45" s="42" t="s">
        <v>4</v>
      </c>
      <c r="D45" s="21">
        <f>最終需要項目別移輸入誘発額表!D45/生産者価格評価表!AP$44</f>
        <v>5.4745796614671244E-4</v>
      </c>
      <c r="E45" s="22">
        <f>最終需要項目別移輸入誘発額表!E45/生産者価格評価表!AQ$44</f>
        <v>2.2704587378895693E-3</v>
      </c>
      <c r="F45" s="22">
        <f>最終需要項目別移輸入誘発額表!F45/生産者価格評価表!AR$44</f>
        <v>4.9377336930414627E-4</v>
      </c>
      <c r="G45" s="22">
        <f>最終需要項目別移輸入誘発額表!G45/生産者価格評価表!AS$44</f>
        <v>2.1996327642988976E-3</v>
      </c>
      <c r="H45" s="22">
        <f>最終需要項目別移輸入誘発額表!H45/生産者価格評価表!AT$44</f>
        <v>1.2297693593492308E-3</v>
      </c>
      <c r="I45" s="22">
        <f>最終需要項目別移輸入誘発額表!I45/生産者価格評価表!AU$44</f>
        <v>1.2320895910785431E-4</v>
      </c>
      <c r="J45" s="50"/>
      <c r="K45" s="22">
        <f>最終需要項目別移輸入誘発額表!K45/生産者価格評価表!AY$44</f>
        <v>1.0202893308437621E-3</v>
      </c>
      <c r="L45" s="22">
        <f>最終需要項目別移輸入誘発額表!L45/生産者価格評価表!AZ$44</f>
        <v>8.7457936371788947E-4</v>
      </c>
      <c r="M45" s="29">
        <f>最終需要項目別移輸入誘発額表!M45/生産者価格評価表!BB$44</f>
        <v>1.5119559828809092E-3</v>
      </c>
    </row>
    <row r="46" spans="2:13" x14ac:dyDescent="0.15">
      <c r="B46" s="6"/>
      <c r="C46" s="42" t="s">
        <v>27</v>
      </c>
      <c r="D46" s="27">
        <f>最終需要項目別移輸入誘発額表!D46/生産者価格評価表!AP$44</f>
        <v>0.53663582576598845</v>
      </c>
      <c r="E46" s="27">
        <f>最終需要項目別移輸入誘発額表!E46/生産者価格評価表!AQ$44</f>
        <v>0.43911594365786988</v>
      </c>
      <c r="F46" s="27">
        <f>最終需要項目別移輸入誘発額表!F46/生産者価格評価表!AR$44</f>
        <v>0.27396759679116278</v>
      </c>
      <c r="G46" s="27">
        <f>最終需要項目別移輸入誘発額表!G46/生産者価格評価表!AS$44</f>
        <v>0.42784973195446174</v>
      </c>
      <c r="H46" s="27">
        <f>最終需要項目別移輸入誘発額表!H46/生産者価格評価表!AT$44</f>
        <v>0.56120655826802446</v>
      </c>
      <c r="I46" s="27">
        <f>最終需要項目別移輸入誘発額表!I46/生産者価格評価表!AU$44</f>
        <v>0.92106030108819914</v>
      </c>
      <c r="J46" s="51"/>
      <c r="K46" s="27">
        <f>最終需要項目別移輸入誘発額表!K46/生産者価格評価表!AY$44</f>
        <v>0.27635807620578018</v>
      </c>
      <c r="L46" s="27">
        <f>最終需要項目別移輸入誘発額表!L46/生産者価格評価表!AZ$44</f>
        <v>0.29989924412308627</v>
      </c>
      <c r="M46" s="30">
        <f>最終需要項目別移輸入誘発額表!M46/生産者価格評価表!BB$44</f>
        <v>0.39948307997491472</v>
      </c>
    </row>
    <row r="49" spans="4:13" x14ac:dyDescent="0.15">
      <c r="D49" s="38">
        <f>D46+最終需要項目別粗付加価値誘発係数表!D46</f>
        <v>0.99999999999999967</v>
      </c>
      <c r="E49" s="38">
        <f>E46+最終需要項目別粗付加価値誘発係数表!E46</f>
        <v>0.99999999999999967</v>
      </c>
      <c r="F49" s="38">
        <f>F46+最終需要項目別粗付加価値誘発係数表!F46</f>
        <v>1</v>
      </c>
      <c r="G49" s="38">
        <f>G46+最終需要項目別粗付加価値誘発係数表!G46</f>
        <v>0.99999999999999978</v>
      </c>
      <c r="H49" s="38">
        <f>H46+最終需要項目別粗付加価値誘発係数表!H46</f>
        <v>1.0000000000000002</v>
      </c>
      <c r="I49" s="38">
        <f>I46+最終需要項目別粗付加価値誘発係数表!I46</f>
        <v>0.99999999999999978</v>
      </c>
      <c r="J49" s="38" t="e">
        <f>J46+最終需要項目別粗付加価値誘発係数表!J46</f>
        <v>#DIV/0!</v>
      </c>
      <c r="K49" s="38">
        <f>K46+最終需要項目別粗付加価値誘発係数表!K46</f>
        <v>0.99999999999999978</v>
      </c>
      <c r="L49" s="38">
        <f>L46+最終需要項目別粗付加価値誘発係数表!L46</f>
        <v>1.0000000000000002</v>
      </c>
      <c r="M49" s="38">
        <f>M46+最終需要項目別粗付加価値誘発係数表!M46</f>
        <v>1</v>
      </c>
    </row>
  </sheetData>
  <phoneticPr fontId="2"/>
  <pageMargins left="0.7" right="0.7" top="0.75" bottom="0.75" header="0.3" footer="0.3"/>
  <ignoredErrors>
    <ignoredError sqref="B9:B45 D7:L7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6:S48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  <c r="O7" t="s">
        <v>156</v>
      </c>
    </row>
    <row r="8" spans="2:1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10" t="s">
        <v>120</v>
      </c>
      <c r="K8" s="10" t="s">
        <v>12</v>
      </c>
      <c r="L8" s="10" t="s">
        <v>13</v>
      </c>
      <c r="M8" s="12" t="s">
        <v>36</v>
      </c>
      <c r="N8" s="1"/>
      <c r="O8" s="61" t="s">
        <v>141</v>
      </c>
      <c r="P8" s="62" t="s">
        <v>142</v>
      </c>
      <c r="Q8" s="63" t="s">
        <v>151</v>
      </c>
      <c r="R8" s="1"/>
      <c r="S8" s="1"/>
    </row>
    <row r="9" spans="2:19" x14ac:dyDescent="0.15">
      <c r="B9" s="5" t="s">
        <v>48</v>
      </c>
      <c r="C9" s="42" t="s">
        <v>143</v>
      </c>
      <c r="D9" s="19">
        <f>IF(最終需要項目別移輸入誘発額表!$M9&lt;1,"-",最終需要項目別移輸入誘発額表!D9/最終需要項目別移輸入誘発額表!$M9)</f>
        <v>1.8898467371543059E-2</v>
      </c>
      <c r="E9" s="20">
        <f>IF(最終需要項目別移輸入誘発額表!$M9&lt;1,"-",最終需要項目別移輸入誘発額表!E9/最終需要項目別移輸入誘発額表!$M9)</f>
        <v>0.48675551470060968</v>
      </c>
      <c r="F9" s="20">
        <f>IF(最終需要項目別移輸入誘発額表!$M9&lt;1,"-",最終需要項目別移輸入誘発額表!F9/最終需要項目別移輸入誘発額表!$M9)</f>
        <v>2.243201715077859E-2</v>
      </c>
      <c r="G9" s="20">
        <f>IF(最終需要項目別移輸入誘発額表!$M9&lt;1,"-",最終需要項目別移輸入誘発額表!G9/最終需要項目別移輸入誘発額表!$M9)</f>
        <v>4.0002047087613476E-3</v>
      </c>
      <c r="H9" s="20">
        <f>IF(最終需要項目別移輸入誘発額表!$M9&lt;1,"-",最終需要項目別移輸入誘発額表!H9/最終需要項目別移輸入誘発額表!$M9)</f>
        <v>2.571588255013188E-2</v>
      </c>
      <c r="I9" s="20">
        <f>IF(最終需要項目別移輸入誘発額表!$M9&lt;1,"-",最終需要項目別移輸入誘発額表!I9/最終需要項目別移輸入誘発額表!$M9)</f>
        <v>-2.8605657155087215E-5</v>
      </c>
      <c r="J9" s="20">
        <f>IF(最終需要項目別移輸入誘発額表!$M9&lt;1,"-",最終需要項目別移輸入誘発額表!J9/最終需要項目別移輸入誘発額表!$M9)</f>
        <v>0</v>
      </c>
      <c r="K9" s="20">
        <f>IF(最終需要項目別移輸入誘発額表!$M9&lt;1,"-",最終需要項目別移輸入誘発額表!K9/最終需要項目別移輸入誘発額表!$M9)</f>
        <v>9.7977283395851242E-3</v>
      </c>
      <c r="L9" s="32">
        <f>IF(最終需要項目別移輸入誘発額表!$M9&lt;1,"-",最終需要項目別移輸入誘発額表!L9/最終需要項目別移輸入誘発額表!$M9)</f>
        <v>0.43242879083574542</v>
      </c>
      <c r="M9" s="26">
        <f>IF(最終需要項目別移輸入誘発額表!$M9&lt;1,"-",最終需要項目別移輸入誘発額表!M9/最終需要項目別移輸入誘発額表!$M9)</f>
        <v>1</v>
      </c>
      <c r="O9" s="87">
        <f>最終需要項目別移輸入誘発額表!S9/最終需要項目別移輸入誘発額表!M9*100</f>
        <v>52.808599922293133</v>
      </c>
      <c r="P9" s="88">
        <f>最終需要項目別移輸入誘発額表!T9/最終需要項目別移輸入誘発額表!M9*100</f>
        <v>2.9687481601738139</v>
      </c>
      <c r="Q9" s="89">
        <f>最終需要項目別移輸入誘発額表!U9/最終需要項目別移輸入誘発額表!M9*100</f>
        <v>44.222651917533057</v>
      </c>
    </row>
    <row r="10" spans="2:19" x14ac:dyDescent="0.15">
      <c r="B10" s="5" t="s">
        <v>49</v>
      </c>
      <c r="C10" s="42" t="s">
        <v>104</v>
      </c>
      <c r="D10" s="21">
        <f>IF(最終需要項目別移輸入誘発額表!$M10&lt;1,"-",最終需要項目別移輸入誘発額表!D10/最終需要項目別移輸入誘発額表!$M10)</f>
        <v>6.645990935690245E-3</v>
      </c>
      <c r="E10" s="22">
        <f>IF(最終需要項目別移輸入誘発額表!$M10&lt;1,"-",最終需要項目別移輸入誘発額表!E10/最終需要項目別移輸入誘発額表!$M10)</f>
        <v>0.58087180563277307</v>
      </c>
      <c r="F10" s="22">
        <f>IF(最終需要項目別移輸入誘発額表!$M10&lt;1,"-",最終需要項目別移輸入誘発額表!F10/最終需要項目別移輸入誘発額表!$M10)</f>
        <v>9.755028590226629E-2</v>
      </c>
      <c r="G10" s="22">
        <f>IF(最終需要項目別移輸入誘発額表!$M10&lt;1,"-",最終需要項目別移輸入誘発額表!G10/最終需要項目別移輸入誘発額表!$M10)</f>
        <v>2.7003006055689695E-2</v>
      </c>
      <c r="H10" s="22">
        <f>IF(最終需要項目別移輸入誘発額表!$M10&lt;1,"-",最終需要項目別移輸入誘発額表!H10/最終需要項目別移輸入誘発額表!$M10)</f>
        <v>7.4699879270827593E-2</v>
      </c>
      <c r="I10" s="22">
        <f>IF(最終需要項目別移輸入誘発額表!$M10&lt;1,"-",最終需要項目別移輸入誘発額表!I10/最終需要項目別移輸入誘発額表!$M10)</f>
        <v>-1.2181638169885347E-6</v>
      </c>
      <c r="J10" s="22">
        <f>IF(最終需要項目別移輸入誘発額表!$M10&lt;1,"-",最終需要項目別移輸入誘発額表!J10/最終需要項目別移輸入誘発額表!$M10)</f>
        <v>0</v>
      </c>
      <c r="K10" s="22">
        <f>IF(最終需要項目別移輸入誘発額表!$M10&lt;1,"-",最終需要項目別移輸入誘発額表!K10/最終需要項目別移輸入誘発額表!$M10)</f>
        <v>2.4381785259228898E-2</v>
      </c>
      <c r="L10" s="22">
        <f>IF(最終需要項目別移輸入誘発額表!$M10&lt;1,"-",最終需要項目別移輸入誘発額表!L10/最終需要項目別移輸入誘発額表!$M10)</f>
        <v>0.18884846510734113</v>
      </c>
      <c r="M10" s="29">
        <f>IF(最終需要項目別移輸入誘発額表!$M10&lt;1,"-",最終需要項目別移輸入誘発額表!M10/最終需要項目別移輸入誘発額表!$M10)</f>
        <v>1</v>
      </c>
      <c r="O10" s="87">
        <f>最終需要項目別移輸入誘発額表!S10/最終需要項目別移輸入誘発額表!M10*100</f>
        <v>68.506808247072954</v>
      </c>
      <c r="P10" s="88">
        <f>最終需要項目別移輸入誘発額表!T10/最終需要項目別移輸入誘発額表!M10*100</f>
        <v>10.17016671627003</v>
      </c>
      <c r="Q10" s="89">
        <f>最終需要項目別移輸入誘発額表!U10/最終需要項目別移輸入誘発額表!M10*100</f>
        <v>21.323025036657</v>
      </c>
    </row>
    <row r="11" spans="2:19" x14ac:dyDescent="0.15">
      <c r="B11" s="5" t="s">
        <v>50</v>
      </c>
      <c r="C11" s="42" t="s">
        <v>123</v>
      </c>
      <c r="D11" s="21">
        <f>IF(最終需要項目別移輸入誘発額表!$M11&lt;1,"-",最終需要項目別移輸入誘発額表!D11/最終需要項目別移輸入誘発額表!$M11)</f>
        <v>2.5155498970048699E-2</v>
      </c>
      <c r="E11" s="22">
        <f>IF(最終需要項目別移輸入誘発額表!$M11&lt;1,"-",最終需要項目別移輸入誘発額表!E11/最終需要項目別移輸入誘発額表!$M11)</f>
        <v>0.81201114137114838</v>
      </c>
      <c r="F11" s="22">
        <f>IF(最終需要項目別移輸入誘発額表!$M11&lt;1,"-",最終需要項目別移輸入誘発額表!F11/最終需要項目別移輸入誘発額表!$M11)</f>
        <v>1.4182345558018779E-2</v>
      </c>
      <c r="G11" s="22">
        <f>IF(最終需要項目別移輸入誘発額表!$M11&lt;1,"-",最終需要項目別移輸入誘発額表!G11/最終需要項目別移輸入誘発額表!$M11)</f>
        <v>1.7013092409218198E-4</v>
      </c>
      <c r="H11" s="22">
        <f>IF(最終需要項目別移輸入誘発額表!$M11&lt;1,"-",最終需要項目別移輸入誘発額表!H11/最終需要項目別移輸入誘発額表!$M11)</f>
        <v>2.98392042309951E-3</v>
      </c>
      <c r="I11" s="22">
        <f>IF(最終需要項目別移輸入誘発額表!$M11&lt;1,"-",最終需要項目別移輸入誘発額表!I11/最終需要項目別移輸入誘発額表!$M11)</f>
        <v>-1.001555312212515E-4</v>
      </c>
      <c r="J11" s="22">
        <f>IF(最終需要項目別移輸入誘発額表!$M11&lt;1,"-",最終需要項目別移輸入誘発額表!J11/最終需要項目別移輸入誘発額表!$M11)</f>
        <v>0</v>
      </c>
      <c r="K11" s="22">
        <f>IF(最終需要項目別移輸入誘発額表!$M11&lt;1,"-",最終需要項目別移輸入誘発額表!K11/最終需要項目別移輸入誘発額表!$M11)</f>
        <v>4.0341639165086618E-3</v>
      </c>
      <c r="L11" s="22">
        <f>IF(最終需要項目別移輸入誘発額表!$M11&lt;1,"-",最終需要項目別移輸入誘発額表!L11/最終需要項目別移輸入誘発額表!$M11)</f>
        <v>0.1415629543683051</v>
      </c>
      <c r="M11" s="29">
        <f>IF(最終需要項目別移輸入誘発額表!$M11&lt;1,"-",最終需要項目別移輸入誘発額表!M11/最終需要項目別移輸入誘発額表!$M11)</f>
        <v>1</v>
      </c>
      <c r="O11" s="87">
        <f>最終需要項目別移輸入誘発額表!S11/最終需要項目別移輸入誘発額表!M11*100</f>
        <v>85.134898589921576</v>
      </c>
      <c r="P11" s="88">
        <f>最終需要項目別移輸入誘発額表!T11/最終需要項目別移輸入誘発額表!M11*100</f>
        <v>0.30538958159704405</v>
      </c>
      <c r="Q11" s="89">
        <f>最終需要項目別移輸入誘発額表!U11/最終需要項目別移輸入誘発額表!M11*100</f>
        <v>14.559711828481376</v>
      </c>
    </row>
    <row r="12" spans="2:19" x14ac:dyDescent="0.15">
      <c r="B12" s="5" t="s">
        <v>51</v>
      </c>
      <c r="C12" s="42" t="s">
        <v>124</v>
      </c>
      <c r="D12" s="21">
        <f>IF(最終需要項目別移輸入誘発額表!$M12&lt;1,"-",最終需要項目別移輸入誘発額表!D12/最終需要項目別移輸入誘発額表!$M12)</f>
        <v>1.2112803019525767E-2</v>
      </c>
      <c r="E12" s="22">
        <f>IF(最終需要項目別移輸入誘発額表!$M12&lt;1,"-",最終需要項目別移輸入誘発額表!E12/最終需要項目別移輸入誘発額表!$M12)</f>
        <v>0.79825796743046651</v>
      </c>
      <c r="F12" s="22">
        <f>IF(最終需要項目別移輸入誘発額表!$M12&lt;1,"-",最終需要項目別移輸入誘発額表!F12/最終需要項目別移輸入誘発額表!$M12)</f>
        <v>5.2045074175539996E-2</v>
      </c>
      <c r="G12" s="22">
        <f>IF(最終需要項目別移輸入誘発額表!$M12&lt;1,"-",最終需要項目別移輸入誘発額表!G12/最終需要項目別移輸入誘発額表!$M12)</f>
        <v>1.0983808422957878E-2</v>
      </c>
      <c r="H12" s="22">
        <f>IF(最終需要項目別移輸入誘発額表!$M12&lt;1,"-",最終需要項目別移輸入誘発額表!H12/最終需要項目別移輸入誘発額表!$M12)</f>
        <v>6.509510506743249E-2</v>
      </c>
      <c r="I12" s="22">
        <f>IF(最終需要項目別移輸入誘発額表!$M12&lt;1,"-",最終需要項目別移輸入誘発額表!I12/最終需要項目別移輸入誘発額表!$M12)</f>
        <v>-6.1298941976033465E-5</v>
      </c>
      <c r="J12" s="22">
        <f>IF(最終需要項目別移輸入誘発額表!$M12&lt;1,"-",最終需要項目別移輸入誘発額表!J12/最終需要項目別移輸入誘発額表!$M12)</f>
        <v>0</v>
      </c>
      <c r="K12" s="22">
        <f>IF(最終需要項目別移輸入誘発額表!$M12&lt;1,"-",最終需要項目別移輸入誘発額表!K12/最終需要項目別移輸入誘発額表!$M12)</f>
        <v>7.1682273308844658E-3</v>
      </c>
      <c r="L12" s="22">
        <f>IF(最終需要項目別移輸入誘発額表!$M12&lt;1,"-",最終需要項目別移輸入誘発額表!L12/最終需要項目別移輸入誘発額表!$M12)</f>
        <v>5.4398313495168757E-2</v>
      </c>
      <c r="M12" s="29">
        <f>IF(最終需要項目別移輸入誘発額表!$M12&lt;1,"-",最終需要項目別移輸入誘発額表!M12/最終需要項目別移輸入誘発額表!$M12)</f>
        <v>1</v>
      </c>
      <c r="O12" s="87">
        <f>最終需要項目別移輸入誘発額表!S12/最終需要項目別移輸入誘発額表!M12*100</f>
        <v>86.24158446255322</v>
      </c>
      <c r="P12" s="88">
        <f>最終需要項目別移輸入誘発額表!T12/最終需要項目別移輸入誘発額表!M12*100</f>
        <v>7.6017614548414336</v>
      </c>
      <c r="Q12" s="89">
        <f>最終需要項目別移輸入誘発額表!U12/最終需要項目別移輸入誘発額表!M12*100</f>
        <v>6.1566540826053231</v>
      </c>
    </row>
    <row r="13" spans="2:19" x14ac:dyDescent="0.15">
      <c r="B13" s="5" t="s">
        <v>52</v>
      </c>
      <c r="C13" s="42" t="s">
        <v>105</v>
      </c>
      <c r="D13" s="21">
        <f>IF(最終需要項目別移輸入誘発額表!$M13&lt;1,"-",最終需要項目別移輸入誘発額表!D13/最終需要項目別移輸入誘発額表!$M13)</f>
        <v>1.413943133995689E-2</v>
      </c>
      <c r="E13" s="22">
        <f>IF(最終需要項目別移輸入誘発額表!$M13&lt;1,"-",最終需要項目別移輸入誘発額表!E13/最終需要項目別移輸入誘発額表!$M13)</f>
        <v>0.24618576572547279</v>
      </c>
      <c r="F13" s="22">
        <f>IF(最終需要項目別移輸入誘発額表!$M13&lt;1,"-",最終需要項目別移輸入誘発額表!F13/最終需要項目別移輸入誘発額表!$M13)</f>
        <v>8.2344586016574087E-2</v>
      </c>
      <c r="G13" s="22">
        <f>IF(最終需要項目別移輸入誘発額表!$M13&lt;1,"-",最終需要項目別移輸入誘発額表!G13/最終需要項目別移輸入誘発額表!$M13)</f>
        <v>0.11223207944257417</v>
      </c>
      <c r="H13" s="22">
        <f>IF(最終需要項目別移輸入誘発額表!$M13&lt;1,"-",最終需要項目別移輸入誘発額表!H13/最終需要項目別移輸入誘発額表!$M13)</f>
        <v>0.26504314539045909</v>
      </c>
      <c r="I13" s="22">
        <f>IF(最終需要項目別移輸入誘発額表!$M13&lt;1,"-",最終需要項目別移輸入誘発額表!I13/最終需要項目別移輸入誘発額表!$M13)</f>
        <v>-1.0738648035690783E-4</v>
      </c>
      <c r="J13" s="22">
        <f>IF(最終需要項目別移輸入誘発額表!$M13&lt;1,"-",最終需要項目別移輸入誘発額表!J13/最終需要項目別移輸入誘発額表!$M13)</f>
        <v>0</v>
      </c>
      <c r="K13" s="22">
        <f>IF(最終需要項目別移輸入誘発額表!$M13&lt;1,"-",最終需要項目別移輸入誘発額表!K13/最終需要項目別移輸入誘発額表!$M13)</f>
        <v>1.9554951535845268E-2</v>
      </c>
      <c r="L13" s="22">
        <f>IF(最終需要項目別移輸入誘発額表!$M13&lt;1,"-",最終需要項目別移輸入誘発額表!L13/最終需要項目別移輸入誘発額表!$M13)</f>
        <v>0.26060742702947459</v>
      </c>
      <c r="M13" s="29">
        <f>IF(最終需要項目別移輸入誘発額表!$M13&lt;1,"-",最終需要項目別移輸入誘発額表!M13/最終需要項目別移輸入誘発額表!$M13)</f>
        <v>1</v>
      </c>
      <c r="O13" s="87">
        <f>最終需要項目別移輸入誘発額表!S13/最終需要項目別移輸入誘発額表!M13*100</f>
        <v>34.266978308200379</v>
      </c>
      <c r="P13" s="88">
        <f>最終需要項目別移輸入誘発額表!T13/最終需要項目別移輸入誘発額表!M13*100</f>
        <v>37.716783835267641</v>
      </c>
      <c r="Q13" s="89">
        <f>最終需要項目別移輸入誘発額表!U13/最終需要項目別移輸入誘発額表!M13*100</f>
        <v>28.016237856531983</v>
      </c>
    </row>
    <row r="14" spans="2:19" x14ac:dyDescent="0.15">
      <c r="B14" s="5" t="s">
        <v>53</v>
      </c>
      <c r="C14" s="42" t="s">
        <v>125</v>
      </c>
      <c r="D14" s="21">
        <f>IF(最終需要項目別移輸入誘発額表!$M14&lt;1,"-",最終需要項目別移輸入誘発額表!D14/最終需要項目別移輸入誘発額表!$M14)</f>
        <v>1.1394450255753167E-2</v>
      </c>
      <c r="E14" s="22">
        <f>IF(最終需要項目別移輸入誘発額表!$M14&lt;1,"-",最終需要項目別移輸入誘発額表!E14/最終需要項目別移輸入誘発額表!$M14)</f>
        <v>0.36950374555984444</v>
      </c>
      <c r="F14" s="22">
        <f>IF(最終需要項目別移輸入誘発額表!$M14&lt;1,"-",最終需要項目別移輸入誘発額表!F14/最終需要項目別移輸入誘発額表!$M14)</f>
        <v>0.36247984886997697</v>
      </c>
      <c r="G14" s="22">
        <f>IF(最終需要項目別移輸入誘発額表!$M14&lt;1,"-",最終需要項目別移輸入誘発額表!G14/最終需要項目別移輸入誘発額表!$M14)</f>
        <v>6.5956573520831547E-3</v>
      </c>
      <c r="H14" s="22">
        <f>IF(最終需要項目別移輸入誘発額表!$M14&lt;1,"-",最終需要項目別移輸入誘発額表!H14/最終需要項目別移輸入誘発額表!$M14)</f>
        <v>2.1521251431788683E-2</v>
      </c>
      <c r="I14" s="22">
        <f>IF(最終需要項目別移輸入誘発額表!$M14&lt;1,"-",最終需要項目別移輸入誘発額表!I14/最終需要項目別移輸入誘発額表!$M14)</f>
        <v>8.5406989667972317E-5</v>
      </c>
      <c r="J14" s="22">
        <f>IF(最終需要項目別移輸入誘発額表!$M14&lt;1,"-",最終需要項目別移輸入誘発額表!J14/最終需要項目別移輸入誘発額表!$M14)</f>
        <v>0</v>
      </c>
      <c r="K14" s="22">
        <f>IF(最終需要項目別移輸入誘発額表!$M14&lt;1,"-",最終需要項目別移輸入誘発額表!K14/最終需要項目別移輸入誘発額表!$M14)</f>
        <v>1.8147988324070032E-2</v>
      </c>
      <c r="L14" s="22">
        <f>IF(最終需要項目別移輸入誘発額表!$M14&lt;1,"-",最終需要項目別移輸入誘発額表!L14/最終需要項目別移輸入誘発額表!$M14)</f>
        <v>0.2102716512168156</v>
      </c>
      <c r="M14" s="29">
        <f>IF(最終需要項目別移輸入誘発額表!$M14&lt;1,"-",最終需要項目別移輸入誘発額表!M14/最終需要項目別移輸入誘発額表!$M14)</f>
        <v>1</v>
      </c>
      <c r="O14" s="87">
        <f>最終需要項目別移輸入誘発額表!S14/最終需要項目別移輸入誘発額表!M14*100</f>
        <v>74.337804468557465</v>
      </c>
      <c r="P14" s="88">
        <f>最終需要項目別移輸入誘発額表!T14/最終需要項目別移輸入誘発額表!M14*100</f>
        <v>2.8202315773539812</v>
      </c>
      <c r="Q14" s="89">
        <f>最終需要項目別移輸入誘発額表!U14/最終需要項目別移輸入誘発額表!M14*100</f>
        <v>22.841963954088563</v>
      </c>
    </row>
    <row r="15" spans="2:19" x14ac:dyDescent="0.15">
      <c r="B15" s="5" t="s">
        <v>54</v>
      </c>
      <c r="C15" s="42" t="s">
        <v>126</v>
      </c>
      <c r="D15" s="21">
        <f>IF(最終需要項目別移輸入誘発額表!$M15&lt;1,"-",最終需要項目別移輸入誘発額表!D15/最終需要項目別移輸入誘発額表!$M15)</f>
        <v>6.4928387057561418E-3</v>
      </c>
      <c r="E15" s="22">
        <f>IF(最終需要項目別移輸入誘発額表!$M15&lt;1,"-",最終需要項目別移輸入誘発額表!E15/最終需要項目別移輸入誘発額表!$M15)</f>
        <v>0.52478084268411562</v>
      </c>
      <c r="F15" s="22">
        <f>IF(最終需要項目別移輸入誘発額表!$M15&lt;1,"-",最終需要項目別移輸入誘発額表!F15/最終需要項目別移輸入誘発額表!$M15)</f>
        <v>0.11762303829455721</v>
      </c>
      <c r="G15" s="22">
        <f>IF(最終需要項目別移輸入誘発額表!$M15&lt;1,"-",最終需要項目別移輸入誘発額表!G15/最終需要項目別移輸入誘発額表!$M15)</f>
        <v>4.0356965865712864E-2</v>
      </c>
      <c r="H15" s="22">
        <f>IF(最終需要項目別移輸入誘発額表!$M15&lt;1,"-",最終需要項目別移輸入誘発額表!H15/最終需要項目別移輸入誘発額表!$M15)</f>
        <v>9.7259062291549098E-2</v>
      </c>
      <c r="I15" s="22">
        <f>IF(最終需要項目別移輸入誘発額表!$M15&lt;1,"-",最終需要項目別移輸入誘発額表!I15/最終需要項目別移輸入誘発額表!$M15)</f>
        <v>-2.6380134265171773E-5</v>
      </c>
      <c r="J15" s="22">
        <f>IF(最終需要項目別移輸入誘発額表!$M15&lt;1,"-",最終需要項目別移輸入誘発額表!J15/最終需要項目別移輸入誘発額表!$M15)</f>
        <v>0</v>
      </c>
      <c r="K15" s="22">
        <f>IF(最終需要項目別移輸入誘発額表!$M15&lt;1,"-",最終需要項目別移輸入誘発額表!K15/最終需要項目別移輸入誘発額表!$M15)</f>
        <v>1.7636157837888758E-2</v>
      </c>
      <c r="L15" s="22">
        <f>IF(最終需要項目別移輸入誘発額表!$M15&lt;1,"-",最終需要項目別移輸入誘発額表!L15/最終需要項目別移輸入誘発額表!$M15)</f>
        <v>0.1958774744546854</v>
      </c>
      <c r="M15" s="29">
        <f>IF(最終需要項目別移輸入誘発額表!$M15&lt;1,"-",最終需要項目別移輸入誘発額表!M15/最終需要項目別移輸入誘発額表!$M15)</f>
        <v>1</v>
      </c>
      <c r="O15" s="87">
        <f>最終需要項目別移輸入誘発額表!S15/最終需要項目別移輸入誘発額表!M15*100</f>
        <v>64.889671968442897</v>
      </c>
      <c r="P15" s="88">
        <f>最終需要項目別移輸入誘発額表!T15/最終需要項目別移輸入誘発額表!M15*100</f>
        <v>13.758964802299678</v>
      </c>
      <c r="Q15" s="89">
        <f>最終需要項目別移輸入誘発額表!U15/最終需要項目別移輸入誘発額表!M15*100</f>
        <v>21.351363229257416</v>
      </c>
    </row>
    <row r="16" spans="2:19" x14ac:dyDescent="0.15">
      <c r="B16" s="5" t="s">
        <v>55</v>
      </c>
      <c r="C16" s="42" t="s">
        <v>144</v>
      </c>
      <c r="D16" s="21">
        <f>IF(最終需要項目別移輸入誘発額表!$M16&lt;1,"-",最終需要項目別移輸入誘発額表!D16/最終需要項目別移輸入誘発額表!$M16)</f>
        <v>6.2144251778292279E-3</v>
      </c>
      <c r="E16" s="22">
        <f>IF(最終需要項目別移輸入誘発額表!$M16&lt;1,"-",最終需要項目別移輸入誘発額表!E16/最終需要項目別移輸入誘発額表!$M16)</f>
        <v>0.2870645768576402</v>
      </c>
      <c r="F16" s="22">
        <f>IF(最終需要項目別移輸入誘発額表!$M16&lt;1,"-",最終需要項目別移輸入誘発額表!F16/最終需要項目別移輸入誘発額表!$M16)</f>
        <v>7.0740708163104835E-2</v>
      </c>
      <c r="G16" s="22">
        <f>IF(最終需要項目別移輸入誘発額表!$M16&lt;1,"-",最終需要項目別移輸入誘発額表!G16/最終需要項目別移輸入誘発額表!$M16)</f>
        <v>4.8099178196020227E-2</v>
      </c>
      <c r="H16" s="22">
        <f>IF(最終需要項目別移輸入誘発額表!$M16&lt;1,"-",最終需要項目別移輸入誘発額表!H16/最終需要項目別移輸入誘発額表!$M16)</f>
        <v>0.12203303070110898</v>
      </c>
      <c r="I16" s="22">
        <f>IF(最終需要項目別移輸入誘発額表!$M16&lt;1,"-",最終需要項目別移輸入誘発額表!I16/最終需要項目別移輸入誘発額表!$M16)</f>
        <v>-2.7188099955737465E-4</v>
      </c>
      <c r="J16" s="22">
        <f>IF(最終需要項目別移輸入誘発額表!$M16&lt;1,"-",最終需要項目別移輸入誘発額表!J16/最終需要項目別移輸入誘発額表!$M16)</f>
        <v>0</v>
      </c>
      <c r="K16" s="22">
        <f>IF(最終需要項目別移輸入誘発額表!$M16&lt;1,"-",最終需要項目別移輸入誘発額表!K16/最終需要項目別移輸入誘発額表!$M16)</f>
        <v>4.8447071402331197E-2</v>
      </c>
      <c r="L16" s="22">
        <f>IF(最終需要項目別移輸入誘発額表!$M16&lt;1,"-",最終需要項目別移輸入誘発額表!L16/最終需要項目別移輸入誘発額表!$M16)</f>
        <v>0.41767289050152256</v>
      </c>
      <c r="M16" s="29">
        <f>IF(最終需要項目別移輸入誘発額表!$M16&lt;1,"-",最終需要項目別移輸入誘発額表!M16/最終需要項目別移輸入誘発額表!$M16)</f>
        <v>1</v>
      </c>
      <c r="O16" s="87">
        <f>最終需要項目別移輸入誘発額表!S16/最終需要項目別移輸入誘発額表!M16*100</f>
        <v>36.401971019857427</v>
      </c>
      <c r="P16" s="88">
        <f>最終需要項目別移輸入誘発額表!T16/最終需要項目別移輸入誘発額表!M16*100</f>
        <v>16.986032789757182</v>
      </c>
      <c r="Q16" s="89">
        <f>最終需要項目別移輸入誘発額表!U16/最終需要項目別移輸入誘発額表!M16*100</f>
        <v>46.611996190385376</v>
      </c>
    </row>
    <row r="17" spans="2:17" x14ac:dyDescent="0.15">
      <c r="B17" s="5" t="s">
        <v>56</v>
      </c>
      <c r="C17" s="42" t="s">
        <v>127</v>
      </c>
      <c r="D17" s="21">
        <f>IF(最終需要項目別移輸入誘発額表!$M17&lt;1,"-",最終需要項目別移輸入誘発額表!D17/最終需要項目別移輸入誘発額表!$M17)</f>
        <v>2.6444571123290291E-3</v>
      </c>
      <c r="E17" s="22">
        <f>IF(最終需要項目別移輸入誘発額表!$M17&lt;1,"-",最終需要項目別移輸入誘発額表!E17/最終需要項目別移輸入誘発額表!$M17)</f>
        <v>0.12023960346700091</v>
      </c>
      <c r="F17" s="22">
        <f>IF(最終需要項目別移輸入誘発額表!$M17&lt;1,"-",最終需要項目別移輸入誘発額表!F17/最終需要項目別移輸入誘発額表!$M17)</f>
        <v>2.9001627634927848E-2</v>
      </c>
      <c r="G17" s="22">
        <f>IF(最終需要項目別移輸入誘発額表!$M17&lt;1,"-",最終需要項目別移輸入誘発額表!G17/最終需要項目別移輸入誘発額表!$M17)</f>
        <v>0.22244723953016657</v>
      </c>
      <c r="H17" s="22">
        <f>IF(最終需要項目別移輸入誘発額表!$M17&lt;1,"-",最終需要項目別移輸入誘発額表!H17/最終需要項目別移輸入誘発額表!$M17)</f>
        <v>0.4567842179860494</v>
      </c>
      <c r="I17" s="22">
        <f>IF(最終需要項目別移輸入誘発額表!$M17&lt;1,"-",最終需要項目別移輸入誘発額表!I17/最終需要項目別移輸入誘発額表!$M17)</f>
        <v>-2.0977607899777052E-5</v>
      </c>
      <c r="J17" s="22">
        <f>IF(最終需要項目別移輸入誘発額表!$M17&lt;1,"-",最終需要項目別移輸入誘発額表!J17/最終需要項目別移輸入誘発額表!$M17)</f>
        <v>0</v>
      </c>
      <c r="K17" s="22">
        <f>IF(最終需要項目別移輸入誘発額表!$M17&lt;1,"-",最終需要項目別移輸入誘発額表!K17/最終需要項目別移輸入誘発額表!$M17)</f>
        <v>2.8263085953110074E-2</v>
      </c>
      <c r="L17" s="22">
        <f>IF(最終需要項目別移輸入誘発額表!$M17&lt;1,"-",最終需要項目別移輸入誘発額表!L17/最終需要項目別移輸入誘発額表!$M17)</f>
        <v>0.14064074592431594</v>
      </c>
      <c r="M17" s="29">
        <f>IF(最終需要項目別移輸入誘発額表!$M17&lt;1,"-",最終需要項目別移輸入誘発額表!M17/最終需要項目別移輸入誘発額表!$M17)</f>
        <v>1</v>
      </c>
      <c r="O17" s="87">
        <f>最終需要項目別移輸入誘発額表!S17/最終需要項目別移輸入誘発額表!M17*100</f>
        <v>15.188568821425777</v>
      </c>
      <c r="P17" s="88">
        <f>最終需要項目別移輸入誘発額表!T17/最終需要項目別移輸入誘発額表!M17*100</f>
        <v>67.921047990831624</v>
      </c>
      <c r="Q17" s="89">
        <f>最終需要項目別移輸入誘発額表!U17/最終需要項目別移輸入誘発額表!M17*100</f>
        <v>16.8903831877426</v>
      </c>
    </row>
    <row r="18" spans="2:17" x14ac:dyDescent="0.15">
      <c r="B18" s="5" t="s">
        <v>57</v>
      </c>
      <c r="C18" s="42" t="s">
        <v>128</v>
      </c>
      <c r="D18" s="21">
        <f>IF(最終需要項目別移輸入誘発額表!$M18&lt;1,"-",最終需要項目別移輸入誘発額表!D18/最終需要項目別移輸入誘発額表!$M18)</f>
        <v>6.5013465527312539E-4</v>
      </c>
      <c r="E18" s="22">
        <f>IF(最終需要項目別移輸入誘発額表!$M18&lt;1,"-",最終需要項目別移輸入誘発額表!E18/最終需要項目別移輸入誘発額表!$M18)</f>
        <v>3.7793170753504378E-2</v>
      </c>
      <c r="F18" s="22">
        <f>IF(最終需要項目別移輸入誘発額表!$M18&lt;1,"-",最終需要項目別移輸入誘発額表!F18/最終需要項目別移輸入誘発額表!$M18)</f>
        <v>1.0520898524970665E-2</v>
      </c>
      <c r="G18" s="22">
        <f>IF(最終需要項目別移輸入誘発額表!$M18&lt;1,"-",最終需要項目別移輸入誘発額表!G18/最終需要項目別移輸入誘発額表!$M18)</f>
        <v>0.13961021577981575</v>
      </c>
      <c r="H18" s="22">
        <f>IF(最終需要項目別移輸入誘発額表!$M18&lt;1,"-",最終需要項目別移輸入誘発額表!H18/最終需要項目別移輸入誘発額表!$M18)</f>
        <v>0.30002000740738199</v>
      </c>
      <c r="I18" s="22">
        <f>IF(最終需要項目別移輸入誘発額表!$M18&lt;1,"-",最終需要項目別移輸入誘発額表!I18/最終需要項目別移輸入誘発額表!$M18)</f>
        <v>-6.483066807133095E-5</v>
      </c>
      <c r="J18" s="22">
        <f>IF(最終需要項目別移輸入誘発額表!$M18&lt;1,"-",最終需要項目別移輸入誘発額表!J18/最終需要項目別移輸入誘発額表!$M18)</f>
        <v>0</v>
      </c>
      <c r="K18" s="22">
        <f>IF(最終需要項目別移輸入誘発額表!$M18&lt;1,"-",最終需要項目別移輸入誘発額表!K18/最終需要項目別移輸入誘発額表!$M18)</f>
        <v>6.3498493691239333E-2</v>
      </c>
      <c r="L18" s="22">
        <f>IF(最終需要項目別移輸入誘発額表!$M18&lt;1,"-",最終需要項目別移輸入誘発額表!L18/最終需要項目別移輸入誘発額表!$M18)</f>
        <v>0.44797190985588597</v>
      </c>
      <c r="M18" s="29">
        <f>IF(最終需要項目別移輸入誘発額表!$M18&lt;1,"-",最終需要項目別移輸入誘発額表!M18/最終需要項目別移輸入誘発額表!$M18)</f>
        <v>1</v>
      </c>
      <c r="O18" s="87">
        <f>最終需要項目別移輸入誘発額表!S18/最終需要項目別移輸入誘発額表!M18*100</f>
        <v>4.8964203933748172</v>
      </c>
      <c r="P18" s="88">
        <f>最終需要項目別移輸入誘発額表!T18/最終需要項目別移輸入誘発額表!M18*100</f>
        <v>43.956539251912638</v>
      </c>
      <c r="Q18" s="89">
        <f>最終需要項目別移輸入誘発額表!U18/最終需要項目別移輸入誘発額表!M18*100</f>
        <v>51.147040354712537</v>
      </c>
    </row>
    <row r="19" spans="2:17" x14ac:dyDescent="0.15">
      <c r="B19" s="5" t="s">
        <v>58</v>
      </c>
      <c r="C19" s="42" t="s">
        <v>129</v>
      </c>
      <c r="D19" s="21">
        <f>IF(最終需要項目別移輸入誘発額表!$M19&lt;1,"-",最終需要項目別移輸入誘発額表!D19/最終需要項目別移輸入誘発額表!$M19)</f>
        <v>1.9896951832253699E-3</v>
      </c>
      <c r="E19" s="22">
        <f>IF(最終需要項目別移輸入誘発額表!$M19&lt;1,"-",最終需要項目別移輸入誘発額表!E19/最終需要項目別移輸入誘発額表!$M19)</f>
        <v>0.15982223999733589</v>
      </c>
      <c r="F19" s="22">
        <f>IF(最終需要項目別移輸入誘発額表!$M19&lt;1,"-",最終需要項目別移輸入誘発額表!F19/最終需要項目別移輸入誘発額表!$M19)</f>
        <v>4.7318635707166871E-2</v>
      </c>
      <c r="G19" s="22">
        <f>IF(最終需要項目別移輸入誘発額表!$M19&lt;1,"-",最終需要項目別移輸入誘発額表!G19/最終需要項目別移輸入誘発額表!$M19)</f>
        <v>7.849904262687793E-2</v>
      </c>
      <c r="H19" s="22">
        <f>IF(最終需要項目別移輸入誘発額表!$M19&lt;1,"-",最終需要項目別移輸入誘発額表!H19/最終需要項目別移輸入誘発額表!$M19)</f>
        <v>8.5466936704697266E-2</v>
      </c>
      <c r="I19" s="22">
        <f>IF(最終需要項目別移輸入誘発額表!$M19&lt;1,"-",最終需要項目別移輸入誘発額表!I19/最終需要項目別移輸入誘発額表!$M19)</f>
        <v>-9.9207498550387077E-5</v>
      </c>
      <c r="J19" s="22">
        <f>IF(最終需要項目別移輸入誘発額表!$M19&lt;1,"-",最終需要項目別移輸入誘発額表!J19/最終需要項目別移輸入誘発額表!$M19)</f>
        <v>0</v>
      </c>
      <c r="K19" s="22">
        <f>IF(最終需要項目別移輸入誘発額表!$M19&lt;1,"-",最終需要項目別移輸入誘発額表!K19/最終需要項目別移輸入誘発額表!$M19)</f>
        <v>9.239067666228265E-2</v>
      </c>
      <c r="L19" s="22">
        <f>IF(最終需要項目別移輸入誘発額表!$M19&lt;1,"-",最終需要項目別移輸入誘発額表!L19/最終需要項目別移輸入誘発額表!$M19)</f>
        <v>0.53461198061696447</v>
      </c>
      <c r="M19" s="29">
        <f>IF(最終需要項目別移輸入誘発額表!$M19&lt;1,"-",最終需要項目別移輸入誘発額表!M19/最終需要項目別移輸入誘発額表!$M19)</f>
        <v>1</v>
      </c>
      <c r="O19" s="87">
        <f>最終需要項目別移輸入誘発額表!S19/最終需要項目別移輸入誘発額表!M19*100</f>
        <v>20.913057088772813</v>
      </c>
      <c r="P19" s="88">
        <f>最終需要項目別移輸入誘発額表!T19/最終需要項目別移輸入誘発額表!M19*100</f>
        <v>16.386677183302478</v>
      </c>
      <c r="Q19" s="89">
        <f>最終需要項目別移輸入誘発額表!U19/最終需要項目別移輸入誘発額表!M19*100</f>
        <v>62.700265727924709</v>
      </c>
    </row>
    <row r="20" spans="2:17" x14ac:dyDescent="0.15">
      <c r="B20" s="5" t="s">
        <v>59</v>
      </c>
      <c r="C20" s="42" t="s">
        <v>130</v>
      </c>
      <c r="D20" s="21">
        <f>IF(最終需要項目別移輸入誘発額表!$M20&lt;1,"-",最終需要項目別移輸入誘発額表!D20/最終需要項目別移輸入誘発額表!$M20)</f>
        <v>4.760450680115655E-3</v>
      </c>
      <c r="E20" s="22">
        <f>IF(最終需要項目別移輸入誘発額表!$M20&lt;1,"-",最終需要項目別移輸入誘発額表!E20/最終需要項目別移輸入誘発額表!$M20)</f>
        <v>0.10902975487703639</v>
      </c>
      <c r="F20" s="22">
        <f>IF(最終需要項目別移輸入誘発額表!$M20&lt;1,"-",最終需要項目別移輸入誘発額表!F20/最終需要項目別移輸入誘発額表!$M20)</f>
        <v>4.3061389767216379E-2</v>
      </c>
      <c r="G20" s="22">
        <f>IF(最終需要項目別移輸入誘発額表!$M20&lt;1,"-",最終需要項目別移輸入誘発額表!G20/最終需要項目別移輸入誘発額表!$M20)</f>
        <v>0.20343449469378572</v>
      </c>
      <c r="H20" s="22">
        <f>IF(最終需要項目別移輸入誘発額表!$M20&lt;1,"-",最終需要項目別移輸入誘発額表!H20/最終需要項目別移輸入誘発額表!$M20)</f>
        <v>0.46053352481049797</v>
      </c>
      <c r="I20" s="22">
        <f>IF(最終需要項目別移輸入誘発額表!$M20&lt;1,"-",最終需要項目別移輸入誘発額表!I20/最終需要項目別移輸入誘発額表!$M20)</f>
        <v>-3.7075772727253752E-5</v>
      </c>
      <c r="J20" s="22">
        <f>IF(最終需要項目別移輸入誘発額表!$M20&lt;1,"-",最終需要項目別移輸入誘発額表!J20/最終需要項目別移輸入誘発額表!$M20)</f>
        <v>0</v>
      </c>
      <c r="K20" s="22">
        <f>IF(最終需要項目別移輸入誘発額表!$M20&lt;1,"-",最終需要項目別移輸入誘発額表!K20/最終需要項目別移輸入誘発額表!$M20)</f>
        <v>1.8819662770642575E-2</v>
      </c>
      <c r="L20" s="22">
        <f>IF(最終需要項目別移輸入誘発額表!$M20&lt;1,"-",最終需要項目別移輸入誘発額表!L20/最終需要項目別移輸入誘発額表!$M20)</f>
        <v>0.16039779817343258</v>
      </c>
      <c r="M20" s="29">
        <f>IF(最終需要項目別移輸入誘発額表!$M20&lt;1,"-",最終需要項目別移輸入誘発額表!M20/最終需要項目別移輸入誘発額表!$M20)</f>
        <v>1</v>
      </c>
      <c r="O20" s="87">
        <f>最終需要項目別移輸入誘発額表!S20/最終需要項目別移輸入誘発額表!M20*100</f>
        <v>15.685159532436844</v>
      </c>
      <c r="P20" s="88">
        <f>最終需要項目別移輸入誘発額表!T20/最終需要項目別移輸入誘発額表!M20*100</f>
        <v>66.393094373155634</v>
      </c>
      <c r="Q20" s="89">
        <f>最終需要項目別移輸入誘発額表!U20/最終需要項目別移輸入誘発額表!M20*100</f>
        <v>17.921746094407517</v>
      </c>
    </row>
    <row r="21" spans="2:17" x14ac:dyDescent="0.15">
      <c r="B21" s="5" t="s">
        <v>60</v>
      </c>
      <c r="C21" s="42" t="s">
        <v>37</v>
      </c>
      <c r="D21" s="21">
        <f>IF(最終需要項目別移輸入誘発額表!$M21&lt;1,"-",最終需要項目別移輸入誘発額表!D21/最終需要項目別移輸入誘発額表!$M21)</f>
        <v>6.0531426660860165E-4</v>
      </c>
      <c r="E21" s="22">
        <f>IF(最終需要項目別移輸入誘発額表!$M21&lt;1,"-",最終需要項目別移輸入誘発額表!E21/最終需要項目別移輸入誘発額表!$M21)</f>
        <v>4.3933329417093346E-2</v>
      </c>
      <c r="F21" s="22">
        <f>IF(最終需要項目別移輸入誘発額表!$M21&lt;1,"-",最終需要項目別移輸入誘発額表!F21/最終需要項目別移輸入誘発額表!$M21)</f>
        <v>1.8239070653995944E-2</v>
      </c>
      <c r="G21" s="22">
        <f>IF(最終需要項目別移輸入誘発額表!$M21&lt;1,"-",最終需要項目別移輸入誘発額表!G21/最終需要項目別移輸入誘発額表!$M21)</f>
        <v>6.043199089255151E-2</v>
      </c>
      <c r="H21" s="22">
        <f>IF(最終需要項目別移輸入誘発額表!$M21&lt;1,"-",最終需要項目別移輸入誘発額表!H21/最終需要項目別移輸入誘発額表!$M21)</f>
        <v>0.68587351335308766</v>
      </c>
      <c r="I21" s="22">
        <f>IF(最終需要項目別移輸入誘発額表!$M21&lt;1,"-",最終需要項目別移輸入誘発額表!I21/最終需要項目別移輸入誘発額表!$M21)</f>
        <v>-2.2354160335959116E-5</v>
      </c>
      <c r="J21" s="22">
        <f>IF(最終需要項目別移輸入誘発額表!$M21&lt;1,"-",最終需要項目別移輸入誘発額表!J21/最終需要項目別移輸入誘発額表!$M21)</f>
        <v>0</v>
      </c>
      <c r="K21" s="22">
        <f>IF(最終需要項目別移輸入誘発額表!$M21&lt;1,"-",最終需要項目別移輸入誘発額表!K21/最終需要項目別移輸入誘発額表!$M21)</f>
        <v>3.3730004434170097E-2</v>
      </c>
      <c r="L21" s="22">
        <f>IF(最終需要項目別移輸入誘発額表!$M21&lt;1,"-",最終需要項目別移輸入誘発額表!L21/最終需要項目別移輸入誘発額表!$M21)</f>
        <v>0.15720913114282883</v>
      </c>
      <c r="M21" s="29">
        <f>IF(最終需要項目別移輸入誘発額表!$M21&lt;1,"-",最終需要項目別移輸入誘発額表!M21/最終需要項目別移輸入誘発額表!$M21)</f>
        <v>1</v>
      </c>
      <c r="O21" s="87">
        <f>最終需要項目別移輸入誘発額表!S21/最終需要項目別移輸入誘発額表!M21*100</f>
        <v>6.2777714337697894</v>
      </c>
      <c r="P21" s="88">
        <f>最終需要項目別移輸入誘発額表!T21/最終需要項目別移輸入誘発額表!M21*100</f>
        <v>74.628315008530322</v>
      </c>
      <c r="Q21" s="89">
        <f>最終需要項目別移輸入誘発額表!U21/最終需要項目別移輸入誘発額表!M21*100</f>
        <v>19.093913557699892</v>
      </c>
    </row>
    <row r="22" spans="2:17" x14ac:dyDescent="0.15">
      <c r="B22" s="5" t="s">
        <v>61</v>
      </c>
      <c r="C22" s="42" t="s">
        <v>38</v>
      </c>
      <c r="D22" s="21">
        <f>IF(最終需要項目別移輸入誘発額表!$M22&lt;1,"-",最終需要項目別移輸入誘発額表!D22/最終需要項目別移輸入誘発額表!$M22)</f>
        <v>7.4418860780971576E-4</v>
      </c>
      <c r="E22" s="22">
        <f>IF(最終需要項目別移輸入誘発額表!$M22&lt;1,"-",最終需要項目別移輸入誘発額表!E22/最終需要項目別移輸入誘発額表!$M22)</f>
        <v>4.6079618560540686E-2</v>
      </c>
      <c r="F22" s="22">
        <f>IF(最終需要項目別移輸入誘発額表!$M22&lt;1,"-",最終需要項目別移輸入誘発額表!F22/最終需要項目別移輸入誘発額表!$M22)</f>
        <v>1.8495063376650564E-2</v>
      </c>
      <c r="G22" s="22">
        <f>IF(最終需要項目別移輸入誘発額表!$M22&lt;1,"-",最終需要項目別移輸入誘発額表!G22/最終需要項目別移輸入誘発額表!$M22)</f>
        <v>1.7289276746442404E-2</v>
      </c>
      <c r="H22" s="22">
        <f>IF(最終需要項目別移輸入誘発額表!$M22&lt;1,"-",最終需要項目別移輸入誘発額表!H22/最終需要項目別移輸入誘発額表!$M22)</f>
        <v>0.71004272688788983</v>
      </c>
      <c r="I22" s="22">
        <f>IF(最終需要項目別移輸入誘発額表!$M22&lt;1,"-",最終需要項目別移輸入誘発額表!I22/最終需要項目別移輸入誘発額表!$M22)</f>
        <v>-2.4653913115777129E-5</v>
      </c>
      <c r="J22" s="22">
        <f>IF(最終需要項目別移輸入誘発額表!$M22&lt;1,"-",最終需要項目別移輸入誘発額表!J22/最終需要項目別移輸入誘発額表!$M22)</f>
        <v>0</v>
      </c>
      <c r="K22" s="22">
        <f>IF(最終需要項目別移輸入誘発額表!$M22&lt;1,"-",最終需要項目別移輸入誘発額表!K22/最終需要項目別移輸入誘発額表!$M22)</f>
        <v>3.2382799733528714E-2</v>
      </c>
      <c r="L22" s="22">
        <f>IF(最終需要項目別移輸入誘発額表!$M22&lt;1,"-",最終需要項目別移輸入誘発額表!L22/最終需要項目別移輸入誘発額表!$M22)</f>
        <v>0.17499098000025404</v>
      </c>
      <c r="M22" s="29">
        <f>IF(最終需要項目別移輸入誘発額表!$M22&lt;1,"-",最終需要項目別移輸入誘発額表!M22/最終需要項目別移輸入誘発額表!$M22)</f>
        <v>1</v>
      </c>
      <c r="O22" s="87">
        <f>最終需要項目別移輸入誘発額表!S22/最終需要項目別移輸入誘発額表!M22*100</f>
        <v>6.5318870545000962</v>
      </c>
      <c r="P22" s="88">
        <f>最終需要項目別移輸入誘発額表!T22/最終需要項目別移輸入誘発額表!M22*100</f>
        <v>72.730734972121638</v>
      </c>
      <c r="Q22" s="89">
        <f>最終需要項目別移輸入誘発額表!U22/最終需要項目別移輸入誘発額表!M22*100</f>
        <v>20.737377973378276</v>
      </c>
    </row>
    <row r="23" spans="2:17" x14ac:dyDescent="0.15">
      <c r="B23" s="5" t="s">
        <v>62</v>
      </c>
      <c r="C23" s="42" t="s">
        <v>39</v>
      </c>
      <c r="D23" s="21">
        <f>IF(最終需要項目別移輸入誘発額表!$M23&lt;1,"-",最終需要項目別移輸入誘発額表!D23/最終需要項目別移輸入誘発額表!$M23)</f>
        <v>2.3690654279976213E-3</v>
      </c>
      <c r="E23" s="22">
        <f>IF(最終需要項目別移輸入誘発額表!$M23&lt;1,"-",最終需要項目別移輸入誘発額表!E23/最終需要項目別移輸入誘発額表!$M23)</f>
        <v>9.5575758090340565E-2</v>
      </c>
      <c r="F23" s="22">
        <f>IF(最終需要項目別移輸入誘発額表!$M23&lt;1,"-",最終需要項目別移輸入誘発額表!F23/最終需要項目別移輸入誘発額表!$M23)</f>
        <v>0.1596220200809966</v>
      </c>
      <c r="G23" s="22">
        <f>IF(最終需要項目別移輸入誘発額表!$M23&lt;1,"-",最終需要項目別移輸入誘発額表!G23/最終需要項目別移輸入誘発額表!$M23)</f>
        <v>8.5221467909135859E-2</v>
      </c>
      <c r="H23" s="22">
        <f>IF(最終需要項目別移輸入誘発額表!$M23&lt;1,"-",最終需要項目別移輸入誘発額表!H23/最終需要項目別移輸入誘発額表!$M23)</f>
        <v>0.54744564883095137</v>
      </c>
      <c r="I23" s="22">
        <f>IF(最終需要項目別移輸入誘発額表!$M23&lt;1,"-",最終需要項目別移輸入誘発額表!I23/最終需要項目別移輸入誘発額表!$M23)</f>
        <v>-6.64902957139426E-5</v>
      </c>
      <c r="J23" s="22">
        <f>IF(最終需要項目別移輸入誘発額表!$M23&lt;1,"-",最終需要項目別移輸入誘発額表!J23/最終需要項目別移輸入誘発額表!$M23)</f>
        <v>0</v>
      </c>
      <c r="K23" s="22">
        <f>IF(最終需要項目別移輸入誘発額表!$M23&lt;1,"-",最終需要項目別移輸入誘発額表!K23/最終需要項目別移輸入誘発額表!$M23)</f>
        <v>1.8474880187873154E-2</v>
      </c>
      <c r="L23" s="22">
        <f>IF(最終需要項目別移輸入誘発額表!$M23&lt;1,"-",最終需要項目別移輸入誘発額表!L23/最終需要項目別移輸入誘発額表!$M23)</f>
        <v>9.1357649768418744E-2</v>
      </c>
      <c r="M23" s="29">
        <f>IF(最終需要項目別移輸入誘発額表!$M23&lt;1,"-",最終需要項目別移輸入誘発額表!M23/最終需要項目別移輸入誘発額表!$M23)</f>
        <v>1</v>
      </c>
      <c r="O23" s="87">
        <f>最終需要項目別移輸入誘発額表!S23/最終需要項目別移輸入誘発額表!M23*100</f>
        <v>25.75668435993348</v>
      </c>
      <c r="P23" s="88">
        <f>最終需要項目別移輸入誘発額表!T23/最終需要項目別移輸入誘発額表!M23*100</f>
        <v>63.260062644437319</v>
      </c>
      <c r="Q23" s="89">
        <f>最終需要項目別移輸入誘発額表!U23/最終需要項目別移輸入誘発額表!M23*100</f>
        <v>10.98325299562919</v>
      </c>
    </row>
    <row r="24" spans="2:17" x14ac:dyDescent="0.15">
      <c r="B24" s="5" t="s">
        <v>63</v>
      </c>
      <c r="C24" s="42" t="s">
        <v>106</v>
      </c>
      <c r="D24" s="21">
        <f>IF(最終需要項目別移輸入誘発額表!$M24&lt;1,"-",最終需要項目別移輸入誘発額表!D24/最終需要項目別移輸入誘発額表!$M24)</f>
        <v>1.6537491128439062E-3</v>
      </c>
      <c r="E24" s="22">
        <f>IF(最終需要項目別移輸入誘発額表!$M24&lt;1,"-",最終需要項目別移輸入誘発額表!E24/最終需要項目別移輸入誘発額表!$M24)</f>
        <v>0.1161151941621149</v>
      </c>
      <c r="F24" s="22">
        <f>IF(最終需要項目別移輸入誘発額表!$M24&lt;1,"-",最終需要項目別移輸入誘発額表!F24/最終需要項目別移輸入誘発額表!$M24)</f>
        <v>8.4976566130723796E-2</v>
      </c>
      <c r="G24" s="22">
        <f>IF(最終需要項目別移輸入誘発額表!$M24&lt;1,"-",最終需要項目別移輸入誘発額表!G24/最終需要項目別移輸入誘発額表!$M24)</f>
        <v>1.4977045893905565E-2</v>
      </c>
      <c r="H24" s="22">
        <f>IF(最終需要項目別移輸入誘発額表!$M24&lt;1,"-",最終需要項目別移輸入誘発額表!H24/最終需要項目別移輸入誘発額表!$M24)</f>
        <v>6.1162045935002712E-2</v>
      </c>
      <c r="I24" s="22">
        <f>IF(最終需要項目別移輸入誘発額表!$M24&lt;1,"-",最終需要項目別移輸入誘発額表!I24/最終需要項目別移輸入誘発額表!$M24)</f>
        <v>-7.9636793973296785E-5</v>
      </c>
      <c r="J24" s="22">
        <f>IF(最終需要項目別移輸入誘発額表!$M24&lt;1,"-",最終需要項目別移輸入誘発額表!J24/最終需要項目別移輸入誘発額表!$M24)</f>
        <v>0</v>
      </c>
      <c r="K24" s="22">
        <f>IF(最終需要項目別移輸入誘発額表!$M24&lt;1,"-",最終需要項目別移輸入誘発額表!K24/最終需要項目別移輸入誘発額表!$M24)</f>
        <v>0.12974149059027829</v>
      </c>
      <c r="L24" s="22">
        <f>IF(最終需要項目別移輸入誘発額表!$M24&lt;1,"-",最終需要項目別移輸入誘発額表!L24/最終需要項目別移輸入誘発額表!$M24)</f>
        <v>0.59145354496910418</v>
      </c>
      <c r="M24" s="29">
        <f>IF(最終需要項目別移輸入誘発額表!$M24&lt;1,"-",最終需要項目別移輸入誘発額表!M24/最終需要項目別移輸入誘発額表!$M24)</f>
        <v>1</v>
      </c>
      <c r="O24" s="87">
        <f>最終需要項目別移輸入誘発額表!S24/最終需要項目別移輸入誘発額表!M24*100</f>
        <v>20.274550940568258</v>
      </c>
      <c r="P24" s="88">
        <f>最終需要項目別移輸入誘発額表!T24/最終需要項目別移輸入誘発額表!M24*100</f>
        <v>7.6059455034934986</v>
      </c>
      <c r="Q24" s="89">
        <f>最終需要項目別移輸入誘発額表!U24/最終需要項目別移輸入誘発額表!M24*100</f>
        <v>72.119503555938252</v>
      </c>
    </row>
    <row r="25" spans="2:17" x14ac:dyDescent="0.15">
      <c r="B25" s="5" t="s">
        <v>64</v>
      </c>
      <c r="C25" s="42" t="s">
        <v>131</v>
      </c>
      <c r="D25" s="21">
        <f>IF(最終需要項目別移輸入誘発額表!$M25&lt;1,"-",最終需要項目別移輸入誘発額表!D25/最終需要項目別移輸入誘発額表!$M25)</f>
        <v>5.4529661124220223E-3</v>
      </c>
      <c r="E25" s="22">
        <f>IF(最終需要項目別移輸入誘発額表!$M25&lt;1,"-",最終需要項目別移輸入誘発額表!E25/最終需要項目別移輸入誘発額表!$M25)</f>
        <v>0.51634393122662825</v>
      </c>
      <c r="F25" s="22">
        <f>IF(最終需要項目別移輸入誘発額表!$M25&lt;1,"-",最終需要項目別移輸入誘発額表!F25/最終需要項目別移輸入誘発額表!$M25)</f>
        <v>1.7249587315805854E-2</v>
      </c>
      <c r="G25" s="22">
        <f>IF(最終需要項目別移輸入誘発額表!$M25&lt;1,"-",最終需要項目別移輸入誘発額表!G25/最終需要項目別移輸入誘発額表!$M25)</f>
        <v>3.7737811240128094E-2</v>
      </c>
      <c r="H25" s="22">
        <f>IF(最終需要項目別移輸入誘発額表!$M25&lt;1,"-",最終需要項目別移輸入誘発額表!H25/最終需要項目別移輸入誘発額表!$M25)</f>
        <v>0.34780202780656605</v>
      </c>
      <c r="I25" s="22">
        <f>IF(最終需要項目別移輸入誘発額表!$M25&lt;1,"-",最終需要項目別移輸入誘発額表!I25/最終需要項目別移輸入誘発額表!$M25)</f>
        <v>1.0910133423234259E-5</v>
      </c>
      <c r="J25" s="22">
        <f>IF(最終需要項目別移輸入誘発額表!$M25&lt;1,"-",最終需要項目別移輸入誘発額表!J25/最終需要項目別移輸入誘発額表!$M25)</f>
        <v>0</v>
      </c>
      <c r="K25" s="22">
        <f>IF(最終需要項目別移輸入誘発額表!$M25&lt;1,"-",最終需要項目別移輸入誘発額表!K25/最終需要項目別移輸入誘発額表!$M25)</f>
        <v>1.2877108967091409E-2</v>
      </c>
      <c r="L25" s="22">
        <f>IF(最終需要項目別移輸入誘発額表!$M25&lt;1,"-",最終需要項目別移輸入誘発額表!L25/最終需要項目別移輸入誘発額表!$M25)</f>
        <v>6.2525657197935153E-2</v>
      </c>
      <c r="M25" s="29">
        <f>IF(最終需要項目別移輸入誘発額表!$M25&lt;1,"-",最終需要項目別移輸入誘発額表!M25/最終需要項目別移輸入誘発額表!$M25)</f>
        <v>1</v>
      </c>
      <c r="O25" s="87">
        <f>最終需要項目別移輸入誘発額表!S25/最終需要項目別移輸入誘発額表!M25*100</f>
        <v>53.904648465485629</v>
      </c>
      <c r="P25" s="88">
        <f>最終需要項目別移輸入誘発額表!T25/最終需要項目別移輸入誘発額表!M25*100</f>
        <v>38.555074918011741</v>
      </c>
      <c r="Q25" s="89">
        <f>最終需要項目別移輸入誘発額表!U25/最終需要項目別移輸入誘発額表!M25*100</f>
        <v>7.5402766165026573</v>
      </c>
    </row>
    <row r="26" spans="2:17" x14ac:dyDescent="0.15">
      <c r="B26" s="5" t="s">
        <v>65</v>
      </c>
      <c r="C26" s="42" t="s">
        <v>145</v>
      </c>
      <c r="D26" s="21">
        <f>IF(最終需要項目別移輸入誘発額表!$M26&lt;1,"-",最終需要項目別移輸入誘発額表!D26/最終需要項目別移輸入誘発額表!$M26)</f>
        <v>2.8171772172720633E-3</v>
      </c>
      <c r="E26" s="22">
        <f>IF(最終需要項目別移輸入誘発額表!$M26&lt;1,"-",最終需要項目別移輸入誘発額表!E26/最終需要項目別移輸入誘発額表!$M26)</f>
        <v>0.36948755933649796</v>
      </c>
      <c r="F26" s="22">
        <f>IF(最終需要項目別移輸入誘発額表!$M26&lt;1,"-",最終需要項目別移輸入誘発額表!F26/最終需要項目別移輸入誘発額表!$M26)</f>
        <v>1.4877659207144926E-2</v>
      </c>
      <c r="G26" s="22">
        <f>IF(最終需要項目別移輸入誘発額表!$M26&lt;1,"-",最終需要項目別移輸入誘発額表!G26/最終需要項目別移輸入誘発額表!$M26)</f>
        <v>8.9053358494827151E-2</v>
      </c>
      <c r="H26" s="22">
        <f>IF(最終需要項目別移輸入誘発額表!$M26&lt;1,"-",最終需要項目別移輸入誘発額表!H26/最終需要項目別移輸入誘発額表!$M26)</f>
        <v>0.51082812668355149</v>
      </c>
      <c r="I26" s="22">
        <f>IF(最終需要項目別移輸入誘発額表!$M26&lt;1,"-",最終需要項目別移輸入誘発額表!I26/最終需要項目別移輸入誘発額表!$M26)</f>
        <v>-6.9370923432581576E-5</v>
      </c>
      <c r="J26" s="22">
        <f>IF(最終需要項目別移輸入誘発額表!$M26&lt;1,"-",最終需要項目別移輸入誘発額表!J26/最終需要項目別移輸入誘発額表!$M26)</f>
        <v>0</v>
      </c>
      <c r="K26" s="22">
        <f>IF(最終需要項目別移輸入誘発額表!$M26&lt;1,"-",最終需要項目別移輸入誘発額表!K26/最終需要項目別移輸入誘発額表!$M26)</f>
        <v>1.8726743461652286E-3</v>
      </c>
      <c r="L26" s="22">
        <f>IF(最終需要項目別移輸入誘発額表!$M26&lt;1,"-",最終需要項目別移輸入誘発額表!L26/最終需要項目別移輸入誘発額表!$M26)</f>
        <v>1.11328156379739E-2</v>
      </c>
      <c r="M26" s="29">
        <f>IF(最終需要項目別移輸入誘発額表!$M26&lt;1,"-",最終需要項目別移輸入誘発額表!M26/最終需要項目別移輸入誘発額表!$M26)</f>
        <v>1</v>
      </c>
      <c r="O26" s="87">
        <f>最終需要項目別移輸入誘発額表!S26/最終需要項目別移輸入誘発額表!M26*100</f>
        <v>38.718239576091491</v>
      </c>
      <c r="P26" s="88">
        <f>最終需要項目別移輸入誘発額表!T26/最終需要項目別移輸入誘発額表!M26*100</f>
        <v>59.981211425494607</v>
      </c>
      <c r="Q26" s="89">
        <f>最終需要項目別移輸入誘発額表!U26/最終需要項目別移輸入誘発額表!M26*100</f>
        <v>1.3005489984139129</v>
      </c>
    </row>
    <row r="27" spans="2:17" x14ac:dyDescent="0.15">
      <c r="B27" s="5" t="s">
        <v>66</v>
      </c>
      <c r="C27" s="42" t="s">
        <v>132</v>
      </c>
      <c r="D27" s="21">
        <f>IF(最終需要項目別移輸入誘発額表!$M27&lt;1,"-",最終需要項目別移輸入誘発額表!D27/最終需要項目別移輸入誘発額表!$M27)</f>
        <v>4.5240833279425646E-4</v>
      </c>
      <c r="E27" s="22">
        <f>IF(最終需要項目別移輸入誘発額表!$M27&lt;1,"-",最終需要項目別移輸入誘発額表!E27/最終需要項目別移輸入誘発額表!$M27)</f>
        <v>0.46217711803360134</v>
      </c>
      <c r="F27" s="22">
        <f>IF(最終需要項目別移輸入誘発額表!$M27&lt;1,"-",最終需要項目別移輸入誘発額表!F27/最終需要項目別移輸入誘発額表!$M27)</f>
        <v>3.6394034554275589E-2</v>
      </c>
      <c r="G27" s="22">
        <f>IF(最終需要項目別移輸入誘発額表!$M27&lt;1,"-",最終需要項目別移輸入誘発額表!G27/最終需要項目別移輸入誘発額表!$M27)</f>
        <v>4.2913616154876051E-2</v>
      </c>
      <c r="H27" s="22">
        <f>IF(最終需要項目別移輸入誘発額表!$M27&lt;1,"-",最終需要項目別移輸入誘発額表!H27/最終需要項目別移輸入誘発額表!$M27)</f>
        <v>0.34026618611667286</v>
      </c>
      <c r="I27" s="22">
        <f>IF(最終需要項目別移輸入誘発額表!$M27&lt;1,"-",最終需要項目別移輸入誘発額表!I27/最終需要項目別移輸入誘発額表!$M27)</f>
        <v>-1.816184756558099E-5</v>
      </c>
      <c r="J27" s="22">
        <f>IF(最終需要項目別移輸入誘発額表!$M27&lt;1,"-",最終需要項目別移輸入誘発額表!J27/最終需要項目別移輸入誘発額表!$M27)</f>
        <v>0</v>
      </c>
      <c r="K27" s="22">
        <f>IF(最終需要項目別移輸入誘発額表!$M27&lt;1,"-",最終需要項目別移輸入誘発額表!K27/最終需要項目別移輸入誘発額表!$M27)</f>
        <v>2.6196624359416304E-2</v>
      </c>
      <c r="L27" s="22">
        <f>IF(最終需要項目別移輸入誘発額表!$M27&lt;1,"-",最終需要項目別移輸入誘発額表!L27/最終需要項目別移輸入誘発額表!$M27)</f>
        <v>9.1618174295929153E-2</v>
      </c>
      <c r="M27" s="29">
        <f>IF(最終需要項目別移輸入誘発額表!$M27&lt;1,"-",最終需要項目別移輸入誘発額表!M27/最終需要項目別移輸入誘発額表!$M27)</f>
        <v>1</v>
      </c>
      <c r="O27" s="87">
        <f>最終需要項目別移輸入誘発額表!S27/最終需要項目別移輸入誘発額表!M27*100</f>
        <v>49.902356092067116</v>
      </c>
      <c r="P27" s="88">
        <f>最終需要項目別移輸入誘発額表!T27/最終需要項目別移輸入誘発額表!M27*100</f>
        <v>38.316164042398334</v>
      </c>
      <c r="Q27" s="89">
        <f>最終需要項目別移輸入誘発額表!U27/最終需要項目別移輸入誘発額表!M27*100</f>
        <v>11.781479865534546</v>
      </c>
    </row>
    <row r="28" spans="2:17" x14ac:dyDescent="0.15">
      <c r="B28" s="5" t="s">
        <v>67</v>
      </c>
      <c r="C28" s="42" t="s">
        <v>0</v>
      </c>
      <c r="D28" s="21">
        <f>IF(最終需要項目別移輸入誘発額表!$M28&lt;1,"-",最終需要項目別移輸入誘発額表!D28/最終需要項目別移輸入誘発額表!$M28)</f>
        <v>1.6741161709692882E-2</v>
      </c>
      <c r="E28" s="22">
        <f>IF(最終需要項目別移輸入誘発額表!$M28&lt;1,"-",最終需要項目別移輸入誘発額表!E28/最終需要項目別移輸入誘発額表!$M28)</f>
        <v>0.47393566311794222</v>
      </c>
      <c r="F28" s="22">
        <f>IF(最終需要項目別移輸入誘発額表!$M28&lt;1,"-",最終需要項目別移輸入誘発額表!F28/最終需要項目別移輸入誘発額表!$M28)</f>
        <v>9.6009403466151846E-2</v>
      </c>
      <c r="G28" s="22">
        <f>IF(最終需要項目別移輸入誘発額表!$M28&lt;1,"-",最終需要項目別移輸入誘発額表!G28/最終需要項目別移輸入誘発額表!$M28)</f>
        <v>2.0141681099245384E-2</v>
      </c>
      <c r="H28" s="22">
        <f>IF(最終需要項目別移輸入誘発額表!$M28&lt;1,"-",最終需要項目別移輸入誘発額表!H28/最終需要項目別移輸入誘発額表!$M28)</f>
        <v>0.22574588305166338</v>
      </c>
      <c r="I28" s="22">
        <f>IF(最終需要項目別移輸入誘発額表!$M28&lt;1,"-",最終需要項目別移輸入誘発額表!I28/最終需要項目別移輸入誘発額表!$M28)</f>
        <v>-1.4811491544511313E-4</v>
      </c>
      <c r="J28" s="22">
        <f>IF(最終需要項目別移輸入誘発額表!$M28&lt;1,"-",最終需要項目別移輸入誘発額表!J28/最終需要項目別移輸入誘発額表!$M28)</f>
        <v>0</v>
      </c>
      <c r="K28" s="22">
        <f>IF(最終需要項目別移輸入誘発額表!$M28&lt;1,"-",最終需要項目別移輸入誘発額表!K28/最終需要項目別移輸入誘発額表!$M28)</f>
        <v>1.8479330947978261E-2</v>
      </c>
      <c r="L28" s="22">
        <f>IF(最終需要項目別移輸入誘発額表!$M28&lt;1,"-",最終需要項目別移輸入誘発額表!L28/最終需要項目別移輸入誘発額表!$M28)</f>
        <v>0.14909499152277111</v>
      </c>
      <c r="M28" s="29">
        <f>IF(最終需要項目別移輸入誘発額表!$M28&lt;1,"-",最終需要項目別移輸入誘発額表!M28/最終需要項目別移輸入誘発額表!$M28)</f>
        <v>1</v>
      </c>
      <c r="O28" s="87">
        <f>最終需要項目別移輸入誘発額表!S28/最終需要項目別移輸入誘発額表!M28*100</f>
        <v>58.668622829378691</v>
      </c>
      <c r="P28" s="88">
        <f>最終需要項目別移輸入誘発額表!T28/最終需要項目別移輸入誘発額表!M28*100</f>
        <v>24.57394492354636</v>
      </c>
      <c r="Q28" s="89">
        <f>最終需要項目別移輸入誘発額表!U28/最終需要項目別移輸入誘発額表!M28*100</f>
        <v>16.757432247074938</v>
      </c>
    </row>
    <row r="29" spans="2:17" x14ac:dyDescent="0.15">
      <c r="B29" s="5" t="s">
        <v>68</v>
      </c>
      <c r="C29" s="42" t="s">
        <v>133</v>
      </c>
      <c r="D29" s="21">
        <f>IF(最終需要項目別移輸入誘発額表!$M29&lt;1,"-",最終需要項目別移輸入誘発額表!D29/最終需要項目別移輸入誘発額表!$M29)</f>
        <v>4.2840625258334643E-4</v>
      </c>
      <c r="E29" s="22">
        <f>IF(最終需要項目別移輸入誘発額表!$M29&lt;1,"-",最終需要項目別移輸入誘発額表!E29/最終需要項目別移輸入誘発額表!$M29)</f>
        <v>3.497386727374778E-2</v>
      </c>
      <c r="F29" s="22">
        <f>IF(最終需要項目別移輸入誘発額表!$M29&lt;1,"-",最終需要項目別移輸入誘発額表!F29/最終需要項目別移輸入誘発額表!$M29)</f>
        <v>1.2708406299680119E-2</v>
      </c>
      <c r="G29" s="22">
        <f>IF(最終需要項目別移輸入誘発額表!$M29&lt;1,"-",最終需要項目別移輸入誘発額表!G29/最終需要項目別移輸入誘発額表!$M29)</f>
        <v>0.30966814420822447</v>
      </c>
      <c r="H29" s="22">
        <f>IF(最終需要項目別移輸入誘発額表!$M29&lt;1,"-",最終需要項目別移輸入誘発額表!H29/最終需要項目別移輸入誘発額表!$M29)</f>
        <v>0.62649501851181411</v>
      </c>
      <c r="I29" s="22">
        <f>IF(最終需要項目別移輸入誘発額表!$M29&lt;1,"-",最終需要項目別移輸入誘発額表!I29/最終需要項目別移輸入誘発額表!$M29)</f>
        <v>-1.217152414140669E-7</v>
      </c>
      <c r="J29" s="22">
        <f>IF(最終需要項目別移輸入誘発額表!$M29&lt;1,"-",最終需要項目別移輸入誘発額表!J29/最終需要項目別移輸入誘発額表!$M29)</f>
        <v>0</v>
      </c>
      <c r="K29" s="22">
        <f>IF(最終需要項目別移輸入誘発額表!$M29&lt;1,"-",最終需要項目別移輸入誘発額表!K29/最終需要項目別移輸入誘発額表!$M29)</f>
        <v>1.6481418144626409E-3</v>
      </c>
      <c r="L29" s="22">
        <f>IF(最終需要項目別移輸入誘発額表!$M29&lt;1,"-",最終需要項目別移輸入誘発額表!L29/最終需要項目別移輸入誘発額表!$M29)</f>
        <v>1.4078137354728975E-2</v>
      </c>
      <c r="M29" s="29">
        <f>IF(最終需要項目別移輸入誘発額表!$M29&lt;1,"-",最終需要項目別移輸入誘発額表!M29/最終需要項目別移輸入誘発額表!$M29)</f>
        <v>1</v>
      </c>
      <c r="O29" s="87">
        <f>最終需要項目別移輸入誘発額表!S29/最終需要項目別移輸入誘発額表!M29*100</f>
        <v>4.8110679826011253</v>
      </c>
      <c r="P29" s="88">
        <f>最終需要項目別移輸入誘発額表!T29/最終需要項目別移輸入誘発額表!M29*100</f>
        <v>93.616304100479709</v>
      </c>
      <c r="Q29" s="89">
        <f>最終需要項目別移輸入誘発額表!U29/最終需要項目別移輸入誘発額表!M29*100</f>
        <v>1.5726279169191615</v>
      </c>
    </row>
    <row r="30" spans="2:17" x14ac:dyDescent="0.15">
      <c r="B30" s="5" t="s">
        <v>69</v>
      </c>
      <c r="C30" s="42" t="s">
        <v>107</v>
      </c>
      <c r="D30" s="21">
        <f>IF(最終需要項目別移輸入誘発額表!$M30&lt;1,"-",最終需要項目別移輸入誘発額表!D30/最終需要項目別移輸入誘発額表!$M30)</f>
        <v>8.6947597684499198E-3</v>
      </c>
      <c r="E30" s="22">
        <f>IF(最終需要項目別移輸入誘発額表!$M30&lt;1,"-",最終需要項目別移輸入誘発額表!E30/最終需要項目別移輸入誘発額表!$M30)</f>
        <v>0.64613855532507825</v>
      </c>
      <c r="F30" s="22">
        <f>IF(最終需要項目別移輸入誘発額表!$M30&lt;1,"-",最終需要項目別移輸入誘発額表!F30/最終需要項目別移輸入誘発額表!$M30)</f>
        <v>0.10688517550213576</v>
      </c>
      <c r="G30" s="22">
        <f>IF(最終需要項目別移輸入誘発額表!$M30&lt;1,"-",最終需要項目別移輸入誘発額表!G30/最終需要項目別移輸入誘発額表!$M30)</f>
        <v>9.8319485473588823E-3</v>
      </c>
      <c r="H30" s="22">
        <f>IF(最終需要項目別移輸入誘発額表!$M30&lt;1,"-",最終需要項目別移輸入誘発額表!H30/最終需要項目別移輸入誘発額表!$M30)</f>
        <v>4.3228600868385751E-2</v>
      </c>
      <c r="I30" s="22">
        <f>IF(最終需要項目別移輸入誘発額表!$M30&lt;1,"-",最終需要項目別移輸入誘発額表!I30/最終需要項目別移輸入誘発額表!$M30)</f>
        <v>-1.5191925334769042E-6</v>
      </c>
      <c r="J30" s="22">
        <f>IF(最終需要項目別移輸入誘発額表!$M30&lt;1,"-",最終需要項目別移輸入誘発額表!J30/最終需要項目別移輸入誘発額表!$M30)</f>
        <v>0</v>
      </c>
      <c r="K30" s="22">
        <f>IF(最終需要項目別移輸入誘発額表!$M30&lt;1,"-",最終需要項目別移輸入誘発額表!K30/最終需要項目別移輸入誘発額表!$M30)</f>
        <v>2.1529630128761343E-2</v>
      </c>
      <c r="L30" s="22">
        <f>IF(最終需要項目別移輸入誘発額表!$M30&lt;1,"-",最終需要項目別移輸入誘発額表!L30/最終需要項目別移輸入誘発額表!$M30)</f>
        <v>0.16369284905236337</v>
      </c>
      <c r="M30" s="29">
        <f>IF(最終需要項目別移輸入誘発額表!$M30&lt;1,"-",最終需要項目別移輸入誘発額表!M30/最終需要項目別移輸入誘発額表!$M30)</f>
        <v>1</v>
      </c>
      <c r="O30" s="87">
        <f>最終需要項目別移輸入誘発額表!S30/最終需要項目別移輸入誘発額表!M30*100</f>
        <v>76.171849059566398</v>
      </c>
      <c r="P30" s="88">
        <f>最終需要項目別移輸入誘発額表!T30/最終需要項目別移輸入誘発額表!M30*100</f>
        <v>5.3059030223211154</v>
      </c>
      <c r="Q30" s="89">
        <f>最終需要項目別移輸入誘発額表!U30/最終需要項目別移輸入誘発額表!M30*100</f>
        <v>18.522247918112473</v>
      </c>
    </row>
    <row r="31" spans="2:17" x14ac:dyDescent="0.15">
      <c r="B31" s="5" t="s">
        <v>70</v>
      </c>
      <c r="C31" s="42" t="s">
        <v>1</v>
      </c>
      <c r="D31" s="21">
        <f>IF(最終需要項目別移輸入誘発額表!$M31&lt;1,"-",最終需要項目別移輸入誘発額表!D31/最終需要項目別移輸入誘発額表!$M31)</f>
        <v>7.629941253786774E-3</v>
      </c>
      <c r="E31" s="22">
        <f>IF(最終需要項目別移輸入誘発額表!$M31&lt;1,"-",最終需要項目別移輸入誘発額表!E31/最終需要項目別移輸入誘発額表!$M31)</f>
        <v>0.61536169593804757</v>
      </c>
      <c r="F31" s="22">
        <f>IF(最終需要項目別移輸入誘発額表!$M31&lt;1,"-",最終需要項目別移輸入誘発額表!F31/最終需要項目別移輸入誘発額表!$M31)</f>
        <v>0.15053215350456695</v>
      </c>
      <c r="G31" s="22">
        <f>IF(最終需要項目別移輸入誘発額表!$M31&lt;1,"-",最終需要項目別移輸入誘発額表!G31/最終需要項目別移輸入誘発額表!$M31)</f>
        <v>1.7062029105889619E-2</v>
      </c>
      <c r="H31" s="22">
        <f>IF(最終需要項目別移輸入誘発額表!$M31&lt;1,"-",最終需要項目別移輸入誘発額表!H31/最終需要項目別移輸入誘発額表!$M31)</f>
        <v>6.3512189946031972E-2</v>
      </c>
      <c r="I31" s="22">
        <f>IF(最終需要項目別移輸入誘発額表!$M31&lt;1,"-",最終需要項目別移輸入誘発額表!I31/最終需要項目別移輸入誘発額表!$M31)</f>
        <v>-7.4901923533695378E-7</v>
      </c>
      <c r="J31" s="22">
        <f>IF(最終需要項目別移輸入誘発額表!$M31&lt;1,"-",最終需要項目別移輸入誘発額表!J31/最終需要項目別移輸入誘発額表!$M31)</f>
        <v>0</v>
      </c>
      <c r="K31" s="22">
        <f>IF(最終需要項目別移輸入誘発額表!$M31&lt;1,"-",最終需要項目別移輸入誘発額表!K31/最終需要項目別移輸入誘発額表!$M31)</f>
        <v>1.3840535737453025E-2</v>
      </c>
      <c r="L31" s="22">
        <f>IF(最終需要項目別移輸入誘発額表!$M31&lt;1,"-",最終需要項目別移輸入誘発額表!L31/最終需要項目別移輸入誘発額表!$M31)</f>
        <v>0.13206220353345938</v>
      </c>
      <c r="M31" s="29">
        <f>IF(最終需要項目別移輸入誘発額表!$M31&lt;1,"-",最終需要項目別移輸入誘発額表!M31/最終需要項目別移輸入誘発額表!$M31)</f>
        <v>1</v>
      </c>
      <c r="O31" s="87">
        <f>最終需要項目別移輸入誘発額表!S31/最終需要項目別移輸入誘発額表!M31*100</f>
        <v>77.352379069640122</v>
      </c>
      <c r="P31" s="88">
        <f>最終需要項目別移輸入誘発額表!T31/最終需要項目別移輸入誘発額表!M31*100</f>
        <v>8.0573470032686245</v>
      </c>
      <c r="Q31" s="89">
        <f>最終需要項目別移輸入誘発額表!U31/最終需要項目別移輸入誘発額表!M31*100</f>
        <v>14.590273927091241</v>
      </c>
    </row>
    <row r="32" spans="2:17" x14ac:dyDescent="0.15">
      <c r="B32" s="5" t="s">
        <v>71</v>
      </c>
      <c r="C32" s="42" t="s">
        <v>2</v>
      </c>
      <c r="D32" s="21">
        <f>IF(最終需要項目別移輸入誘発額表!$M32&lt;1,"-",最終需要項目別移輸入誘発額表!D32/最終需要項目別移輸入誘発額表!$M32)</f>
        <v>1.1516064958595086E-2</v>
      </c>
      <c r="E32" s="22">
        <f>IF(最終需要項目別移輸入誘発額表!$M32&lt;1,"-",最終需要項目別移輸入誘発額表!E32/最終需要項目別移輸入誘発額表!$M32)</f>
        <v>0.2479308120464811</v>
      </c>
      <c r="F32" s="22">
        <f>IF(最終需要項目別移輸入誘発額表!$M32&lt;1,"-",最終需要項目別移輸入誘発額表!F32/最終需要項目別移輸入誘発額表!$M32)</f>
        <v>0.5392716624625391</v>
      </c>
      <c r="G32" s="22">
        <f>IF(最終需要項目別移輸入誘発額表!$M32&lt;1,"-",最終需要項目別移輸入誘発額表!G32/最終需要項目別移輸入誘発額表!$M32)</f>
        <v>1.2927776484008575E-2</v>
      </c>
      <c r="H32" s="22">
        <f>IF(最終需要項目別移輸入誘発額表!$M32&lt;1,"-",最終需要項目別移輸入誘発額表!H32/最終需要項目別移輸入誘発額表!$M32)</f>
        <v>5.3474933499445702E-2</v>
      </c>
      <c r="I32" s="22">
        <f>IF(最終需要項目別移輸入誘発額表!$M32&lt;1,"-",最終需要項目別移輸入誘発額表!I32/最終需要項目別移輸入誘発額表!$M32)</f>
        <v>-8.9249097083690751E-7</v>
      </c>
      <c r="J32" s="22">
        <f>IF(最終需要項目別移輸入誘発額表!$M32&lt;1,"-",最終需要項目別移輸入誘発額表!J32/最終需要項目別移輸入誘発額表!$M32)</f>
        <v>0</v>
      </c>
      <c r="K32" s="22">
        <f>IF(最終需要項目別移輸入誘発額表!$M32&lt;1,"-",最終需要項目別移輸入誘発額表!K32/最終需要項目別移輸入誘発額表!$M32)</f>
        <v>1.3495538269881008E-2</v>
      </c>
      <c r="L32" s="22">
        <f>IF(最終需要項目別移輸入誘発額表!$M32&lt;1,"-",最終需要項目別移輸入誘発額表!L32/最終需要項目別移輸入誘発額表!$M32)</f>
        <v>0.1213841047700203</v>
      </c>
      <c r="M32" s="29">
        <f>IF(最終需要項目別移輸入誘発額表!$M32&lt;1,"-",最終需要項目別移輸入誘発額表!M32/最終需要項目別移輸入誘発額表!$M32)</f>
        <v>1</v>
      </c>
      <c r="O32" s="87">
        <f>最終需要項目別移輸入誘発額表!S32/最終需要項目別移輸入誘発額表!M32*100</f>
        <v>79.871853946761533</v>
      </c>
      <c r="P32" s="88">
        <f>最終需要項目別移輸入誘発額表!T32/最終需要項目別移輸入誘発額表!M32*100</f>
        <v>6.6401817492483444</v>
      </c>
      <c r="Q32" s="89">
        <f>最終需要項目別移輸入誘発額表!U32/最終需要項目別移輸入誘発額表!M32*100</f>
        <v>13.487964303990129</v>
      </c>
    </row>
    <row r="33" spans="2:17" x14ac:dyDescent="0.15">
      <c r="B33" s="5" t="s">
        <v>72</v>
      </c>
      <c r="C33" s="42" t="s">
        <v>134</v>
      </c>
      <c r="D33" s="21">
        <f>IF(最終需要項目別移輸入誘発額表!$M33&lt;1,"-",最終需要項目別移輸入誘発額表!D33/最終需要項目別移輸入誘発額表!$M33)</f>
        <v>1.8782087247230468E-2</v>
      </c>
      <c r="E33" s="22">
        <f>IF(最終需要項目別移輸入誘発額表!$M33&lt;1,"-",最終需要項目別移輸入誘発額表!E33/最終需要項目別移輸入誘発額表!$M33)</f>
        <v>0.72666871112736575</v>
      </c>
      <c r="F33" s="22">
        <f>IF(最終需要項目別移輸入誘発額表!$M33&lt;1,"-",最終需要項目別移輸入誘発額表!F33/最終需要項目別移輸入誘発額表!$M33)</f>
        <v>4.4415813872666299E-2</v>
      </c>
      <c r="G33" s="22">
        <f>IF(最終需要項目別移輸入誘発額表!$M33&lt;1,"-",最終需要項目別移輸入誘発額表!G33/最終需要項目別移輸入誘発額表!$M33)</f>
        <v>2.1475870837704039E-2</v>
      </c>
      <c r="H33" s="22">
        <f>IF(最終需要項目別移輸入誘発額表!$M33&lt;1,"-",最終需要項目別移輸入誘発額表!H33/最終需要項目別移輸入誘発額表!$M33)</f>
        <v>0.1065204586540771</v>
      </c>
      <c r="I33" s="22">
        <f>IF(最終需要項目別移輸入誘発額表!$M33&lt;1,"-",最終需要項目別移輸入誘発額表!I33/最終需要項目別移輸入誘発額表!$M33)</f>
        <v>-9.5207181520191571E-7</v>
      </c>
      <c r="J33" s="22">
        <f>IF(最終需要項目別移輸入誘発額表!$M33&lt;1,"-",最終需要項目別移輸入誘発額表!J33/最終需要項目別移輸入誘発額表!$M33)</f>
        <v>0</v>
      </c>
      <c r="K33" s="22">
        <f>IF(最終需要項目別移輸入誘発額表!$M33&lt;1,"-",最終需要項目別移輸入誘発額表!K33/最終需要項目別移輸入誘発額表!$M33)</f>
        <v>7.4263137368507605E-3</v>
      </c>
      <c r="L33" s="22">
        <f>IF(最終需要項目別移輸入誘発額表!$M33&lt;1,"-",最終需要項目別移輸入誘発額表!L33/最終需要項目別移輸入誘発額表!$M33)</f>
        <v>7.4711696595920862E-2</v>
      </c>
      <c r="M33" s="29">
        <f>IF(最終需要項目別移輸入誘発額表!$M33&lt;1,"-",最終需要項目別移輸入誘発額表!M33/最終需要項目別移輸入誘発額表!$M33)</f>
        <v>1</v>
      </c>
      <c r="O33" s="87">
        <f>最終需要項目別移輸入誘発額表!S33/最終需要項目別移輸入誘発額表!M33*100</f>
        <v>78.986661224726234</v>
      </c>
      <c r="P33" s="88">
        <f>最終需要項目別移輸入誘発額表!T33/最終需要項目別移輸入誘発額表!M33*100</f>
        <v>12.799537741996595</v>
      </c>
      <c r="Q33" s="89">
        <f>最終需要項目別移輸入誘発額表!U33/最終需要項目別移輸入誘発額表!M33*100</f>
        <v>8.2138010332771607</v>
      </c>
    </row>
    <row r="34" spans="2:17" x14ac:dyDescent="0.15">
      <c r="B34" s="5" t="s">
        <v>73</v>
      </c>
      <c r="C34" s="42" t="s">
        <v>135</v>
      </c>
      <c r="D34" s="21">
        <f>IF(最終需要項目別移輸入誘発額表!$M34&lt;1,"-",最終需要項目別移輸入誘発額表!D34/最終需要項目別移輸入誘発額表!$M34)</f>
        <v>2.166650014361577E-3</v>
      </c>
      <c r="E34" s="22">
        <f>IF(最終需要項目別移輸入誘発額表!$M34&lt;1,"-",最終需要項目別移輸入誘発額表!E34/最終需要項目別移輸入誘発額表!$M34)</f>
        <v>0.82984372226923153</v>
      </c>
      <c r="F34" s="22">
        <f>IF(最終需要項目別移輸入誘発額表!$M34&lt;1,"-",最終需要項目別移輸入誘発額表!F34/最終需要項目別移輸入誘発額表!$M34)</f>
        <v>4.4454063361932583E-2</v>
      </c>
      <c r="G34" s="22">
        <f>IF(最終需要項目別移輸入誘発額表!$M34&lt;1,"-",最終需要項目別移輸入誘発額表!G34/最終需要項目別移輸入誘発額表!$M34)</f>
        <v>8.0919686563482463E-3</v>
      </c>
      <c r="H34" s="22">
        <f>IF(最終需要項目別移輸入誘発額表!$M34&lt;1,"-",最終需要項目別移輸入誘発額表!H34/最終需要項目別移輸入誘発額表!$M34)</f>
        <v>2.8740403811877254E-2</v>
      </c>
      <c r="I34" s="22">
        <f>IF(最終需要項目別移輸入誘発額表!$M34&lt;1,"-",最終需要項目別移輸入誘発額表!I34/最終需要項目別移輸入誘発額表!$M34)</f>
        <v>-4.190459485694196E-7</v>
      </c>
      <c r="J34" s="22">
        <f>IF(最終需要項目別移輸入誘発額表!$M34&lt;1,"-",最終需要項目別移輸入誘発額表!J34/最終需要項目別移輸入誘発額表!$M34)</f>
        <v>0</v>
      </c>
      <c r="K34" s="22">
        <f>IF(最終需要項目別移輸入誘発額表!$M34&lt;1,"-",最終需要項目別移輸入誘発額表!K34/最終需要項目別移輸入誘発額表!$M34)</f>
        <v>1.2494401452938328E-2</v>
      </c>
      <c r="L34" s="22">
        <f>IF(最終需要項目別移輸入誘発額表!$M34&lt;1,"-",最終需要項目別移輸入誘発額表!L34/最終需要項目別移輸入誘発額表!$M34)</f>
        <v>7.4209209479259131E-2</v>
      </c>
      <c r="M34" s="29">
        <f>IF(最終需要項目別移輸入誘発額表!$M34&lt;1,"-",最終需要項目別移輸入誘発額表!M34/最終需要項目別移輸入誘発額表!$M34)</f>
        <v>1</v>
      </c>
      <c r="O34" s="87">
        <f>最終需要項目別移輸入誘発額表!S34/最終需要項目別移輸入誘発額表!M34*100</f>
        <v>87.64644356455257</v>
      </c>
      <c r="P34" s="88">
        <f>最終需要項目別移輸入誘発額表!T34/最終需要項目別移輸入誘発額表!M34*100</f>
        <v>3.6831953422276937</v>
      </c>
      <c r="Q34" s="89">
        <f>最終需要項目別移輸入誘発額表!U34/最終需要項目別移輸入誘発額表!M34*100</f>
        <v>8.6703610932197464</v>
      </c>
    </row>
    <row r="35" spans="2:17" x14ac:dyDescent="0.15">
      <c r="B35" s="5" t="s">
        <v>74</v>
      </c>
      <c r="C35" s="42" t="s">
        <v>136</v>
      </c>
      <c r="D35" s="21">
        <f>IF(最終需要項目別移輸入誘発額表!$M35&lt;1,"-",最終需要項目別移輸入誘発額表!D35/最終需要項目別移輸入誘発額表!$M35)</f>
        <v>1.9785077735011247E-3</v>
      </c>
      <c r="E35" s="22">
        <f>IF(最終需要項目別移輸入誘発額表!$M35&lt;1,"-",最終需要項目別移輸入誘発額表!E35/最終需要項目別移輸入誘発額表!$M35)</f>
        <v>0.90006974805066631</v>
      </c>
      <c r="F35" s="22">
        <f>IF(最終需要項目別移輸入誘発額表!$M35&lt;1,"-",最終需要項目別移輸入誘発額表!F35/最終需要項目別移輸入誘発額表!$M35)</f>
        <v>1.7479244664292872E-2</v>
      </c>
      <c r="G35" s="22">
        <f>IF(最終需要項目別移輸入誘発額表!$M35&lt;1,"-",最終需要項目別移輸入誘発額表!G35/最終需要項目別移輸入誘発額表!$M35)</f>
        <v>2.695672273439976E-3</v>
      </c>
      <c r="H35" s="22">
        <f>IF(最終需要項目別移輸入誘発額表!$M35&lt;1,"-",最終需要項目別移輸入誘発額表!H35/最終需要項目別移輸入誘発額表!$M35)</f>
        <v>3.6882150374996661E-2</v>
      </c>
      <c r="I35" s="22">
        <f>IF(最終需要項目別移輸入誘発額表!$M35&lt;1,"-",最終需要項目別移輸入誘発額表!I35/最終需要項目別移輸入誘発額表!$M35)</f>
        <v>-3.2813747303348376E-7</v>
      </c>
      <c r="J35" s="22">
        <f>IF(最終需要項目別移輸入誘発額表!$M35&lt;1,"-",最終需要項目別移輸入誘発額表!J35/最終需要項目別移輸入誘発額表!$M35)</f>
        <v>0</v>
      </c>
      <c r="K35" s="22">
        <f>IF(最終需要項目別移輸入誘発額表!$M35&lt;1,"-",最終需要項目別移輸入誘発額表!K35/最終需要項目別移輸入誘発額表!$M35)</f>
        <v>4.8702018948332962E-3</v>
      </c>
      <c r="L35" s="22">
        <f>IF(最終需要項目別移輸入誘発額表!$M35&lt;1,"-",最終需要項目別移輸入誘発額表!L35/最終需要項目別移輸入誘発額表!$M35)</f>
        <v>3.6024803105742798E-2</v>
      </c>
      <c r="M35" s="29">
        <f>IF(最終需要項目別移輸入誘発額表!$M35&lt;1,"-",最終需要項目別移輸入誘発額表!M35/最終需要項目別移輸入誘発額表!$M35)</f>
        <v>1</v>
      </c>
      <c r="O35" s="87">
        <f>最終需要項目別移輸入誘発額表!S35/最終需要項目別移輸入誘発額表!M35*100</f>
        <v>91.952750048846028</v>
      </c>
      <c r="P35" s="88">
        <f>最終需要項目別移輸入誘発額表!T35/最終需要項目別移輸入誘発額表!M35*100</f>
        <v>3.9577494510963609</v>
      </c>
      <c r="Q35" s="89">
        <f>最終需要項目別移輸入誘発額表!U35/最終需要項目別移輸入誘発額表!M35*100</f>
        <v>4.0895005000576097</v>
      </c>
    </row>
    <row r="36" spans="2:17" x14ac:dyDescent="0.15">
      <c r="B36" s="5" t="s">
        <v>75</v>
      </c>
      <c r="C36" s="42" t="s">
        <v>137</v>
      </c>
      <c r="D36" s="21">
        <f>IF(最終需要項目別移輸入誘発額表!$M36&lt;1,"-",最終需要項目別移輸入誘発額表!D36/最終需要項目別移輸入誘発額表!$M36)</f>
        <v>1.1550664631576758E-2</v>
      </c>
      <c r="E36" s="22">
        <f>IF(最終需要項目別移輸入誘発額表!$M36&lt;1,"-",最終需要項目別移輸入誘発額表!E36/最終需要項目別移輸入誘発額表!$M36)</f>
        <v>0.61493486360361893</v>
      </c>
      <c r="F36" s="22">
        <f>IF(最終需要項目別移輸入誘発額表!$M36&lt;1,"-",最終需要項目別移輸入誘発額表!F36/最終需要項目別移輸入誘発額表!$M36)</f>
        <v>9.4286211125638272E-2</v>
      </c>
      <c r="G36" s="22">
        <f>IF(最終需要項目別移輸入誘発額表!$M36&lt;1,"-",最終需要項目別移輸入誘発額表!G36/最終需要項目別移輸入誘発額表!$M36)</f>
        <v>2.9143532738605028E-2</v>
      </c>
      <c r="H36" s="22">
        <f>IF(最終需要項目別移輸入誘発額表!$M36&lt;1,"-",最終需要項目別移輸入誘発額表!H36/最終需要項目別移輸入誘発額表!$M36)</f>
        <v>9.1102513528490262E-2</v>
      </c>
      <c r="I36" s="22">
        <f>IF(最終需要項目別移輸入誘発額表!$M36&lt;1,"-",最終需要項目別移輸入誘発額表!I36/最終需要項目別移輸入誘発額表!$M36)</f>
        <v>-1.5485306396846118E-6</v>
      </c>
      <c r="J36" s="22">
        <f>IF(最終需要項目別移輸入誘発額表!$M36&lt;1,"-",最終需要項目別移輸入誘発額表!J36/最終需要項目別移輸入誘発額表!$M36)</f>
        <v>0</v>
      </c>
      <c r="K36" s="22">
        <f>IF(最終需要項目別移輸入誘発額表!$M36&lt;1,"-",最終需要項目別移輸入誘発額表!K36/最終需要項目別移輸入誘発額表!$M36)</f>
        <v>1.9052580401124085E-2</v>
      </c>
      <c r="L36" s="22">
        <f>IF(最終需要項目別移輸入誘発額表!$M36&lt;1,"-",最終需要項目別移輸入誘発額表!L36/最終需要項目別移輸入誘発額表!$M36)</f>
        <v>0.13993118250158643</v>
      </c>
      <c r="M36" s="29">
        <f>IF(最終需要項目別移輸入誘発額表!$M36&lt;1,"-",最終需要項目別移輸入誘発額表!M36/最終需要項目別移輸入誘発額表!$M36)</f>
        <v>1</v>
      </c>
      <c r="O36" s="87">
        <f>最終需要項目別移輸入誘発額表!S36/最終需要項目別移輸入誘発額表!M36*100</f>
        <v>72.077173936083383</v>
      </c>
      <c r="P36" s="88">
        <f>最終需要項目別移輸入誘発額表!T36/最終需要項目別移輸入誘発額表!M36*100</f>
        <v>12.024449773645561</v>
      </c>
      <c r="Q36" s="89">
        <f>最終需要項目別移輸入誘発額表!U36/最終需要項目別移輸入誘発額表!M36*100</f>
        <v>15.898376290271052</v>
      </c>
    </row>
    <row r="37" spans="2:17" x14ac:dyDescent="0.15">
      <c r="B37" s="5" t="s">
        <v>76</v>
      </c>
      <c r="C37" s="42" t="s">
        <v>108</v>
      </c>
      <c r="D37" s="21">
        <f>IF(最終需要項目別移輸入誘発額表!$M37&lt;1,"-",最終需要項目別移輸入誘発額表!D37/最終需要項目別移輸入誘発額表!$M37)</f>
        <v>4.1631275325450775E-3</v>
      </c>
      <c r="E37" s="22">
        <f>IF(最終需要項目別移輸入誘発額表!$M37&lt;1,"-",最終需要項目別移輸入誘発額表!E37/最終需要項目別移輸入誘発額表!$M37)</f>
        <v>0.40511701142794615</v>
      </c>
      <c r="F37" s="22">
        <f>IF(最終需要項目別移輸入誘発額表!$M37&lt;1,"-",最終需要項目別移輸入誘発額表!F37/最終需要項目別移輸入誘発額表!$M37)</f>
        <v>5.0631340344901299E-2</v>
      </c>
      <c r="G37" s="22">
        <f>IF(最終需要項目別移輸入誘発額表!$M37&lt;1,"-",最終需要項目別移輸入誘発額表!G37/最終需要項目別移輸入誘発額表!$M37)</f>
        <v>1.9178788806254756E-2</v>
      </c>
      <c r="H37" s="22">
        <f>IF(最終需要項目別移輸入誘発額表!$M37&lt;1,"-",最終需要項目別移輸入誘発額表!H37/最終需要項目別移輸入誘発額表!$M37)</f>
        <v>0.39302565881599871</v>
      </c>
      <c r="I37" s="22">
        <f>IF(最終需要項目別移輸入誘発額表!$M37&lt;1,"-",最終需要項目別移輸入誘発額表!I37/最終需要項目別移輸入誘発額表!$M37)</f>
        <v>-2.7484370871847867E-5</v>
      </c>
      <c r="J37" s="22">
        <f>IF(最終需要項目別移輸入誘発額表!$M37&lt;1,"-",最終需要項目別移輸入誘発額表!J37/最終需要項目別移輸入誘発額表!$M37)</f>
        <v>0</v>
      </c>
      <c r="K37" s="22">
        <f>IF(最終需要項目別移輸入誘発額表!$M37&lt;1,"-",最終需要項目別移輸入誘発額表!K37/最終需要項目別移輸入誘発額表!$M37)</f>
        <v>1.33854436123504E-2</v>
      </c>
      <c r="L37" s="22">
        <f>IF(最終需要項目別移輸入誘発額表!$M37&lt;1,"-",最終需要項目別移輸入誘発額表!L37/最終需要項目別移輸入誘発額表!$M37)</f>
        <v>0.11452611383087537</v>
      </c>
      <c r="M37" s="29">
        <f>IF(最終需要項目別移輸入誘発額表!$M37&lt;1,"-",最終需要項目別移輸入誘発額表!M37/最終需要項目別移輸入誘発額表!$M37)</f>
        <v>1</v>
      </c>
      <c r="O37" s="87">
        <f>最終需要項目別移輸入誘発額表!S37/最終需要項目別移輸入誘発額表!M37*100</f>
        <v>45.991147930539249</v>
      </c>
      <c r="P37" s="88">
        <f>最終需要項目別移輸入誘発額表!T37/最終需要項目別移輸入誘発額表!M37*100</f>
        <v>41.217696325138164</v>
      </c>
      <c r="Q37" s="89">
        <f>最終需要項目別移輸入誘発額表!U37/最終需要項目別移輸入誘発額表!M37*100</f>
        <v>12.791155744322577</v>
      </c>
    </row>
    <row r="38" spans="2:17" x14ac:dyDescent="0.15">
      <c r="B38" s="5" t="s">
        <v>77</v>
      </c>
      <c r="C38" s="42" t="s">
        <v>138</v>
      </c>
      <c r="D38" s="21" t="str">
        <f>IF(最終需要項目別移輸入誘発額表!$M38&lt;1,"-",最終需要項目別移輸入誘発額表!D38/最終需要項目別移輸入誘発額表!$M38)</f>
        <v>-</v>
      </c>
      <c r="E38" s="22" t="str">
        <f>IF(最終需要項目別移輸入誘発額表!$M38&lt;1,"-",最終需要項目別移輸入誘発額表!E38/最終需要項目別移輸入誘発額表!$M38)</f>
        <v>-</v>
      </c>
      <c r="F38" s="22" t="str">
        <f>IF(最終需要項目別移輸入誘発額表!$M38&lt;1,"-",最終需要項目別移輸入誘発額表!F38/最終需要項目別移輸入誘発額表!$M38)</f>
        <v>-</v>
      </c>
      <c r="G38" s="22" t="str">
        <f>IF(最終需要項目別移輸入誘発額表!$M38&lt;1,"-",最終需要項目別移輸入誘発額表!G38/最終需要項目別移輸入誘発額表!$M38)</f>
        <v>-</v>
      </c>
      <c r="H38" s="22" t="str">
        <f>IF(最終需要項目別移輸入誘発額表!$M38&lt;1,"-",最終需要項目別移輸入誘発額表!H38/最終需要項目別移輸入誘発額表!$M38)</f>
        <v>-</v>
      </c>
      <c r="I38" s="22" t="str">
        <f>IF(最終需要項目別移輸入誘発額表!$M38&lt;1,"-",最終需要項目別移輸入誘発額表!I38/最終需要項目別移輸入誘発額表!$M38)</f>
        <v>-</v>
      </c>
      <c r="J38" s="22" t="str">
        <f>IF(最終需要項目別移輸入誘発額表!$M38&lt;1,"-",最終需要項目別移輸入誘発額表!J38/最終需要項目別移輸入誘発額表!$M38)</f>
        <v>-</v>
      </c>
      <c r="K38" s="22" t="str">
        <f>IF(最終需要項目別移輸入誘発額表!$M38&lt;1,"-",最終需要項目別移輸入誘発額表!K38/最終需要項目別移輸入誘発額表!$M38)</f>
        <v>-</v>
      </c>
      <c r="L38" s="22" t="str">
        <f>IF(最終需要項目別移輸入誘発額表!$M38&lt;1,"-",最終需要項目別移輸入誘発額表!L38/最終需要項目別移輸入誘発額表!$M38)</f>
        <v>-</v>
      </c>
      <c r="M38" s="29" t="str">
        <f>IF(最終需要項目別移輸入誘発額表!$M38&lt;1,"-",最終需要項目別移輸入誘発額表!M38/最終需要項目別移輸入誘発額表!$M38)</f>
        <v>-</v>
      </c>
      <c r="O38" s="87">
        <f>最終需要項目別移輸入誘発額表!S38/最終需要項目別移輸入誘発額表!M38*100</f>
        <v>99.790832737987117</v>
      </c>
      <c r="P38" s="88">
        <f>最終需要項目別移輸入誘発額表!T38/最終需要項目別移輸入誘発額表!M38*100</f>
        <v>9.2149048186200302E-2</v>
      </c>
      <c r="Q38" s="89">
        <f>最終需要項目別移輸入誘発額表!U38/最終需要項目別移輸入誘発額表!M38*100</f>
        <v>0.11701821382669415</v>
      </c>
    </row>
    <row r="39" spans="2:17" x14ac:dyDescent="0.15">
      <c r="B39" s="5" t="s">
        <v>78</v>
      </c>
      <c r="C39" s="42" t="s">
        <v>139</v>
      </c>
      <c r="D39" s="21">
        <f>IF(最終需要項目別移輸入誘発額表!$M39&lt;1,"-",最終需要項目別移輸入誘発額表!D39/最終需要項目別移輸入誘発額表!$M39)</f>
        <v>7.8436759177000025E-5</v>
      </c>
      <c r="E39" s="22">
        <f>IF(最終需要項目別移輸入誘発額表!$M39&lt;1,"-",最終需要項目別移輸入誘発額表!E39/最終需要項目別移輸入誘発額表!$M39)</f>
        <v>0.25469185613316275</v>
      </c>
      <c r="F39" s="22">
        <f>IF(最終需要項目別移輸入誘発額表!$M39&lt;1,"-",最終需要項目別移輸入誘発額表!F39/最終需要項目別移輸入誘発額表!$M39)</f>
        <v>0.40616091552963962</v>
      </c>
      <c r="G39" s="22">
        <f>IF(最終需要項目別移輸入誘発額表!$M39&lt;1,"-",最終需要項目別移輸入誘発額表!G39/最終需要項目別移輸入誘発額表!$M39)</f>
        <v>1.2702742120508106E-2</v>
      </c>
      <c r="H39" s="22">
        <f>IF(最終需要項目別移輸入誘発額表!$M39&lt;1,"-",最終需要項目別移輸入誘発額表!H39/最終需要項目別移輸入誘発額表!$M39)</f>
        <v>0.32125969303950414</v>
      </c>
      <c r="I39" s="22">
        <f>IF(最終需要項目別移輸入誘発額表!$M39&lt;1,"-",最終需要項目別移輸入誘発額表!I39/最終需要項目別移輸入誘発額表!$M39)</f>
        <v>-9.6785914812701931E-8</v>
      </c>
      <c r="J39" s="22">
        <f>IF(最終需要項目別移輸入誘発額表!$M39&lt;1,"-",最終需要項目別移輸入誘発額表!J39/最終需要項目別移輸入誘発額表!$M39)</f>
        <v>0</v>
      </c>
      <c r="K39" s="22">
        <f>IF(最終需要項目別移輸入誘発額表!$M39&lt;1,"-",最終需要項目別移輸入誘発額表!K39/最終需要項目別移輸入誘発額表!$M39)</f>
        <v>3.8725406707975399E-4</v>
      </c>
      <c r="L39" s="22">
        <f>IF(最終需要項目別移輸入誘発額表!$M39&lt;1,"-",最終需要項目別移輸入誘発額表!L39/最終需要項目別移輸入誘発額表!$M39)</f>
        <v>4.7191991368434232E-3</v>
      </c>
      <c r="M39" s="29">
        <f>IF(最終需要項目別移輸入誘発額表!$M39&lt;1,"-",最終需要項目別移輸入誘発額表!M39/最終需要項目別移輸入誘発額表!$M39)</f>
        <v>1</v>
      </c>
      <c r="O39" s="87">
        <f>最終需要項目別移輸入誘発額表!S39/最終需要項目別移輸入誘発額表!M39*100</f>
        <v>66.093120842197933</v>
      </c>
      <c r="P39" s="88">
        <f>最終需要項目別移輸入誘発額表!T39/最終需要項目別移輸入誘発額表!M39*100</f>
        <v>33.396233837409746</v>
      </c>
      <c r="Q39" s="89">
        <f>最終需要項目別移輸入誘発額表!U39/最終需要項目別移輸入誘発額表!M39*100</f>
        <v>0.51064532039231769</v>
      </c>
    </row>
    <row r="40" spans="2:17" x14ac:dyDescent="0.15">
      <c r="B40" s="5" t="s">
        <v>79</v>
      </c>
      <c r="C40" s="42" t="s">
        <v>109</v>
      </c>
      <c r="D40" s="21">
        <f>IF(最終需要項目別移輸入誘発額表!$M40&lt;1,"-",最終需要項目別移輸入誘発額表!D40/最終需要項目別移輸入誘発額表!$M40)</f>
        <v>6.2337145688110057E-3</v>
      </c>
      <c r="E40" s="22">
        <f>IF(最終需要項目別移輸入誘発額表!$M40&lt;1,"-",最終需要項目別移輸入誘発額表!E40/最終需要項目別移輸入誘発額表!$M40)</f>
        <v>0.28083460586612946</v>
      </c>
      <c r="F40" s="22">
        <f>IF(最終需要項目別移輸入誘発額表!$M40&lt;1,"-",最終需要項目別移輸入誘発額表!F40/最終需要項目別移輸入誘発額表!$M40)</f>
        <v>0.71209140818447003</v>
      </c>
      <c r="G40" s="22">
        <f>IF(最終需要項目別移輸入誘発額表!$M40&lt;1,"-",最終需要項目別移輸入誘発額表!G40/最終需要項目別移輸入誘発額表!$M40)</f>
        <v>8.4232497844419524E-6</v>
      </c>
      <c r="H40" s="22">
        <f>IF(最終需要項目別移輸入誘発額表!$M40&lt;1,"-",最終需要項目別移輸入誘発額表!H40/最終需要項目別移輸入誘発額表!$M40)</f>
        <v>6.6533098773419736E-5</v>
      </c>
      <c r="I40" s="22">
        <f>IF(最終需要項目別移輸入誘発額表!$M40&lt;1,"-",最終需要項目別移輸入誘発額表!I40/最終需要項目別移輸入誘発額表!$M40)</f>
        <v>-3.2868747122139737E-9</v>
      </c>
      <c r="J40" s="22">
        <f>IF(最終需要項目別移輸入誘発額表!$M40&lt;1,"-",最終需要項目別移輸入誘発額表!J40/最終需要項目別移輸入誘発額表!$M40)</f>
        <v>0</v>
      </c>
      <c r="K40" s="22">
        <f>IF(最終需要項目別移輸入誘発額表!$M40&lt;1,"-",最終需要項目別移輸入誘発額表!K40/最終需要項目別移輸入誘発額表!$M40)</f>
        <v>2.3411237733689495E-5</v>
      </c>
      <c r="L40" s="22">
        <f>IF(最終需要項目別移輸入誘発額表!$M40&lt;1,"-",最終需要項目別移輸入誘発額表!L40/最終需要項目別移輸入誘発額表!$M40)</f>
        <v>7.4190708117283623E-4</v>
      </c>
      <c r="M40" s="29">
        <f>IF(最終需要項目別移輸入誘発額表!$M40&lt;1,"-",最終需要項目別移輸入誘発額表!M40/最終需要項目別移輸入誘発額表!$M40)</f>
        <v>1</v>
      </c>
      <c r="O40" s="87">
        <f>最終需要項目別移輸入誘発額表!S40/最終需要項目別移輸入誘発額表!M40*100</f>
        <v>99.915972861941043</v>
      </c>
      <c r="P40" s="88">
        <f>最終需要項目別移輸入誘発額表!T40/最終需要項目別移輸入誘発額表!M40*100</f>
        <v>7.4953061683149472E-3</v>
      </c>
      <c r="Q40" s="89">
        <f>最終需要項目別移輸入誘発額表!U40/最終需要項目別移輸入誘発額表!M40*100</f>
        <v>7.6531831890652588E-2</v>
      </c>
    </row>
    <row r="41" spans="2:17" x14ac:dyDescent="0.15">
      <c r="B41" s="5" t="s">
        <v>80</v>
      </c>
      <c r="C41" s="42" t="s">
        <v>146</v>
      </c>
      <c r="D41" s="21" t="str">
        <f>IF(最終需要項目別移輸入誘発額表!$M41&lt;1,"-",最終需要項目別移輸入誘発額表!D41/最終需要項目別移輸入誘発額表!$M41)</f>
        <v>-</v>
      </c>
      <c r="E41" s="22" t="str">
        <f>IF(最終需要項目別移輸入誘発額表!$M41&lt;1,"-",最終需要項目別移輸入誘発額表!E41/最終需要項目別移輸入誘発額表!$M41)</f>
        <v>-</v>
      </c>
      <c r="F41" s="22" t="str">
        <f>IF(最終需要項目別移輸入誘発額表!$M41&lt;1,"-",最終需要項目別移輸入誘発額表!F41/最終需要項目別移輸入誘発額表!$M41)</f>
        <v>-</v>
      </c>
      <c r="G41" s="22" t="str">
        <f>IF(最終需要項目別移輸入誘発額表!$M41&lt;1,"-",最終需要項目別移輸入誘発額表!G41/最終需要項目別移輸入誘発額表!$M41)</f>
        <v>-</v>
      </c>
      <c r="H41" s="22" t="str">
        <f>IF(最終需要項目別移輸入誘発額表!$M41&lt;1,"-",最終需要項目別移輸入誘発額表!H41/最終需要項目別移輸入誘発額表!$M41)</f>
        <v>-</v>
      </c>
      <c r="I41" s="22" t="str">
        <f>IF(最終需要項目別移輸入誘発額表!$M41&lt;1,"-",最終需要項目別移輸入誘発額表!I41/最終需要項目別移輸入誘発額表!$M41)</f>
        <v>-</v>
      </c>
      <c r="J41" s="22" t="str">
        <f>IF(最終需要項目別移輸入誘発額表!$M41&lt;1,"-",最終需要項目別移輸入誘発額表!J41/最終需要項目別移輸入誘発額表!$M41)</f>
        <v>-</v>
      </c>
      <c r="K41" s="22" t="str">
        <f>IF(最終需要項目別移輸入誘発額表!$M41&lt;1,"-",最終需要項目別移輸入誘発額表!K41/最終需要項目別移輸入誘発額表!$M41)</f>
        <v>-</v>
      </c>
      <c r="L41" s="22" t="str">
        <f>IF(最終需要項目別移輸入誘発額表!$M41&lt;1,"-",最終需要項目別移輸入誘発額表!L41/最終需要項目別移輸入誘発額表!$M41)</f>
        <v>-</v>
      </c>
      <c r="M41" s="29" t="str">
        <f>IF(最終需要項目別移輸入誘発額表!$M41&lt;1,"-",最終需要項目別移輸入誘発額表!M41/最終需要項目別移輸入誘発額表!$M41)</f>
        <v>-</v>
      </c>
      <c r="O41" s="87">
        <f>最終需要項目別移輸入誘発額表!S41/最終需要項目別移輸入誘発額表!M41*100</f>
        <v>86.652362126670084</v>
      </c>
      <c r="P41" s="88">
        <f>最終需要項目別移輸入誘発額表!T41/最終需要項目別移輸入誘発額表!M41*100</f>
        <v>4.0608822653943983</v>
      </c>
      <c r="Q41" s="89">
        <f>最終需要項目別移輸入誘発額表!U41/最終需要項目別移輸入誘発額表!M41*100</f>
        <v>9.2867556079355307</v>
      </c>
    </row>
    <row r="42" spans="2:17" x14ac:dyDescent="0.15">
      <c r="B42" s="5" t="s">
        <v>81</v>
      </c>
      <c r="C42" s="42" t="s">
        <v>110</v>
      </c>
      <c r="D42" s="21">
        <f>IF(最終需要項目別移輸入誘発額表!$M42&lt;1,"-",最終需要項目別移輸入誘発額表!D42/最終需要項目別移輸入誘発額表!$M42)</f>
        <v>5.8498889022186116E-3</v>
      </c>
      <c r="E42" s="22">
        <f>IF(最終需要項目別移輸入誘発額表!$M42&lt;1,"-",最終需要項目別移輸入誘発額表!E42/最終需要項目別移輸入誘発額表!$M42)</f>
        <v>0.35769141339688887</v>
      </c>
      <c r="F42" s="22">
        <f>IF(最終需要項目別移輸入誘発額表!$M42&lt;1,"-",最終需要項目別移輸入誘発額表!F42/最終需要項目別移輸入誘発額表!$M42)</f>
        <v>0.14673345229457407</v>
      </c>
      <c r="G42" s="22">
        <f>IF(最終需要項目別移輸入誘発額表!$M42&lt;1,"-",最終需要項目別移輸入誘発額表!G42/最終需要項目別移輸入誘発額表!$M42)</f>
        <v>4.1835998534607698E-2</v>
      </c>
      <c r="H42" s="22">
        <f>IF(最終需要項目別移輸入誘発額表!$M42&lt;1,"-",最終需要項目別移輸入誘発額表!H42/最終需要項目別移輸入誘発額表!$M42)</f>
        <v>0.14231154793857417</v>
      </c>
      <c r="I42" s="22">
        <f>IF(最終需要項目別移輸入誘発額表!$M42&lt;1,"-",最終需要項目別移輸入誘発額表!I42/最終需要項目別移輸入誘発額表!$M42)</f>
        <v>-2.411408683427463E-6</v>
      </c>
      <c r="J42" s="22">
        <f>IF(最終需要項目別移輸入誘発額表!$M42&lt;1,"-",最終需要項目別移輸入誘発額表!J42/最終需要項目別移輸入誘発額表!$M42)</f>
        <v>0</v>
      </c>
      <c r="K42" s="22">
        <f>IF(最終需要項目別移輸入誘発額表!$M42&lt;1,"-",最終需要項目別移輸入誘発額表!K42/最終需要項目別移輸入誘発額表!$M42)</f>
        <v>3.2256659868510139E-2</v>
      </c>
      <c r="L42" s="22">
        <f>IF(最終需要項目別移輸入誘発額表!$M42&lt;1,"-",最終需要項目別移輸入誘発額表!L42/最終需要項目別移輸入誘発額表!$M42)</f>
        <v>0.27332345047331003</v>
      </c>
      <c r="M42" s="29">
        <f>IF(最終需要項目別移輸入誘発額表!$M42&lt;1,"-",最終需要項目別移輸入誘発額表!M42/最終需要項目別移輸入誘発額表!$M42)</f>
        <v>1</v>
      </c>
      <c r="O42" s="87">
        <f>最終需要項目別移輸入誘発額表!S42/最終需要項目別移輸入誘発額表!M42*100</f>
        <v>51.027475459368155</v>
      </c>
      <c r="P42" s="88">
        <f>最終需要項目別移輸入誘発額表!T42/最終需要項目別移輸入誘発額表!M42*100</f>
        <v>18.414513506449843</v>
      </c>
      <c r="Q42" s="89">
        <f>最終需要項目別移輸入誘発額表!U42/最終需要項目別移輸入誘発額表!M42*100</f>
        <v>30.558011034182016</v>
      </c>
    </row>
    <row r="43" spans="2:17" x14ac:dyDescent="0.15">
      <c r="B43" s="5" t="s">
        <v>82</v>
      </c>
      <c r="C43" s="42" t="s">
        <v>111</v>
      </c>
      <c r="D43" s="21">
        <f>IF(最終需要項目別移輸入誘発額表!$M43&lt;1,"-",最終需要項目別移輸入誘発額表!D43/最終需要項目別移輸入誘発額表!$M43)</f>
        <v>0.10622302434906827</v>
      </c>
      <c r="E43" s="22">
        <f>IF(最終需要項目別移輸入誘発額表!$M43&lt;1,"-",最終需要項目別移輸入誘発額表!E43/最終需要項目別移輸入誘発額表!$M43)</f>
        <v>0.84787215484170997</v>
      </c>
      <c r="F43" s="22">
        <f>IF(最終需要項目別移輸入誘発額表!$M43&lt;1,"-",最終需要項目別移輸入誘発額表!F43/最終需要項目別移輸入誘発額表!$M43)</f>
        <v>2.5313055932377652E-2</v>
      </c>
      <c r="G43" s="22">
        <f>IF(最終需要項目別移輸入誘発額表!$M43&lt;1,"-",最終需要項目別移輸入誘発額表!G43/最終需要項目別移輸入誘発額表!$M43)</f>
        <v>5.0807942025752175E-4</v>
      </c>
      <c r="H43" s="22">
        <f>IF(最終需要項目別移輸入誘発額表!$M43&lt;1,"-",最終需要項目別移輸入誘発額表!H43/最終需要項目別移輸入誘発額表!$M43)</f>
        <v>8.2855941234148585E-3</v>
      </c>
      <c r="I43" s="22">
        <f>IF(最終需要項目別移輸入誘発額表!$M43&lt;1,"-",最終需要項目別移輸入誘発額表!I43/最終需要項目別移輸入誘発額表!$M43)</f>
        <v>-1.041070393610352E-7</v>
      </c>
      <c r="J43" s="22">
        <f>IF(最終需要項目別移輸入誘発額表!$M43&lt;1,"-",最終需要項目別移輸入誘発額表!J43/最終需要項目別移輸入誘発額表!$M43)</f>
        <v>0</v>
      </c>
      <c r="K43" s="22">
        <f>IF(最終需要項目別移輸入誘発額表!$M43&lt;1,"-",最終需要項目別移輸入誘発額表!K43/最終需要項目別移輸入誘発額表!$M43)</f>
        <v>9.7042106130229284E-4</v>
      </c>
      <c r="L43" s="22">
        <f>IF(最終需要項目別移輸入誘発額表!$M43&lt;1,"-",最終需要項目別移輸入誘発額表!L43/最終需要項目別移輸入誘発額表!$M43)</f>
        <v>1.0827774378909003E-2</v>
      </c>
      <c r="M43" s="29">
        <f>IF(最終需要項目別移輸入誘発額表!$M43&lt;1,"-",最終需要項目別移輸入誘発額表!M43/最終需要項目別移輸入誘発額表!$M43)</f>
        <v>1</v>
      </c>
      <c r="O43" s="87">
        <f>最終需要項目別移輸入誘発額表!S43/最終需要項目別移輸入誘発額表!M43*100</f>
        <v>97.940823512315575</v>
      </c>
      <c r="P43" s="88">
        <f>最終需要項目別移輸入誘発額表!T43/最終需要項目別移輸入誘発額表!M43*100</f>
        <v>0.87935694366330186</v>
      </c>
      <c r="Q43" s="89">
        <f>最終需要項目別移輸入誘発額表!U43/最終需要項目別移輸入誘発額表!M43*100</f>
        <v>1.1798195440211297</v>
      </c>
    </row>
    <row r="44" spans="2:17" x14ac:dyDescent="0.15">
      <c r="B44" s="5" t="s">
        <v>83</v>
      </c>
      <c r="C44" s="42" t="s">
        <v>3</v>
      </c>
      <c r="D44" s="21" t="str">
        <f>IF(最終需要項目別移輸入誘発額表!$M44&lt;1,"-",最終需要項目別移輸入誘発額表!D44/最終需要項目別移輸入誘発額表!$M44)</f>
        <v>-</v>
      </c>
      <c r="E44" s="22" t="str">
        <f>IF(最終需要項目別移輸入誘発額表!$M44&lt;1,"-",最終需要項目別移輸入誘発額表!E44/最終需要項目別移輸入誘発額表!$M44)</f>
        <v>-</v>
      </c>
      <c r="F44" s="22" t="str">
        <f>IF(最終需要項目別移輸入誘発額表!$M44&lt;1,"-",最終需要項目別移輸入誘発額表!F44/最終需要項目別移輸入誘発額表!$M44)</f>
        <v>-</v>
      </c>
      <c r="G44" s="22" t="str">
        <f>IF(最終需要項目別移輸入誘発額表!$M44&lt;1,"-",最終需要項目別移輸入誘発額表!G44/最終需要項目別移輸入誘発額表!$M44)</f>
        <v>-</v>
      </c>
      <c r="H44" s="22" t="str">
        <f>IF(最終需要項目別移輸入誘発額表!$M44&lt;1,"-",最終需要項目別移輸入誘発額表!H44/最終需要項目別移輸入誘発額表!$M44)</f>
        <v>-</v>
      </c>
      <c r="I44" s="22" t="str">
        <f>IF(最終需要項目別移輸入誘発額表!$M44&lt;1,"-",最終需要項目別移輸入誘発額表!I44/最終需要項目別移輸入誘発額表!$M44)</f>
        <v>-</v>
      </c>
      <c r="J44" s="22" t="str">
        <f>IF(最終需要項目別移輸入誘発額表!$M44&lt;1,"-",最終需要項目別移輸入誘発額表!J44/最終需要項目別移輸入誘発額表!$M44)</f>
        <v>-</v>
      </c>
      <c r="K44" s="22" t="str">
        <f>IF(最終需要項目別移輸入誘発額表!$M44&lt;1,"-",最終需要項目別移輸入誘発額表!K44/最終需要項目別移輸入誘発額表!$M44)</f>
        <v>-</v>
      </c>
      <c r="L44" s="22" t="str">
        <f>IF(最終需要項目別移輸入誘発額表!$M44&lt;1,"-",最終需要項目別移輸入誘発額表!L44/最終需要項目別移輸入誘発額表!$M44)</f>
        <v>-</v>
      </c>
      <c r="M44" s="29" t="str">
        <f>IF(最終需要項目別移輸入誘発額表!$M44&lt;1,"-",最終需要項目別移輸入誘発額表!M44/最終需要項目別移輸入誘発額表!$M44)</f>
        <v>-</v>
      </c>
      <c r="O44" s="87">
        <v>0</v>
      </c>
      <c r="P44" s="88">
        <v>0</v>
      </c>
      <c r="Q44" s="89">
        <v>0</v>
      </c>
    </row>
    <row r="45" spans="2:17" x14ac:dyDescent="0.15">
      <c r="B45" s="5" t="s">
        <v>84</v>
      </c>
      <c r="C45" s="42" t="s">
        <v>4</v>
      </c>
      <c r="D45" s="21">
        <f>IF(最終需要項目別移輸入誘発額表!$M45&lt;1,"-",最終需要項目別移輸入誘発額表!D45/最終需要項目別移輸入誘発額表!$M45)</f>
        <v>3.5621913665083603E-3</v>
      </c>
      <c r="E45" s="22">
        <f>IF(最終需要項目別移輸入誘発額表!$M45&lt;1,"-",最終需要項目別移輸入誘発額表!E45/最終需要項目別移輸入誘発額表!$M45)</f>
        <v>0.64865832764973153</v>
      </c>
      <c r="F45" s="22">
        <f>IF(最終需要項目別移輸入誘発額表!$M45&lt;1,"-",最終需要項目別移輸入誘発額表!F45/最終需要項目別移輸入誘発額表!$M45)</f>
        <v>5.1270786121181543E-2</v>
      </c>
      <c r="G45" s="22">
        <f>IF(最終需要項目別移輸入誘発額表!$M45&lt;1,"-",最終需要項目別移輸入誘発額表!G45/最終需要項目別移輸入誘発額表!$M45)</f>
        <v>4.6669990640487158E-2</v>
      </c>
      <c r="H45" s="22">
        <f>IF(最終需要項目別移輸入誘発額表!$M45&lt;1,"-",最終需要項目別移輸入誘発額表!H45/最終需要項目別移輸入誘発額表!$M45)</f>
        <v>0.11730919816726565</v>
      </c>
      <c r="I45" s="22">
        <f>IF(最終需要項目別移輸入誘発額表!$M45&lt;1,"-",最終需要項目別移輸入誘発額表!I45/最終需要項目別移輸入誘発額表!$M45)</f>
        <v>-1.1610897097166683E-6</v>
      </c>
      <c r="J45" s="22">
        <f>IF(最終需要項目別移輸入誘発額表!$M45&lt;1,"-",最終需要項目別移輸入誘発額表!J45/最終需要項目別移輸入誘発額表!$M45)</f>
        <v>0</v>
      </c>
      <c r="K45" s="22">
        <f>IF(最終需要項目別移輸入誘発額表!$M45&lt;1,"-",最終需要項目別移輸入誘発額表!K45/最終需要項目別移輸入誘発額表!$M45)</f>
        <v>1.700498803406476E-2</v>
      </c>
      <c r="L45" s="22">
        <f>IF(最終需要項目別移輸入誘発額表!$M45&lt;1,"-",最終需要項目別移輸入誘発額表!L45/最終需要項目別移輸入誘発額表!$M45)</f>
        <v>0.1155256791104709</v>
      </c>
      <c r="M45" s="29">
        <f>IF(最終需要項目別移輸入誘発額表!$M45&lt;1,"-",最終需要項目別移輸入誘発額表!M45/最終需要項目別移輸入誘発額表!$M45)</f>
        <v>1</v>
      </c>
      <c r="O45" s="90">
        <f>最終需要項目別移輸入誘発額表!S45/最終需要項目別移輸入誘発額表!M45*100</f>
        <v>70.349130513742139</v>
      </c>
      <c r="P45" s="91">
        <f>最終需要項目別移輸入誘発額表!T45/最終需要項目別移輸入誘発額表!M45*100</f>
        <v>16.397802771804308</v>
      </c>
      <c r="Q45" s="92">
        <f>最終需要項目別移輸入誘発額表!U45/最終需要項目別移輸入誘発額表!M45*100</f>
        <v>13.253066714453569</v>
      </c>
    </row>
    <row r="46" spans="2:17" x14ac:dyDescent="0.15">
      <c r="B46" s="6"/>
      <c r="C46" s="42" t="s">
        <v>27</v>
      </c>
      <c r="D46" s="27">
        <f>IF(最終需要項目別移輸入誘発額表!$M46&lt;1,"-",最終需要項目別移輸入誘発額表!D46/最終需要項目別移輸入誘発額表!$M46)</f>
        <v>1.3215600087509717E-2</v>
      </c>
      <c r="E46" s="27">
        <f>IF(最終需要項目別移輸入誘発額表!$M46&lt;1,"-",最終需要項目別移輸入誘発額表!E46/最終需要項目別移輸入誘発額表!$M46)</f>
        <v>0.47481272401352936</v>
      </c>
      <c r="F46" s="27">
        <f>IF(最終需要項目別移輸入誘発額表!$M46&lt;1,"-",最終需要項目別移輸入誘発額表!F46/最終需要項目別移輸入誘発額表!$M46)</f>
        <v>0.10766691553046943</v>
      </c>
      <c r="G46" s="27">
        <f>IF(最終需要項目別移輸入誘発額表!$M46&lt;1,"-",最終需要項目別移輸入誘発額表!G46/最終需要項目別移輸入誘発額表!$M46)</f>
        <v>3.4357341866628172E-2</v>
      </c>
      <c r="H46" s="27">
        <f>IF(最終需要項目別移輸入誘発額表!$M46&lt;1,"-",最終需要項目別移輸入誘発額表!H46/最終需要項目別移輸入誘発額表!$M46)</f>
        <v>0.202615140038956</v>
      </c>
      <c r="I46" s="27">
        <f>IF(最終需要項目別移輸入誘発額表!$M46&lt;1,"-",最終需要項目別移輸入誘発額表!I46/最終需要項目別移輸入誘発額表!$M46)</f>
        <v>-3.2851281057693647E-5</v>
      </c>
      <c r="J46" s="27">
        <f>IF(最終需要項目別移輸入誘発額表!$M46&lt;1,"-",最終需要項目別移輸入誘発額表!J46/最終需要項目別移輸入誘発額表!$M46)</f>
        <v>0</v>
      </c>
      <c r="K46" s="27">
        <f>IF(最終需要項目別移輸入誘発額表!$M46&lt;1,"-",最終需要項目別移輸入誘発額表!K46/最終需要項目別移輸入誘発額表!$M46)</f>
        <v>1.7432750097077582E-2</v>
      </c>
      <c r="L46" s="27">
        <f>IF(最終需要項目別移輸入誘発額表!$M46&lt;1,"-",最終需要項目別移輸入誘発額表!L46/最終需要項目別移輸入誘発額表!$M46)</f>
        <v>0.14993237964688733</v>
      </c>
      <c r="M46" s="30">
        <f>IF(最終需要項目別移輸入誘発額表!$M46&lt;1,"-",最終需要項目別移輸入誘発額表!M46/最終需要項目別移輸入誘発額表!$M46)</f>
        <v>1</v>
      </c>
    </row>
    <row r="48" spans="2:17" x14ac:dyDescent="0.15">
      <c r="D48">
        <f>D46*100</f>
        <v>1.3215600087509718</v>
      </c>
      <c r="E48">
        <f t="shared" ref="E48:M48" si="0">E46*100</f>
        <v>47.481272401352939</v>
      </c>
      <c r="F48">
        <f t="shared" si="0"/>
        <v>10.766691553046943</v>
      </c>
      <c r="G48">
        <f t="shared" si="0"/>
        <v>3.4357341866628173</v>
      </c>
      <c r="H48">
        <f t="shared" si="0"/>
        <v>20.261514003895602</v>
      </c>
      <c r="I48">
        <f t="shared" si="0"/>
        <v>-3.2851281057693646E-3</v>
      </c>
      <c r="J48">
        <f t="shared" si="0"/>
        <v>0</v>
      </c>
      <c r="K48">
        <f t="shared" si="0"/>
        <v>1.7432750097077583</v>
      </c>
      <c r="L48">
        <f t="shared" si="0"/>
        <v>14.993237964688733</v>
      </c>
      <c r="M48">
        <f t="shared" si="0"/>
        <v>100</v>
      </c>
    </row>
  </sheetData>
  <phoneticPr fontId="2"/>
  <pageMargins left="0.7" right="0.7" top="0.75" bottom="0.75" header="0.3" footer="0.3"/>
  <ignoredErrors>
    <ignoredError sqref="B9:B45 D7:L7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2:AQ45"/>
  <sheetViews>
    <sheetView topLeftCell="A6" workbookViewId="0"/>
  </sheetViews>
  <sheetFormatPr defaultRowHeight="13.5" x14ac:dyDescent="0.15"/>
  <cols>
    <col min="3" max="3" width="18.625" customWidth="1"/>
    <col min="4" max="40" width="9.625" customWidth="1"/>
    <col min="41" max="56" width="9" customWidth="1"/>
  </cols>
  <sheetData>
    <row r="2" spans="2:43" x14ac:dyDescent="0.15"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</row>
    <row r="3" spans="2:43" x14ac:dyDescent="0.15"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6" spans="2:43" x14ac:dyDescent="0.15">
      <c r="C6" s="1"/>
      <c r="D6" s="2"/>
      <c r="E6" s="2"/>
      <c r="F6" s="2"/>
      <c r="G6" s="2"/>
      <c r="H6" s="2"/>
      <c r="I6" s="2"/>
    </row>
    <row r="7" spans="2:43" x14ac:dyDescent="0.15">
      <c r="B7" s="3"/>
      <c r="C7" s="4"/>
      <c r="D7" s="5" t="s">
        <v>48</v>
      </c>
      <c r="E7" s="5" t="s">
        <v>49</v>
      </c>
      <c r="F7" s="5" t="s">
        <v>50</v>
      </c>
      <c r="G7" s="5" t="s">
        <v>51</v>
      </c>
      <c r="H7" s="5" t="s">
        <v>52</v>
      </c>
      <c r="I7" s="5" t="s">
        <v>53</v>
      </c>
      <c r="J7" s="5" t="s">
        <v>54</v>
      </c>
      <c r="K7" s="5" t="s">
        <v>55</v>
      </c>
      <c r="L7" s="5" t="s">
        <v>56</v>
      </c>
      <c r="M7" s="5" t="s">
        <v>57</v>
      </c>
      <c r="N7" s="5" t="s">
        <v>58</v>
      </c>
      <c r="O7" s="5" t="s">
        <v>59</v>
      </c>
      <c r="P7" s="5" t="s">
        <v>60</v>
      </c>
      <c r="Q7" s="5" t="s">
        <v>61</v>
      </c>
      <c r="R7" s="5" t="s">
        <v>62</v>
      </c>
      <c r="S7" s="5" t="s">
        <v>63</v>
      </c>
      <c r="T7" s="5" t="s">
        <v>64</v>
      </c>
      <c r="U7" s="5" t="s">
        <v>65</v>
      </c>
      <c r="V7" s="5" t="s">
        <v>66</v>
      </c>
      <c r="W7" s="5" t="s">
        <v>67</v>
      </c>
      <c r="X7" s="5" t="s">
        <v>68</v>
      </c>
      <c r="Y7" s="5" t="s">
        <v>69</v>
      </c>
      <c r="Z7" s="5" t="s">
        <v>70</v>
      </c>
      <c r="AA7" s="5" t="s">
        <v>71</v>
      </c>
      <c r="AB7" s="5" t="s">
        <v>72</v>
      </c>
      <c r="AC7" s="5" t="s">
        <v>73</v>
      </c>
      <c r="AD7" s="5" t="s">
        <v>74</v>
      </c>
      <c r="AE7" s="5" t="s">
        <v>75</v>
      </c>
      <c r="AF7" s="5" t="s">
        <v>76</v>
      </c>
      <c r="AG7" s="5" t="s">
        <v>77</v>
      </c>
      <c r="AH7" s="5" t="s">
        <v>78</v>
      </c>
      <c r="AI7" s="5" t="s">
        <v>79</v>
      </c>
      <c r="AJ7" s="5" t="s">
        <v>80</v>
      </c>
      <c r="AK7" s="5" t="s">
        <v>81</v>
      </c>
      <c r="AL7" s="5" t="s">
        <v>82</v>
      </c>
      <c r="AM7" s="5" t="s">
        <v>83</v>
      </c>
      <c r="AN7" s="5" t="s">
        <v>84</v>
      </c>
    </row>
    <row r="8" spans="2:43" ht="40.5" x14ac:dyDescent="0.15">
      <c r="B8" s="8"/>
      <c r="C8" s="9"/>
      <c r="D8" s="12" t="s">
        <v>143</v>
      </c>
      <c r="E8" s="12" t="s">
        <v>104</v>
      </c>
      <c r="F8" s="12" t="s">
        <v>123</v>
      </c>
      <c r="G8" s="12" t="s">
        <v>124</v>
      </c>
      <c r="H8" s="12" t="s">
        <v>105</v>
      </c>
      <c r="I8" s="12" t="s">
        <v>125</v>
      </c>
      <c r="J8" s="12" t="s">
        <v>126</v>
      </c>
      <c r="K8" s="12" t="s">
        <v>144</v>
      </c>
      <c r="L8" s="12" t="s">
        <v>127</v>
      </c>
      <c r="M8" s="12" t="s">
        <v>128</v>
      </c>
      <c r="N8" s="12" t="s">
        <v>129</v>
      </c>
      <c r="O8" s="12" t="s">
        <v>130</v>
      </c>
      <c r="P8" s="12" t="s">
        <v>37</v>
      </c>
      <c r="Q8" s="12" t="s">
        <v>38</v>
      </c>
      <c r="R8" s="12" t="s">
        <v>39</v>
      </c>
      <c r="S8" s="12" t="s">
        <v>106</v>
      </c>
      <c r="T8" s="12" t="s">
        <v>131</v>
      </c>
      <c r="U8" s="12" t="s">
        <v>145</v>
      </c>
      <c r="V8" s="12" t="s">
        <v>132</v>
      </c>
      <c r="W8" s="12" t="s">
        <v>0</v>
      </c>
      <c r="X8" s="12" t="s">
        <v>133</v>
      </c>
      <c r="Y8" s="12" t="s">
        <v>107</v>
      </c>
      <c r="Z8" s="12" t="s">
        <v>1</v>
      </c>
      <c r="AA8" s="12" t="s">
        <v>2</v>
      </c>
      <c r="AB8" s="12" t="s">
        <v>134</v>
      </c>
      <c r="AC8" s="12" t="s">
        <v>135</v>
      </c>
      <c r="AD8" s="12" t="s">
        <v>136</v>
      </c>
      <c r="AE8" s="12" t="s">
        <v>137</v>
      </c>
      <c r="AF8" s="12" t="s">
        <v>108</v>
      </c>
      <c r="AG8" s="12" t="s">
        <v>138</v>
      </c>
      <c r="AH8" s="12" t="s">
        <v>139</v>
      </c>
      <c r="AI8" s="12" t="s">
        <v>109</v>
      </c>
      <c r="AJ8" s="12" t="s">
        <v>146</v>
      </c>
      <c r="AK8" s="12" t="s">
        <v>110</v>
      </c>
      <c r="AL8" s="12" t="s">
        <v>111</v>
      </c>
      <c r="AM8" s="12" t="s">
        <v>3</v>
      </c>
      <c r="AN8" s="12" t="s">
        <v>4</v>
      </c>
      <c r="AO8" s="1"/>
      <c r="AP8" s="1"/>
      <c r="AQ8" s="1"/>
    </row>
    <row r="9" spans="2:43" x14ac:dyDescent="0.15">
      <c r="B9" s="5" t="s">
        <v>48</v>
      </c>
      <c r="C9" s="42" t="s">
        <v>143</v>
      </c>
      <c r="D9" s="33">
        <f t="shared" ref="D9:M18" si="0">IF($B9=D$7,1,0)</f>
        <v>1</v>
      </c>
      <c r="E9" s="28">
        <f t="shared" si="0"/>
        <v>0</v>
      </c>
      <c r="F9" s="28">
        <f t="shared" si="0"/>
        <v>0</v>
      </c>
      <c r="G9" s="28">
        <f t="shared" si="0"/>
        <v>0</v>
      </c>
      <c r="H9" s="28">
        <f t="shared" si="0"/>
        <v>0</v>
      </c>
      <c r="I9" s="28">
        <f t="shared" si="0"/>
        <v>0</v>
      </c>
      <c r="J9" s="28">
        <f t="shared" si="0"/>
        <v>0</v>
      </c>
      <c r="K9" s="28">
        <f t="shared" si="0"/>
        <v>0</v>
      </c>
      <c r="L9" s="28">
        <f t="shared" si="0"/>
        <v>0</v>
      </c>
      <c r="M9" s="28">
        <f t="shared" si="0"/>
        <v>0</v>
      </c>
      <c r="N9" s="28">
        <f t="shared" ref="N9:W18" si="1">IF($B9=N$7,1,0)</f>
        <v>0</v>
      </c>
      <c r="O9" s="28">
        <f t="shared" si="1"/>
        <v>0</v>
      </c>
      <c r="P9" s="28">
        <f t="shared" si="1"/>
        <v>0</v>
      </c>
      <c r="Q9" s="28">
        <f t="shared" si="1"/>
        <v>0</v>
      </c>
      <c r="R9" s="28">
        <f t="shared" si="1"/>
        <v>0</v>
      </c>
      <c r="S9" s="28">
        <f t="shared" si="1"/>
        <v>0</v>
      </c>
      <c r="T9" s="28">
        <f t="shared" si="1"/>
        <v>0</v>
      </c>
      <c r="U9" s="28">
        <f t="shared" si="1"/>
        <v>0</v>
      </c>
      <c r="V9" s="28">
        <f t="shared" si="1"/>
        <v>0</v>
      </c>
      <c r="W9" s="28">
        <f t="shared" si="1"/>
        <v>0</v>
      </c>
      <c r="X9" s="28">
        <f t="shared" ref="X9:AG18" si="2">IF($B9=X$7,1,0)</f>
        <v>0</v>
      </c>
      <c r="Y9" s="28">
        <f t="shared" si="2"/>
        <v>0</v>
      </c>
      <c r="Z9" s="28">
        <f t="shared" si="2"/>
        <v>0</v>
      </c>
      <c r="AA9" s="28">
        <f t="shared" si="2"/>
        <v>0</v>
      </c>
      <c r="AB9" s="28">
        <f t="shared" si="2"/>
        <v>0</v>
      </c>
      <c r="AC9" s="28">
        <f t="shared" si="2"/>
        <v>0</v>
      </c>
      <c r="AD9" s="28">
        <f t="shared" si="2"/>
        <v>0</v>
      </c>
      <c r="AE9" s="28">
        <f t="shared" si="2"/>
        <v>0</v>
      </c>
      <c r="AF9" s="28">
        <f t="shared" si="2"/>
        <v>0</v>
      </c>
      <c r="AG9" s="28">
        <f t="shared" si="2"/>
        <v>0</v>
      </c>
      <c r="AH9" s="28">
        <f t="shared" ref="AH9:AN18" si="3">IF($B9=AH$7,1,0)</f>
        <v>0</v>
      </c>
      <c r="AI9" s="28">
        <f t="shared" si="3"/>
        <v>0</v>
      </c>
      <c r="AJ9" s="28">
        <f t="shared" si="3"/>
        <v>0</v>
      </c>
      <c r="AK9" s="28">
        <f t="shared" si="3"/>
        <v>0</v>
      </c>
      <c r="AL9" s="28">
        <f t="shared" si="3"/>
        <v>0</v>
      </c>
      <c r="AM9" s="28">
        <f t="shared" si="3"/>
        <v>0</v>
      </c>
      <c r="AN9" s="34">
        <f t="shared" si="3"/>
        <v>0</v>
      </c>
    </row>
    <row r="10" spans="2:43" x14ac:dyDescent="0.15">
      <c r="B10" s="5" t="s">
        <v>49</v>
      </c>
      <c r="C10" s="42" t="s">
        <v>104</v>
      </c>
      <c r="D10" s="33">
        <f t="shared" si="0"/>
        <v>0</v>
      </c>
      <c r="E10" s="28">
        <f t="shared" si="0"/>
        <v>1</v>
      </c>
      <c r="F10" s="28">
        <f t="shared" si="0"/>
        <v>0</v>
      </c>
      <c r="G10" s="28">
        <f t="shared" si="0"/>
        <v>0</v>
      </c>
      <c r="H10" s="28">
        <f t="shared" si="0"/>
        <v>0</v>
      </c>
      <c r="I10" s="28">
        <f t="shared" si="0"/>
        <v>0</v>
      </c>
      <c r="J10" s="28">
        <f t="shared" si="0"/>
        <v>0</v>
      </c>
      <c r="K10" s="28">
        <f t="shared" si="0"/>
        <v>0</v>
      </c>
      <c r="L10" s="28">
        <f t="shared" si="0"/>
        <v>0</v>
      </c>
      <c r="M10" s="28">
        <f t="shared" si="0"/>
        <v>0</v>
      </c>
      <c r="N10" s="28">
        <f t="shared" si="1"/>
        <v>0</v>
      </c>
      <c r="O10" s="28">
        <f t="shared" si="1"/>
        <v>0</v>
      </c>
      <c r="P10" s="28">
        <f t="shared" si="1"/>
        <v>0</v>
      </c>
      <c r="Q10" s="28">
        <f t="shared" si="1"/>
        <v>0</v>
      </c>
      <c r="R10" s="28">
        <f t="shared" si="1"/>
        <v>0</v>
      </c>
      <c r="S10" s="28">
        <f t="shared" si="1"/>
        <v>0</v>
      </c>
      <c r="T10" s="28">
        <f t="shared" si="1"/>
        <v>0</v>
      </c>
      <c r="U10" s="28">
        <f t="shared" si="1"/>
        <v>0</v>
      </c>
      <c r="V10" s="28">
        <f t="shared" si="1"/>
        <v>0</v>
      </c>
      <c r="W10" s="28">
        <f t="shared" si="1"/>
        <v>0</v>
      </c>
      <c r="X10" s="28">
        <f t="shared" si="2"/>
        <v>0</v>
      </c>
      <c r="Y10" s="28">
        <f t="shared" si="2"/>
        <v>0</v>
      </c>
      <c r="Z10" s="28">
        <f t="shared" si="2"/>
        <v>0</v>
      </c>
      <c r="AA10" s="28">
        <f t="shared" si="2"/>
        <v>0</v>
      </c>
      <c r="AB10" s="28">
        <f t="shared" si="2"/>
        <v>0</v>
      </c>
      <c r="AC10" s="28">
        <f t="shared" si="2"/>
        <v>0</v>
      </c>
      <c r="AD10" s="28">
        <f t="shared" si="2"/>
        <v>0</v>
      </c>
      <c r="AE10" s="28">
        <f t="shared" si="2"/>
        <v>0</v>
      </c>
      <c r="AF10" s="28">
        <f t="shared" si="2"/>
        <v>0</v>
      </c>
      <c r="AG10" s="28">
        <f t="shared" si="2"/>
        <v>0</v>
      </c>
      <c r="AH10" s="28">
        <f t="shared" si="3"/>
        <v>0</v>
      </c>
      <c r="AI10" s="28">
        <f t="shared" si="3"/>
        <v>0</v>
      </c>
      <c r="AJ10" s="28">
        <f t="shared" si="3"/>
        <v>0</v>
      </c>
      <c r="AK10" s="28">
        <f t="shared" si="3"/>
        <v>0</v>
      </c>
      <c r="AL10" s="28">
        <f t="shared" si="3"/>
        <v>0</v>
      </c>
      <c r="AM10" s="28">
        <f t="shared" si="3"/>
        <v>0</v>
      </c>
      <c r="AN10" s="34">
        <f t="shared" si="3"/>
        <v>0</v>
      </c>
    </row>
    <row r="11" spans="2:43" x14ac:dyDescent="0.15">
      <c r="B11" s="5" t="s">
        <v>50</v>
      </c>
      <c r="C11" s="42" t="s">
        <v>123</v>
      </c>
      <c r="D11" s="33">
        <f t="shared" si="0"/>
        <v>0</v>
      </c>
      <c r="E11" s="28">
        <f t="shared" si="0"/>
        <v>0</v>
      </c>
      <c r="F11" s="28">
        <f t="shared" si="0"/>
        <v>1</v>
      </c>
      <c r="G11" s="28">
        <f t="shared" si="0"/>
        <v>0</v>
      </c>
      <c r="H11" s="28">
        <f t="shared" si="0"/>
        <v>0</v>
      </c>
      <c r="I11" s="28">
        <f t="shared" si="0"/>
        <v>0</v>
      </c>
      <c r="J11" s="28">
        <f t="shared" si="0"/>
        <v>0</v>
      </c>
      <c r="K11" s="28">
        <f t="shared" si="0"/>
        <v>0</v>
      </c>
      <c r="L11" s="28">
        <f t="shared" si="0"/>
        <v>0</v>
      </c>
      <c r="M11" s="28">
        <f t="shared" si="0"/>
        <v>0</v>
      </c>
      <c r="N11" s="28">
        <f t="shared" si="1"/>
        <v>0</v>
      </c>
      <c r="O11" s="28">
        <f t="shared" si="1"/>
        <v>0</v>
      </c>
      <c r="P11" s="28">
        <f t="shared" si="1"/>
        <v>0</v>
      </c>
      <c r="Q11" s="28">
        <f t="shared" si="1"/>
        <v>0</v>
      </c>
      <c r="R11" s="28">
        <f t="shared" si="1"/>
        <v>0</v>
      </c>
      <c r="S11" s="28">
        <f t="shared" si="1"/>
        <v>0</v>
      </c>
      <c r="T11" s="28">
        <f t="shared" si="1"/>
        <v>0</v>
      </c>
      <c r="U11" s="28">
        <f t="shared" si="1"/>
        <v>0</v>
      </c>
      <c r="V11" s="28">
        <f t="shared" si="1"/>
        <v>0</v>
      </c>
      <c r="W11" s="28">
        <f t="shared" si="1"/>
        <v>0</v>
      </c>
      <c r="X11" s="28">
        <f t="shared" si="2"/>
        <v>0</v>
      </c>
      <c r="Y11" s="28">
        <f t="shared" si="2"/>
        <v>0</v>
      </c>
      <c r="Z11" s="28">
        <f t="shared" si="2"/>
        <v>0</v>
      </c>
      <c r="AA11" s="28">
        <f t="shared" si="2"/>
        <v>0</v>
      </c>
      <c r="AB11" s="28">
        <f t="shared" si="2"/>
        <v>0</v>
      </c>
      <c r="AC11" s="28">
        <f t="shared" si="2"/>
        <v>0</v>
      </c>
      <c r="AD11" s="28">
        <f t="shared" si="2"/>
        <v>0</v>
      </c>
      <c r="AE11" s="28">
        <f t="shared" si="2"/>
        <v>0</v>
      </c>
      <c r="AF11" s="28">
        <f t="shared" si="2"/>
        <v>0</v>
      </c>
      <c r="AG11" s="28">
        <f t="shared" si="2"/>
        <v>0</v>
      </c>
      <c r="AH11" s="28">
        <f t="shared" si="3"/>
        <v>0</v>
      </c>
      <c r="AI11" s="28">
        <f t="shared" si="3"/>
        <v>0</v>
      </c>
      <c r="AJ11" s="28">
        <f t="shared" si="3"/>
        <v>0</v>
      </c>
      <c r="AK11" s="28">
        <f t="shared" si="3"/>
        <v>0</v>
      </c>
      <c r="AL11" s="28">
        <f t="shared" si="3"/>
        <v>0</v>
      </c>
      <c r="AM11" s="28">
        <f t="shared" si="3"/>
        <v>0</v>
      </c>
      <c r="AN11" s="34">
        <f t="shared" si="3"/>
        <v>0</v>
      </c>
    </row>
    <row r="12" spans="2:43" x14ac:dyDescent="0.15">
      <c r="B12" s="5" t="s">
        <v>51</v>
      </c>
      <c r="C12" s="42" t="s">
        <v>124</v>
      </c>
      <c r="D12" s="33">
        <f t="shared" si="0"/>
        <v>0</v>
      </c>
      <c r="E12" s="28">
        <f t="shared" si="0"/>
        <v>0</v>
      </c>
      <c r="F12" s="28">
        <f t="shared" si="0"/>
        <v>0</v>
      </c>
      <c r="G12" s="28">
        <f t="shared" si="0"/>
        <v>1</v>
      </c>
      <c r="H12" s="28">
        <f t="shared" si="0"/>
        <v>0</v>
      </c>
      <c r="I12" s="28">
        <f t="shared" si="0"/>
        <v>0</v>
      </c>
      <c r="J12" s="28">
        <f t="shared" si="0"/>
        <v>0</v>
      </c>
      <c r="K12" s="28">
        <f t="shared" si="0"/>
        <v>0</v>
      </c>
      <c r="L12" s="28">
        <f t="shared" si="0"/>
        <v>0</v>
      </c>
      <c r="M12" s="28">
        <f t="shared" si="0"/>
        <v>0</v>
      </c>
      <c r="N12" s="28">
        <f t="shared" si="1"/>
        <v>0</v>
      </c>
      <c r="O12" s="28">
        <f t="shared" si="1"/>
        <v>0</v>
      </c>
      <c r="P12" s="28">
        <f t="shared" si="1"/>
        <v>0</v>
      </c>
      <c r="Q12" s="28">
        <f t="shared" si="1"/>
        <v>0</v>
      </c>
      <c r="R12" s="28">
        <f t="shared" si="1"/>
        <v>0</v>
      </c>
      <c r="S12" s="28">
        <f t="shared" si="1"/>
        <v>0</v>
      </c>
      <c r="T12" s="28">
        <f t="shared" si="1"/>
        <v>0</v>
      </c>
      <c r="U12" s="28">
        <f t="shared" si="1"/>
        <v>0</v>
      </c>
      <c r="V12" s="28">
        <f t="shared" si="1"/>
        <v>0</v>
      </c>
      <c r="W12" s="28">
        <f t="shared" si="1"/>
        <v>0</v>
      </c>
      <c r="X12" s="28">
        <f t="shared" si="2"/>
        <v>0</v>
      </c>
      <c r="Y12" s="28">
        <f t="shared" si="2"/>
        <v>0</v>
      </c>
      <c r="Z12" s="28">
        <f t="shared" si="2"/>
        <v>0</v>
      </c>
      <c r="AA12" s="28">
        <f t="shared" si="2"/>
        <v>0</v>
      </c>
      <c r="AB12" s="28">
        <f t="shared" si="2"/>
        <v>0</v>
      </c>
      <c r="AC12" s="28">
        <f t="shared" si="2"/>
        <v>0</v>
      </c>
      <c r="AD12" s="28">
        <f t="shared" si="2"/>
        <v>0</v>
      </c>
      <c r="AE12" s="28">
        <f t="shared" si="2"/>
        <v>0</v>
      </c>
      <c r="AF12" s="28">
        <f t="shared" si="2"/>
        <v>0</v>
      </c>
      <c r="AG12" s="28">
        <f t="shared" si="2"/>
        <v>0</v>
      </c>
      <c r="AH12" s="28">
        <f t="shared" si="3"/>
        <v>0</v>
      </c>
      <c r="AI12" s="28">
        <f t="shared" si="3"/>
        <v>0</v>
      </c>
      <c r="AJ12" s="28">
        <f t="shared" si="3"/>
        <v>0</v>
      </c>
      <c r="AK12" s="28">
        <f t="shared" si="3"/>
        <v>0</v>
      </c>
      <c r="AL12" s="28">
        <f t="shared" si="3"/>
        <v>0</v>
      </c>
      <c r="AM12" s="28">
        <f t="shared" si="3"/>
        <v>0</v>
      </c>
      <c r="AN12" s="34">
        <f t="shared" si="3"/>
        <v>0</v>
      </c>
    </row>
    <row r="13" spans="2:43" x14ac:dyDescent="0.15">
      <c r="B13" s="5" t="s">
        <v>52</v>
      </c>
      <c r="C13" s="42" t="s">
        <v>105</v>
      </c>
      <c r="D13" s="33">
        <f t="shared" si="0"/>
        <v>0</v>
      </c>
      <c r="E13" s="28">
        <f t="shared" si="0"/>
        <v>0</v>
      </c>
      <c r="F13" s="28">
        <f t="shared" si="0"/>
        <v>0</v>
      </c>
      <c r="G13" s="28">
        <f t="shared" si="0"/>
        <v>0</v>
      </c>
      <c r="H13" s="28">
        <f t="shared" si="0"/>
        <v>1</v>
      </c>
      <c r="I13" s="28">
        <f t="shared" si="0"/>
        <v>0</v>
      </c>
      <c r="J13" s="28">
        <f t="shared" si="0"/>
        <v>0</v>
      </c>
      <c r="K13" s="28">
        <f t="shared" si="0"/>
        <v>0</v>
      </c>
      <c r="L13" s="28">
        <f t="shared" si="0"/>
        <v>0</v>
      </c>
      <c r="M13" s="28">
        <f t="shared" si="0"/>
        <v>0</v>
      </c>
      <c r="N13" s="28">
        <f t="shared" si="1"/>
        <v>0</v>
      </c>
      <c r="O13" s="28">
        <f t="shared" si="1"/>
        <v>0</v>
      </c>
      <c r="P13" s="28">
        <f t="shared" si="1"/>
        <v>0</v>
      </c>
      <c r="Q13" s="28">
        <f t="shared" si="1"/>
        <v>0</v>
      </c>
      <c r="R13" s="28">
        <f t="shared" si="1"/>
        <v>0</v>
      </c>
      <c r="S13" s="28">
        <f t="shared" si="1"/>
        <v>0</v>
      </c>
      <c r="T13" s="28">
        <f t="shared" si="1"/>
        <v>0</v>
      </c>
      <c r="U13" s="28">
        <f t="shared" si="1"/>
        <v>0</v>
      </c>
      <c r="V13" s="28">
        <f t="shared" si="1"/>
        <v>0</v>
      </c>
      <c r="W13" s="28">
        <f t="shared" si="1"/>
        <v>0</v>
      </c>
      <c r="X13" s="28">
        <f t="shared" si="2"/>
        <v>0</v>
      </c>
      <c r="Y13" s="28">
        <f t="shared" si="2"/>
        <v>0</v>
      </c>
      <c r="Z13" s="28">
        <f t="shared" si="2"/>
        <v>0</v>
      </c>
      <c r="AA13" s="28">
        <f t="shared" si="2"/>
        <v>0</v>
      </c>
      <c r="AB13" s="28">
        <f t="shared" si="2"/>
        <v>0</v>
      </c>
      <c r="AC13" s="28">
        <f t="shared" si="2"/>
        <v>0</v>
      </c>
      <c r="AD13" s="28">
        <f t="shared" si="2"/>
        <v>0</v>
      </c>
      <c r="AE13" s="28">
        <f t="shared" si="2"/>
        <v>0</v>
      </c>
      <c r="AF13" s="28">
        <f t="shared" si="2"/>
        <v>0</v>
      </c>
      <c r="AG13" s="28">
        <f t="shared" si="2"/>
        <v>0</v>
      </c>
      <c r="AH13" s="28">
        <f t="shared" si="3"/>
        <v>0</v>
      </c>
      <c r="AI13" s="28">
        <f t="shared" si="3"/>
        <v>0</v>
      </c>
      <c r="AJ13" s="28">
        <f t="shared" si="3"/>
        <v>0</v>
      </c>
      <c r="AK13" s="28">
        <f t="shared" si="3"/>
        <v>0</v>
      </c>
      <c r="AL13" s="28">
        <f t="shared" si="3"/>
        <v>0</v>
      </c>
      <c r="AM13" s="28">
        <f t="shared" si="3"/>
        <v>0</v>
      </c>
      <c r="AN13" s="34">
        <f t="shared" si="3"/>
        <v>0</v>
      </c>
    </row>
    <row r="14" spans="2:43" x14ac:dyDescent="0.15">
      <c r="B14" s="5" t="s">
        <v>53</v>
      </c>
      <c r="C14" s="42" t="s">
        <v>125</v>
      </c>
      <c r="D14" s="33">
        <f t="shared" si="0"/>
        <v>0</v>
      </c>
      <c r="E14" s="28">
        <f t="shared" si="0"/>
        <v>0</v>
      </c>
      <c r="F14" s="28">
        <f t="shared" si="0"/>
        <v>0</v>
      </c>
      <c r="G14" s="28">
        <f t="shared" si="0"/>
        <v>0</v>
      </c>
      <c r="H14" s="28">
        <f t="shared" si="0"/>
        <v>0</v>
      </c>
      <c r="I14" s="28">
        <f t="shared" si="0"/>
        <v>1</v>
      </c>
      <c r="J14" s="28">
        <f t="shared" si="0"/>
        <v>0</v>
      </c>
      <c r="K14" s="28">
        <f t="shared" si="0"/>
        <v>0</v>
      </c>
      <c r="L14" s="28">
        <f t="shared" si="0"/>
        <v>0</v>
      </c>
      <c r="M14" s="28">
        <f t="shared" si="0"/>
        <v>0</v>
      </c>
      <c r="N14" s="28">
        <f t="shared" si="1"/>
        <v>0</v>
      </c>
      <c r="O14" s="28">
        <f t="shared" si="1"/>
        <v>0</v>
      </c>
      <c r="P14" s="28">
        <f t="shared" si="1"/>
        <v>0</v>
      </c>
      <c r="Q14" s="28">
        <f t="shared" si="1"/>
        <v>0</v>
      </c>
      <c r="R14" s="28">
        <f t="shared" si="1"/>
        <v>0</v>
      </c>
      <c r="S14" s="28">
        <f t="shared" si="1"/>
        <v>0</v>
      </c>
      <c r="T14" s="28">
        <f t="shared" si="1"/>
        <v>0</v>
      </c>
      <c r="U14" s="28">
        <f t="shared" si="1"/>
        <v>0</v>
      </c>
      <c r="V14" s="28">
        <f t="shared" si="1"/>
        <v>0</v>
      </c>
      <c r="W14" s="28">
        <f t="shared" si="1"/>
        <v>0</v>
      </c>
      <c r="X14" s="28">
        <f t="shared" si="2"/>
        <v>0</v>
      </c>
      <c r="Y14" s="28">
        <f t="shared" si="2"/>
        <v>0</v>
      </c>
      <c r="Z14" s="28">
        <f t="shared" si="2"/>
        <v>0</v>
      </c>
      <c r="AA14" s="28">
        <f t="shared" si="2"/>
        <v>0</v>
      </c>
      <c r="AB14" s="28">
        <f t="shared" si="2"/>
        <v>0</v>
      </c>
      <c r="AC14" s="28">
        <f t="shared" si="2"/>
        <v>0</v>
      </c>
      <c r="AD14" s="28">
        <f t="shared" si="2"/>
        <v>0</v>
      </c>
      <c r="AE14" s="28">
        <f t="shared" si="2"/>
        <v>0</v>
      </c>
      <c r="AF14" s="28">
        <f t="shared" si="2"/>
        <v>0</v>
      </c>
      <c r="AG14" s="28">
        <f t="shared" si="2"/>
        <v>0</v>
      </c>
      <c r="AH14" s="28">
        <f t="shared" si="3"/>
        <v>0</v>
      </c>
      <c r="AI14" s="28">
        <f t="shared" si="3"/>
        <v>0</v>
      </c>
      <c r="AJ14" s="28">
        <f t="shared" si="3"/>
        <v>0</v>
      </c>
      <c r="AK14" s="28">
        <f t="shared" si="3"/>
        <v>0</v>
      </c>
      <c r="AL14" s="28">
        <f t="shared" si="3"/>
        <v>0</v>
      </c>
      <c r="AM14" s="28">
        <f t="shared" si="3"/>
        <v>0</v>
      </c>
      <c r="AN14" s="34">
        <f t="shared" si="3"/>
        <v>0</v>
      </c>
    </row>
    <row r="15" spans="2:43" x14ac:dyDescent="0.15">
      <c r="B15" s="5" t="s">
        <v>54</v>
      </c>
      <c r="C15" s="42" t="s">
        <v>126</v>
      </c>
      <c r="D15" s="33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1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1"/>
        <v>0</v>
      </c>
      <c r="O15" s="28">
        <f t="shared" si="1"/>
        <v>0</v>
      </c>
      <c r="P15" s="28">
        <f t="shared" si="1"/>
        <v>0</v>
      </c>
      <c r="Q15" s="28">
        <f t="shared" si="1"/>
        <v>0</v>
      </c>
      <c r="R15" s="28">
        <f t="shared" si="1"/>
        <v>0</v>
      </c>
      <c r="S15" s="28">
        <f t="shared" si="1"/>
        <v>0</v>
      </c>
      <c r="T15" s="28">
        <f t="shared" si="1"/>
        <v>0</v>
      </c>
      <c r="U15" s="28">
        <f t="shared" si="1"/>
        <v>0</v>
      </c>
      <c r="V15" s="28">
        <f t="shared" si="1"/>
        <v>0</v>
      </c>
      <c r="W15" s="28">
        <f t="shared" si="1"/>
        <v>0</v>
      </c>
      <c r="X15" s="28">
        <f t="shared" si="2"/>
        <v>0</v>
      </c>
      <c r="Y15" s="28">
        <f t="shared" si="2"/>
        <v>0</v>
      </c>
      <c r="Z15" s="28">
        <f t="shared" si="2"/>
        <v>0</v>
      </c>
      <c r="AA15" s="28">
        <f t="shared" si="2"/>
        <v>0</v>
      </c>
      <c r="AB15" s="28">
        <f t="shared" si="2"/>
        <v>0</v>
      </c>
      <c r="AC15" s="28">
        <f t="shared" si="2"/>
        <v>0</v>
      </c>
      <c r="AD15" s="28">
        <f t="shared" si="2"/>
        <v>0</v>
      </c>
      <c r="AE15" s="28">
        <f t="shared" si="2"/>
        <v>0</v>
      </c>
      <c r="AF15" s="28">
        <f t="shared" si="2"/>
        <v>0</v>
      </c>
      <c r="AG15" s="28">
        <f t="shared" si="2"/>
        <v>0</v>
      </c>
      <c r="AH15" s="28">
        <f t="shared" si="3"/>
        <v>0</v>
      </c>
      <c r="AI15" s="28">
        <f t="shared" si="3"/>
        <v>0</v>
      </c>
      <c r="AJ15" s="28">
        <f t="shared" si="3"/>
        <v>0</v>
      </c>
      <c r="AK15" s="28">
        <f t="shared" si="3"/>
        <v>0</v>
      </c>
      <c r="AL15" s="28">
        <f t="shared" si="3"/>
        <v>0</v>
      </c>
      <c r="AM15" s="28">
        <f t="shared" si="3"/>
        <v>0</v>
      </c>
      <c r="AN15" s="34">
        <f t="shared" si="3"/>
        <v>0</v>
      </c>
    </row>
    <row r="16" spans="2:43" x14ac:dyDescent="0.15">
      <c r="B16" s="5" t="s">
        <v>55</v>
      </c>
      <c r="C16" s="42" t="s">
        <v>144</v>
      </c>
      <c r="D16" s="33">
        <f t="shared" si="0"/>
        <v>0</v>
      </c>
      <c r="E16" s="28">
        <f t="shared" si="0"/>
        <v>0</v>
      </c>
      <c r="F16" s="28">
        <f t="shared" si="0"/>
        <v>0</v>
      </c>
      <c r="G16" s="28">
        <f t="shared" si="0"/>
        <v>0</v>
      </c>
      <c r="H16" s="28">
        <f t="shared" si="0"/>
        <v>0</v>
      </c>
      <c r="I16" s="28">
        <f t="shared" si="0"/>
        <v>0</v>
      </c>
      <c r="J16" s="28">
        <f t="shared" si="0"/>
        <v>0</v>
      </c>
      <c r="K16" s="28">
        <f t="shared" si="0"/>
        <v>1</v>
      </c>
      <c r="L16" s="28">
        <f t="shared" si="0"/>
        <v>0</v>
      </c>
      <c r="M16" s="28">
        <f t="shared" si="0"/>
        <v>0</v>
      </c>
      <c r="N16" s="28">
        <f t="shared" si="1"/>
        <v>0</v>
      </c>
      <c r="O16" s="28">
        <f t="shared" si="1"/>
        <v>0</v>
      </c>
      <c r="P16" s="28">
        <f t="shared" si="1"/>
        <v>0</v>
      </c>
      <c r="Q16" s="28">
        <f t="shared" si="1"/>
        <v>0</v>
      </c>
      <c r="R16" s="28">
        <f t="shared" si="1"/>
        <v>0</v>
      </c>
      <c r="S16" s="28">
        <f t="shared" si="1"/>
        <v>0</v>
      </c>
      <c r="T16" s="28">
        <f t="shared" si="1"/>
        <v>0</v>
      </c>
      <c r="U16" s="28">
        <f t="shared" si="1"/>
        <v>0</v>
      </c>
      <c r="V16" s="28">
        <f t="shared" si="1"/>
        <v>0</v>
      </c>
      <c r="W16" s="28">
        <f t="shared" si="1"/>
        <v>0</v>
      </c>
      <c r="X16" s="28">
        <f t="shared" si="2"/>
        <v>0</v>
      </c>
      <c r="Y16" s="28">
        <f t="shared" si="2"/>
        <v>0</v>
      </c>
      <c r="Z16" s="28">
        <f t="shared" si="2"/>
        <v>0</v>
      </c>
      <c r="AA16" s="28">
        <f t="shared" si="2"/>
        <v>0</v>
      </c>
      <c r="AB16" s="28">
        <f t="shared" si="2"/>
        <v>0</v>
      </c>
      <c r="AC16" s="28">
        <f t="shared" si="2"/>
        <v>0</v>
      </c>
      <c r="AD16" s="28">
        <f t="shared" si="2"/>
        <v>0</v>
      </c>
      <c r="AE16" s="28">
        <f t="shared" si="2"/>
        <v>0</v>
      </c>
      <c r="AF16" s="28">
        <f t="shared" si="2"/>
        <v>0</v>
      </c>
      <c r="AG16" s="28">
        <f t="shared" si="2"/>
        <v>0</v>
      </c>
      <c r="AH16" s="28">
        <f t="shared" si="3"/>
        <v>0</v>
      </c>
      <c r="AI16" s="28">
        <f t="shared" si="3"/>
        <v>0</v>
      </c>
      <c r="AJ16" s="28">
        <f t="shared" si="3"/>
        <v>0</v>
      </c>
      <c r="AK16" s="28">
        <f t="shared" si="3"/>
        <v>0</v>
      </c>
      <c r="AL16" s="28">
        <f t="shared" si="3"/>
        <v>0</v>
      </c>
      <c r="AM16" s="28">
        <f t="shared" si="3"/>
        <v>0</v>
      </c>
      <c r="AN16" s="34">
        <f t="shared" si="3"/>
        <v>0</v>
      </c>
    </row>
    <row r="17" spans="2:40" x14ac:dyDescent="0.15">
      <c r="B17" s="5" t="s">
        <v>56</v>
      </c>
      <c r="C17" s="42" t="s">
        <v>127</v>
      </c>
      <c r="D17" s="33">
        <f t="shared" si="0"/>
        <v>0</v>
      </c>
      <c r="E17" s="28">
        <f t="shared" si="0"/>
        <v>0</v>
      </c>
      <c r="F17" s="28">
        <f t="shared" si="0"/>
        <v>0</v>
      </c>
      <c r="G17" s="28">
        <f t="shared" si="0"/>
        <v>0</v>
      </c>
      <c r="H17" s="28">
        <f t="shared" si="0"/>
        <v>0</v>
      </c>
      <c r="I17" s="28">
        <f t="shared" si="0"/>
        <v>0</v>
      </c>
      <c r="J17" s="28">
        <f t="shared" si="0"/>
        <v>0</v>
      </c>
      <c r="K17" s="28">
        <f t="shared" si="0"/>
        <v>0</v>
      </c>
      <c r="L17" s="28">
        <f t="shared" si="0"/>
        <v>1</v>
      </c>
      <c r="M17" s="28">
        <f t="shared" si="0"/>
        <v>0</v>
      </c>
      <c r="N17" s="28">
        <f t="shared" si="1"/>
        <v>0</v>
      </c>
      <c r="O17" s="28">
        <f t="shared" si="1"/>
        <v>0</v>
      </c>
      <c r="P17" s="28">
        <f t="shared" si="1"/>
        <v>0</v>
      </c>
      <c r="Q17" s="28">
        <f t="shared" si="1"/>
        <v>0</v>
      </c>
      <c r="R17" s="28">
        <f t="shared" si="1"/>
        <v>0</v>
      </c>
      <c r="S17" s="28">
        <f t="shared" si="1"/>
        <v>0</v>
      </c>
      <c r="T17" s="28">
        <f t="shared" si="1"/>
        <v>0</v>
      </c>
      <c r="U17" s="28">
        <f t="shared" si="1"/>
        <v>0</v>
      </c>
      <c r="V17" s="28">
        <f t="shared" si="1"/>
        <v>0</v>
      </c>
      <c r="W17" s="28">
        <f t="shared" si="1"/>
        <v>0</v>
      </c>
      <c r="X17" s="28">
        <f t="shared" si="2"/>
        <v>0</v>
      </c>
      <c r="Y17" s="28">
        <f t="shared" si="2"/>
        <v>0</v>
      </c>
      <c r="Z17" s="28">
        <f t="shared" si="2"/>
        <v>0</v>
      </c>
      <c r="AA17" s="28">
        <f t="shared" si="2"/>
        <v>0</v>
      </c>
      <c r="AB17" s="28">
        <f t="shared" si="2"/>
        <v>0</v>
      </c>
      <c r="AC17" s="28">
        <f t="shared" si="2"/>
        <v>0</v>
      </c>
      <c r="AD17" s="28">
        <f t="shared" si="2"/>
        <v>0</v>
      </c>
      <c r="AE17" s="28">
        <f t="shared" si="2"/>
        <v>0</v>
      </c>
      <c r="AF17" s="28">
        <f t="shared" si="2"/>
        <v>0</v>
      </c>
      <c r="AG17" s="28">
        <f t="shared" si="2"/>
        <v>0</v>
      </c>
      <c r="AH17" s="28">
        <f t="shared" si="3"/>
        <v>0</v>
      </c>
      <c r="AI17" s="28">
        <f t="shared" si="3"/>
        <v>0</v>
      </c>
      <c r="AJ17" s="28">
        <f t="shared" si="3"/>
        <v>0</v>
      </c>
      <c r="AK17" s="28">
        <f t="shared" si="3"/>
        <v>0</v>
      </c>
      <c r="AL17" s="28">
        <f t="shared" si="3"/>
        <v>0</v>
      </c>
      <c r="AM17" s="28">
        <f t="shared" si="3"/>
        <v>0</v>
      </c>
      <c r="AN17" s="34">
        <f t="shared" si="3"/>
        <v>0</v>
      </c>
    </row>
    <row r="18" spans="2:40" x14ac:dyDescent="0.15">
      <c r="B18" s="5" t="s">
        <v>57</v>
      </c>
      <c r="C18" s="42" t="s">
        <v>128</v>
      </c>
      <c r="D18" s="33">
        <f t="shared" si="0"/>
        <v>0</v>
      </c>
      <c r="E18" s="28">
        <f t="shared" si="0"/>
        <v>0</v>
      </c>
      <c r="F18" s="28">
        <f t="shared" si="0"/>
        <v>0</v>
      </c>
      <c r="G18" s="28">
        <f t="shared" si="0"/>
        <v>0</v>
      </c>
      <c r="H18" s="28">
        <f t="shared" si="0"/>
        <v>0</v>
      </c>
      <c r="I18" s="28">
        <f t="shared" si="0"/>
        <v>0</v>
      </c>
      <c r="J18" s="28">
        <f t="shared" si="0"/>
        <v>0</v>
      </c>
      <c r="K18" s="28">
        <f t="shared" si="0"/>
        <v>0</v>
      </c>
      <c r="L18" s="28">
        <f t="shared" si="0"/>
        <v>0</v>
      </c>
      <c r="M18" s="28">
        <f t="shared" si="0"/>
        <v>1</v>
      </c>
      <c r="N18" s="28">
        <f t="shared" si="1"/>
        <v>0</v>
      </c>
      <c r="O18" s="28">
        <f t="shared" si="1"/>
        <v>0</v>
      </c>
      <c r="P18" s="28">
        <f t="shared" si="1"/>
        <v>0</v>
      </c>
      <c r="Q18" s="28">
        <f t="shared" si="1"/>
        <v>0</v>
      </c>
      <c r="R18" s="28">
        <f t="shared" si="1"/>
        <v>0</v>
      </c>
      <c r="S18" s="28">
        <f t="shared" si="1"/>
        <v>0</v>
      </c>
      <c r="T18" s="28">
        <f t="shared" si="1"/>
        <v>0</v>
      </c>
      <c r="U18" s="28">
        <f t="shared" si="1"/>
        <v>0</v>
      </c>
      <c r="V18" s="28">
        <f t="shared" si="1"/>
        <v>0</v>
      </c>
      <c r="W18" s="28">
        <f t="shared" si="1"/>
        <v>0</v>
      </c>
      <c r="X18" s="28">
        <f t="shared" si="2"/>
        <v>0</v>
      </c>
      <c r="Y18" s="28">
        <f t="shared" si="2"/>
        <v>0</v>
      </c>
      <c r="Z18" s="28">
        <f t="shared" si="2"/>
        <v>0</v>
      </c>
      <c r="AA18" s="28">
        <f t="shared" si="2"/>
        <v>0</v>
      </c>
      <c r="AB18" s="28">
        <f t="shared" si="2"/>
        <v>0</v>
      </c>
      <c r="AC18" s="28">
        <f t="shared" si="2"/>
        <v>0</v>
      </c>
      <c r="AD18" s="28">
        <f t="shared" si="2"/>
        <v>0</v>
      </c>
      <c r="AE18" s="28">
        <f t="shared" si="2"/>
        <v>0</v>
      </c>
      <c r="AF18" s="28">
        <f t="shared" si="2"/>
        <v>0</v>
      </c>
      <c r="AG18" s="28">
        <f t="shared" si="2"/>
        <v>0</v>
      </c>
      <c r="AH18" s="28">
        <f t="shared" si="3"/>
        <v>0</v>
      </c>
      <c r="AI18" s="28">
        <f t="shared" si="3"/>
        <v>0</v>
      </c>
      <c r="AJ18" s="28">
        <f t="shared" si="3"/>
        <v>0</v>
      </c>
      <c r="AK18" s="28">
        <f t="shared" si="3"/>
        <v>0</v>
      </c>
      <c r="AL18" s="28">
        <f t="shared" si="3"/>
        <v>0</v>
      </c>
      <c r="AM18" s="28">
        <f t="shared" si="3"/>
        <v>0</v>
      </c>
      <c r="AN18" s="34">
        <f t="shared" si="3"/>
        <v>0</v>
      </c>
    </row>
    <row r="19" spans="2:40" x14ac:dyDescent="0.15">
      <c r="B19" s="5" t="s">
        <v>58</v>
      </c>
      <c r="C19" s="42" t="s">
        <v>129</v>
      </c>
      <c r="D19" s="33">
        <f t="shared" ref="D19:M28" si="4">IF($B19=D$7,1,0)</f>
        <v>0</v>
      </c>
      <c r="E19" s="28">
        <f t="shared" si="4"/>
        <v>0</v>
      </c>
      <c r="F19" s="28">
        <f t="shared" si="4"/>
        <v>0</v>
      </c>
      <c r="G19" s="28">
        <f t="shared" si="4"/>
        <v>0</v>
      </c>
      <c r="H19" s="28">
        <f t="shared" si="4"/>
        <v>0</v>
      </c>
      <c r="I19" s="28">
        <f t="shared" si="4"/>
        <v>0</v>
      </c>
      <c r="J19" s="28">
        <f t="shared" si="4"/>
        <v>0</v>
      </c>
      <c r="K19" s="28">
        <f t="shared" si="4"/>
        <v>0</v>
      </c>
      <c r="L19" s="28">
        <f t="shared" si="4"/>
        <v>0</v>
      </c>
      <c r="M19" s="28">
        <f t="shared" si="4"/>
        <v>0</v>
      </c>
      <c r="N19" s="28">
        <f t="shared" ref="N19:W28" si="5">IF($B19=N$7,1,0)</f>
        <v>1</v>
      </c>
      <c r="O19" s="28">
        <f t="shared" si="5"/>
        <v>0</v>
      </c>
      <c r="P19" s="28">
        <f t="shared" si="5"/>
        <v>0</v>
      </c>
      <c r="Q19" s="28">
        <f t="shared" si="5"/>
        <v>0</v>
      </c>
      <c r="R19" s="28">
        <f t="shared" si="5"/>
        <v>0</v>
      </c>
      <c r="S19" s="28">
        <f t="shared" si="5"/>
        <v>0</v>
      </c>
      <c r="T19" s="28">
        <f t="shared" si="5"/>
        <v>0</v>
      </c>
      <c r="U19" s="28">
        <f t="shared" si="5"/>
        <v>0</v>
      </c>
      <c r="V19" s="28">
        <f t="shared" si="5"/>
        <v>0</v>
      </c>
      <c r="W19" s="28">
        <f t="shared" si="5"/>
        <v>0</v>
      </c>
      <c r="X19" s="28">
        <f t="shared" ref="X19:AG28" si="6">IF($B19=X$7,1,0)</f>
        <v>0</v>
      </c>
      <c r="Y19" s="28">
        <f t="shared" si="6"/>
        <v>0</v>
      </c>
      <c r="Z19" s="28">
        <f t="shared" si="6"/>
        <v>0</v>
      </c>
      <c r="AA19" s="28">
        <f t="shared" si="6"/>
        <v>0</v>
      </c>
      <c r="AB19" s="28">
        <f t="shared" si="6"/>
        <v>0</v>
      </c>
      <c r="AC19" s="28">
        <f t="shared" si="6"/>
        <v>0</v>
      </c>
      <c r="AD19" s="28">
        <f t="shared" si="6"/>
        <v>0</v>
      </c>
      <c r="AE19" s="28">
        <f t="shared" si="6"/>
        <v>0</v>
      </c>
      <c r="AF19" s="28">
        <f t="shared" si="6"/>
        <v>0</v>
      </c>
      <c r="AG19" s="28">
        <f t="shared" si="6"/>
        <v>0</v>
      </c>
      <c r="AH19" s="28">
        <f t="shared" ref="AH19:AN28" si="7">IF($B19=AH$7,1,0)</f>
        <v>0</v>
      </c>
      <c r="AI19" s="28">
        <f t="shared" si="7"/>
        <v>0</v>
      </c>
      <c r="AJ19" s="28">
        <f t="shared" si="7"/>
        <v>0</v>
      </c>
      <c r="AK19" s="28">
        <f t="shared" si="7"/>
        <v>0</v>
      </c>
      <c r="AL19" s="28">
        <f t="shared" si="7"/>
        <v>0</v>
      </c>
      <c r="AM19" s="28">
        <f t="shared" si="7"/>
        <v>0</v>
      </c>
      <c r="AN19" s="34">
        <f t="shared" si="7"/>
        <v>0</v>
      </c>
    </row>
    <row r="20" spans="2:40" x14ac:dyDescent="0.15">
      <c r="B20" s="5" t="s">
        <v>59</v>
      </c>
      <c r="C20" s="42" t="s">
        <v>130</v>
      </c>
      <c r="D20" s="33">
        <f t="shared" si="4"/>
        <v>0</v>
      </c>
      <c r="E20" s="28">
        <f t="shared" si="4"/>
        <v>0</v>
      </c>
      <c r="F20" s="28">
        <f t="shared" si="4"/>
        <v>0</v>
      </c>
      <c r="G20" s="28">
        <f t="shared" si="4"/>
        <v>0</v>
      </c>
      <c r="H20" s="28">
        <f t="shared" si="4"/>
        <v>0</v>
      </c>
      <c r="I20" s="28">
        <f t="shared" si="4"/>
        <v>0</v>
      </c>
      <c r="J20" s="28">
        <f t="shared" si="4"/>
        <v>0</v>
      </c>
      <c r="K20" s="28">
        <f t="shared" si="4"/>
        <v>0</v>
      </c>
      <c r="L20" s="28">
        <f t="shared" si="4"/>
        <v>0</v>
      </c>
      <c r="M20" s="28">
        <f t="shared" si="4"/>
        <v>0</v>
      </c>
      <c r="N20" s="28">
        <f t="shared" si="5"/>
        <v>0</v>
      </c>
      <c r="O20" s="28">
        <f t="shared" si="5"/>
        <v>1</v>
      </c>
      <c r="P20" s="28">
        <f t="shared" si="5"/>
        <v>0</v>
      </c>
      <c r="Q20" s="28">
        <f t="shared" si="5"/>
        <v>0</v>
      </c>
      <c r="R20" s="28">
        <f t="shared" si="5"/>
        <v>0</v>
      </c>
      <c r="S20" s="28">
        <f t="shared" si="5"/>
        <v>0</v>
      </c>
      <c r="T20" s="28">
        <f t="shared" si="5"/>
        <v>0</v>
      </c>
      <c r="U20" s="28">
        <f t="shared" si="5"/>
        <v>0</v>
      </c>
      <c r="V20" s="28">
        <f t="shared" si="5"/>
        <v>0</v>
      </c>
      <c r="W20" s="28">
        <f t="shared" si="5"/>
        <v>0</v>
      </c>
      <c r="X20" s="28">
        <f t="shared" si="6"/>
        <v>0</v>
      </c>
      <c r="Y20" s="28">
        <f t="shared" si="6"/>
        <v>0</v>
      </c>
      <c r="Z20" s="28">
        <f t="shared" si="6"/>
        <v>0</v>
      </c>
      <c r="AA20" s="28">
        <f t="shared" si="6"/>
        <v>0</v>
      </c>
      <c r="AB20" s="28">
        <f t="shared" si="6"/>
        <v>0</v>
      </c>
      <c r="AC20" s="28">
        <f t="shared" si="6"/>
        <v>0</v>
      </c>
      <c r="AD20" s="28">
        <f t="shared" si="6"/>
        <v>0</v>
      </c>
      <c r="AE20" s="28">
        <f t="shared" si="6"/>
        <v>0</v>
      </c>
      <c r="AF20" s="28">
        <f t="shared" si="6"/>
        <v>0</v>
      </c>
      <c r="AG20" s="28">
        <f t="shared" si="6"/>
        <v>0</v>
      </c>
      <c r="AH20" s="28">
        <f t="shared" si="7"/>
        <v>0</v>
      </c>
      <c r="AI20" s="28">
        <f t="shared" si="7"/>
        <v>0</v>
      </c>
      <c r="AJ20" s="28">
        <f t="shared" si="7"/>
        <v>0</v>
      </c>
      <c r="AK20" s="28">
        <f t="shared" si="7"/>
        <v>0</v>
      </c>
      <c r="AL20" s="28">
        <f t="shared" si="7"/>
        <v>0</v>
      </c>
      <c r="AM20" s="28">
        <f t="shared" si="7"/>
        <v>0</v>
      </c>
      <c r="AN20" s="34">
        <f t="shared" si="7"/>
        <v>0</v>
      </c>
    </row>
    <row r="21" spans="2:40" x14ac:dyDescent="0.15">
      <c r="B21" s="5" t="s">
        <v>60</v>
      </c>
      <c r="C21" s="42" t="s">
        <v>37</v>
      </c>
      <c r="D21" s="33">
        <f t="shared" si="4"/>
        <v>0</v>
      </c>
      <c r="E21" s="28">
        <f t="shared" si="4"/>
        <v>0</v>
      </c>
      <c r="F21" s="28">
        <f t="shared" si="4"/>
        <v>0</v>
      </c>
      <c r="G21" s="28">
        <f t="shared" si="4"/>
        <v>0</v>
      </c>
      <c r="H21" s="28">
        <f t="shared" si="4"/>
        <v>0</v>
      </c>
      <c r="I21" s="28">
        <f t="shared" si="4"/>
        <v>0</v>
      </c>
      <c r="J21" s="28">
        <f t="shared" si="4"/>
        <v>0</v>
      </c>
      <c r="K21" s="28">
        <f t="shared" si="4"/>
        <v>0</v>
      </c>
      <c r="L21" s="28">
        <f t="shared" si="4"/>
        <v>0</v>
      </c>
      <c r="M21" s="28">
        <f t="shared" si="4"/>
        <v>0</v>
      </c>
      <c r="N21" s="28">
        <f t="shared" si="5"/>
        <v>0</v>
      </c>
      <c r="O21" s="28">
        <f t="shared" si="5"/>
        <v>0</v>
      </c>
      <c r="P21" s="28">
        <f t="shared" si="5"/>
        <v>1</v>
      </c>
      <c r="Q21" s="28">
        <f t="shared" si="5"/>
        <v>0</v>
      </c>
      <c r="R21" s="28">
        <f t="shared" si="5"/>
        <v>0</v>
      </c>
      <c r="S21" s="28">
        <f t="shared" si="5"/>
        <v>0</v>
      </c>
      <c r="T21" s="28">
        <f t="shared" si="5"/>
        <v>0</v>
      </c>
      <c r="U21" s="28">
        <f t="shared" si="5"/>
        <v>0</v>
      </c>
      <c r="V21" s="28">
        <f t="shared" si="5"/>
        <v>0</v>
      </c>
      <c r="W21" s="28">
        <f t="shared" si="5"/>
        <v>0</v>
      </c>
      <c r="X21" s="28">
        <f t="shared" si="6"/>
        <v>0</v>
      </c>
      <c r="Y21" s="28">
        <f t="shared" si="6"/>
        <v>0</v>
      </c>
      <c r="Z21" s="28">
        <f t="shared" si="6"/>
        <v>0</v>
      </c>
      <c r="AA21" s="28">
        <f t="shared" si="6"/>
        <v>0</v>
      </c>
      <c r="AB21" s="28">
        <f t="shared" si="6"/>
        <v>0</v>
      </c>
      <c r="AC21" s="28">
        <f t="shared" si="6"/>
        <v>0</v>
      </c>
      <c r="AD21" s="28">
        <f t="shared" si="6"/>
        <v>0</v>
      </c>
      <c r="AE21" s="28">
        <f t="shared" si="6"/>
        <v>0</v>
      </c>
      <c r="AF21" s="28">
        <f t="shared" si="6"/>
        <v>0</v>
      </c>
      <c r="AG21" s="28">
        <f t="shared" si="6"/>
        <v>0</v>
      </c>
      <c r="AH21" s="28">
        <f t="shared" si="7"/>
        <v>0</v>
      </c>
      <c r="AI21" s="28">
        <f t="shared" si="7"/>
        <v>0</v>
      </c>
      <c r="AJ21" s="28">
        <f t="shared" si="7"/>
        <v>0</v>
      </c>
      <c r="AK21" s="28">
        <f t="shared" si="7"/>
        <v>0</v>
      </c>
      <c r="AL21" s="28">
        <f t="shared" si="7"/>
        <v>0</v>
      </c>
      <c r="AM21" s="28">
        <f t="shared" si="7"/>
        <v>0</v>
      </c>
      <c r="AN21" s="34">
        <f t="shared" si="7"/>
        <v>0</v>
      </c>
    </row>
    <row r="22" spans="2:40" x14ac:dyDescent="0.15">
      <c r="B22" s="5" t="s">
        <v>61</v>
      </c>
      <c r="C22" s="42" t="s">
        <v>38</v>
      </c>
      <c r="D22" s="33">
        <f t="shared" si="4"/>
        <v>0</v>
      </c>
      <c r="E22" s="28">
        <f t="shared" si="4"/>
        <v>0</v>
      </c>
      <c r="F22" s="28">
        <f t="shared" si="4"/>
        <v>0</v>
      </c>
      <c r="G22" s="28">
        <f t="shared" si="4"/>
        <v>0</v>
      </c>
      <c r="H22" s="28">
        <f t="shared" si="4"/>
        <v>0</v>
      </c>
      <c r="I22" s="28">
        <f t="shared" si="4"/>
        <v>0</v>
      </c>
      <c r="J22" s="28">
        <f t="shared" si="4"/>
        <v>0</v>
      </c>
      <c r="K22" s="28">
        <f t="shared" si="4"/>
        <v>0</v>
      </c>
      <c r="L22" s="28">
        <f t="shared" si="4"/>
        <v>0</v>
      </c>
      <c r="M22" s="28">
        <f t="shared" si="4"/>
        <v>0</v>
      </c>
      <c r="N22" s="28">
        <f t="shared" si="5"/>
        <v>0</v>
      </c>
      <c r="O22" s="28">
        <f t="shared" si="5"/>
        <v>0</v>
      </c>
      <c r="P22" s="28">
        <f t="shared" si="5"/>
        <v>0</v>
      </c>
      <c r="Q22" s="28">
        <f t="shared" si="5"/>
        <v>1</v>
      </c>
      <c r="R22" s="28">
        <f t="shared" si="5"/>
        <v>0</v>
      </c>
      <c r="S22" s="28">
        <f t="shared" si="5"/>
        <v>0</v>
      </c>
      <c r="T22" s="28">
        <f t="shared" si="5"/>
        <v>0</v>
      </c>
      <c r="U22" s="28">
        <f t="shared" si="5"/>
        <v>0</v>
      </c>
      <c r="V22" s="28">
        <f t="shared" si="5"/>
        <v>0</v>
      </c>
      <c r="W22" s="28">
        <f t="shared" si="5"/>
        <v>0</v>
      </c>
      <c r="X22" s="28">
        <f t="shared" si="6"/>
        <v>0</v>
      </c>
      <c r="Y22" s="28">
        <f t="shared" si="6"/>
        <v>0</v>
      </c>
      <c r="Z22" s="28">
        <f t="shared" si="6"/>
        <v>0</v>
      </c>
      <c r="AA22" s="28">
        <f t="shared" si="6"/>
        <v>0</v>
      </c>
      <c r="AB22" s="28">
        <f t="shared" si="6"/>
        <v>0</v>
      </c>
      <c r="AC22" s="28">
        <f t="shared" si="6"/>
        <v>0</v>
      </c>
      <c r="AD22" s="28">
        <f t="shared" si="6"/>
        <v>0</v>
      </c>
      <c r="AE22" s="28">
        <f t="shared" si="6"/>
        <v>0</v>
      </c>
      <c r="AF22" s="28">
        <f t="shared" si="6"/>
        <v>0</v>
      </c>
      <c r="AG22" s="28">
        <f t="shared" si="6"/>
        <v>0</v>
      </c>
      <c r="AH22" s="28">
        <f t="shared" si="7"/>
        <v>0</v>
      </c>
      <c r="AI22" s="28">
        <f t="shared" si="7"/>
        <v>0</v>
      </c>
      <c r="AJ22" s="28">
        <f t="shared" si="7"/>
        <v>0</v>
      </c>
      <c r="AK22" s="28">
        <f t="shared" si="7"/>
        <v>0</v>
      </c>
      <c r="AL22" s="28">
        <f t="shared" si="7"/>
        <v>0</v>
      </c>
      <c r="AM22" s="28">
        <f t="shared" si="7"/>
        <v>0</v>
      </c>
      <c r="AN22" s="34">
        <f t="shared" si="7"/>
        <v>0</v>
      </c>
    </row>
    <row r="23" spans="2:40" x14ac:dyDescent="0.15">
      <c r="B23" s="5" t="s">
        <v>62</v>
      </c>
      <c r="C23" s="42" t="s">
        <v>39</v>
      </c>
      <c r="D23" s="33">
        <f t="shared" si="4"/>
        <v>0</v>
      </c>
      <c r="E23" s="28">
        <f t="shared" si="4"/>
        <v>0</v>
      </c>
      <c r="F23" s="28">
        <f t="shared" si="4"/>
        <v>0</v>
      </c>
      <c r="G23" s="28">
        <f t="shared" si="4"/>
        <v>0</v>
      </c>
      <c r="H23" s="28">
        <f t="shared" si="4"/>
        <v>0</v>
      </c>
      <c r="I23" s="28">
        <f t="shared" si="4"/>
        <v>0</v>
      </c>
      <c r="J23" s="28">
        <f t="shared" si="4"/>
        <v>0</v>
      </c>
      <c r="K23" s="28">
        <f t="shared" si="4"/>
        <v>0</v>
      </c>
      <c r="L23" s="28">
        <f t="shared" si="4"/>
        <v>0</v>
      </c>
      <c r="M23" s="28">
        <f t="shared" si="4"/>
        <v>0</v>
      </c>
      <c r="N23" s="28">
        <f t="shared" si="5"/>
        <v>0</v>
      </c>
      <c r="O23" s="28">
        <f t="shared" si="5"/>
        <v>0</v>
      </c>
      <c r="P23" s="28">
        <f t="shared" si="5"/>
        <v>0</v>
      </c>
      <c r="Q23" s="28">
        <f t="shared" si="5"/>
        <v>0</v>
      </c>
      <c r="R23" s="28">
        <f t="shared" si="5"/>
        <v>1</v>
      </c>
      <c r="S23" s="28">
        <f t="shared" si="5"/>
        <v>0</v>
      </c>
      <c r="T23" s="28">
        <f t="shared" si="5"/>
        <v>0</v>
      </c>
      <c r="U23" s="28">
        <f t="shared" si="5"/>
        <v>0</v>
      </c>
      <c r="V23" s="28">
        <f t="shared" si="5"/>
        <v>0</v>
      </c>
      <c r="W23" s="28">
        <f t="shared" si="5"/>
        <v>0</v>
      </c>
      <c r="X23" s="28">
        <f t="shared" si="6"/>
        <v>0</v>
      </c>
      <c r="Y23" s="28">
        <f t="shared" si="6"/>
        <v>0</v>
      </c>
      <c r="Z23" s="28">
        <f t="shared" si="6"/>
        <v>0</v>
      </c>
      <c r="AA23" s="28">
        <f t="shared" si="6"/>
        <v>0</v>
      </c>
      <c r="AB23" s="28">
        <f t="shared" si="6"/>
        <v>0</v>
      </c>
      <c r="AC23" s="28">
        <f t="shared" si="6"/>
        <v>0</v>
      </c>
      <c r="AD23" s="28">
        <f t="shared" si="6"/>
        <v>0</v>
      </c>
      <c r="AE23" s="28">
        <f t="shared" si="6"/>
        <v>0</v>
      </c>
      <c r="AF23" s="28">
        <f t="shared" si="6"/>
        <v>0</v>
      </c>
      <c r="AG23" s="28">
        <f t="shared" si="6"/>
        <v>0</v>
      </c>
      <c r="AH23" s="28">
        <f t="shared" si="7"/>
        <v>0</v>
      </c>
      <c r="AI23" s="28">
        <f t="shared" si="7"/>
        <v>0</v>
      </c>
      <c r="AJ23" s="28">
        <f t="shared" si="7"/>
        <v>0</v>
      </c>
      <c r="AK23" s="28">
        <f t="shared" si="7"/>
        <v>0</v>
      </c>
      <c r="AL23" s="28">
        <f t="shared" si="7"/>
        <v>0</v>
      </c>
      <c r="AM23" s="28">
        <f t="shared" si="7"/>
        <v>0</v>
      </c>
      <c r="AN23" s="34">
        <f t="shared" si="7"/>
        <v>0</v>
      </c>
    </row>
    <row r="24" spans="2:40" x14ac:dyDescent="0.15">
      <c r="B24" s="5" t="s">
        <v>63</v>
      </c>
      <c r="C24" s="42" t="s">
        <v>106</v>
      </c>
      <c r="D24" s="33">
        <f t="shared" si="4"/>
        <v>0</v>
      </c>
      <c r="E24" s="28">
        <f t="shared" si="4"/>
        <v>0</v>
      </c>
      <c r="F24" s="28">
        <f t="shared" si="4"/>
        <v>0</v>
      </c>
      <c r="G24" s="28">
        <f t="shared" si="4"/>
        <v>0</v>
      </c>
      <c r="H24" s="28">
        <f t="shared" si="4"/>
        <v>0</v>
      </c>
      <c r="I24" s="28">
        <f t="shared" si="4"/>
        <v>0</v>
      </c>
      <c r="J24" s="28">
        <f t="shared" si="4"/>
        <v>0</v>
      </c>
      <c r="K24" s="28">
        <f t="shared" si="4"/>
        <v>0</v>
      </c>
      <c r="L24" s="28">
        <f t="shared" si="4"/>
        <v>0</v>
      </c>
      <c r="M24" s="28">
        <f t="shared" si="4"/>
        <v>0</v>
      </c>
      <c r="N24" s="28">
        <f t="shared" si="5"/>
        <v>0</v>
      </c>
      <c r="O24" s="28">
        <f t="shared" si="5"/>
        <v>0</v>
      </c>
      <c r="P24" s="28">
        <f t="shared" si="5"/>
        <v>0</v>
      </c>
      <c r="Q24" s="28">
        <f t="shared" si="5"/>
        <v>0</v>
      </c>
      <c r="R24" s="28">
        <f t="shared" si="5"/>
        <v>0</v>
      </c>
      <c r="S24" s="28">
        <f t="shared" si="5"/>
        <v>1</v>
      </c>
      <c r="T24" s="28">
        <f t="shared" si="5"/>
        <v>0</v>
      </c>
      <c r="U24" s="28">
        <f t="shared" si="5"/>
        <v>0</v>
      </c>
      <c r="V24" s="28">
        <f t="shared" si="5"/>
        <v>0</v>
      </c>
      <c r="W24" s="28">
        <f t="shared" si="5"/>
        <v>0</v>
      </c>
      <c r="X24" s="28">
        <f t="shared" si="6"/>
        <v>0</v>
      </c>
      <c r="Y24" s="28">
        <f t="shared" si="6"/>
        <v>0</v>
      </c>
      <c r="Z24" s="28">
        <f t="shared" si="6"/>
        <v>0</v>
      </c>
      <c r="AA24" s="28">
        <f t="shared" si="6"/>
        <v>0</v>
      </c>
      <c r="AB24" s="28">
        <f t="shared" si="6"/>
        <v>0</v>
      </c>
      <c r="AC24" s="28">
        <f t="shared" si="6"/>
        <v>0</v>
      </c>
      <c r="AD24" s="28">
        <f t="shared" si="6"/>
        <v>0</v>
      </c>
      <c r="AE24" s="28">
        <f t="shared" si="6"/>
        <v>0</v>
      </c>
      <c r="AF24" s="28">
        <f t="shared" si="6"/>
        <v>0</v>
      </c>
      <c r="AG24" s="28">
        <f t="shared" si="6"/>
        <v>0</v>
      </c>
      <c r="AH24" s="28">
        <f t="shared" si="7"/>
        <v>0</v>
      </c>
      <c r="AI24" s="28">
        <f t="shared" si="7"/>
        <v>0</v>
      </c>
      <c r="AJ24" s="28">
        <f t="shared" si="7"/>
        <v>0</v>
      </c>
      <c r="AK24" s="28">
        <f t="shared" si="7"/>
        <v>0</v>
      </c>
      <c r="AL24" s="28">
        <f t="shared" si="7"/>
        <v>0</v>
      </c>
      <c r="AM24" s="28">
        <f t="shared" si="7"/>
        <v>0</v>
      </c>
      <c r="AN24" s="34">
        <f t="shared" si="7"/>
        <v>0</v>
      </c>
    </row>
    <row r="25" spans="2:40" x14ac:dyDescent="0.15">
      <c r="B25" s="5" t="s">
        <v>64</v>
      </c>
      <c r="C25" s="42" t="s">
        <v>131</v>
      </c>
      <c r="D25" s="33">
        <f t="shared" si="4"/>
        <v>0</v>
      </c>
      <c r="E25" s="28">
        <f t="shared" si="4"/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28">
        <f t="shared" si="4"/>
        <v>0</v>
      </c>
      <c r="K25" s="28">
        <f t="shared" si="4"/>
        <v>0</v>
      </c>
      <c r="L25" s="28">
        <f t="shared" si="4"/>
        <v>0</v>
      </c>
      <c r="M25" s="28">
        <f t="shared" si="4"/>
        <v>0</v>
      </c>
      <c r="N25" s="28">
        <f t="shared" si="5"/>
        <v>0</v>
      </c>
      <c r="O25" s="28">
        <f t="shared" si="5"/>
        <v>0</v>
      </c>
      <c r="P25" s="28">
        <f t="shared" si="5"/>
        <v>0</v>
      </c>
      <c r="Q25" s="28">
        <f t="shared" si="5"/>
        <v>0</v>
      </c>
      <c r="R25" s="28">
        <f t="shared" si="5"/>
        <v>0</v>
      </c>
      <c r="S25" s="28">
        <f t="shared" si="5"/>
        <v>0</v>
      </c>
      <c r="T25" s="28">
        <f t="shared" si="5"/>
        <v>1</v>
      </c>
      <c r="U25" s="28">
        <f t="shared" si="5"/>
        <v>0</v>
      </c>
      <c r="V25" s="28">
        <f t="shared" si="5"/>
        <v>0</v>
      </c>
      <c r="W25" s="28">
        <f t="shared" si="5"/>
        <v>0</v>
      </c>
      <c r="X25" s="28">
        <f t="shared" si="6"/>
        <v>0</v>
      </c>
      <c r="Y25" s="28">
        <f t="shared" si="6"/>
        <v>0</v>
      </c>
      <c r="Z25" s="28">
        <f t="shared" si="6"/>
        <v>0</v>
      </c>
      <c r="AA25" s="28">
        <f t="shared" si="6"/>
        <v>0</v>
      </c>
      <c r="AB25" s="28">
        <f t="shared" si="6"/>
        <v>0</v>
      </c>
      <c r="AC25" s="28">
        <f t="shared" si="6"/>
        <v>0</v>
      </c>
      <c r="AD25" s="28">
        <f t="shared" si="6"/>
        <v>0</v>
      </c>
      <c r="AE25" s="28">
        <f t="shared" si="6"/>
        <v>0</v>
      </c>
      <c r="AF25" s="28">
        <f t="shared" si="6"/>
        <v>0</v>
      </c>
      <c r="AG25" s="28">
        <f t="shared" si="6"/>
        <v>0</v>
      </c>
      <c r="AH25" s="28">
        <f t="shared" si="7"/>
        <v>0</v>
      </c>
      <c r="AI25" s="28">
        <f t="shared" si="7"/>
        <v>0</v>
      </c>
      <c r="AJ25" s="28">
        <f t="shared" si="7"/>
        <v>0</v>
      </c>
      <c r="AK25" s="28">
        <f t="shared" si="7"/>
        <v>0</v>
      </c>
      <c r="AL25" s="28">
        <f t="shared" si="7"/>
        <v>0</v>
      </c>
      <c r="AM25" s="28">
        <f t="shared" si="7"/>
        <v>0</v>
      </c>
      <c r="AN25" s="34">
        <f t="shared" si="7"/>
        <v>0</v>
      </c>
    </row>
    <row r="26" spans="2:40" x14ac:dyDescent="0.15">
      <c r="B26" s="5" t="s">
        <v>65</v>
      </c>
      <c r="C26" s="42" t="s">
        <v>145</v>
      </c>
      <c r="D26" s="33">
        <f t="shared" si="4"/>
        <v>0</v>
      </c>
      <c r="E26" s="28">
        <f t="shared" si="4"/>
        <v>0</v>
      </c>
      <c r="F26" s="28">
        <f t="shared" si="4"/>
        <v>0</v>
      </c>
      <c r="G26" s="28">
        <f t="shared" si="4"/>
        <v>0</v>
      </c>
      <c r="H26" s="28">
        <f t="shared" si="4"/>
        <v>0</v>
      </c>
      <c r="I26" s="28">
        <f t="shared" si="4"/>
        <v>0</v>
      </c>
      <c r="J26" s="28">
        <f t="shared" si="4"/>
        <v>0</v>
      </c>
      <c r="K26" s="28">
        <f t="shared" si="4"/>
        <v>0</v>
      </c>
      <c r="L26" s="28">
        <f t="shared" si="4"/>
        <v>0</v>
      </c>
      <c r="M26" s="28">
        <f t="shared" si="4"/>
        <v>0</v>
      </c>
      <c r="N26" s="28">
        <f t="shared" si="5"/>
        <v>0</v>
      </c>
      <c r="O26" s="28">
        <f t="shared" si="5"/>
        <v>0</v>
      </c>
      <c r="P26" s="28">
        <f t="shared" si="5"/>
        <v>0</v>
      </c>
      <c r="Q26" s="28">
        <f t="shared" si="5"/>
        <v>0</v>
      </c>
      <c r="R26" s="28">
        <f t="shared" si="5"/>
        <v>0</v>
      </c>
      <c r="S26" s="28">
        <f t="shared" si="5"/>
        <v>0</v>
      </c>
      <c r="T26" s="28">
        <f t="shared" si="5"/>
        <v>0</v>
      </c>
      <c r="U26" s="28">
        <f t="shared" si="5"/>
        <v>1</v>
      </c>
      <c r="V26" s="28">
        <f t="shared" si="5"/>
        <v>0</v>
      </c>
      <c r="W26" s="28">
        <f t="shared" si="5"/>
        <v>0</v>
      </c>
      <c r="X26" s="28">
        <f t="shared" si="6"/>
        <v>0</v>
      </c>
      <c r="Y26" s="28">
        <f t="shared" si="6"/>
        <v>0</v>
      </c>
      <c r="Z26" s="28">
        <f t="shared" si="6"/>
        <v>0</v>
      </c>
      <c r="AA26" s="28">
        <f t="shared" si="6"/>
        <v>0</v>
      </c>
      <c r="AB26" s="28">
        <f t="shared" si="6"/>
        <v>0</v>
      </c>
      <c r="AC26" s="28">
        <f t="shared" si="6"/>
        <v>0</v>
      </c>
      <c r="AD26" s="28">
        <f t="shared" si="6"/>
        <v>0</v>
      </c>
      <c r="AE26" s="28">
        <f t="shared" si="6"/>
        <v>0</v>
      </c>
      <c r="AF26" s="28">
        <f t="shared" si="6"/>
        <v>0</v>
      </c>
      <c r="AG26" s="28">
        <f t="shared" si="6"/>
        <v>0</v>
      </c>
      <c r="AH26" s="28">
        <f t="shared" si="7"/>
        <v>0</v>
      </c>
      <c r="AI26" s="28">
        <f t="shared" si="7"/>
        <v>0</v>
      </c>
      <c r="AJ26" s="28">
        <f t="shared" si="7"/>
        <v>0</v>
      </c>
      <c r="AK26" s="28">
        <f t="shared" si="7"/>
        <v>0</v>
      </c>
      <c r="AL26" s="28">
        <f t="shared" si="7"/>
        <v>0</v>
      </c>
      <c r="AM26" s="28">
        <f t="shared" si="7"/>
        <v>0</v>
      </c>
      <c r="AN26" s="34">
        <f t="shared" si="7"/>
        <v>0</v>
      </c>
    </row>
    <row r="27" spans="2:40" x14ac:dyDescent="0.15">
      <c r="B27" s="5" t="s">
        <v>66</v>
      </c>
      <c r="C27" s="42" t="s">
        <v>132</v>
      </c>
      <c r="D27" s="33">
        <f t="shared" si="4"/>
        <v>0</v>
      </c>
      <c r="E27" s="28">
        <f t="shared" si="4"/>
        <v>0</v>
      </c>
      <c r="F27" s="28">
        <f t="shared" si="4"/>
        <v>0</v>
      </c>
      <c r="G27" s="28">
        <f t="shared" si="4"/>
        <v>0</v>
      </c>
      <c r="H27" s="28">
        <f t="shared" si="4"/>
        <v>0</v>
      </c>
      <c r="I27" s="28">
        <f t="shared" si="4"/>
        <v>0</v>
      </c>
      <c r="J27" s="28">
        <f t="shared" si="4"/>
        <v>0</v>
      </c>
      <c r="K27" s="28">
        <f t="shared" si="4"/>
        <v>0</v>
      </c>
      <c r="L27" s="28">
        <f t="shared" si="4"/>
        <v>0</v>
      </c>
      <c r="M27" s="28">
        <f t="shared" si="4"/>
        <v>0</v>
      </c>
      <c r="N27" s="28">
        <f t="shared" si="5"/>
        <v>0</v>
      </c>
      <c r="O27" s="28">
        <f t="shared" si="5"/>
        <v>0</v>
      </c>
      <c r="P27" s="28">
        <f t="shared" si="5"/>
        <v>0</v>
      </c>
      <c r="Q27" s="28">
        <f t="shared" si="5"/>
        <v>0</v>
      </c>
      <c r="R27" s="28">
        <f t="shared" si="5"/>
        <v>0</v>
      </c>
      <c r="S27" s="28">
        <f t="shared" si="5"/>
        <v>0</v>
      </c>
      <c r="T27" s="28">
        <f t="shared" si="5"/>
        <v>0</v>
      </c>
      <c r="U27" s="28">
        <f t="shared" si="5"/>
        <v>0</v>
      </c>
      <c r="V27" s="28">
        <f t="shared" si="5"/>
        <v>1</v>
      </c>
      <c r="W27" s="28">
        <f t="shared" si="5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0</v>
      </c>
      <c r="AB27" s="28">
        <f t="shared" si="6"/>
        <v>0</v>
      </c>
      <c r="AC27" s="28">
        <f t="shared" si="6"/>
        <v>0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7"/>
        <v>0</v>
      </c>
      <c r="AI27" s="28">
        <f t="shared" si="7"/>
        <v>0</v>
      </c>
      <c r="AJ27" s="28">
        <f t="shared" si="7"/>
        <v>0</v>
      </c>
      <c r="AK27" s="28">
        <f t="shared" si="7"/>
        <v>0</v>
      </c>
      <c r="AL27" s="28">
        <f t="shared" si="7"/>
        <v>0</v>
      </c>
      <c r="AM27" s="28">
        <f t="shared" si="7"/>
        <v>0</v>
      </c>
      <c r="AN27" s="34">
        <f t="shared" si="7"/>
        <v>0</v>
      </c>
    </row>
    <row r="28" spans="2:40" x14ac:dyDescent="0.15">
      <c r="B28" s="5" t="s">
        <v>67</v>
      </c>
      <c r="C28" s="42" t="s">
        <v>0</v>
      </c>
      <c r="D28" s="33">
        <f t="shared" si="4"/>
        <v>0</v>
      </c>
      <c r="E28" s="28">
        <f t="shared" si="4"/>
        <v>0</v>
      </c>
      <c r="F28" s="28">
        <f t="shared" si="4"/>
        <v>0</v>
      </c>
      <c r="G28" s="28">
        <f t="shared" si="4"/>
        <v>0</v>
      </c>
      <c r="H28" s="28">
        <f t="shared" si="4"/>
        <v>0</v>
      </c>
      <c r="I28" s="28">
        <f t="shared" si="4"/>
        <v>0</v>
      </c>
      <c r="J28" s="28">
        <f t="shared" si="4"/>
        <v>0</v>
      </c>
      <c r="K28" s="28">
        <f t="shared" si="4"/>
        <v>0</v>
      </c>
      <c r="L28" s="28">
        <f t="shared" si="4"/>
        <v>0</v>
      </c>
      <c r="M28" s="28">
        <f t="shared" si="4"/>
        <v>0</v>
      </c>
      <c r="N28" s="28">
        <f t="shared" si="5"/>
        <v>0</v>
      </c>
      <c r="O28" s="28">
        <f t="shared" si="5"/>
        <v>0</v>
      </c>
      <c r="P28" s="28">
        <f t="shared" si="5"/>
        <v>0</v>
      </c>
      <c r="Q28" s="28">
        <f t="shared" si="5"/>
        <v>0</v>
      </c>
      <c r="R28" s="28">
        <f t="shared" si="5"/>
        <v>0</v>
      </c>
      <c r="S28" s="28">
        <f t="shared" si="5"/>
        <v>0</v>
      </c>
      <c r="T28" s="28">
        <f t="shared" si="5"/>
        <v>0</v>
      </c>
      <c r="U28" s="28">
        <f t="shared" si="5"/>
        <v>0</v>
      </c>
      <c r="V28" s="28">
        <f t="shared" si="5"/>
        <v>0</v>
      </c>
      <c r="W28" s="28">
        <f t="shared" si="5"/>
        <v>1</v>
      </c>
      <c r="X28" s="28">
        <f t="shared" si="6"/>
        <v>0</v>
      </c>
      <c r="Y28" s="28">
        <f t="shared" si="6"/>
        <v>0</v>
      </c>
      <c r="Z28" s="28">
        <f t="shared" si="6"/>
        <v>0</v>
      </c>
      <c r="AA28" s="28">
        <f t="shared" si="6"/>
        <v>0</v>
      </c>
      <c r="AB28" s="28">
        <f t="shared" si="6"/>
        <v>0</v>
      </c>
      <c r="AC28" s="28">
        <f t="shared" si="6"/>
        <v>0</v>
      </c>
      <c r="AD28" s="28">
        <f t="shared" si="6"/>
        <v>0</v>
      </c>
      <c r="AE28" s="28">
        <f t="shared" si="6"/>
        <v>0</v>
      </c>
      <c r="AF28" s="28">
        <f t="shared" si="6"/>
        <v>0</v>
      </c>
      <c r="AG28" s="28">
        <f t="shared" si="6"/>
        <v>0</v>
      </c>
      <c r="AH28" s="28">
        <f t="shared" si="7"/>
        <v>0</v>
      </c>
      <c r="AI28" s="28">
        <f t="shared" si="7"/>
        <v>0</v>
      </c>
      <c r="AJ28" s="28">
        <f t="shared" si="7"/>
        <v>0</v>
      </c>
      <c r="AK28" s="28">
        <f t="shared" si="7"/>
        <v>0</v>
      </c>
      <c r="AL28" s="28">
        <f t="shared" si="7"/>
        <v>0</v>
      </c>
      <c r="AM28" s="28">
        <f t="shared" si="7"/>
        <v>0</v>
      </c>
      <c r="AN28" s="34">
        <f t="shared" si="7"/>
        <v>0</v>
      </c>
    </row>
    <row r="29" spans="2:40" x14ac:dyDescent="0.15">
      <c r="B29" s="5" t="s">
        <v>68</v>
      </c>
      <c r="C29" s="42" t="s">
        <v>133</v>
      </c>
      <c r="D29" s="33">
        <f t="shared" ref="D29:M38" si="8">IF($B29=D$7,1,0)</f>
        <v>0</v>
      </c>
      <c r="E29" s="28">
        <f t="shared" si="8"/>
        <v>0</v>
      </c>
      <c r="F29" s="28">
        <f t="shared" si="8"/>
        <v>0</v>
      </c>
      <c r="G29" s="28">
        <f t="shared" si="8"/>
        <v>0</v>
      </c>
      <c r="H29" s="28">
        <f t="shared" si="8"/>
        <v>0</v>
      </c>
      <c r="I29" s="28">
        <f t="shared" si="8"/>
        <v>0</v>
      </c>
      <c r="J29" s="28">
        <f t="shared" si="8"/>
        <v>0</v>
      </c>
      <c r="K29" s="28">
        <f t="shared" si="8"/>
        <v>0</v>
      </c>
      <c r="L29" s="28">
        <f t="shared" si="8"/>
        <v>0</v>
      </c>
      <c r="M29" s="28">
        <f t="shared" si="8"/>
        <v>0</v>
      </c>
      <c r="N29" s="28">
        <f t="shared" ref="N29:W38" si="9">IF($B29=N$7,1,0)</f>
        <v>0</v>
      </c>
      <c r="O29" s="28">
        <f t="shared" si="9"/>
        <v>0</v>
      </c>
      <c r="P29" s="28">
        <f t="shared" si="9"/>
        <v>0</v>
      </c>
      <c r="Q29" s="28">
        <f t="shared" si="9"/>
        <v>0</v>
      </c>
      <c r="R29" s="28">
        <f t="shared" si="9"/>
        <v>0</v>
      </c>
      <c r="S29" s="28">
        <f t="shared" si="9"/>
        <v>0</v>
      </c>
      <c r="T29" s="28">
        <f t="shared" si="9"/>
        <v>0</v>
      </c>
      <c r="U29" s="28">
        <f t="shared" si="9"/>
        <v>0</v>
      </c>
      <c r="V29" s="28">
        <f t="shared" si="9"/>
        <v>0</v>
      </c>
      <c r="W29" s="28">
        <f t="shared" si="9"/>
        <v>0</v>
      </c>
      <c r="X29" s="28">
        <f t="shared" ref="X29:AG38" si="10">IF($B29=X$7,1,0)</f>
        <v>1</v>
      </c>
      <c r="Y29" s="28">
        <f t="shared" si="10"/>
        <v>0</v>
      </c>
      <c r="Z29" s="28">
        <f t="shared" si="10"/>
        <v>0</v>
      </c>
      <c r="AA29" s="28">
        <f t="shared" si="10"/>
        <v>0</v>
      </c>
      <c r="AB29" s="28">
        <f t="shared" si="10"/>
        <v>0</v>
      </c>
      <c r="AC29" s="28">
        <f t="shared" si="10"/>
        <v>0</v>
      </c>
      <c r="AD29" s="28">
        <f t="shared" si="10"/>
        <v>0</v>
      </c>
      <c r="AE29" s="28">
        <f t="shared" si="10"/>
        <v>0</v>
      </c>
      <c r="AF29" s="28">
        <f t="shared" si="10"/>
        <v>0</v>
      </c>
      <c r="AG29" s="28">
        <f t="shared" si="10"/>
        <v>0</v>
      </c>
      <c r="AH29" s="28">
        <f t="shared" ref="AH29:AN38" si="11">IF($B29=AH$7,1,0)</f>
        <v>0</v>
      </c>
      <c r="AI29" s="28">
        <f t="shared" si="11"/>
        <v>0</v>
      </c>
      <c r="AJ29" s="28">
        <f t="shared" si="11"/>
        <v>0</v>
      </c>
      <c r="AK29" s="28">
        <f t="shared" si="11"/>
        <v>0</v>
      </c>
      <c r="AL29" s="28">
        <f t="shared" si="11"/>
        <v>0</v>
      </c>
      <c r="AM29" s="28">
        <f t="shared" si="11"/>
        <v>0</v>
      </c>
      <c r="AN29" s="34">
        <f t="shared" si="11"/>
        <v>0</v>
      </c>
    </row>
    <row r="30" spans="2:40" x14ac:dyDescent="0.15">
      <c r="B30" s="5" t="s">
        <v>69</v>
      </c>
      <c r="C30" s="42" t="s">
        <v>107</v>
      </c>
      <c r="D30" s="33">
        <f t="shared" si="8"/>
        <v>0</v>
      </c>
      <c r="E30" s="28">
        <f t="shared" si="8"/>
        <v>0</v>
      </c>
      <c r="F30" s="28">
        <f t="shared" si="8"/>
        <v>0</v>
      </c>
      <c r="G30" s="28">
        <f t="shared" si="8"/>
        <v>0</v>
      </c>
      <c r="H30" s="28">
        <f t="shared" si="8"/>
        <v>0</v>
      </c>
      <c r="I30" s="28">
        <f t="shared" si="8"/>
        <v>0</v>
      </c>
      <c r="J30" s="28">
        <f t="shared" si="8"/>
        <v>0</v>
      </c>
      <c r="K30" s="28">
        <f t="shared" si="8"/>
        <v>0</v>
      </c>
      <c r="L30" s="28">
        <f t="shared" si="8"/>
        <v>0</v>
      </c>
      <c r="M30" s="28">
        <f t="shared" si="8"/>
        <v>0</v>
      </c>
      <c r="N30" s="28">
        <f t="shared" si="9"/>
        <v>0</v>
      </c>
      <c r="O30" s="28">
        <f t="shared" si="9"/>
        <v>0</v>
      </c>
      <c r="P30" s="28">
        <f t="shared" si="9"/>
        <v>0</v>
      </c>
      <c r="Q30" s="28">
        <f t="shared" si="9"/>
        <v>0</v>
      </c>
      <c r="R30" s="28">
        <f t="shared" si="9"/>
        <v>0</v>
      </c>
      <c r="S30" s="28">
        <f t="shared" si="9"/>
        <v>0</v>
      </c>
      <c r="T30" s="28">
        <f t="shared" si="9"/>
        <v>0</v>
      </c>
      <c r="U30" s="28">
        <f t="shared" si="9"/>
        <v>0</v>
      </c>
      <c r="V30" s="28">
        <f t="shared" si="9"/>
        <v>0</v>
      </c>
      <c r="W30" s="28">
        <f t="shared" si="9"/>
        <v>0</v>
      </c>
      <c r="X30" s="28">
        <f t="shared" si="10"/>
        <v>0</v>
      </c>
      <c r="Y30" s="28">
        <f t="shared" si="10"/>
        <v>1</v>
      </c>
      <c r="Z30" s="28">
        <f t="shared" si="10"/>
        <v>0</v>
      </c>
      <c r="AA30" s="28">
        <f t="shared" si="10"/>
        <v>0</v>
      </c>
      <c r="AB30" s="28">
        <f t="shared" si="10"/>
        <v>0</v>
      </c>
      <c r="AC30" s="28">
        <f t="shared" si="10"/>
        <v>0</v>
      </c>
      <c r="AD30" s="28">
        <f t="shared" si="10"/>
        <v>0</v>
      </c>
      <c r="AE30" s="28">
        <f t="shared" si="10"/>
        <v>0</v>
      </c>
      <c r="AF30" s="28">
        <f t="shared" si="10"/>
        <v>0</v>
      </c>
      <c r="AG30" s="28">
        <f t="shared" si="10"/>
        <v>0</v>
      </c>
      <c r="AH30" s="28">
        <f t="shared" si="11"/>
        <v>0</v>
      </c>
      <c r="AI30" s="28">
        <f t="shared" si="11"/>
        <v>0</v>
      </c>
      <c r="AJ30" s="28">
        <f t="shared" si="11"/>
        <v>0</v>
      </c>
      <c r="AK30" s="28">
        <f t="shared" si="11"/>
        <v>0</v>
      </c>
      <c r="AL30" s="28">
        <f t="shared" si="11"/>
        <v>0</v>
      </c>
      <c r="AM30" s="28">
        <f t="shared" si="11"/>
        <v>0</v>
      </c>
      <c r="AN30" s="34">
        <f t="shared" si="11"/>
        <v>0</v>
      </c>
    </row>
    <row r="31" spans="2:40" x14ac:dyDescent="0.15">
      <c r="B31" s="5" t="s">
        <v>70</v>
      </c>
      <c r="C31" s="42" t="s">
        <v>1</v>
      </c>
      <c r="D31" s="33">
        <f t="shared" si="8"/>
        <v>0</v>
      </c>
      <c r="E31" s="28">
        <f t="shared" si="8"/>
        <v>0</v>
      </c>
      <c r="F31" s="28">
        <f t="shared" si="8"/>
        <v>0</v>
      </c>
      <c r="G31" s="28">
        <f t="shared" si="8"/>
        <v>0</v>
      </c>
      <c r="H31" s="28">
        <f t="shared" si="8"/>
        <v>0</v>
      </c>
      <c r="I31" s="28">
        <f t="shared" si="8"/>
        <v>0</v>
      </c>
      <c r="J31" s="28">
        <f t="shared" si="8"/>
        <v>0</v>
      </c>
      <c r="K31" s="28">
        <f t="shared" si="8"/>
        <v>0</v>
      </c>
      <c r="L31" s="28">
        <f t="shared" si="8"/>
        <v>0</v>
      </c>
      <c r="M31" s="28">
        <f t="shared" si="8"/>
        <v>0</v>
      </c>
      <c r="N31" s="28">
        <f t="shared" si="9"/>
        <v>0</v>
      </c>
      <c r="O31" s="28">
        <f t="shared" si="9"/>
        <v>0</v>
      </c>
      <c r="P31" s="28">
        <f t="shared" si="9"/>
        <v>0</v>
      </c>
      <c r="Q31" s="28">
        <f t="shared" si="9"/>
        <v>0</v>
      </c>
      <c r="R31" s="28">
        <f t="shared" si="9"/>
        <v>0</v>
      </c>
      <c r="S31" s="28">
        <f t="shared" si="9"/>
        <v>0</v>
      </c>
      <c r="T31" s="28">
        <f t="shared" si="9"/>
        <v>0</v>
      </c>
      <c r="U31" s="28">
        <f t="shared" si="9"/>
        <v>0</v>
      </c>
      <c r="V31" s="28">
        <f t="shared" si="9"/>
        <v>0</v>
      </c>
      <c r="W31" s="28">
        <f t="shared" si="9"/>
        <v>0</v>
      </c>
      <c r="X31" s="28">
        <f t="shared" si="10"/>
        <v>0</v>
      </c>
      <c r="Y31" s="28">
        <f t="shared" si="10"/>
        <v>0</v>
      </c>
      <c r="Z31" s="28">
        <f t="shared" si="10"/>
        <v>1</v>
      </c>
      <c r="AA31" s="28">
        <f t="shared" si="10"/>
        <v>0</v>
      </c>
      <c r="AB31" s="28">
        <f t="shared" si="10"/>
        <v>0</v>
      </c>
      <c r="AC31" s="28">
        <f t="shared" si="10"/>
        <v>0</v>
      </c>
      <c r="AD31" s="28">
        <f t="shared" si="10"/>
        <v>0</v>
      </c>
      <c r="AE31" s="28">
        <f t="shared" si="10"/>
        <v>0</v>
      </c>
      <c r="AF31" s="28">
        <f t="shared" si="10"/>
        <v>0</v>
      </c>
      <c r="AG31" s="28">
        <f t="shared" si="10"/>
        <v>0</v>
      </c>
      <c r="AH31" s="28">
        <f t="shared" si="11"/>
        <v>0</v>
      </c>
      <c r="AI31" s="28">
        <f t="shared" si="11"/>
        <v>0</v>
      </c>
      <c r="AJ31" s="28">
        <f t="shared" si="11"/>
        <v>0</v>
      </c>
      <c r="AK31" s="28">
        <f t="shared" si="11"/>
        <v>0</v>
      </c>
      <c r="AL31" s="28">
        <f t="shared" si="11"/>
        <v>0</v>
      </c>
      <c r="AM31" s="28">
        <f t="shared" si="11"/>
        <v>0</v>
      </c>
      <c r="AN31" s="34">
        <f t="shared" si="11"/>
        <v>0</v>
      </c>
    </row>
    <row r="32" spans="2:40" x14ac:dyDescent="0.15">
      <c r="B32" s="5" t="s">
        <v>71</v>
      </c>
      <c r="C32" s="42" t="s">
        <v>2</v>
      </c>
      <c r="D32" s="33">
        <f t="shared" si="8"/>
        <v>0</v>
      </c>
      <c r="E32" s="28">
        <f t="shared" si="8"/>
        <v>0</v>
      </c>
      <c r="F32" s="28">
        <f t="shared" si="8"/>
        <v>0</v>
      </c>
      <c r="G32" s="28">
        <f t="shared" si="8"/>
        <v>0</v>
      </c>
      <c r="H32" s="28">
        <f t="shared" si="8"/>
        <v>0</v>
      </c>
      <c r="I32" s="28">
        <f t="shared" si="8"/>
        <v>0</v>
      </c>
      <c r="J32" s="28">
        <f t="shared" si="8"/>
        <v>0</v>
      </c>
      <c r="K32" s="28">
        <f t="shared" si="8"/>
        <v>0</v>
      </c>
      <c r="L32" s="28">
        <f t="shared" si="8"/>
        <v>0</v>
      </c>
      <c r="M32" s="28">
        <f t="shared" si="8"/>
        <v>0</v>
      </c>
      <c r="N32" s="28">
        <f t="shared" si="9"/>
        <v>0</v>
      </c>
      <c r="O32" s="28">
        <f t="shared" si="9"/>
        <v>0</v>
      </c>
      <c r="P32" s="28">
        <f t="shared" si="9"/>
        <v>0</v>
      </c>
      <c r="Q32" s="28">
        <f t="shared" si="9"/>
        <v>0</v>
      </c>
      <c r="R32" s="28">
        <f t="shared" si="9"/>
        <v>0</v>
      </c>
      <c r="S32" s="28">
        <f t="shared" si="9"/>
        <v>0</v>
      </c>
      <c r="T32" s="28">
        <f t="shared" si="9"/>
        <v>0</v>
      </c>
      <c r="U32" s="28">
        <f t="shared" si="9"/>
        <v>0</v>
      </c>
      <c r="V32" s="28">
        <f t="shared" si="9"/>
        <v>0</v>
      </c>
      <c r="W32" s="28">
        <f t="shared" si="9"/>
        <v>0</v>
      </c>
      <c r="X32" s="28">
        <f t="shared" si="10"/>
        <v>0</v>
      </c>
      <c r="Y32" s="28">
        <f t="shared" si="10"/>
        <v>0</v>
      </c>
      <c r="Z32" s="28">
        <f t="shared" si="10"/>
        <v>0</v>
      </c>
      <c r="AA32" s="28">
        <f t="shared" si="10"/>
        <v>1</v>
      </c>
      <c r="AB32" s="28">
        <f t="shared" si="10"/>
        <v>0</v>
      </c>
      <c r="AC32" s="28">
        <f t="shared" si="10"/>
        <v>0</v>
      </c>
      <c r="AD32" s="28">
        <f t="shared" si="10"/>
        <v>0</v>
      </c>
      <c r="AE32" s="28">
        <f t="shared" si="10"/>
        <v>0</v>
      </c>
      <c r="AF32" s="28">
        <f t="shared" si="10"/>
        <v>0</v>
      </c>
      <c r="AG32" s="28">
        <f t="shared" si="10"/>
        <v>0</v>
      </c>
      <c r="AH32" s="28">
        <f t="shared" si="11"/>
        <v>0</v>
      </c>
      <c r="AI32" s="28">
        <f t="shared" si="11"/>
        <v>0</v>
      </c>
      <c r="AJ32" s="28">
        <f t="shared" si="11"/>
        <v>0</v>
      </c>
      <c r="AK32" s="28">
        <f t="shared" si="11"/>
        <v>0</v>
      </c>
      <c r="AL32" s="28">
        <f t="shared" si="11"/>
        <v>0</v>
      </c>
      <c r="AM32" s="28">
        <f t="shared" si="11"/>
        <v>0</v>
      </c>
      <c r="AN32" s="34">
        <f t="shared" si="11"/>
        <v>0</v>
      </c>
    </row>
    <row r="33" spans="2:40" x14ac:dyDescent="0.15">
      <c r="B33" s="5" t="s">
        <v>72</v>
      </c>
      <c r="C33" s="42" t="s">
        <v>134</v>
      </c>
      <c r="D33" s="33">
        <f t="shared" si="8"/>
        <v>0</v>
      </c>
      <c r="E33" s="28">
        <f t="shared" si="8"/>
        <v>0</v>
      </c>
      <c r="F33" s="28">
        <f t="shared" si="8"/>
        <v>0</v>
      </c>
      <c r="G33" s="28">
        <f t="shared" si="8"/>
        <v>0</v>
      </c>
      <c r="H33" s="28">
        <f t="shared" si="8"/>
        <v>0</v>
      </c>
      <c r="I33" s="28">
        <f t="shared" si="8"/>
        <v>0</v>
      </c>
      <c r="J33" s="28">
        <f t="shared" si="8"/>
        <v>0</v>
      </c>
      <c r="K33" s="28">
        <f t="shared" si="8"/>
        <v>0</v>
      </c>
      <c r="L33" s="28">
        <f t="shared" si="8"/>
        <v>0</v>
      </c>
      <c r="M33" s="28">
        <f t="shared" si="8"/>
        <v>0</v>
      </c>
      <c r="N33" s="28">
        <f t="shared" si="9"/>
        <v>0</v>
      </c>
      <c r="O33" s="28">
        <f t="shared" si="9"/>
        <v>0</v>
      </c>
      <c r="P33" s="28">
        <f t="shared" si="9"/>
        <v>0</v>
      </c>
      <c r="Q33" s="28">
        <f t="shared" si="9"/>
        <v>0</v>
      </c>
      <c r="R33" s="28">
        <f t="shared" si="9"/>
        <v>0</v>
      </c>
      <c r="S33" s="28">
        <f t="shared" si="9"/>
        <v>0</v>
      </c>
      <c r="T33" s="28">
        <f t="shared" si="9"/>
        <v>0</v>
      </c>
      <c r="U33" s="28">
        <f t="shared" si="9"/>
        <v>0</v>
      </c>
      <c r="V33" s="28">
        <f t="shared" si="9"/>
        <v>0</v>
      </c>
      <c r="W33" s="28">
        <f t="shared" si="9"/>
        <v>0</v>
      </c>
      <c r="X33" s="28">
        <f t="shared" si="10"/>
        <v>0</v>
      </c>
      <c r="Y33" s="28">
        <f t="shared" si="10"/>
        <v>0</v>
      </c>
      <c r="Z33" s="28">
        <f t="shared" si="10"/>
        <v>0</v>
      </c>
      <c r="AA33" s="28">
        <f t="shared" si="10"/>
        <v>0</v>
      </c>
      <c r="AB33" s="28">
        <f t="shared" si="10"/>
        <v>1</v>
      </c>
      <c r="AC33" s="28">
        <f t="shared" si="10"/>
        <v>0</v>
      </c>
      <c r="AD33" s="28">
        <f t="shared" si="10"/>
        <v>0</v>
      </c>
      <c r="AE33" s="28">
        <f t="shared" si="10"/>
        <v>0</v>
      </c>
      <c r="AF33" s="28">
        <f t="shared" si="10"/>
        <v>0</v>
      </c>
      <c r="AG33" s="28">
        <f t="shared" si="10"/>
        <v>0</v>
      </c>
      <c r="AH33" s="28">
        <f t="shared" si="11"/>
        <v>0</v>
      </c>
      <c r="AI33" s="28">
        <f t="shared" si="11"/>
        <v>0</v>
      </c>
      <c r="AJ33" s="28">
        <f t="shared" si="11"/>
        <v>0</v>
      </c>
      <c r="AK33" s="28">
        <f t="shared" si="11"/>
        <v>0</v>
      </c>
      <c r="AL33" s="28">
        <f t="shared" si="11"/>
        <v>0</v>
      </c>
      <c r="AM33" s="28">
        <f t="shared" si="11"/>
        <v>0</v>
      </c>
      <c r="AN33" s="34">
        <f t="shared" si="11"/>
        <v>0</v>
      </c>
    </row>
    <row r="34" spans="2:40" x14ac:dyDescent="0.15">
      <c r="B34" s="5" t="s">
        <v>73</v>
      </c>
      <c r="C34" s="42" t="s">
        <v>135</v>
      </c>
      <c r="D34" s="33">
        <f t="shared" si="8"/>
        <v>0</v>
      </c>
      <c r="E34" s="28">
        <f t="shared" si="8"/>
        <v>0</v>
      </c>
      <c r="F34" s="28">
        <f t="shared" si="8"/>
        <v>0</v>
      </c>
      <c r="G34" s="28">
        <f t="shared" si="8"/>
        <v>0</v>
      </c>
      <c r="H34" s="28">
        <f t="shared" si="8"/>
        <v>0</v>
      </c>
      <c r="I34" s="28">
        <f t="shared" si="8"/>
        <v>0</v>
      </c>
      <c r="J34" s="28">
        <f t="shared" si="8"/>
        <v>0</v>
      </c>
      <c r="K34" s="28">
        <f t="shared" si="8"/>
        <v>0</v>
      </c>
      <c r="L34" s="28">
        <f t="shared" si="8"/>
        <v>0</v>
      </c>
      <c r="M34" s="28">
        <f t="shared" si="8"/>
        <v>0</v>
      </c>
      <c r="N34" s="28">
        <f t="shared" si="9"/>
        <v>0</v>
      </c>
      <c r="O34" s="28">
        <f t="shared" si="9"/>
        <v>0</v>
      </c>
      <c r="P34" s="28">
        <f t="shared" si="9"/>
        <v>0</v>
      </c>
      <c r="Q34" s="28">
        <f t="shared" si="9"/>
        <v>0</v>
      </c>
      <c r="R34" s="28">
        <f t="shared" si="9"/>
        <v>0</v>
      </c>
      <c r="S34" s="28">
        <f t="shared" si="9"/>
        <v>0</v>
      </c>
      <c r="T34" s="28">
        <f t="shared" si="9"/>
        <v>0</v>
      </c>
      <c r="U34" s="28">
        <f t="shared" si="9"/>
        <v>0</v>
      </c>
      <c r="V34" s="28">
        <f t="shared" si="9"/>
        <v>0</v>
      </c>
      <c r="W34" s="28">
        <f t="shared" si="9"/>
        <v>0</v>
      </c>
      <c r="X34" s="28">
        <f t="shared" si="10"/>
        <v>0</v>
      </c>
      <c r="Y34" s="28">
        <f t="shared" si="10"/>
        <v>0</v>
      </c>
      <c r="Z34" s="28">
        <f t="shared" si="10"/>
        <v>0</v>
      </c>
      <c r="AA34" s="28">
        <f t="shared" si="10"/>
        <v>0</v>
      </c>
      <c r="AB34" s="28">
        <f t="shared" si="10"/>
        <v>0</v>
      </c>
      <c r="AC34" s="28">
        <f t="shared" si="10"/>
        <v>1</v>
      </c>
      <c r="AD34" s="28">
        <f t="shared" si="10"/>
        <v>0</v>
      </c>
      <c r="AE34" s="28">
        <f t="shared" si="10"/>
        <v>0</v>
      </c>
      <c r="AF34" s="28">
        <f t="shared" si="10"/>
        <v>0</v>
      </c>
      <c r="AG34" s="28">
        <f t="shared" si="10"/>
        <v>0</v>
      </c>
      <c r="AH34" s="28">
        <f t="shared" si="11"/>
        <v>0</v>
      </c>
      <c r="AI34" s="28">
        <f t="shared" si="11"/>
        <v>0</v>
      </c>
      <c r="AJ34" s="28">
        <f t="shared" si="11"/>
        <v>0</v>
      </c>
      <c r="AK34" s="28">
        <f t="shared" si="11"/>
        <v>0</v>
      </c>
      <c r="AL34" s="28">
        <f t="shared" si="11"/>
        <v>0</v>
      </c>
      <c r="AM34" s="28">
        <f t="shared" si="11"/>
        <v>0</v>
      </c>
      <c r="AN34" s="34">
        <f t="shared" si="11"/>
        <v>0</v>
      </c>
    </row>
    <row r="35" spans="2:40" x14ac:dyDescent="0.15">
      <c r="B35" s="5" t="s">
        <v>74</v>
      </c>
      <c r="C35" s="42" t="s">
        <v>136</v>
      </c>
      <c r="D35" s="33">
        <f t="shared" si="8"/>
        <v>0</v>
      </c>
      <c r="E35" s="28">
        <f t="shared" si="8"/>
        <v>0</v>
      </c>
      <c r="F35" s="28">
        <f t="shared" si="8"/>
        <v>0</v>
      </c>
      <c r="G35" s="28">
        <f t="shared" si="8"/>
        <v>0</v>
      </c>
      <c r="H35" s="28">
        <f t="shared" si="8"/>
        <v>0</v>
      </c>
      <c r="I35" s="28">
        <f t="shared" si="8"/>
        <v>0</v>
      </c>
      <c r="J35" s="28">
        <f t="shared" si="8"/>
        <v>0</v>
      </c>
      <c r="K35" s="28">
        <f t="shared" si="8"/>
        <v>0</v>
      </c>
      <c r="L35" s="28">
        <f t="shared" si="8"/>
        <v>0</v>
      </c>
      <c r="M35" s="28">
        <f t="shared" si="8"/>
        <v>0</v>
      </c>
      <c r="N35" s="28">
        <f t="shared" si="9"/>
        <v>0</v>
      </c>
      <c r="O35" s="28">
        <f t="shared" si="9"/>
        <v>0</v>
      </c>
      <c r="P35" s="28">
        <f t="shared" si="9"/>
        <v>0</v>
      </c>
      <c r="Q35" s="28">
        <f t="shared" si="9"/>
        <v>0</v>
      </c>
      <c r="R35" s="28">
        <f t="shared" si="9"/>
        <v>0</v>
      </c>
      <c r="S35" s="28">
        <f t="shared" si="9"/>
        <v>0</v>
      </c>
      <c r="T35" s="28">
        <f t="shared" si="9"/>
        <v>0</v>
      </c>
      <c r="U35" s="28">
        <f t="shared" si="9"/>
        <v>0</v>
      </c>
      <c r="V35" s="28">
        <f t="shared" si="9"/>
        <v>0</v>
      </c>
      <c r="W35" s="28">
        <f t="shared" si="9"/>
        <v>0</v>
      </c>
      <c r="X35" s="28">
        <f t="shared" si="10"/>
        <v>0</v>
      </c>
      <c r="Y35" s="28">
        <f t="shared" si="10"/>
        <v>0</v>
      </c>
      <c r="Z35" s="28">
        <f t="shared" si="10"/>
        <v>0</v>
      </c>
      <c r="AA35" s="28">
        <f t="shared" si="10"/>
        <v>0</v>
      </c>
      <c r="AB35" s="28">
        <f t="shared" si="10"/>
        <v>0</v>
      </c>
      <c r="AC35" s="28">
        <f t="shared" si="10"/>
        <v>0</v>
      </c>
      <c r="AD35" s="28">
        <f t="shared" si="10"/>
        <v>1</v>
      </c>
      <c r="AE35" s="28">
        <f t="shared" si="10"/>
        <v>0</v>
      </c>
      <c r="AF35" s="28">
        <f t="shared" si="10"/>
        <v>0</v>
      </c>
      <c r="AG35" s="28">
        <f t="shared" si="10"/>
        <v>0</v>
      </c>
      <c r="AH35" s="28">
        <f t="shared" si="11"/>
        <v>0</v>
      </c>
      <c r="AI35" s="28">
        <f t="shared" si="11"/>
        <v>0</v>
      </c>
      <c r="AJ35" s="28">
        <f t="shared" si="11"/>
        <v>0</v>
      </c>
      <c r="AK35" s="28">
        <f t="shared" si="11"/>
        <v>0</v>
      </c>
      <c r="AL35" s="28">
        <f t="shared" si="11"/>
        <v>0</v>
      </c>
      <c r="AM35" s="28">
        <f t="shared" si="11"/>
        <v>0</v>
      </c>
      <c r="AN35" s="34">
        <f t="shared" si="11"/>
        <v>0</v>
      </c>
    </row>
    <row r="36" spans="2:40" x14ac:dyDescent="0.15">
      <c r="B36" s="5" t="s">
        <v>75</v>
      </c>
      <c r="C36" s="42" t="s">
        <v>137</v>
      </c>
      <c r="D36" s="33">
        <f t="shared" si="8"/>
        <v>0</v>
      </c>
      <c r="E36" s="28">
        <f t="shared" si="8"/>
        <v>0</v>
      </c>
      <c r="F36" s="28">
        <f t="shared" si="8"/>
        <v>0</v>
      </c>
      <c r="G36" s="28">
        <f t="shared" si="8"/>
        <v>0</v>
      </c>
      <c r="H36" s="28">
        <f t="shared" si="8"/>
        <v>0</v>
      </c>
      <c r="I36" s="28">
        <f t="shared" si="8"/>
        <v>0</v>
      </c>
      <c r="J36" s="28">
        <f t="shared" si="8"/>
        <v>0</v>
      </c>
      <c r="K36" s="28">
        <f t="shared" si="8"/>
        <v>0</v>
      </c>
      <c r="L36" s="28">
        <f t="shared" si="8"/>
        <v>0</v>
      </c>
      <c r="M36" s="28">
        <f t="shared" si="8"/>
        <v>0</v>
      </c>
      <c r="N36" s="28">
        <f t="shared" si="9"/>
        <v>0</v>
      </c>
      <c r="O36" s="28">
        <f t="shared" si="9"/>
        <v>0</v>
      </c>
      <c r="P36" s="28">
        <f t="shared" si="9"/>
        <v>0</v>
      </c>
      <c r="Q36" s="28">
        <f t="shared" si="9"/>
        <v>0</v>
      </c>
      <c r="R36" s="28">
        <f t="shared" si="9"/>
        <v>0</v>
      </c>
      <c r="S36" s="28">
        <f t="shared" si="9"/>
        <v>0</v>
      </c>
      <c r="T36" s="28">
        <f t="shared" si="9"/>
        <v>0</v>
      </c>
      <c r="U36" s="28">
        <f t="shared" si="9"/>
        <v>0</v>
      </c>
      <c r="V36" s="28">
        <f t="shared" si="9"/>
        <v>0</v>
      </c>
      <c r="W36" s="28">
        <f t="shared" si="9"/>
        <v>0</v>
      </c>
      <c r="X36" s="28">
        <f t="shared" si="10"/>
        <v>0</v>
      </c>
      <c r="Y36" s="28">
        <f t="shared" si="10"/>
        <v>0</v>
      </c>
      <c r="Z36" s="28">
        <f t="shared" si="10"/>
        <v>0</v>
      </c>
      <c r="AA36" s="28">
        <f t="shared" si="10"/>
        <v>0</v>
      </c>
      <c r="AB36" s="28">
        <f t="shared" si="10"/>
        <v>0</v>
      </c>
      <c r="AC36" s="28">
        <f t="shared" si="10"/>
        <v>0</v>
      </c>
      <c r="AD36" s="28">
        <f t="shared" si="10"/>
        <v>0</v>
      </c>
      <c r="AE36" s="28">
        <f t="shared" si="10"/>
        <v>1</v>
      </c>
      <c r="AF36" s="28">
        <f t="shared" si="10"/>
        <v>0</v>
      </c>
      <c r="AG36" s="28">
        <f t="shared" si="10"/>
        <v>0</v>
      </c>
      <c r="AH36" s="28">
        <f t="shared" si="11"/>
        <v>0</v>
      </c>
      <c r="AI36" s="28">
        <f t="shared" si="11"/>
        <v>0</v>
      </c>
      <c r="AJ36" s="28">
        <f t="shared" si="11"/>
        <v>0</v>
      </c>
      <c r="AK36" s="28">
        <f t="shared" si="11"/>
        <v>0</v>
      </c>
      <c r="AL36" s="28">
        <f t="shared" si="11"/>
        <v>0</v>
      </c>
      <c r="AM36" s="28">
        <f t="shared" si="11"/>
        <v>0</v>
      </c>
      <c r="AN36" s="34">
        <f t="shared" si="11"/>
        <v>0</v>
      </c>
    </row>
    <row r="37" spans="2:40" x14ac:dyDescent="0.15">
      <c r="B37" s="5" t="s">
        <v>76</v>
      </c>
      <c r="C37" s="42" t="s">
        <v>108</v>
      </c>
      <c r="D37" s="33">
        <f t="shared" si="8"/>
        <v>0</v>
      </c>
      <c r="E37" s="28">
        <f t="shared" si="8"/>
        <v>0</v>
      </c>
      <c r="F37" s="28">
        <f t="shared" si="8"/>
        <v>0</v>
      </c>
      <c r="G37" s="28">
        <f t="shared" si="8"/>
        <v>0</v>
      </c>
      <c r="H37" s="28">
        <f t="shared" si="8"/>
        <v>0</v>
      </c>
      <c r="I37" s="28">
        <f t="shared" si="8"/>
        <v>0</v>
      </c>
      <c r="J37" s="28">
        <f t="shared" si="8"/>
        <v>0</v>
      </c>
      <c r="K37" s="28">
        <f t="shared" si="8"/>
        <v>0</v>
      </c>
      <c r="L37" s="28">
        <f t="shared" si="8"/>
        <v>0</v>
      </c>
      <c r="M37" s="28">
        <f t="shared" si="8"/>
        <v>0</v>
      </c>
      <c r="N37" s="28">
        <f t="shared" si="9"/>
        <v>0</v>
      </c>
      <c r="O37" s="28">
        <f t="shared" si="9"/>
        <v>0</v>
      </c>
      <c r="P37" s="28">
        <f t="shared" si="9"/>
        <v>0</v>
      </c>
      <c r="Q37" s="28">
        <f t="shared" si="9"/>
        <v>0</v>
      </c>
      <c r="R37" s="28">
        <f t="shared" si="9"/>
        <v>0</v>
      </c>
      <c r="S37" s="28">
        <f t="shared" si="9"/>
        <v>0</v>
      </c>
      <c r="T37" s="28">
        <f t="shared" si="9"/>
        <v>0</v>
      </c>
      <c r="U37" s="28">
        <f t="shared" si="9"/>
        <v>0</v>
      </c>
      <c r="V37" s="28">
        <f t="shared" si="9"/>
        <v>0</v>
      </c>
      <c r="W37" s="28">
        <f t="shared" si="9"/>
        <v>0</v>
      </c>
      <c r="X37" s="28">
        <f t="shared" si="10"/>
        <v>0</v>
      </c>
      <c r="Y37" s="28">
        <f t="shared" si="10"/>
        <v>0</v>
      </c>
      <c r="Z37" s="28">
        <f t="shared" si="10"/>
        <v>0</v>
      </c>
      <c r="AA37" s="28">
        <f t="shared" si="10"/>
        <v>0</v>
      </c>
      <c r="AB37" s="28">
        <f t="shared" si="10"/>
        <v>0</v>
      </c>
      <c r="AC37" s="28">
        <f t="shared" si="10"/>
        <v>0</v>
      </c>
      <c r="AD37" s="28">
        <f t="shared" si="10"/>
        <v>0</v>
      </c>
      <c r="AE37" s="28">
        <f t="shared" si="10"/>
        <v>0</v>
      </c>
      <c r="AF37" s="28">
        <f t="shared" si="10"/>
        <v>1</v>
      </c>
      <c r="AG37" s="28">
        <f t="shared" si="10"/>
        <v>0</v>
      </c>
      <c r="AH37" s="28">
        <f t="shared" si="11"/>
        <v>0</v>
      </c>
      <c r="AI37" s="28">
        <f t="shared" si="11"/>
        <v>0</v>
      </c>
      <c r="AJ37" s="28">
        <f t="shared" si="11"/>
        <v>0</v>
      </c>
      <c r="AK37" s="28">
        <f t="shared" si="11"/>
        <v>0</v>
      </c>
      <c r="AL37" s="28">
        <f t="shared" si="11"/>
        <v>0</v>
      </c>
      <c r="AM37" s="28">
        <f t="shared" si="11"/>
        <v>0</v>
      </c>
      <c r="AN37" s="34">
        <f t="shared" si="11"/>
        <v>0</v>
      </c>
    </row>
    <row r="38" spans="2:40" x14ac:dyDescent="0.15">
      <c r="B38" s="5" t="s">
        <v>77</v>
      </c>
      <c r="C38" s="42" t="s">
        <v>138</v>
      </c>
      <c r="D38" s="33">
        <f t="shared" si="8"/>
        <v>0</v>
      </c>
      <c r="E38" s="28">
        <f t="shared" si="8"/>
        <v>0</v>
      </c>
      <c r="F38" s="28">
        <f t="shared" si="8"/>
        <v>0</v>
      </c>
      <c r="G38" s="28">
        <f t="shared" si="8"/>
        <v>0</v>
      </c>
      <c r="H38" s="28">
        <f t="shared" si="8"/>
        <v>0</v>
      </c>
      <c r="I38" s="28">
        <f t="shared" si="8"/>
        <v>0</v>
      </c>
      <c r="J38" s="28">
        <f t="shared" si="8"/>
        <v>0</v>
      </c>
      <c r="K38" s="28">
        <f t="shared" si="8"/>
        <v>0</v>
      </c>
      <c r="L38" s="28">
        <f t="shared" si="8"/>
        <v>0</v>
      </c>
      <c r="M38" s="28">
        <f t="shared" si="8"/>
        <v>0</v>
      </c>
      <c r="N38" s="28">
        <f t="shared" si="9"/>
        <v>0</v>
      </c>
      <c r="O38" s="28">
        <f t="shared" si="9"/>
        <v>0</v>
      </c>
      <c r="P38" s="28">
        <f t="shared" si="9"/>
        <v>0</v>
      </c>
      <c r="Q38" s="28">
        <f t="shared" si="9"/>
        <v>0</v>
      </c>
      <c r="R38" s="28">
        <f t="shared" si="9"/>
        <v>0</v>
      </c>
      <c r="S38" s="28">
        <f t="shared" si="9"/>
        <v>0</v>
      </c>
      <c r="T38" s="28">
        <f t="shared" si="9"/>
        <v>0</v>
      </c>
      <c r="U38" s="28">
        <f t="shared" si="9"/>
        <v>0</v>
      </c>
      <c r="V38" s="28">
        <f t="shared" si="9"/>
        <v>0</v>
      </c>
      <c r="W38" s="28">
        <f t="shared" si="9"/>
        <v>0</v>
      </c>
      <c r="X38" s="28">
        <f t="shared" si="10"/>
        <v>0</v>
      </c>
      <c r="Y38" s="28">
        <f t="shared" si="10"/>
        <v>0</v>
      </c>
      <c r="Z38" s="28">
        <f t="shared" si="10"/>
        <v>0</v>
      </c>
      <c r="AA38" s="28">
        <f t="shared" si="10"/>
        <v>0</v>
      </c>
      <c r="AB38" s="28">
        <f t="shared" si="10"/>
        <v>0</v>
      </c>
      <c r="AC38" s="28">
        <f t="shared" si="10"/>
        <v>0</v>
      </c>
      <c r="AD38" s="28">
        <f t="shared" si="10"/>
        <v>0</v>
      </c>
      <c r="AE38" s="28">
        <f t="shared" si="10"/>
        <v>0</v>
      </c>
      <c r="AF38" s="28">
        <f t="shared" si="10"/>
        <v>0</v>
      </c>
      <c r="AG38" s="28">
        <f t="shared" si="10"/>
        <v>1</v>
      </c>
      <c r="AH38" s="28">
        <f t="shared" si="11"/>
        <v>0</v>
      </c>
      <c r="AI38" s="28">
        <f t="shared" si="11"/>
        <v>0</v>
      </c>
      <c r="AJ38" s="28">
        <f t="shared" si="11"/>
        <v>0</v>
      </c>
      <c r="AK38" s="28">
        <f t="shared" si="11"/>
        <v>0</v>
      </c>
      <c r="AL38" s="28">
        <f t="shared" si="11"/>
        <v>0</v>
      </c>
      <c r="AM38" s="28">
        <f t="shared" si="11"/>
        <v>0</v>
      </c>
      <c r="AN38" s="34">
        <f t="shared" si="11"/>
        <v>0</v>
      </c>
    </row>
    <row r="39" spans="2:40" x14ac:dyDescent="0.15">
      <c r="B39" s="5" t="s">
        <v>78</v>
      </c>
      <c r="C39" s="42" t="s">
        <v>139</v>
      </c>
      <c r="D39" s="33">
        <f t="shared" ref="D39:M45" si="12">IF($B39=D$7,1,0)</f>
        <v>0</v>
      </c>
      <c r="E39" s="28">
        <f t="shared" si="12"/>
        <v>0</v>
      </c>
      <c r="F39" s="28">
        <f t="shared" si="12"/>
        <v>0</v>
      </c>
      <c r="G39" s="28">
        <f t="shared" si="12"/>
        <v>0</v>
      </c>
      <c r="H39" s="28">
        <f t="shared" si="12"/>
        <v>0</v>
      </c>
      <c r="I39" s="28">
        <f t="shared" si="12"/>
        <v>0</v>
      </c>
      <c r="J39" s="28">
        <f t="shared" si="12"/>
        <v>0</v>
      </c>
      <c r="K39" s="28">
        <f t="shared" si="12"/>
        <v>0</v>
      </c>
      <c r="L39" s="28">
        <f t="shared" si="12"/>
        <v>0</v>
      </c>
      <c r="M39" s="28">
        <f t="shared" si="12"/>
        <v>0</v>
      </c>
      <c r="N39" s="28">
        <f t="shared" ref="N39:W45" si="13">IF($B39=N$7,1,0)</f>
        <v>0</v>
      </c>
      <c r="O39" s="28">
        <f t="shared" si="13"/>
        <v>0</v>
      </c>
      <c r="P39" s="28">
        <f t="shared" si="13"/>
        <v>0</v>
      </c>
      <c r="Q39" s="28">
        <f t="shared" si="13"/>
        <v>0</v>
      </c>
      <c r="R39" s="28">
        <f t="shared" si="13"/>
        <v>0</v>
      </c>
      <c r="S39" s="28">
        <f t="shared" si="13"/>
        <v>0</v>
      </c>
      <c r="T39" s="28">
        <f t="shared" si="13"/>
        <v>0</v>
      </c>
      <c r="U39" s="28">
        <f t="shared" si="13"/>
        <v>0</v>
      </c>
      <c r="V39" s="28">
        <f t="shared" si="13"/>
        <v>0</v>
      </c>
      <c r="W39" s="28">
        <f t="shared" si="13"/>
        <v>0</v>
      </c>
      <c r="X39" s="28">
        <f t="shared" ref="X39:AG45" si="14">IF($B39=X$7,1,0)</f>
        <v>0</v>
      </c>
      <c r="Y39" s="28">
        <f t="shared" si="14"/>
        <v>0</v>
      </c>
      <c r="Z39" s="28">
        <f t="shared" si="14"/>
        <v>0</v>
      </c>
      <c r="AA39" s="28">
        <f t="shared" si="14"/>
        <v>0</v>
      </c>
      <c r="AB39" s="28">
        <f t="shared" si="14"/>
        <v>0</v>
      </c>
      <c r="AC39" s="28">
        <f t="shared" si="14"/>
        <v>0</v>
      </c>
      <c r="AD39" s="28">
        <f t="shared" si="14"/>
        <v>0</v>
      </c>
      <c r="AE39" s="28">
        <f t="shared" si="14"/>
        <v>0</v>
      </c>
      <c r="AF39" s="28">
        <f t="shared" si="14"/>
        <v>0</v>
      </c>
      <c r="AG39" s="28">
        <f t="shared" si="14"/>
        <v>0</v>
      </c>
      <c r="AH39" s="28">
        <f t="shared" ref="AH39:AN45" si="15">IF($B39=AH$7,1,0)</f>
        <v>1</v>
      </c>
      <c r="AI39" s="28">
        <f t="shared" si="15"/>
        <v>0</v>
      </c>
      <c r="AJ39" s="28">
        <f t="shared" si="15"/>
        <v>0</v>
      </c>
      <c r="AK39" s="28">
        <f t="shared" si="15"/>
        <v>0</v>
      </c>
      <c r="AL39" s="28">
        <f t="shared" si="15"/>
        <v>0</v>
      </c>
      <c r="AM39" s="28">
        <f t="shared" si="15"/>
        <v>0</v>
      </c>
      <c r="AN39" s="34">
        <f t="shared" si="15"/>
        <v>0</v>
      </c>
    </row>
    <row r="40" spans="2:40" x14ac:dyDescent="0.15">
      <c r="B40" s="5" t="s">
        <v>79</v>
      </c>
      <c r="C40" s="42" t="s">
        <v>109</v>
      </c>
      <c r="D40" s="33">
        <f t="shared" si="12"/>
        <v>0</v>
      </c>
      <c r="E40" s="28">
        <f t="shared" si="12"/>
        <v>0</v>
      </c>
      <c r="F40" s="28">
        <f t="shared" si="12"/>
        <v>0</v>
      </c>
      <c r="G40" s="28">
        <f t="shared" si="12"/>
        <v>0</v>
      </c>
      <c r="H40" s="28">
        <f t="shared" si="12"/>
        <v>0</v>
      </c>
      <c r="I40" s="28">
        <f t="shared" si="12"/>
        <v>0</v>
      </c>
      <c r="J40" s="28">
        <f t="shared" si="12"/>
        <v>0</v>
      </c>
      <c r="K40" s="28">
        <f t="shared" si="12"/>
        <v>0</v>
      </c>
      <c r="L40" s="28">
        <f t="shared" si="12"/>
        <v>0</v>
      </c>
      <c r="M40" s="28">
        <f t="shared" si="12"/>
        <v>0</v>
      </c>
      <c r="N40" s="28">
        <f t="shared" si="13"/>
        <v>0</v>
      </c>
      <c r="O40" s="28">
        <f t="shared" si="13"/>
        <v>0</v>
      </c>
      <c r="P40" s="28">
        <f t="shared" si="13"/>
        <v>0</v>
      </c>
      <c r="Q40" s="28">
        <f t="shared" si="13"/>
        <v>0</v>
      </c>
      <c r="R40" s="28">
        <f t="shared" si="13"/>
        <v>0</v>
      </c>
      <c r="S40" s="28">
        <f t="shared" si="13"/>
        <v>0</v>
      </c>
      <c r="T40" s="28">
        <f t="shared" si="13"/>
        <v>0</v>
      </c>
      <c r="U40" s="28">
        <f t="shared" si="13"/>
        <v>0</v>
      </c>
      <c r="V40" s="28">
        <f t="shared" si="13"/>
        <v>0</v>
      </c>
      <c r="W40" s="28">
        <f t="shared" si="13"/>
        <v>0</v>
      </c>
      <c r="X40" s="28">
        <f t="shared" si="14"/>
        <v>0</v>
      </c>
      <c r="Y40" s="28">
        <f t="shared" si="14"/>
        <v>0</v>
      </c>
      <c r="Z40" s="28">
        <f t="shared" si="14"/>
        <v>0</v>
      </c>
      <c r="AA40" s="28">
        <f t="shared" si="14"/>
        <v>0</v>
      </c>
      <c r="AB40" s="28">
        <f t="shared" si="14"/>
        <v>0</v>
      </c>
      <c r="AC40" s="28">
        <f t="shared" si="14"/>
        <v>0</v>
      </c>
      <c r="AD40" s="28">
        <f t="shared" si="14"/>
        <v>0</v>
      </c>
      <c r="AE40" s="28">
        <f t="shared" si="14"/>
        <v>0</v>
      </c>
      <c r="AF40" s="28">
        <f t="shared" si="14"/>
        <v>0</v>
      </c>
      <c r="AG40" s="28">
        <f t="shared" si="14"/>
        <v>0</v>
      </c>
      <c r="AH40" s="28">
        <f t="shared" si="15"/>
        <v>0</v>
      </c>
      <c r="AI40" s="28">
        <f t="shared" si="15"/>
        <v>1</v>
      </c>
      <c r="AJ40" s="28">
        <f t="shared" si="15"/>
        <v>0</v>
      </c>
      <c r="AK40" s="28">
        <f t="shared" si="15"/>
        <v>0</v>
      </c>
      <c r="AL40" s="28">
        <f t="shared" si="15"/>
        <v>0</v>
      </c>
      <c r="AM40" s="28">
        <f t="shared" si="15"/>
        <v>0</v>
      </c>
      <c r="AN40" s="34">
        <f t="shared" si="15"/>
        <v>0</v>
      </c>
    </row>
    <row r="41" spans="2:40" x14ac:dyDescent="0.15">
      <c r="B41" s="5" t="s">
        <v>80</v>
      </c>
      <c r="C41" s="42" t="s">
        <v>146</v>
      </c>
      <c r="D41" s="33">
        <f t="shared" si="12"/>
        <v>0</v>
      </c>
      <c r="E41" s="28">
        <f t="shared" si="12"/>
        <v>0</v>
      </c>
      <c r="F41" s="28">
        <f t="shared" si="12"/>
        <v>0</v>
      </c>
      <c r="G41" s="28">
        <f t="shared" si="12"/>
        <v>0</v>
      </c>
      <c r="H41" s="28">
        <f t="shared" si="12"/>
        <v>0</v>
      </c>
      <c r="I41" s="28">
        <f t="shared" si="12"/>
        <v>0</v>
      </c>
      <c r="J41" s="28">
        <f t="shared" si="12"/>
        <v>0</v>
      </c>
      <c r="K41" s="28">
        <f t="shared" si="12"/>
        <v>0</v>
      </c>
      <c r="L41" s="28">
        <f t="shared" si="12"/>
        <v>0</v>
      </c>
      <c r="M41" s="28">
        <f t="shared" si="12"/>
        <v>0</v>
      </c>
      <c r="N41" s="28">
        <f t="shared" si="13"/>
        <v>0</v>
      </c>
      <c r="O41" s="28">
        <f t="shared" si="13"/>
        <v>0</v>
      </c>
      <c r="P41" s="28">
        <f t="shared" si="13"/>
        <v>0</v>
      </c>
      <c r="Q41" s="28">
        <f t="shared" si="13"/>
        <v>0</v>
      </c>
      <c r="R41" s="28">
        <f t="shared" si="13"/>
        <v>0</v>
      </c>
      <c r="S41" s="28">
        <f t="shared" si="13"/>
        <v>0</v>
      </c>
      <c r="T41" s="28">
        <f t="shared" si="13"/>
        <v>0</v>
      </c>
      <c r="U41" s="28">
        <f t="shared" si="13"/>
        <v>0</v>
      </c>
      <c r="V41" s="28">
        <f t="shared" si="13"/>
        <v>0</v>
      </c>
      <c r="W41" s="28">
        <f t="shared" si="13"/>
        <v>0</v>
      </c>
      <c r="X41" s="28">
        <f t="shared" si="14"/>
        <v>0</v>
      </c>
      <c r="Y41" s="28">
        <f t="shared" si="14"/>
        <v>0</v>
      </c>
      <c r="Z41" s="28">
        <f t="shared" si="14"/>
        <v>0</v>
      </c>
      <c r="AA41" s="28">
        <f t="shared" si="14"/>
        <v>0</v>
      </c>
      <c r="AB41" s="28">
        <f t="shared" si="14"/>
        <v>0</v>
      </c>
      <c r="AC41" s="28">
        <f t="shared" si="14"/>
        <v>0</v>
      </c>
      <c r="AD41" s="28">
        <f t="shared" si="14"/>
        <v>0</v>
      </c>
      <c r="AE41" s="28">
        <f t="shared" si="14"/>
        <v>0</v>
      </c>
      <c r="AF41" s="28">
        <f t="shared" si="14"/>
        <v>0</v>
      </c>
      <c r="AG41" s="28">
        <f t="shared" si="14"/>
        <v>0</v>
      </c>
      <c r="AH41" s="28">
        <f t="shared" si="15"/>
        <v>0</v>
      </c>
      <c r="AI41" s="28">
        <f t="shared" si="15"/>
        <v>0</v>
      </c>
      <c r="AJ41" s="28">
        <f t="shared" si="15"/>
        <v>1</v>
      </c>
      <c r="AK41" s="28">
        <f t="shared" si="15"/>
        <v>0</v>
      </c>
      <c r="AL41" s="28">
        <f t="shared" si="15"/>
        <v>0</v>
      </c>
      <c r="AM41" s="28">
        <f t="shared" si="15"/>
        <v>0</v>
      </c>
      <c r="AN41" s="34">
        <f t="shared" si="15"/>
        <v>0</v>
      </c>
    </row>
    <row r="42" spans="2:40" x14ac:dyDescent="0.15">
      <c r="B42" s="5" t="s">
        <v>81</v>
      </c>
      <c r="C42" s="42" t="s">
        <v>110</v>
      </c>
      <c r="D42" s="33">
        <f t="shared" si="12"/>
        <v>0</v>
      </c>
      <c r="E42" s="28">
        <f t="shared" si="12"/>
        <v>0</v>
      </c>
      <c r="F42" s="28">
        <f t="shared" si="12"/>
        <v>0</v>
      </c>
      <c r="G42" s="28">
        <f t="shared" si="12"/>
        <v>0</v>
      </c>
      <c r="H42" s="28">
        <f t="shared" si="12"/>
        <v>0</v>
      </c>
      <c r="I42" s="28">
        <f t="shared" si="12"/>
        <v>0</v>
      </c>
      <c r="J42" s="28">
        <f t="shared" si="12"/>
        <v>0</v>
      </c>
      <c r="K42" s="28">
        <f t="shared" si="12"/>
        <v>0</v>
      </c>
      <c r="L42" s="28">
        <f t="shared" si="12"/>
        <v>0</v>
      </c>
      <c r="M42" s="28">
        <f t="shared" si="12"/>
        <v>0</v>
      </c>
      <c r="N42" s="28">
        <f t="shared" si="13"/>
        <v>0</v>
      </c>
      <c r="O42" s="28">
        <f t="shared" si="13"/>
        <v>0</v>
      </c>
      <c r="P42" s="28">
        <f t="shared" si="13"/>
        <v>0</v>
      </c>
      <c r="Q42" s="28">
        <f t="shared" si="13"/>
        <v>0</v>
      </c>
      <c r="R42" s="28">
        <f t="shared" si="13"/>
        <v>0</v>
      </c>
      <c r="S42" s="28">
        <f t="shared" si="13"/>
        <v>0</v>
      </c>
      <c r="T42" s="28">
        <f t="shared" si="13"/>
        <v>0</v>
      </c>
      <c r="U42" s="28">
        <f t="shared" si="13"/>
        <v>0</v>
      </c>
      <c r="V42" s="28">
        <f t="shared" si="13"/>
        <v>0</v>
      </c>
      <c r="W42" s="28">
        <f t="shared" si="13"/>
        <v>0</v>
      </c>
      <c r="X42" s="28">
        <f t="shared" si="14"/>
        <v>0</v>
      </c>
      <c r="Y42" s="28">
        <f t="shared" si="14"/>
        <v>0</v>
      </c>
      <c r="Z42" s="28">
        <f t="shared" si="14"/>
        <v>0</v>
      </c>
      <c r="AA42" s="28">
        <f t="shared" si="14"/>
        <v>0</v>
      </c>
      <c r="AB42" s="28">
        <f t="shared" si="14"/>
        <v>0</v>
      </c>
      <c r="AC42" s="28">
        <f t="shared" si="14"/>
        <v>0</v>
      </c>
      <c r="AD42" s="28">
        <f t="shared" si="14"/>
        <v>0</v>
      </c>
      <c r="AE42" s="28">
        <f t="shared" si="14"/>
        <v>0</v>
      </c>
      <c r="AF42" s="28">
        <f t="shared" si="14"/>
        <v>0</v>
      </c>
      <c r="AG42" s="28">
        <f t="shared" si="14"/>
        <v>0</v>
      </c>
      <c r="AH42" s="28">
        <f t="shared" si="15"/>
        <v>0</v>
      </c>
      <c r="AI42" s="28">
        <f t="shared" si="15"/>
        <v>0</v>
      </c>
      <c r="AJ42" s="28">
        <f t="shared" si="15"/>
        <v>0</v>
      </c>
      <c r="AK42" s="28">
        <f t="shared" si="15"/>
        <v>1</v>
      </c>
      <c r="AL42" s="28">
        <f t="shared" si="15"/>
        <v>0</v>
      </c>
      <c r="AM42" s="28">
        <f t="shared" si="15"/>
        <v>0</v>
      </c>
      <c r="AN42" s="34">
        <f t="shared" si="15"/>
        <v>0</v>
      </c>
    </row>
    <row r="43" spans="2:40" x14ac:dyDescent="0.15">
      <c r="B43" s="5" t="s">
        <v>82</v>
      </c>
      <c r="C43" s="42" t="s">
        <v>111</v>
      </c>
      <c r="D43" s="33">
        <f t="shared" si="12"/>
        <v>0</v>
      </c>
      <c r="E43" s="28">
        <f t="shared" si="12"/>
        <v>0</v>
      </c>
      <c r="F43" s="28">
        <f t="shared" si="12"/>
        <v>0</v>
      </c>
      <c r="G43" s="28">
        <f t="shared" si="12"/>
        <v>0</v>
      </c>
      <c r="H43" s="28">
        <f t="shared" si="12"/>
        <v>0</v>
      </c>
      <c r="I43" s="28">
        <f t="shared" si="12"/>
        <v>0</v>
      </c>
      <c r="J43" s="28">
        <f t="shared" si="12"/>
        <v>0</v>
      </c>
      <c r="K43" s="28">
        <f t="shared" si="12"/>
        <v>0</v>
      </c>
      <c r="L43" s="28">
        <f t="shared" si="12"/>
        <v>0</v>
      </c>
      <c r="M43" s="28">
        <f t="shared" si="12"/>
        <v>0</v>
      </c>
      <c r="N43" s="28">
        <f t="shared" si="13"/>
        <v>0</v>
      </c>
      <c r="O43" s="28">
        <f t="shared" si="13"/>
        <v>0</v>
      </c>
      <c r="P43" s="28">
        <f t="shared" si="13"/>
        <v>0</v>
      </c>
      <c r="Q43" s="28">
        <f t="shared" si="13"/>
        <v>0</v>
      </c>
      <c r="R43" s="28">
        <f t="shared" si="13"/>
        <v>0</v>
      </c>
      <c r="S43" s="28">
        <f t="shared" si="13"/>
        <v>0</v>
      </c>
      <c r="T43" s="28">
        <f t="shared" si="13"/>
        <v>0</v>
      </c>
      <c r="U43" s="28">
        <f t="shared" si="13"/>
        <v>0</v>
      </c>
      <c r="V43" s="28">
        <f t="shared" si="13"/>
        <v>0</v>
      </c>
      <c r="W43" s="28">
        <f t="shared" si="13"/>
        <v>0</v>
      </c>
      <c r="X43" s="28">
        <f t="shared" si="14"/>
        <v>0</v>
      </c>
      <c r="Y43" s="28">
        <f t="shared" si="14"/>
        <v>0</v>
      </c>
      <c r="Z43" s="28">
        <f t="shared" si="14"/>
        <v>0</v>
      </c>
      <c r="AA43" s="28">
        <f t="shared" si="14"/>
        <v>0</v>
      </c>
      <c r="AB43" s="28">
        <f t="shared" si="14"/>
        <v>0</v>
      </c>
      <c r="AC43" s="28">
        <f t="shared" si="14"/>
        <v>0</v>
      </c>
      <c r="AD43" s="28">
        <f t="shared" si="14"/>
        <v>0</v>
      </c>
      <c r="AE43" s="28">
        <f t="shared" si="14"/>
        <v>0</v>
      </c>
      <c r="AF43" s="28">
        <f t="shared" si="14"/>
        <v>0</v>
      </c>
      <c r="AG43" s="28">
        <f t="shared" si="14"/>
        <v>0</v>
      </c>
      <c r="AH43" s="28">
        <f t="shared" si="15"/>
        <v>0</v>
      </c>
      <c r="AI43" s="28">
        <f t="shared" si="15"/>
        <v>0</v>
      </c>
      <c r="AJ43" s="28">
        <f t="shared" si="15"/>
        <v>0</v>
      </c>
      <c r="AK43" s="28">
        <f t="shared" si="15"/>
        <v>0</v>
      </c>
      <c r="AL43" s="28">
        <f t="shared" si="15"/>
        <v>1</v>
      </c>
      <c r="AM43" s="28">
        <f t="shared" si="15"/>
        <v>0</v>
      </c>
      <c r="AN43" s="34">
        <f t="shared" si="15"/>
        <v>0</v>
      </c>
    </row>
    <row r="44" spans="2:40" x14ac:dyDescent="0.15">
      <c r="B44" s="5" t="s">
        <v>83</v>
      </c>
      <c r="C44" s="42" t="s">
        <v>3</v>
      </c>
      <c r="D44" s="33">
        <f t="shared" si="12"/>
        <v>0</v>
      </c>
      <c r="E44" s="28">
        <f t="shared" si="12"/>
        <v>0</v>
      </c>
      <c r="F44" s="28">
        <f t="shared" si="12"/>
        <v>0</v>
      </c>
      <c r="G44" s="28">
        <f t="shared" si="12"/>
        <v>0</v>
      </c>
      <c r="H44" s="28">
        <f t="shared" si="12"/>
        <v>0</v>
      </c>
      <c r="I44" s="28">
        <f t="shared" si="12"/>
        <v>0</v>
      </c>
      <c r="J44" s="28">
        <f t="shared" si="12"/>
        <v>0</v>
      </c>
      <c r="K44" s="28">
        <f t="shared" si="12"/>
        <v>0</v>
      </c>
      <c r="L44" s="28">
        <f t="shared" si="12"/>
        <v>0</v>
      </c>
      <c r="M44" s="28">
        <f t="shared" si="12"/>
        <v>0</v>
      </c>
      <c r="N44" s="28">
        <f t="shared" si="13"/>
        <v>0</v>
      </c>
      <c r="O44" s="28">
        <f t="shared" si="13"/>
        <v>0</v>
      </c>
      <c r="P44" s="28">
        <f t="shared" si="13"/>
        <v>0</v>
      </c>
      <c r="Q44" s="28">
        <f t="shared" si="13"/>
        <v>0</v>
      </c>
      <c r="R44" s="28">
        <f t="shared" si="13"/>
        <v>0</v>
      </c>
      <c r="S44" s="28">
        <f t="shared" si="13"/>
        <v>0</v>
      </c>
      <c r="T44" s="28">
        <f t="shared" si="13"/>
        <v>0</v>
      </c>
      <c r="U44" s="28">
        <f t="shared" si="13"/>
        <v>0</v>
      </c>
      <c r="V44" s="28">
        <f t="shared" si="13"/>
        <v>0</v>
      </c>
      <c r="W44" s="28">
        <f t="shared" si="13"/>
        <v>0</v>
      </c>
      <c r="X44" s="28">
        <f t="shared" si="14"/>
        <v>0</v>
      </c>
      <c r="Y44" s="28">
        <f t="shared" si="14"/>
        <v>0</v>
      </c>
      <c r="Z44" s="28">
        <f t="shared" si="14"/>
        <v>0</v>
      </c>
      <c r="AA44" s="28">
        <f t="shared" si="14"/>
        <v>0</v>
      </c>
      <c r="AB44" s="28">
        <f t="shared" si="14"/>
        <v>0</v>
      </c>
      <c r="AC44" s="28">
        <f t="shared" si="14"/>
        <v>0</v>
      </c>
      <c r="AD44" s="28">
        <f t="shared" si="14"/>
        <v>0</v>
      </c>
      <c r="AE44" s="28">
        <f t="shared" si="14"/>
        <v>0</v>
      </c>
      <c r="AF44" s="28">
        <f t="shared" si="14"/>
        <v>0</v>
      </c>
      <c r="AG44" s="28">
        <f t="shared" si="14"/>
        <v>0</v>
      </c>
      <c r="AH44" s="28">
        <f t="shared" si="15"/>
        <v>0</v>
      </c>
      <c r="AI44" s="28">
        <f t="shared" si="15"/>
        <v>0</v>
      </c>
      <c r="AJ44" s="28">
        <f t="shared" si="15"/>
        <v>0</v>
      </c>
      <c r="AK44" s="28">
        <f t="shared" si="15"/>
        <v>0</v>
      </c>
      <c r="AL44" s="28">
        <f t="shared" si="15"/>
        <v>0</v>
      </c>
      <c r="AM44" s="28">
        <f t="shared" si="15"/>
        <v>1</v>
      </c>
      <c r="AN44" s="34">
        <f t="shared" si="15"/>
        <v>0</v>
      </c>
    </row>
    <row r="45" spans="2:40" x14ac:dyDescent="0.15">
      <c r="B45" s="5" t="s">
        <v>84</v>
      </c>
      <c r="C45" s="42" t="s">
        <v>4</v>
      </c>
      <c r="D45" s="35">
        <f t="shared" si="12"/>
        <v>0</v>
      </c>
      <c r="E45" s="36">
        <f t="shared" si="12"/>
        <v>0</v>
      </c>
      <c r="F45" s="36">
        <f t="shared" si="12"/>
        <v>0</v>
      </c>
      <c r="G45" s="36">
        <f t="shared" si="12"/>
        <v>0</v>
      </c>
      <c r="H45" s="36">
        <f t="shared" si="12"/>
        <v>0</v>
      </c>
      <c r="I45" s="36">
        <f t="shared" si="12"/>
        <v>0</v>
      </c>
      <c r="J45" s="36">
        <f t="shared" si="12"/>
        <v>0</v>
      </c>
      <c r="K45" s="36">
        <f t="shared" si="12"/>
        <v>0</v>
      </c>
      <c r="L45" s="36">
        <f t="shared" si="12"/>
        <v>0</v>
      </c>
      <c r="M45" s="36">
        <f t="shared" si="12"/>
        <v>0</v>
      </c>
      <c r="N45" s="36">
        <f t="shared" si="13"/>
        <v>0</v>
      </c>
      <c r="O45" s="36">
        <f t="shared" si="13"/>
        <v>0</v>
      </c>
      <c r="P45" s="36">
        <f t="shared" si="13"/>
        <v>0</v>
      </c>
      <c r="Q45" s="36">
        <f t="shared" si="13"/>
        <v>0</v>
      </c>
      <c r="R45" s="36">
        <f t="shared" si="13"/>
        <v>0</v>
      </c>
      <c r="S45" s="36">
        <f t="shared" si="13"/>
        <v>0</v>
      </c>
      <c r="T45" s="36">
        <f t="shared" si="13"/>
        <v>0</v>
      </c>
      <c r="U45" s="36">
        <f t="shared" si="13"/>
        <v>0</v>
      </c>
      <c r="V45" s="36">
        <f t="shared" si="13"/>
        <v>0</v>
      </c>
      <c r="W45" s="36">
        <f t="shared" si="13"/>
        <v>0</v>
      </c>
      <c r="X45" s="36">
        <f t="shared" si="14"/>
        <v>0</v>
      </c>
      <c r="Y45" s="36">
        <f t="shared" si="14"/>
        <v>0</v>
      </c>
      <c r="Z45" s="36">
        <f t="shared" si="14"/>
        <v>0</v>
      </c>
      <c r="AA45" s="36">
        <f t="shared" si="14"/>
        <v>0</v>
      </c>
      <c r="AB45" s="36">
        <f t="shared" si="14"/>
        <v>0</v>
      </c>
      <c r="AC45" s="36">
        <f t="shared" si="14"/>
        <v>0</v>
      </c>
      <c r="AD45" s="36">
        <f t="shared" si="14"/>
        <v>0</v>
      </c>
      <c r="AE45" s="36">
        <f t="shared" si="14"/>
        <v>0</v>
      </c>
      <c r="AF45" s="36">
        <f t="shared" si="14"/>
        <v>0</v>
      </c>
      <c r="AG45" s="36">
        <f t="shared" si="14"/>
        <v>0</v>
      </c>
      <c r="AH45" s="36">
        <f t="shared" si="15"/>
        <v>0</v>
      </c>
      <c r="AI45" s="36">
        <f t="shared" si="15"/>
        <v>0</v>
      </c>
      <c r="AJ45" s="36">
        <f t="shared" si="15"/>
        <v>0</v>
      </c>
      <c r="AK45" s="36">
        <f t="shared" si="15"/>
        <v>0</v>
      </c>
      <c r="AL45" s="36">
        <f t="shared" si="15"/>
        <v>0</v>
      </c>
      <c r="AM45" s="36">
        <f t="shared" si="15"/>
        <v>0</v>
      </c>
      <c r="AN45" s="37">
        <f t="shared" si="15"/>
        <v>1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45 D7:AN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7:F45"/>
  <sheetViews>
    <sheetView topLeftCell="A5" workbookViewId="0"/>
  </sheetViews>
  <sheetFormatPr defaultRowHeight="13.5" x14ac:dyDescent="0.15"/>
  <cols>
    <col min="3" max="3" width="18.625" customWidth="1"/>
    <col min="4" max="6" width="12.625" customWidth="1"/>
  </cols>
  <sheetData>
    <row r="7" spans="2:6" x14ac:dyDescent="0.15">
      <c r="C7" s="1"/>
      <c r="D7" s="2"/>
    </row>
    <row r="8" spans="2:6" ht="45" customHeight="1" x14ac:dyDescent="0.15">
      <c r="B8" s="6"/>
      <c r="C8" s="49"/>
      <c r="D8" s="10" t="s">
        <v>25</v>
      </c>
      <c r="E8" s="10" t="s">
        <v>26</v>
      </c>
      <c r="F8" s="10" t="s">
        <v>42</v>
      </c>
    </row>
    <row r="9" spans="2:6" x14ac:dyDescent="0.15">
      <c r="B9" s="5" t="s">
        <v>48</v>
      </c>
      <c r="C9" s="42" t="s">
        <v>143</v>
      </c>
      <c r="D9" s="13">
        <f>-生産者価格評価表!BF7/(生産者価格評価表!BH7-生産者価格評価表!BF7-生産者価格評価表!BA7-生産者価格評価表!AV7)</f>
        <v>0.87072254472790123</v>
      </c>
      <c r="E9" s="58">
        <f>1-D9</f>
        <v>0.12927745527209877</v>
      </c>
      <c r="F9" s="46">
        <f>D9/E9</f>
        <v>6.7353007753380831</v>
      </c>
    </row>
    <row r="10" spans="2:6" x14ac:dyDescent="0.15">
      <c r="B10" s="5" t="s">
        <v>49</v>
      </c>
      <c r="C10" s="42" t="s">
        <v>104</v>
      </c>
      <c r="D10" s="13">
        <f>-生産者価格評価表!BF8/(生産者価格評価表!BH8-生産者価格評価表!BF8-生産者価格評価表!BA8-生産者価格評価表!AV8)</f>
        <v>1</v>
      </c>
      <c r="E10" s="58">
        <f t="shared" ref="E10:E45" si="0">1-D10</f>
        <v>0</v>
      </c>
      <c r="F10" s="46">
        <v>0</v>
      </c>
    </row>
    <row r="11" spans="2:6" x14ac:dyDescent="0.15">
      <c r="B11" s="5" t="s">
        <v>50</v>
      </c>
      <c r="C11" s="42" t="s">
        <v>123</v>
      </c>
      <c r="D11" s="13">
        <f>-生産者価格評価表!BF9/(生産者価格評価表!BH9-生産者価格評価表!BF9-生産者価格評価表!BA9-生産者価格評価表!AV9)</f>
        <v>0.85883631101991376</v>
      </c>
      <c r="E11" s="58">
        <f t="shared" si="0"/>
        <v>0.14116368898008624</v>
      </c>
      <c r="F11" s="46">
        <f t="shared" ref="F11:F45" si="1">D11/E11</f>
        <v>6.0839746908361718</v>
      </c>
    </row>
    <row r="12" spans="2:6" x14ac:dyDescent="0.15">
      <c r="B12" s="5" t="s">
        <v>51</v>
      </c>
      <c r="C12" s="42" t="s">
        <v>124</v>
      </c>
      <c r="D12" s="13">
        <f>-生産者価格評価表!BF10/(生産者価格評価表!BH10-生産者価格評価表!BF10-生産者価格評価表!BA10-生産者価格評価表!AV10)</f>
        <v>0.99268256070710847</v>
      </c>
      <c r="E12" s="58">
        <f t="shared" si="0"/>
        <v>7.3174392928915255E-3</v>
      </c>
      <c r="F12" s="46">
        <f t="shared" si="1"/>
        <v>135.6598286604773</v>
      </c>
    </row>
    <row r="13" spans="2:6" x14ac:dyDescent="0.15">
      <c r="B13" s="5" t="s">
        <v>52</v>
      </c>
      <c r="C13" s="42" t="s">
        <v>105</v>
      </c>
      <c r="D13" s="13">
        <f>-生産者価格評価表!BF11/(生産者価格評価表!BH11-生産者価格評価表!BF11-生産者価格評価表!BA11-生産者価格評価表!AV11)</f>
        <v>0.88361248533486325</v>
      </c>
      <c r="E13" s="58">
        <f t="shared" si="0"/>
        <v>0.11638751466513675</v>
      </c>
      <c r="F13" s="46">
        <f t="shared" si="1"/>
        <v>7.5919868886034783</v>
      </c>
    </row>
    <row r="14" spans="2:6" x14ac:dyDescent="0.15">
      <c r="B14" s="5" t="s">
        <v>53</v>
      </c>
      <c r="C14" s="42" t="s">
        <v>125</v>
      </c>
      <c r="D14" s="13">
        <f>-生産者価格評価表!BF12/(生産者価格評価表!BH12-生産者価格評価表!BF12-生産者価格評価表!BA12-生産者価格評価表!AV12)</f>
        <v>0.85108460026087063</v>
      </c>
      <c r="E14" s="58">
        <f t="shared" si="0"/>
        <v>0.14891539973912937</v>
      </c>
      <c r="F14" s="46">
        <f t="shared" si="1"/>
        <v>5.7152222117511302</v>
      </c>
    </row>
    <row r="15" spans="2:6" x14ac:dyDescent="0.15">
      <c r="B15" s="5" t="s">
        <v>54</v>
      </c>
      <c r="C15" s="42" t="s">
        <v>126</v>
      </c>
      <c r="D15" s="13">
        <f>-生産者価格評価表!BF13/(生産者価格評価表!BH13-生産者価格評価表!BF13-生産者価格評価表!BA13-生産者価格評価表!AV13)</f>
        <v>0.98375032265734552</v>
      </c>
      <c r="E15" s="58">
        <f t="shared" si="0"/>
        <v>1.6249677342654478E-2</v>
      </c>
      <c r="F15" s="46">
        <f t="shared" si="1"/>
        <v>60.539683460363669</v>
      </c>
    </row>
    <row r="16" spans="2:6" x14ac:dyDescent="0.15">
      <c r="B16" s="5" t="s">
        <v>55</v>
      </c>
      <c r="C16" s="42" t="s">
        <v>144</v>
      </c>
      <c r="D16" s="13">
        <f>-生産者価格評価表!BF14/(生産者価格評価表!BH14-生産者価格評価表!BF14-生産者価格評価表!BA14-生産者価格評価表!AV14)</f>
        <v>0.88226513554847585</v>
      </c>
      <c r="E16" s="58">
        <f t="shared" si="0"/>
        <v>0.11773486445152415</v>
      </c>
      <c r="F16" s="46">
        <f t="shared" si="1"/>
        <v>7.4936607746445185</v>
      </c>
    </row>
    <row r="17" spans="2:6" x14ac:dyDescent="0.15">
      <c r="B17" s="5" t="s">
        <v>56</v>
      </c>
      <c r="C17" s="42" t="s">
        <v>127</v>
      </c>
      <c r="D17" s="13">
        <f>-生産者価格評価表!BF15/(生産者価格評価表!BH15-生産者価格評価表!BF15-生産者価格評価表!BA15-生産者価格評価表!AV15)</f>
        <v>0.91209239368933959</v>
      </c>
      <c r="E17" s="58">
        <f t="shared" si="0"/>
        <v>8.7907606310660413E-2</v>
      </c>
      <c r="F17" s="46">
        <f t="shared" si="1"/>
        <v>10.375579906772318</v>
      </c>
    </row>
    <row r="18" spans="2:6" x14ac:dyDescent="0.15">
      <c r="B18" s="5" t="s">
        <v>57</v>
      </c>
      <c r="C18" s="42" t="s">
        <v>128</v>
      </c>
      <c r="D18" s="13">
        <f>-生産者価格評価表!BF16/(生産者価格評価表!BH16-生産者価格評価表!BF16-生産者価格評価表!BA16-生産者価格評価表!AV16)</f>
        <v>0.93928526367462339</v>
      </c>
      <c r="E18" s="58">
        <f t="shared" si="0"/>
        <v>6.0714736325376606E-2</v>
      </c>
      <c r="F18" s="46">
        <f t="shared" si="1"/>
        <v>15.470465994299897</v>
      </c>
    </row>
    <row r="19" spans="2:6" x14ac:dyDescent="0.15">
      <c r="B19" s="5" t="s">
        <v>58</v>
      </c>
      <c r="C19" s="42" t="s">
        <v>129</v>
      </c>
      <c r="D19" s="13">
        <f>-生産者価格評価表!BF17/(生産者価格評価表!BH17-生産者価格評価表!BF17-生産者価格評価表!BA17-生産者価格評価表!AV17)</f>
        <v>1.080225266794036</v>
      </c>
      <c r="E19" s="58">
        <f t="shared" si="0"/>
        <v>-8.0225266794035965E-2</v>
      </c>
      <c r="F19" s="46">
        <f t="shared" si="1"/>
        <v>-13.464900896712768</v>
      </c>
    </row>
    <row r="20" spans="2:6" x14ac:dyDescent="0.15">
      <c r="B20" s="5" t="s">
        <v>59</v>
      </c>
      <c r="C20" s="42" t="s">
        <v>130</v>
      </c>
      <c r="D20" s="13">
        <f>-生産者価格評価表!BF18/(生産者価格評価表!BH18-生産者価格評価表!BF18-生産者価格評価表!BA18-生産者価格評価表!AV18)</f>
        <v>0.86722905420166319</v>
      </c>
      <c r="E20" s="58">
        <f t="shared" si="0"/>
        <v>0.13277094579833681</v>
      </c>
      <c r="F20" s="46">
        <f t="shared" si="1"/>
        <v>6.5317682945399849</v>
      </c>
    </row>
    <row r="21" spans="2:6" x14ac:dyDescent="0.15">
      <c r="B21" s="5" t="s">
        <v>60</v>
      </c>
      <c r="C21" s="42" t="s">
        <v>37</v>
      </c>
      <c r="D21" s="13">
        <f>-生産者価格評価表!BF19/(生産者価格評価表!BH19-生産者価格評価表!BF19-生産者価格評価表!BA19-生産者価格評価表!AV19)</f>
        <v>0.94717363440311009</v>
      </c>
      <c r="E21" s="58">
        <f t="shared" si="0"/>
        <v>5.2826365596889913E-2</v>
      </c>
      <c r="F21" s="46">
        <f t="shared" si="1"/>
        <v>17.929941303001048</v>
      </c>
    </row>
    <row r="22" spans="2:6" x14ac:dyDescent="0.15">
      <c r="B22" s="5" t="s">
        <v>61</v>
      </c>
      <c r="C22" s="42" t="s">
        <v>38</v>
      </c>
      <c r="D22" s="13">
        <f>-生産者価格評価表!BF20/(生産者価格評価表!BH20-生産者価格評価表!BF20-生産者価格評価表!BA20-生産者価格評価表!AV20)</f>
        <v>0.95104213190198905</v>
      </c>
      <c r="E22" s="58">
        <f t="shared" si="0"/>
        <v>4.8957868098010948E-2</v>
      </c>
      <c r="F22" s="46">
        <f t="shared" si="1"/>
        <v>19.425726014009744</v>
      </c>
    </row>
    <row r="23" spans="2:6" x14ac:dyDescent="0.15">
      <c r="B23" s="5" t="s">
        <v>62</v>
      </c>
      <c r="C23" s="42" t="s">
        <v>39</v>
      </c>
      <c r="D23" s="13">
        <f>-生産者価格評価表!BF21/(生産者価格評価表!BH21-生産者価格評価表!BF21-生産者価格評価表!BA21-生産者価格評価表!AV21)</f>
        <v>0.97449962509548893</v>
      </c>
      <c r="E23" s="58">
        <f t="shared" si="0"/>
        <v>2.5500374904511069E-2</v>
      </c>
      <c r="F23" s="46">
        <f t="shared" si="1"/>
        <v>38.215109728567086</v>
      </c>
    </row>
    <row r="24" spans="2:6" x14ac:dyDescent="0.15">
      <c r="B24" s="5" t="s">
        <v>63</v>
      </c>
      <c r="C24" s="42" t="s">
        <v>106</v>
      </c>
      <c r="D24" s="13">
        <f>-生産者価格評価表!BF22/(生産者価格評価表!BH22-生産者価格評価表!BF22-生産者価格評価表!BA22-生産者価格評価表!AV22)</f>
        <v>0.93862898194685085</v>
      </c>
      <c r="E24" s="58">
        <f t="shared" si="0"/>
        <v>6.1371018053149151E-2</v>
      </c>
      <c r="F24" s="46">
        <f t="shared" si="1"/>
        <v>15.294336182169406</v>
      </c>
    </row>
    <row r="25" spans="2:6" x14ac:dyDescent="0.15">
      <c r="B25" s="5" t="s">
        <v>64</v>
      </c>
      <c r="C25" s="42" t="s">
        <v>131</v>
      </c>
      <c r="D25" s="13">
        <f>-生産者価格評価表!BF23/(生産者価格評価表!BH23-生産者価格評価表!BF23-生産者価格評価表!BA23-生産者価格評価表!AV23)</f>
        <v>0.97214326782040872</v>
      </c>
      <c r="E25" s="58">
        <f t="shared" si="0"/>
        <v>2.7856732179591281E-2</v>
      </c>
      <c r="F25" s="46">
        <f t="shared" si="1"/>
        <v>34.897965114968919</v>
      </c>
    </row>
    <row r="26" spans="2:6" x14ac:dyDescent="0.15">
      <c r="B26" s="5" t="s">
        <v>65</v>
      </c>
      <c r="C26" s="42" t="s">
        <v>145</v>
      </c>
      <c r="D26" s="13">
        <f>-生産者価格評価表!BF24/(生産者価格評価表!BH24-生産者価格評価表!BF24-生産者価格評価表!BA24-生産者価格評価表!AV24)</f>
        <v>0.99599466359465094</v>
      </c>
      <c r="E26" s="58">
        <f t="shared" si="0"/>
        <v>4.0053364053490581E-3</v>
      </c>
      <c r="F26" s="46">
        <f t="shared" si="1"/>
        <v>248.66691902945209</v>
      </c>
    </row>
    <row r="27" spans="2:6" x14ac:dyDescent="0.15">
      <c r="B27" s="5" t="s">
        <v>66</v>
      </c>
      <c r="C27" s="42" t="s">
        <v>132</v>
      </c>
      <c r="D27" s="13">
        <f>-生産者価格評価表!BF25/(生産者価格評価表!BH25-生産者価格評価表!BF25-生産者価格評価表!BA25-生産者価格評価表!AV25)</f>
        <v>0.91710938006334664</v>
      </c>
      <c r="E27" s="58">
        <f t="shared" si="0"/>
        <v>8.2890619936653365E-2</v>
      </c>
      <c r="F27" s="46">
        <f t="shared" si="1"/>
        <v>11.06409121760966</v>
      </c>
    </row>
    <row r="28" spans="2:6" x14ac:dyDescent="0.15">
      <c r="B28" s="5" t="s">
        <v>67</v>
      </c>
      <c r="C28" s="42" t="s">
        <v>0</v>
      </c>
      <c r="D28" s="13">
        <f>-生産者価格評価表!BF26/(生産者価格評価表!BH26-生産者価格評価表!BF26-生産者価格評価表!BA26-生産者価格評価表!AV26)</f>
        <v>0.90685688671581999</v>
      </c>
      <c r="E28" s="58">
        <f t="shared" si="0"/>
        <v>9.3143113284180012E-2</v>
      </c>
      <c r="F28" s="46">
        <f t="shared" si="1"/>
        <v>9.7361667947365689</v>
      </c>
    </row>
    <row r="29" spans="2:6" x14ac:dyDescent="0.15">
      <c r="B29" s="5" t="s">
        <v>68</v>
      </c>
      <c r="C29" s="42" t="s">
        <v>133</v>
      </c>
      <c r="D29" s="13">
        <f>-生産者価格評価表!BF27/(生産者価格評価表!BH27-生産者価格評価表!BF27-生産者価格評価表!BA27-生産者価格評価表!AV27)</f>
        <v>3.640372139057479E-6</v>
      </c>
      <c r="E29" s="58">
        <f t="shared" si="0"/>
        <v>0.99999635962786093</v>
      </c>
      <c r="F29" s="46">
        <f t="shared" si="1"/>
        <v>3.6403853914150334E-6</v>
      </c>
    </row>
    <row r="30" spans="2:6" x14ac:dyDescent="0.15">
      <c r="B30" s="5" t="s">
        <v>69</v>
      </c>
      <c r="C30" s="42" t="s">
        <v>107</v>
      </c>
      <c r="D30" s="13">
        <f>-生産者価格評価表!BF28/(生産者価格評価表!BH28-生産者価格評価表!BF28-生産者価格評価表!BA28-生産者価格評価表!AV28)</f>
        <v>0.407403269451735</v>
      </c>
      <c r="E30" s="58">
        <f t="shared" si="0"/>
        <v>0.592596730548265</v>
      </c>
      <c r="F30" s="46">
        <f t="shared" si="1"/>
        <v>0.68748821660694837</v>
      </c>
    </row>
    <row r="31" spans="2:6" x14ac:dyDescent="0.15">
      <c r="B31" s="5" t="s">
        <v>70</v>
      </c>
      <c r="C31" s="42" t="s">
        <v>1</v>
      </c>
      <c r="D31" s="13">
        <f>-生産者価格評価表!BF29/(生産者価格評価表!BH29-生産者価格評価表!BF29-生産者価格評価表!BA29-生産者価格評価表!AV29)</f>
        <v>1.6287539246991642E-3</v>
      </c>
      <c r="E31" s="58">
        <f t="shared" si="0"/>
        <v>0.99837124607530081</v>
      </c>
      <c r="F31" s="46">
        <f t="shared" si="1"/>
        <v>1.6314110919179233E-3</v>
      </c>
    </row>
    <row r="32" spans="2:6" x14ac:dyDescent="0.15">
      <c r="B32" s="5" t="s">
        <v>71</v>
      </c>
      <c r="C32" s="42" t="s">
        <v>2</v>
      </c>
      <c r="D32" s="13">
        <f>-生産者価格評価表!BF30/(生産者価格評価表!BH30-生産者価格評価表!BF30-生産者価格評価表!BA30-生産者価格評価表!AV30)</f>
        <v>0.44897352164451565</v>
      </c>
      <c r="E32" s="58">
        <f t="shared" si="0"/>
        <v>0.55102647835548435</v>
      </c>
      <c r="F32" s="46">
        <f t="shared" si="1"/>
        <v>0.81479482253640245</v>
      </c>
    </row>
    <row r="33" spans="2:6" x14ac:dyDescent="0.15">
      <c r="B33" s="5" t="s">
        <v>72</v>
      </c>
      <c r="C33" s="42" t="s">
        <v>134</v>
      </c>
      <c r="D33" s="13">
        <f>-生産者価格評価表!BF31/(生産者価格評価表!BH31-生産者価格評価表!BF31-生産者価格評価表!BA31-生産者価格評価表!AV31)</f>
        <v>0.14452040873410707</v>
      </c>
      <c r="E33" s="58">
        <f t="shared" si="0"/>
        <v>0.8554795912658929</v>
      </c>
      <c r="F33" s="46">
        <f t="shared" si="1"/>
        <v>0.16893495789917501</v>
      </c>
    </row>
    <row r="34" spans="2:6" x14ac:dyDescent="0.15">
      <c r="B34" s="5" t="s">
        <v>73</v>
      </c>
      <c r="C34" s="42" t="s">
        <v>135</v>
      </c>
      <c r="D34" s="13">
        <f>-生産者価格評価表!BF32/(生産者価格評価表!BH32-生産者価格評価表!BF32-生産者価格評価表!BA32-生産者価格評価表!AV32)</f>
        <v>5.6258884838387035E-2</v>
      </c>
      <c r="E34" s="58">
        <f t="shared" si="0"/>
        <v>0.94374111516161296</v>
      </c>
      <c r="F34" s="46">
        <f t="shared" si="1"/>
        <v>5.9612624621904774E-2</v>
      </c>
    </row>
    <row r="35" spans="2:6" x14ac:dyDescent="0.15">
      <c r="B35" s="5" t="s">
        <v>74</v>
      </c>
      <c r="C35" s="42" t="s">
        <v>136</v>
      </c>
      <c r="D35" s="13">
        <f>-生産者価格評価表!BF33/(生産者価格評価表!BH33-生産者価格評価表!BF33-生産者価格評価表!BA33-生産者価格評価表!AV33)</f>
        <v>5.9426251336997346E-2</v>
      </c>
      <c r="E35" s="58">
        <f t="shared" si="0"/>
        <v>0.9405737486630027</v>
      </c>
      <c r="F35" s="46">
        <f t="shared" si="1"/>
        <v>6.3180852560971404E-2</v>
      </c>
    </row>
    <row r="36" spans="2:6" x14ac:dyDescent="0.15">
      <c r="B36" s="5" t="s">
        <v>75</v>
      </c>
      <c r="C36" s="42" t="s">
        <v>137</v>
      </c>
      <c r="D36" s="13">
        <f>-生産者価格評価表!BF34/(生産者価格評価表!BH34-生産者価格評価表!BF34-生産者価格評価表!BA34-生産者価格評価表!AV34)</f>
        <v>0.35537768116666146</v>
      </c>
      <c r="E36" s="58">
        <f t="shared" si="0"/>
        <v>0.64462231883333854</v>
      </c>
      <c r="F36" s="46">
        <f t="shared" si="1"/>
        <v>0.55129596165679962</v>
      </c>
    </row>
    <row r="37" spans="2:6" x14ac:dyDescent="0.15">
      <c r="B37" s="5" t="s">
        <v>76</v>
      </c>
      <c r="C37" s="42" t="s">
        <v>108</v>
      </c>
      <c r="D37" s="13">
        <f>-生産者価格評価表!BF35/(生産者価格評価表!BH35-生産者価格評価表!BF35-生産者価格評価表!BA35-生産者価格評価表!AV35)</f>
        <v>0.66468488096246081</v>
      </c>
      <c r="E37" s="58">
        <f t="shared" si="0"/>
        <v>0.33531511903753919</v>
      </c>
      <c r="F37" s="46">
        <f t="shared" si="1"/>
        <v>1.9822693437454217</v>
      </c>
    </row>
    <row r="38" spans="2:6" x14ac:dyDescent="0.15">
      <c r="B38" s="5" t="s">
        <v>77</v>
      </c>
      <c r="C38" s="42" t="s">
        <v>138</v>
      </c>
      <c r="D38" s="13">
        <f>-生産者価格評価表!BF36/(生産者価格評価表!BH36-生産者価格評価表!BF36-生産者価格評価表!BA36-生産者価格評価表!AV36)</f>
        <v>3.6674092413665471E-7</v>
      </c>
      <c r="E38" s="58">
        <f t="shared" si="0"/>
        <v>0.99999963325907582</v>
      </c>
      <c r="F38" s="46">
        <f t="shared" si="1"/>
        <v>3.6674105863560949E-7</v>
      </c>
    </row>
    <row r="39" spans="2:6" x14ac:dyDescent="0.15">
      <c r="B39" s="5" t="s">
        <v>78</v>
      </c>
      <c r="C39" s="42" t="s">
        <v>139</v>
      </c>
      <c r="D39" s="13">
        <f>-生産者価格評価表!BF37/(生産者価格評価表!BH37-生産者価格評価表!BF37-生産者価格評価表!BA37-生産者価格評価表!AV37)</f>
        <v>0.15583269986319923</v>
      </c>
      <c r="E39" s="58">
        <f t="shared" si="0"/>
        <v>0.84416730013680075</v>
      </c>
      <c r="F39" s="46">
        <f t="shared" si="1"/>
        <v>0.18459930849956627</v>
      </c>
    </row>
    <row r="40" spans="2:6" x14ac:dyDescent="0.15">
      <c r="B40" s="5" t="s">
        <v>79</v>
      </c>
      <c r="C40" s="42" t="s">
        <v>109</v>
      </c>
      <c r="D40" s="13">
        <f>-生産者価格評価表!BF38/(生産者価格評価表!BH38-生産者価格評価表!BF38-生産者価格評価表!BA38-生産者価格評価表!AV38)</f>
        <v>0.13110936398685405</v>
      </c>
      <c r="E40" s="58">
        <f t="shared" si="0"/>
        <v>0.86889063601314598</v>
      </c>
      <c r="F40" s="46">
        <f t="shared" si="1"/>
        <v>0.15089282649936445</v>
      </c>
    </row>
    <row r="41" spans="2:6" x14ac:dyDescent="0.15">
      <c r="B41" s="5" t="s">
        <v>80</v>
      </c>
      <c r="C41" s="42" t="s">
        <v>146</v>
      </c>
      <c r="D41" s="13">
        <f>-生産者価格評価表!BF39/(生産者価格評価表!BH39-生産者価格評価表!BF39-生産者価格評価表!BA39-生産者価格評価表!AV39)</f>
        <v>1.1592933926614246E-5</v>
      </c>
      <c r="E41" s="58">
        <f t="shared" si="0"/>
        <v>0.99998840706607339</v>
      </c>
      <c r="F41" s="46">
        <f t="shared" si="1"/>
        <v>1.1593068324289337E-5</v>
      </c>
    </row>
    <row r="42" spans="2:6" x14ac:dyDescent="0.15">
      <c r="B42" s="5" t="s">
        <v>81</v>
      </c>
      <c r="C42" s="42" t="s">
        <v>110</v>
      </c>
      <c r="D42" s="13">
        <f>-生産者価格評価表!BF40/(生産者価格評価表!BH40-生産者価格評価表!BF40-生産者価格評価表!BA40-生産者価格評価表!AV40)</f>
        <v>0.34394047568391417</v>
      </c>
      <c r="E42" s="58">
        <f t="shared" si="0"/>
        <v>0.65605952431608583</v>
      </c>
      <c r="F42" s="46">
        <f t="shared" si="1"/>
        <v>0.52425193589325225</v>
      </c>
    </row>
    <row r="43" spans="2:6" x14ac:dyDescent="0.15">
      <c r="B43" s="5" t="s">
        <v>82</v>
      </c>
      <c r="C43" s="42" t="s">
        <v>111</v>
      </c>
      <c r="D43" s="13">
        <f>-生産者価格評価表!BF41/(生産者価格評価表!BH41-生産者価格評価表!BF41-生産者価格評価表!BA41-生産者価格評価表!AV41)</f>
        <v>0.32435032753104553</v>
      </c>
      <c r="E43" s="58">
        <f t="shared" si="0"/>
        <v>0.67564967246895447</v>
      </c>
      <c r="F43" s="46">
        <f t="shared" si="1"/>
        <v>0.48005695961607847</v>
      </c>
    </row>
    <row r="44" spans="2:6" x14ac:dyDescent="0.15">
      <c r="B44" s="5" t="s">
        <v>83</v>
      </c>
      <c r="C44" s="42" t="s">
        <v>3</v>
      </c>
      <c r="D44" s="13">
        <f>-生産者価格評価表!BF42/(生産者価格評価表!BH42-生産者価格評価表!BF42-生産者価格評価表!BA42-生産者価格評価表!AV42)</f>
        <v>0</v>
      </c>
      <c r="E44" s="58">
        <f t="shared" si="0"/>
        <v>1</v>
      </c>
      <c r="F44" s="46">
        <f t="shared" si="1"/>
        <v>0</v>
      </c>
    </row>
    <row r="45" spans="2:6" x14ac:dyDescent="0.15">
      <c r="B45" s="5" t="s">
        <v>84</v>
      </c>
      <c r="C45" s="42" t="s">
        <v>4</v>
      </c>
      <c r="D45" s="59">
        <f>-生産者価格評価表!BF43/(生産者価格評価表!BH43-生産者価格評価表!BF43-生産者価格評価表!BA43-生産者価格評価表!AV43)</f>
        <v>0.1707024587984062</v>
      </c>
      <c r="E45" s="60">
        <f t="shared" si="0"/>
        <v>0.82929754120159382</v>
      </c>
      <c r="F45" s="48">
        <f t="shared" si="1"/>
        <v>0.20583982264202827</v>
      </c>
    </row>
  </sheetData>
  <phoneticPr fontId="2"/>
  <pageMargins left="0.7" right="0.7" top="0.75" bottom="0.75" header="0.3" footer="0.3"/>
  <ignoredErrors>
    <ignoredError sqref="B9:B4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7:F44"/>
  <sheetViews>
    <sheetView topLeftCell="A3" workbookViewId="0"/>
  </sheetViews>
  <sheetFormatPr defaultRowHeight="13.5" x14ac:dyDescent="0.15"/>
  <cols>
    <col min="3" max="3" width="18.625" customWidth="1"/>
    <col min="4" max="5" width="9.875" bestFit="1" customWidth="1"/>
    <col min="6" max="6" width="9.125" bestFit="1" customWidth="1"/>
  </cols>
  <sheetData>
    <row r="7" spans="2:6" ht="27" x14ac:dyDescent="0.15">
      <c r="B7" s="6"/>
      <c r="C7" s="49"/>
      <c r="D7" s="12" t="s">
        <v>32</v>
      </c>
      <c r="E7" s="12" t="s">
        <v>31</v>
      </c>
      <c r="F7" s="12" t="s">
        <v>30</v>
      </c>
    </row>
    <row r="8" spans="2:6" x14ac:dyDescent="0.15">
      <c r="B8" s="5" t="s">
        <v>48</v>
      </c>
      <c r="C8" s="42" t="s">
        <v>143</v>
      </c>
      <c r="D8" s="148">
        <f t="array" ref="D8:E44">TRANSPOSE(生産者価格評価表!D51:AN52)</f>
        <v>7269.4765948651257</v>
      </c>
      <c r="E8" s="148">
        <v>13500.575691917609</v>
      </c>
      <c r="F8" s="57">
        <f>D8/E8</f>
        <v>0.53845678589966672</v>
      </c>
    </row>
    <row r="9" spans="2:6" x14ac:dyDescent="0.15">
      <c r="B9" s="5" t="s">
        <v>49</v>
      </c>
      <c r="C9" s="42" t="s">
        <v>104</v>
      </c>
      <c r="D9" s="148">
        <v>0</v>
      </c>
      <c r="E9" s="148">
        <v>0</v>
      </c>
      <c r="F9" s="57">
        <v>0</v>
      </c>
    </row>
    <row r="10" spans="2:6" x14ac:dyDescent="0.15">
      <c r="B10" s="5" t="s">
        <v>50</v>
      </c>
      <c r="C10" s="42" t="s">
        <v>123</v>
      </c>
      <c r="D10" s="148">
        <v>77267.061850736209</v>
      </c>
      <c r="E10" s="148">
        <v>227927.85452587708</v>
      </c>
      <c r="F10" s="57">
        <f t="shared" ref="F10:F44" si="0">D10/E10</f>
        <v>0.33899789041345069</v>
      </c>
    </row>
    <row r="11" spans="2:6" x14ac:dyDescent="0.15">
      <c r="B11" s="5" t="s">
        <v>51</v>
      </c>
      <c r="C11" s="42" t="s">
        <v>124</v>
      </c>
      <c r="D11" s="148">
        <v>2394.269734923354</v>
      </c>
      <c r="E11" s="148">
        <v>5170.5029074522718</v>
      </c>
      <c r="F11" s="57">
        <f t="shared" si="0"/>
        <v>0.46306322185265208</v>
      </c>
    </row>
    <row r="12" spans="2:6" x14ac:dyDescent="0.15">
      <c r="B12" s="5" t="s">
        <v>52</v>
      </c>
      <c r="C12" s="42" t="s">
        <v>105</v>
      </c>
      <c r="D12" s="148">
        <v>8642.9205303651106</v>
      </c>
      <c r="E12" s="148">
        <v>25663.000227092787</v>
      </c>
      <c r="F12" s="57">
        <f t="shared" si="0"/>
        <v>0.33678527272273717</v>
      </c>
    </row>
    <row r="13" spans="2:6" x14ac:dyDescent="0.15">
      <c r="B13" s="5" t="s">
        <v>53</v>
      </c>
      <c r="C13" s="42" t="s">
        <v>125</v>
      </c>
      <c r="D13" s="148">
        <v>42582.524926678409</v>
      </c>
      <c r="E13" s="148">
        <v>112767.51459647536</v>
      </c>
      <c r="F13" s="57">
        <f t="shared" si="0"/>
        <v>0.3776134029295114</v>
      </c>
    </row>
    <row r="14" spans="2:6" x14ac:dyDescent="0.15">
      <c r="B14" s="5" t="s">
        <v>54</v>
      </c>
      <c r="C14" s="42" t="s">
        <v>126</v>
      </c>
      <c r="D14" s="148">
        <v>1587.2000291720456</v>
      </c>
      <c r="E14" s="148">
        <v>3378.4484606709234</v>
      </c>
      <c r="F14" s="57">
        <f t="shared" si="0"/>
        <v>0.46980146290491132</v>
      </c>
    </row>
    <row r="15" spans="2:6" x14ac:dyDescent="0.15">
      <c r="B15" s="5" t="s">
        <v>55</v>
      </c>
      <c r="C15" s="42" t="s">
        <v>144</v>
      </c>
      <c r="D15" s="148">
        <v>23694.427900764535</v>
      </c>
      <c r="E15" s="148">
        <v>54791.70323850248</v>
      </c>
      <c r="F15" s="57">
        <f t="shared" si="0"/>
        <v>0.43244554376463168</v>
      </c>
    </row>
    <row r="16" spans="2:6" x14ac:dyDescent="0.15">
      <c r="B16" s="5" t="s">
        <v>56</v>
      </c>
      <c r="C16" s="42" t="s">
        <v>127</v>
      </c>
      <c r="D16" s="148">
        <v>5504.7748170476234</v>
      </c>
      <c r="E16" s="148">
        <v>11489.60608289777</v>
      </c>
      <c r="F16" s="57">
        <f t="shared" si="0"/>
        <v>0.47910909889604114</v>
      </c>
    </row>
    <row r="17" spans="2:6" x14ac:dyDescent="0.15">
      <c r="B17" s="5" t="s">
        <v>57</v>
      </c>
      <c r="C17" s="42" t="s">
        <v>128</v>
      </c>
      <c r="D17" s="148">
        <v>3323.6249331729241</v>
      </c>
      <c r="E17" s="148">
        <v>8415.6220102809511</v>
      </c>
      <c r="F17" s="57">
        <f t="shared" si="0"/>
        <v>0.39493514907307092</v>
      </c>
    </row>
    <row r="18" spans="2:6" x14ac:dyDescent="0.15">
      <c r="B18" s="5" t="s">
        <v>58</v>
      </c>
      <c r="C18" s="42" t="s">
        <v>129</v>
      </c>
      <c r="D18" s="148">
        <v>1083.1396438324864</v>
      </c>
      <c r="E18" s="148">
        <v>4687.8951184180378</v>
      </c>
      <c r="F18" s="57">
        <f t="shared" si="0"/>
        <v>0.23105031500747381</v>
      </c>
    </row>
    <row r="19" spans="2:6" x14ac:dyDescent="0.15">
      <c r="B19" s="5" t="s">
        <v>59</v>
      </c>
      <c r="C19" s="42" t="s">
        <v>130</v>
      </c>
      <c r="D19" s="148">
        <v>25259.163298147665</v>
      </c>
      <c r="E19" s="148">
        <v>51603.201658483369</v>
      </c>
      <c r="F19" s="57">
        <f t="shared" si="0"/>
        <v>0.489488296972658</v>
      </c>
    </row>
    <row r="20" spans="2:6" x14ac:dyDescent="0.15">
      <c r="B20" s="5" t="s">
        <v>60</v>
      </c>
      <c r="C20" s="42" t="s">
        <v>37</v>
      </c>
      <c r="D20" s="148">
        <v>9039.9579335672606</v>
      </c>
      <c r="E20" s="148">
        <v>20859.668247403366</v>
      </c>
      <c r="F20" s="57">
        <f t="shared" si="0"/>
        <v>0.43337016803671191</v>
      </c>
    </row>
    <row r="21" spans="2:6" x14ac:dyDescent="0.15">
      <c r="B21" s="5" t="s">
        <v>61</v>
      </c>
      <c r="C21" s="42" t="s">
        <v>38</v>
      </c>
      <c r="D21" s="148">
        <v>10708.157750023289</v>
      </c>
      <c r="E21" s="148">
        <v>20420.222530008497</v>
      </c>
      <c r="F21" s="57">
        <f t="shared" si="0"/>
        <v>0.52438986569745438</v>
      </c>
    </row>
    <row r="22" spans="2:6" x14ac:dyDescent="0.15">
      <c r="B22" s="5" t="s">
        <v>62</v>
      </c>
      <c r="C22" s="42" t="s">
        <v>39</v>
      </c>
      <c r="D22" s="148">
        <v>15200.387702823204</v>
      </c>
      <c r="E22" s="148">
        <v>36736.610369702394</v>
      </c>
      <c r="F22" s="57">
        <f t="shared" si="0"/>
        <v>0.41376674521281759</v>
      </c>
    </row>
    <row r="23" spans="2:6" x14ac:dyDescent="0.15">
      <c r="B23" s="5" t="s">
        <v>63</v>
      </c>
      <c r="C23" s="42" t="s">
        <v>106</v>
      </c>
      <c r="D23" s="148">
        <v>4238.72456289809</v>
      </c>
      <c r="E23" s="148">
        <v>12648.029132025378</v>
      </c>
      <c r="F23" s="57">
        <f t="shared" si="0"/>
        <v>0.3351292536293618</v>
      </c>
    </row>
    <row r="24" spans="2:6" x14ac:dyDescent="0.15">
      <c r="B24" s="5" t="s">
        <v>64</v>
      </c>
      <c r="C24" s="42" t="s">
        <v>131</v>
      </c>
      <c r="D24" s="148">
        <v>6354.4048243987727</v>
      </c>
      <c r="E24" s="148">
        <v>17310.019117315795</v>
      </c>
      <c r="F24" s="57">
        <f t="shared" si="0"/>
        <v>0.36709403850641897</v>
      </c>
    </row>
    <row r="25" spans="2:6" x14ac:dyDescent="0.15">
      <c r="B25" s="5" t="s">
        <v>65</v>
      </c>
      <c r="C25" s="42" t="s">
        <v>145</v>
      </c>
      <c r="D25" s="148">
        <v>1725.5406865724076</v>
      </c>
      <c r="E25" s="148">
        <v>4489.6658791239834</v>
      </c>
      <c r="F25" s="57">
        <f t="shared" si="0"/>
        <v>0.38433610273669017</v>
      </c>
    </row>
    <row r="26" spans="2:6" x14ac:dyDescent="0.15">
      <c r="B26" s="5" t="s">
        <v>66</v>
      </c>
      <c r="C26" s="42" t="s">
        <v>132</v>
      </c>
      <c r="D26" s="148">
        <v>10095.518141448803</v>
      </c>
      <c r="E26" s="148">
        <v>39107.618722962099</v>
      </c>
      <c r="F26" s="57">
        <f t="shared" si="0"/>
        <v>0.25814709437987859</v>
      </c>
    </row>
    <row r="27" spans="2:6" x14ac:dyDescent="0.15">
      <c r="B27" s="5" t="s">
        <v>67</v>
      </c>
      <c r="C27" s="42" t="s">
        <v>0</v>
      </c>
      <c r="D27" s="148">
        <v>22220.620003576925</v>
      </c>
      <c r="E27" s="148">
        <v>45828.674564181143</v>
      </c>
      <c r="F27" s="57">
        <f t="shared" si="0"/>
        <v>0.48486281165425971</v>
      </c>
    </row>
    <row r="28" spans="2:6" x14ac:dyDescent="0.15">
      <c r="B28" s="5" t="s">
        <v>68</v>
      </c>
      <c r="C28" s="42" t="s">
        <v>133</v>
      </c>
      <c r="D28" s="148">
        <v>322320.47155882226</v>
      </c>
      <c r="E28" s="148">
        <v>669507.48797568073</v>
      </c>
      <c r="F28" s="57">
        <f t="shared" si="0"/>
        <v>0.48142922573336516</v>
      </c>
    </row>
    <row r="29" spans="2:6" x14ac:dyDescent="0.15">
      <c r="B29" s="5" t="s">
        <v>69</v>
      </c>
      <c r="C29" s="42" t="s">
        <v>107</v>
      </c>
      <c r="D29" s="148">
        <v>42525.03333875355</v>
      </c>
      <c r="E29" s="148">
        <v>100956.35069418259</v>
      </c>
      <c r="F29" s="57">
        <f t="shared" si="0"/>
        <v>0.42122197411404622</v>
      </c>
    </row>
    <row r="30" spans="2:6" x14ac:dyDescent="0.15">
      <c r="B30" s="5" t="s">
        <v>70</v>
      </c>
      <c r="C30" s="42" t="s">
        <v>1</v>
      </c>
      <c r="D30" s="148">
        <v>26670.450665353979</v>
      </c>
      <c r="E30" s="148">
        <v>58875.096724017669</v>
      </c>
      <c r="F30" s="57">
        <f t="shared" si="0"/>
        <v>0.4530005409651236</v>
      </c>
    </row>
    <row r="31" spans="2:6" x14ac:dyDescent="0.15">
      <c r="B31" s="5" t="s">
        <v>71</v>
      </c>
      <c r="C31" s="42" t="s">
        <v>2</v>
      </c>
      <c r="D31" s="148">
        <v>40809.274581916288</v>
      </c>
      <c r="E31" s="148">
        <v>62591.012464594976</v>
      </c>
      <c r="F31" s="57">
        <f t="shared" si="0"/>
        <v>0.6519989528049307</v>
      </c>
    </row>
    <row r="32" spans="2:6" x14ac:dyDescent="0.15">
      <c r="B32" s="5" t="s">
        <v>72</v>
      </c>
      <c r="C32" s="42" t="s">
        <v>134</v>
      </c>
      <c r="D32" s="148">
        <v>548728.75142063363</v>
      </c>
      <c r="E32" s="148">
        <v>785328.31896236935</v>
      </c>
      <c r="F32" s="57">
        <f t="shared" si="0"/>
        <v>0.69872528237062992</v>
      </c>
    </row>
    <row r="33" spans="2:6" x14ac:dyDescent="0.15">
      <c r="B33" s="5" t="s">
        <v>73</v>
      </c>
      <c r="C33" s="42" t="s">
        <v>135</v>
      </c>
      <c r="D33" s="148">
        <v>296116.56987366988</v>
      </c>
      <c r="E33" s="148">
        <v>480330.44851466292</v>
      </c>
      <c r="F33" s="57">
        <f t="shared" si="0"/>
        <v>0.61648511100921888</v>
      </c>
    </row>
    <row r="34" spans="2:6" x14ac:dyDescent="0.15">
      <c r="B34" s="5" t="s">
        <v>74</v>
      </c>
      <c r="C34" s="42" t="s">
        <v>136</v>
      </c>
      <c r="D34" s="148">
        <v>776942.39652896032</v>
      </c>
      <c r="E34" s="148">
        <v>967395.28915889002</v>
      </c>
      <c r="F34" s="57">
        <f t="shared" si="0"/>
        <v>0.80312815788515923</v>
      </c>
    </row>
    <row r="35" spans="2:6" x14ac:dyDescent="0.15">
      <c r="B35" s="5" t="s">
        <v>75</v>
      </c>
      <c r="C35" s="42" t="s">
        <v>137</v>
      </c>
      <c r="D35" s="148">
        <v>209565.2311366208</v>
      </c>
      <c r="E35" s="148">
        <v>376644.42457135883</v>
      </c>
      <c r="F35" s="57">
        <f t="shared" si="0"/>
        <v>0.55640072563165388</v>
      </c>
    </row>
    <row r="36" spans="2:6" x14ac:dyDescent="0.15">
      <c r="B36" s="5" t="s">
        <v>76</v>
      </c>
      <c r="C36" s="42" t="s">
        <v>108</v>
      </c>
      <c r="D36" s="148">
        <v>220747.81269166435</v>
      </c>
      <c r="E36" s="148">
        <v>438732.81788392703</v>
      </c>
      <c r="F36" s="57">
        <f t="shared" si="0"/>
        <v>0.5031486218796295</v>
      </c>
    </row>
    <row r="37" spans="2:6" x14ac:dyDescent="0.15">
      <c r="B37" s="5" t="s">
        <v>77</v>
      </c>
      <c r="C37" s="42" t="s">
        <v>138</v>
      </c>
      <c r="D37" s="148">
        <v>393536.53012906516</v>
      </c>
      <c r="E37" s="148">
        <v>553811.56569911295</v>
      </c>
      <c r="F37" s="57">
        <f t="shared" si="0"/>
        <v>0.7105964456200512</v>
      </c>
    </row>
    <row r="38" spans="2:6" x14ac:dyDescent="0.15">
      <c r="B38" s="5" t="s">
        <v>78</v>
      </c>
      <c r="C38" s="42" t="s">
        <v>139</v>
      </c>
      <c r="D38" s="148">
        <v>274948.81385803554</v>
      </c>
      <c r="E38" s="148">
        <v>398245.32283057779</v>
      </c>
      <c r="F38" s="57">
        <f t="shared" si="0"/>
        <v>0.6904006101159027</v>
      </c>
    </row>
    <row r="39" spans="2:6" x14ac:dyDescent="0.15">
      <c r="B39" s="5" t="s">
        <v>79</v>
      </c>
      <c r="C39" s="42" t="s">
        <v>109</v>
      </c>
      <c r="D39" s="148">
        <v>363282.24192214961</v>
      </c>
      <c r="E39" s="148">
        <v>624615.15643999621</v>
      </c>
      <c r="F39" s="57">
        <f t="shared" si="0"/>
        <v>0.58160971307946219</v>
      </c>
    </row>
    <row r="40" spans="2:6" x14ac:dyDescent="0.15">
      <c r="B40" s="5" t="s">
        <v>80</v>
      </c>
      <c r="C40" s="42" t="s">
        <v>146</v>
      </c>
      <c r="D40" s="148">
        <v>20964.054751381904</v>
      </c>
      <c r="E40" s="148">
        <v>35235.645491670701</v>
      </c>
      <c r="F40" s="57">
        <f t="shared" si="0"/>
        <v>0.59496724010171931</v>
      </c>
    </row>
    <row r="41" spans="2:6" x14ac:dyDescent="0.15">
      <c r="B41" s="5" t="s">
        <v>81</v>
      </c>
      <c r="C41" s="42" t="s">
        <v>110</v>
      </c>
      <c r="D41" s="148">
        <v>614394.08050431055</v>
      </c>
      <c r="E41" s="148">
        <v>947145.66670781584</v>
      </c>
      <c r="F41" s="57">
        <f t="shared" si="0"/>
        <v>0.64867960874474917</v>
      </c>
    </row>
    <row r="42" spans="2:6" x14ac:dyDescent="0.15">
      <c r="B42" s="5" t="s">
        <v>82</v>
      </c>
      <c r="C42" s="42" t="s">
        <v>111</v>
      </c>
      <c r="D42" s="148">
        <v>194221.5410234509</v>
      </c>
      <c r="E42" s="148">
        <v>353737.81976130774</v>
      </c>
      <c r="F42" s="57">
        <f t="shared" si="0"/>
        <v>0.54905506330792142</v>
      </c>
    </row>
    <row r="43" spans="2:6" x14ac:dyDescent="0.15">
      <c r="B43" s="5" t="s">
        <v>83</v>
      </c>
      <c r="C43" s="42" t="s">
        <v>3</v>
      </c>
      <c r="D43" s="148">
        <v>0</v>
      </c>
      <c r="E43" s="148">
        <v>13139.908469080234</v>
      </c>
      <c r="F43" s="57">
        <f t="shared" si="0"/>
        <v>0</v>
      </c>
    </row>
    <row r="44" spans="2:6" x14ac:dyDescent="0.15">
      <c r="B44" s="5" t="s">
        <v>84</v>
      </c>
      <c r="C44" s="42" t="s">
        <v>4</v>
      </c>
      <c r="D44" s="148">
        <v>37382.821278581672</v>
      </c>
      <c r="E44" s="148">
        <v>61332.465188828588</v>
      </c>
      <c r="F44" s="57">
        <f t="shared" si="0"/>
        <v>0.60951114819025365</v>
      </c>
    </row>
  </sheetData>
  <phoneticPr fontId="2"/>
  <pageMargins left="0.7" right="0.7" top="0.75" bottom="0.75" header="0.3" footer="0.3"/>
  <ignoredErrors>
    <ignoredError sqref="B8:B44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B6:AQ45"/>
  <sheetViews>
    <sheetView workbookViewId="0">
      <pane xSplit="3" ySplit="8" topLeftCell="U9" activePane="bottomRight" state="frozen"/>
      <selection activeCell="BE10" sqref="BE10:BE46"/>
      <selection pane="topRight" activeCell="BE10" sqref="BE10:BE46"/>
      <selection pane="bottomLeft" activeCell="BE10" sqref="BE10:BE46"/>
      <selection pane="bottomRight"/>
    </sheetView>
  </sheetViews>
  <sheetFormatPr defaultRowHeight="13.5" x14ac:dyDescent="0.15"/>
  <cols>
    <col min="3" max="3" width="18.625" customWidth="1"/>
    <col min="4" max="40" width="9.625" customWidth="1"/>
    <col min="41" max="56" width="9" customWidth="1"/>
  </cols>
  <sheetData>
    <row r="6" spans="2:43" x14ac:dyDescent="0.15">
      <c r="C6" s="1"/>
      <c r="D6" s="2"/>
      <c r="E6" s="2"/>
      <c r="F6" s="2"/>
      <c r="G6" s="2"/>
      <c r="H6" s="2"/>
      <c r="I6" s="2"/>
    </row>
    <row r="7" spans="2:43" x14ac:dyDescent="0.15">
      <c r="B7" s="3"/>
      <c r="C7" s="4"/>
      <c r="D7" s="5" t="s">
        <v>48</v>
      </c>
      <c r="E7" s="5" t="s">
        <v>49</v>
      </c>
      <c r="F7" s="5" t="s">
        <v>50</v>
      </c>
      <c r="G7" s="5" t="s">
        <v>51</v>
      </c>
      <c r="H7" s="5" t="s">
        <v>52</v>
      </c>
      <c r="I7" s="5" t="s">
        <v>53</v>
      </c>
      <c r="J7" s="5" t="s">
        <v>54</v>
      </c>
      <c r="K7" s="5" t="s">
        <v>55</v>
      </c>
      <c r="L7" s="5" t="s">
        <v>56</v>
      </c>
      <c r="M7" s="5" t="s">
        <v>57</v>
      </c>
      <c r="N7" s="5" t="s">
        <v>58</v>
      </c>
      <c r="O7" s="5" t="s">
        <v>59</v>
      </c>
      <c r="P7" s="5" t="s">
        <v>60</v>
      </c>
      <c r="Q7" s="5" t="s">
        <v>61</v>
      </c>
      <c r="R7" s="5" t="s">
        <v>62</v>
      </c>
      <c r="S7" s="5" t="s">
        <v>63</v>
      </c>
      <c r="T7" s="5" t="s">
        <v>64</v>
      </c>
      <c r="U7" s="5" t="s">
        <v>65</v>
      </c>
      <c r="V7" s="5" t="s">
        <v>66</v>
      </c>
      <c r="W7" s="5" t="s">
        <v>67</v>
      </c>
      <c r="X7" s="5" t="s">
        <v>68</v>
      </c>
      <c r="Y7" s="5" t="s">
        <v>69</v>
      </c>
      <c r="Z7" s="5" t="s">
        <v>70</v>
      </c>
      <c r="AA7" s="5" t="s">
        <v>71</v>
      </c>
      <c r="AB7" s="5" t="s">
        <v>72</v>
      </c>
      <c r="AC7" s="5" t="s">
        <v>73</v>
      </c>
      <c r="AD7" s="5" t="s">
        <v>74</v>
      </c>
      <c r="AE7" s="5" t="s">
        <v>75</v>
      </c>
      <c r="AF7" s="5" t="s">
        <v>76</v>
      </c>
      <c r="AG7" s="5" t="s">
        <v>77</v>
      </c>
      <c r="AH7" s="5" t="s">
        <v>78</v>
      </c>
      <c r="AI7" s="5" t="s">
        <v>79</v>
      </c>
      <c r="AJ7" s="5" t="s">
        <v>80</v>
      </c>
      <c r="AK7" s="5" t="s">
        <v>81</v>
      </c>
      <c r="AL7" s="5" t="s">
        <v>82</v>
      </c>
      <c r="AM7" s="5" t="s">
        <v>83</v>
      </c>
      <c r="AN7" s="5" t="s">
        <v>84</v>
      </c>
    </row>
    <row r="8" spans="2:43" ht="40.5" x14ac:dyDescent="0.15">
      <c r="B8" s="8"/>
      <c r="C8" s="9"/>
      <c r="D8" s="12" t="s">
        <v>143</v>
      </c>
      <c r="E8" s="12" t="s">
        <v>104</v>
      </c>
      <c r="F8" s="12" t="s">
        <v>123</v>
      </c>
      <c r="G8" s="12" t="s">
        <v>124</v>
      </c>
      <c r="H8" s="12" t="s">
        <v>105</v>
      </c>
      <c r="I8" s="12" t="s">
        <v>125</v>
      </c>
      <c r="J8" s="12" t="s">
        <v>126</v>
      </c>
      <c r="K8" s="12" t="s">
        <v>144</v>
      </c>
      <c r="L8" s="12" t="s">
        <v>127</v>
      </c>
      <c r="M8" s="12" t="s">
        <v>128</v>
      </c>
      <c r="N8" s="12" t="s">
        <v>129</v>
      </c>
      <c r="O8" s="12" t="s">
        <v>130</v>
      </c>
      <c r="P8" s="12" t="s">
        <v>37</v>
      </c>
      <c r="Q8" s="12" t="s">
        <v>38</v>
      </c>
      <c r="R8" s="12" t="s">
        <v>39</v>
      </c>
      <c r="S8" s="12" t="s">
        <v>106</v>
      </c>
      <c r="T8" s="12" t="s">
        <v>131</v>
      </c>
      <c r="U8" s="12" t="s">
        <v>145</v>
      </c>
      <c r="V8" s="12" t="s">
        <v>132</v>
      </c>
      <c r="W8" s="12" t="s">
        <v>0</v>
      </c>
      <c r="X8" s="12" t="s">
        <v>133</v>
      </c>
      <c r="Y8" s="12" t="s">
        <v>107</v>
      </c>
      <c r="Z8" s="12" t="s">
        <v>1</v>
      </c>
      <c r="AA8" s="12" t="s">
        <v>2</v>
      </c>
      <c r="AB8" s="12" t="s">
        <v>134</v>
      </c>
      <c r="AC8" s="12" t="s">
        <v>135</v>
      </c>
      <c r="AD8" s="12" t="s">
        <v>136</v>
      </c>
      <c r="AE8" s="12" t="s">
        <v>137</v>
      </c>
      <c r="AF8" s="12" t="s">
        <v>108</v>
      </c>
      <c r="AG8" s="12" t="s">
        <v>138</v>
      </c>
      <c r="AH8" s="12" t="s">
        <v>139</v>
      </c>
      <c r="AI8" s="12" t="s">
        <v>109</v>
      </c>
      <c r="AJ8" s="12" t="s">
        <v>146</v>
      </c>
      <c r="AK8" s="12" t="s">
        <v>110</v>
      </c>
      <c r="AL8" s="12" t="s">
        <v>111</v>
      </c>
      <c r="AM8" s="12" t="s">
        <v>3</v>
      </c>
      <c r="AN8" s="12" t="s">
        <v>4</v>
      </c>
      <c r="AO8" s="1"/>
      <c r="AP8" s="1"/>
      <c r="AQ8" s="1"/>
    </row>
    <row r="9" spans="2:43" x14ac:dyDescent="0.15">
      <c r="B9" s="5" t="s">
        <v>48</v>
      </c>
      <c r="C9" s="42" t="s">
        <v>143</v>
      </c>
      <c r="D9" s="33">
        <f>移輸入係数!$E9*投入係数表!D7</f>
        <v>9.432463924244858E-3</v>
      </c>
      <c r="E9" s="28">
        <f>移輸入係数!$E9*投入係数表!E7</f>
        <v>0</v>
      </c>
      <c r="F9" s="28">
        <f>移輸入係数!$E9*投入係数表!F7</f>
        <v>1.6516996790120253E-2</v>
      </c>
      <c r="G9" s="28">
        <f>移輸入係数!$E9*投入係数表!G7</f>
        <v>3.8097147675638607E-4</v>
      </c>
      <c r="H9" s="28">
        <f>移輸入係数!$E9*投入係数表!H7</f>
        <v>7.0383223195799509E-5</v>
      </c>
      <c r="I9" s="28">
        <f>移輸入係数!$E9*投入係数表!I7</f>
        <v>4.5686750266205956E-4</v>
      </c>
      <c r="J9" s="28">
        <f>移輸入係数!$E9*投入係数表!J7</f>
        <v>0</v>
      </c>
      <c r="K9" s="28">
        <f>移輸入係数!$E9*投入係数表!K7</f>
        <v>4.2817123274488573E-4</v>
      </c>
      <c r="L9" s="28">
        <f>移輸入係数!$E9*投入係数表!L7</f>
        <v>1.8270702004301704E-5</v>
      </c>
      <c r="M9" s="28">
        <f>移輸入係数!$E9*投入係数表!M7</f>
        <v>0</v>
      </c>
      <c r="N9" s="28">
        <f>移輸入係数!$E9*投入係数表!N7</f>
        <v>0</v>
      </c>
      <c r="O9" s="28">
        <f>移輸入係数!$E9*投入係数表!O7</f>
        <v>0</v>
      </c>
      <c r="P9" s="28">
        <f>移輸入係数!$E9*投入係数表!P7</f>
        <v>0</v>
      </c>
      <c r="Q9" s="28">
        <f>移輸入係数!$E9*投入係数表!Q7</f>
        <v>0</v>
      </c>
      <c r="R9" s="28">
        <f>移輸入係数!$E9*投入係数表!R7</f>
        <v>0</v>
      </c>
      <c r="S9" s="28">
        <f>移輸入係数!$E9*投入係数表!S7</f>
        <v>0</v>
      </c>
      <c r="T9" s="28">
        <f>移輸入係数!$E9*投入係数表!T7</f>
        <v>0</v>
      </c>
      <c r="U9" s="28">
        <f>移輸入係数!$E9*投入係数表!U7</f>
        <v>0</v>
      </c>
      <c r="V9" s="28">
        <f>移輸入係数!$E9*投入係数表!V7</f>
        <v>0</v>
      </c>
      <c r="W9" s="28">
        <f>移輸入係数!$E9*投入係数表!W7</f>
        <v>6.4987802596150996E-4</v>
      </c>
      <c r="X9" s="28">
        <f>移輸入係数!$E9*投入係数表!X7</f>
        <v>1.3447791351289113E-4</v>
      </c>
      <c r="Y9" s="28">
        <f>移輸入係数!$E9*投入係数表!Y7</f>
        <v>0</v>
      </c>
      <c r="Z9" s="28">
        <f>移輸入係数!$E9*投入係数表!Z7</f>
        <v>0</v>
      </c>
      <c r="AA9" s="28">
        <f>移輸入係数!$E9*投入係数表!AA7</f>
        <v>0</v>
      </c>
      <c r="AB9" s="28">
        <f>移輸入係数!$E9*投入係数表!AB7</f>
        <v>1.811961635335588E-5</v>
      </c>
      <c r="AC9" s="28">
        <f>移輸入係数!$E9*投入係数表!AC7</f>
        <v>0</v>
      </c>
      <c r="AD9" s="28">
        <f>移輸入係数!$E9*投入係数表!AD7</f>
        <v>5.8387031272888998E-7</v>
      </c>
      <c r="AE9" s="28">
        <f>移輸入係数!$E9*投入係数表!AE7</f>
        <v>0</v>
      </c>
      <c r="AF9" s="28">
        <f>移輸入係数!$E9*投入係数表!AF7</f>
        <v>0</v>
      </c>
      <c r="AG9" s="28">
        <f>移輸入係数!$E9*投入係数表!AG7</f>
        <v>4.1718773933067304E-6</v>
      </c>
      <c r="AH9" s="28">
        <f>移輸入係数!$E9*投入係数表!AH7</f>
        <v>2.1163495044015693E-4</v>
      </c>
      <c r="AI9" s="28">
        <f>移輸入係数!$E9*投入係数表!AI7</f>
        <v>2.3324905601890118E-4</v>
      </c>
      <c r="AJ9" s="28">
        <f>移輸入係数!$E9*投入係数表!AJ7</f>
        <v>2.5311082400381507E-4</v>
      </c>
      <c r="AK9" s="28">
        <f>移輸入係数!$E9*投入係数表!AK7</f>
        <v>1.2089316235229018E-6</v>
      </c>
      <c r="AL9" s="28">
        <f>移輸入係数!$E9*投入係数表!AL7</f>
        <v>2.0495901958724584E-3</v>
      </c>
      <c r="AM9" s="28">
        <f>移輸入係数!$E9*投入係数表!AM7</f>
        <v>0</v>
      </c>
      <c r="AN9" s="34">
        <f>移輸入係数!$E9*投入係数表!AN7</f>
        <v>0</v>
      </c>
    </row>
    <row r="10" spans="2:43" x14ac:dyDescent="0.15">
      <c r="B10" s="5" t="s">
        <v>49</v>
      </c>
      <c r="C10" s="42" t="s">
        <v>104</v>
      </c>
      <c r="D10" s="33">
        <f>移輸入係数!$E10*投入係数表!D8</f>
        <v>0</v>
      </c>
      <c r="E10" s="28">
        <f>移輸入係数!$E10*投入係数表!E8</f>
        <v>0</v>
      </c>
      <c r="F10" s="28">
        <f>移輸入係数!$E10*投入係数表!F8</f>
        <v>0</v>
      </c>
      <c r="G10" s="28">
        <f>移輸入係数!$E10*投入係数表!G8</f>
        <v>0</v>
      </c>
      <c r="H10" s="28">
        <f>移輸入係数!$E10*投入係数表!H8</f>
        <v>0</v>
      </c>
      <c r="I10" s="28">
        <f>移輸入係数!$E10*投入係数表!I8</f>
        <v>0</v>
      </c>
      <c r="J10" s="28">
        <f>移輸入係数!$E10*投入係数表!J8</f>
        <v>0</v>
      </c>
      <c r="K10" s="28">
        <f>移輸入係数!$E10*投入係数表!K8</f>
        <v>0</v>
      </c>
      <c r="L10" s="28">
        <f>移輸入係数!$E10*投入係数表!L8</f>
        <v>0</v>
      </c>
      <c r="M10" s="28">
        <f>移輸入係数!$E10*投入係数表!M8</f>
        <v>0</v>
      </c>
      <c r="N10" s="28">
        <f>移輸入係数!$E10*投入係数表!N8</f>
        <v>0</v>
      </c>
      <c r="O10" s="28">
        <f>移輸入係数!$E10*投入係数表!O8</f>
        <v>0</v>
      </c>
      <c r="P10" s="28">
        <f>移輸入係数!$E10*投入係数表!P8</f>
        <v>0</v>
      </c>
      <c r="Q10" s="28">
        <f>移輸入係数!$E10*投入係数表!Q8</f>
        <v>0</v>
      </c>
      <c r="R10" s="28">
        <f>移輸入係数!$E10*投入係数表!R8</f>
        <v>0</v>
      </c>
      <c r="S10" s="28">
        <f>移輸入係数!$E10*投入係数表!S8</f>
        <v>0</v>
      </c>
      <c r="T10" s="28">
        <f>移輸入係数!$E10*投入係数表!T8</f>
        <v>0</v>
      </c>
      <c r="U10" s="28">
        <f>移輸入係数!$E10*投入係数表!U8</f>
        <v>0</v>
      </c>
      <c r="V10" s="28">
        <f>移輸入係数!$E10*投入係数表!V8</f>
        <v>0</v>
      </c>
      <c r="W10" s="28">
        <f>移輸入係数!$E10*投入係数表!W8</f>
        <v>0</v>
      </c>
      <c r="X10" s="28">
        <f>移輸入係数!$E10*投入係数表!X8</f>
        <v>0</v>
      </c>
      <c r="Y10" s="28">
        <f>移輸入係数!$E10*投入係数表!Y8</f>
        <v>0</v>
      </c>
      <c r="Z10" s="28">
        <f>移輸入係数!$E10*投入係数表!Z8</f>
        <v>0</v>
      </c>
      <c r="AA10" s="28">
        <f>移輸入係数!$E10*投入係数表!AA8</f>
        <v>0</v>
      </c>
      <c r="AB10" s="28">
        <f>移輸入係数!$E10*投入係数表!AB8</f>
        <v>0</v>
      </c>
      <c r="AC10" s="28">
        <f>移輸入係数!$E10*投入係数表!AC8</f>
        <v>0</v>
      </c>
      <c r="AD10" s="28">
        <f>移輸入係数!$E10*投入係数表!AD8</f>
        <v>0</v>
      </c>
      <c r="AE10" s="28">
        <f>移輸入係数!$E10*投入係数表!AE8</f>
        <v>0</v>
      </c>
      <c r="AF10" s="28">
        <f>移輸入係数!$E10*投入係数表!AF8</f>
        <v>0</v>
      </c>
      <c r="AG10" s="28">
        <f>移輸入係数!$E10*投入係数表!AG8</f>
        <v>0</v>
      </c>
      <c r="AH10" s="28">
        <f>移輸入係数!$E10*投入係数表!AH8</f>
        <v>0</v>
      </c>
      <c r="AI10" s="28">
        <f>移輸入係数!$E10*投入係数表!AI8</f>
        <v>0</v>
      </c>
      <c r="AJ10" s="28">
        <f>移輸入係数!$E10*投入係数表!AJ8</f>
        <v>0</v>
      </c>
      <c r="AK10" s="28">
        <f>移輸入係数!$E10*投入係数表!AK8</f>
        <v>0</v>
      </c>
      <c r="AL10" s="28">
        <f>移輸入係数!$E10*投入係数表!AL8</f>
        <v>0</v>
      </c>
      <c r="AM10" s="28">
        <f>移輸入係数!$E10*投入係数表!AM8</f>
        <v>0</v>
      </c>
      <c r="AN10" s="34">
        <f>移輸入係数!$E10*投入係数表!AN8</f>
        <v>0</v>
      </c>
    </row>
    <row r="11" spans="2:43" x14ac:dyDescent="0.15">
      <c r="B11" s="5" t="s">
        <v>50</v>
      </c>
      <c r="C11" s="42" t="s">
        <v>123</v>
      </c>
      <c r="D11" s="33">
        <f>移輸入係数!$E11*投入係数表!D9</f>
        <v>1.6321409422640294E-3</v>
      </c>
      <c r="E11" s="28">
        <f>移輸入係数!$E11*投入係数表!E9</f>
        <v>0</v>
      </c>
      <c r="F11" s="28">
        <f>移輸入係数!$E11*投入係数表!F9</f>
        <v>3.4361987132941779E-2</v>
      </c>
      <c r="G11" s="28">
        <f>移輸入係数!$E11*投入係数表!G9</f>
        <v>1.2701732186715453E-4</v>
      </c>
      <c r="H11" s="28">
        <f>移輸入係数!$E11*投入係数表!H9</f>
        <v>3.043271120608579E-4</v>
      </c>
      <c r="I11" s="28">
        <f>移輸入係数!$E11*投入係数表!I9</f>
        <v>1.7473022634268338E-3</v>
      </c>
      <c r="J11" s="28">
        <f>移輸入係数!$E11*投入係数表!J9</f>
        <v>0</v>
      </c>
      <c r="K11" s="28">
        <f>移輸入係数!$E11*投入係数表!K9</f>
        <v>2.21374558442539E-6</v>
      </c>
      <c r="L11" s="28">
        <f>移輸入係数!$E11*投入係数表!L9</f>
        <v>3.9327892340747143E-5</v>
      </c>
      <c r="M11" s="28">
        <f>移輸入係数!$E11*投入係数表!M9</f>
        <v>0</v>
      </c>
      <c r="N11" s="28">
        <f>移輸入係数!$E11*投入係数表!N9</f>
        <v>0</v>
      </c>
      <c r="O11" s="28">
        <f>移輸入係数!$E11*投入係数表!O9</f>
        <v>0</v>
      </c>
      <c r="P11" s="28">
        <f>移輸入係数!$E11*投入係数表!P9</f>
        <v>0</v>
      </c>
      <c r="Q11" s="28">
        <f>移輸入係数!$E11*投入係数表!Q9</f>
        <v>0</v>
      </c>
      <c r="R11" s="28">
        <f>移輸入係数!$E11*投入係数表!R9</f>
        <v>0</v>
      </c>
      <c r="S11" s="28">
        <f>移輸入係数!$E11*投入係数表!S9</f>
        <v>0</v>
      </c>
      <c r="T11" s="28">
        <f>移輸入係数!$E11*投入係数表!T9</f>
        <v>0</v>
      </c>
      <c r="U11" s="28">
        <f>移輸入係数!$E11*投入係数表!U9</f>
        <v>0</v>
      </c>
      <c r="V11" s="28">
        <f>移輸入係数!$E11*投入係数表!V9</f>
        <v>0</v>
      </c>
      <c r="W11" s="28">
        <f>移輸入係数!$E11*投入係数表!W9</f>
        <v>2.6339821317526306E-4</v>
      </c>
      <c r="X11" s="28">
        <f>移輸入係数!$E11*投入係数表!X9</f>
        <v>3.0390979205462718E-7</v>
      </c>
      <c r="Y11" s="28">
        <f>移輸入係数!$E11*投入係数表!Y9</f>
        <v>0</v>
      </c>
      <c r="Z11" s="28">
        <f>移輸入係数!$E11*投入係数表!Z9</f>
        <v>0</v>
      </c>
      <c r="AA11" s="28">
        <f>移輸入係数!$E11*投入係数表!AA9</f>
        <v>0</v>
      </c>
      <c r="AB11" s="28">
        <f>移輸入係数!$E11*投入係数表!AB9</f>
        <v>1.9966828522334542E-5</v>
      </c>
      <c r="AC11" s="28">
        <f>移輸入係数!$E11*投入係数表!AC9</f>
        <v>0</v>
      </c>
      <c r="AD11" s="28">
        <f>移輸入係数!$E11*投入係数表!AD9</f>
        <v>0</v>
      </c>
      <c r="AE11" s="28">
        <f>移輸入係数!$E11*投入係数表!AE9</f>
        <v>0</v>
      </c>
      <c r="AF11" s="28">
        <f>移輸入係数!$E11*投入係数表!AF9</f>
        <v>0</v>
      </c>
      <c r="AG11" s="28">
        <f>移輸入係数!$E11*投入係数表!AG9</f>
        <v>9.8464736942929706E-5</v>
      </c>
      <c r="AH11" s="28">
        <f>移輸入係数!$E11*投入係数表!AH9</f>
        <v>9.0741406996884793E-4</v>
      </c>
      <c r="AI11" s="28">
        <f>移輸入係数!$E11*投入係数表!AI9</f>
        <v>9.0966321600995993E-4</v>
      </c>
      <c r="AJ11" s="28">
        <f>移輸入係数!$E11*投入係数表!AJ9</f>
        <v>2.033759803623153E-4</v>
      </c>
      <c r="AK11" s="28">
        <f>移輸入係数!$E11*投入係数表!AK9</f>
        <v>4.1045472314110029E-7</v>
      </c>
      <c r="AL11" s="28">
        <f>移輸入係数!$E11*投入係数表!AL9</f>
        <v>1.4658101733883941E-2</v>
      </c>
      <c r="AM11" s="28">
        <f>移輸入係数!$E11*投入係数表!AM9</f>
        <v>0</v>
      </c>
      <c r="AN11" s="34">
        <f>移輸入係数!$E11*投入係数表!AN9</f>
        <v>2.9443580738000591E-4</v>
      </c>
    </row>
    <row r="12" spans="2:43" x14ac:dyDescent="0.15">
      <c r="B12" s="5" t="s">
        <v>51</v>
      </c>
      <c r="C12" s="42" t="s">
        <v>124</v>
      </c>
      <c r="D12" s="33">
        <f>移輸入係数!$E12*投入係数表!D10</f>
        <v>1.7338178756375623E-5</v>
      </c>
      <c r="E12" s="28">
        <f>移輸入係数!$E12*投入係数表!E10</f>
        <v>0</v>
      </c>
      <c r="F12" s="28">
        <f>移輸入係数!$E12*投入係数表!F10</f>
        <v>5.9811245574439268E-6</v>
      </c>
      <c r="G12" s="28">
        <f>移輸入係数!$E12*投入係数表!G10</f>
        <v>1.4163022824012883E-3</v>
      </c>
      <c r="H12" s="28">
        <f>移輸入係数!$E12*投入係数表!H10</f>
        <v>1.2628468865397166E-5</v>
      </c>
      <c r="I12" s="28">
        <f>移輸入係数!$E12*投入係数表!I10</f>
        <v>1.0459680674560142E-5</v>
      </c>
      <c r="J12" s="28">
        <f>移輸入係数!$E12*投入係数表!J10</f>
        <v>4.5877362337877921E-6</v>
      </c>
      <c r="K12" s="28">
        <f>移輸入係数!$E12*投入係数表!K10</f>
        <v>1.9093881282733758E-5</v>
      </c>
      <c r="L12" s="28">
        <f>移輸入係数!$E12*投入係数表!L10</f>
        <v>1.3133316464553006E-5</v>
      </c>
      <c r="M12" s="28">
        <f>移輸入係数!$E12*投入係数表!M10</f>
        <v>7.0733639731616549E-6</v>
      </c>
      <c r="N12" s="28">
        <f>移輸入係数!$E12*投入係数表!N10</f>
        <v>6.6527217976350232E-6</v>
      </c>
      <c r="O12" s="28">
        <f>移輸入係数!$E12*投入係数表!O10</f>
        <v>6.7764560151541698E-6</v>
      </c>
      <c r="P12" s="28">
        <f>移輸入係数!$E12*投入係数表!P10</f>
        <v>9.601772665777951E-6</v>
      </c>
      <c r="Q12" s="28">
        <f>移輸入係数!$E12*投入係数表!Q10</f>
        <v>1.4710142172641666E-5</v>
      </c>
      <c r="R12" s="28">
        <f>移輸入係数!$E12*投入係数表!R10</f>
        <v>1.02833767396794E-5</v>
      </c>
      <c r="S12" s="28">
        <f>移輸入係数!$E12*投入係数表!S10</f>
        <v>2.0717226718540234E-5</v>
      </c>
      <c r="T12" s="28">
        <f>移輸入係数!$E12*投入係数表!T10</f>
        <v>1.2857191498025049E-5</v>
      </c>
      <c r="U12" s="28">
        <f>移輸入係数!$E12*投入係数表!U10</f>
        <v>2.773412125800977E-6</v>
      </c>
      <c r="V12" s="28">
        <f>移輸入係数!$E12*投入係数表!V10</f>
        <v>1.0001994144860913E-5</v>
      </c>
      <c r="W12" s="28">
        <f>移輸入係数!$E12*投入係数表!W10</f>
        <v>2.8694023058453781E-5</v>
      </c>
      <c r="X12" s="28">
        <f>移輸入係数!$E12*投入係数表!X10</f>
        <v>2.6451651829393204E-5</v>
      </c>
      <c r="Y12" s="28">
        <f>移輸入係数!$E12*投入係数表!Y10</f>
        <v>1.5997830503056585E-6</v>
      </c>
      <c r="Z12" s="28">
        <f>移輸入係数!$E12*投入係数表!Z10</f>
        <v>6.2586151818161573E-6</v>
      </c>
      <c r="AA12" s="28">
        <f>移輸入係数!$E12*投入係数表!AA10</f>
        <v>1.9872974025922041E-5</v>
      </c>
      <c r="AB12" s="28">
        <f>移輸入係数!$E12*投入係数表!AB10</f>
        <v>3.1553320332257086E-5</v>
      </c>
      <c r="AC12" s="28">
        <f>移輸入係数!$E12*投入係数表!AC10</f>
        <v>8.360733064231489E-6</v>
      </c>
      <c r="AD12" s="28">
        <f>移輸入係数!$E12*投入係数表!AD10</f>
        <v>3.1980274433295716E-7</v>
      </c>
      <c r="AE12" s="28">
        <f>移輸入係数!$E12*投入係数表!AE10</f>
        <v>1.0287188968808093E-5</v>
      </c>
      <c r="AF12" s="28">
        <f>移輸入係数!$E12*投入係数表!AF10</f>
        <v>6.0474355749703275E-6</v>
      </c>
      <c r="AG12" s="28">
        <f>移輸入係数!$E12*投入係数表!AG10</f>
        <v>3.0272050708081622E-5</v>
      </c>
      <c r="AH12" s="28">
        <f>移輸入係数!$E12*投入係数表!AH10</f>
        <v>3.1394306021072824E-6</v>
      </c>
      <c r="AI12" s="28">
        <f>移輸入係数!$E12*投入係数表!AI10</f>
        <v>2.3703997162694874E-5</v>
      </c>
      <c r="AJ12" s="28">
        <f>移輸入係数!$E12*投入係数表!AJ10</f>
        <v>1.9617887458251129E-4</v>
      </c>
      <c r="AK12" s="28">
        <f>移輸入係数!$E12*投入係数表!AK10</f>
        <v>1.4146894973225127E-5</v>
      </c>
      <c r="AL12" s="28">
        <f>移輸入係数!$E12*投入係数表!AL10</f>
        <v>3.0628382839104865E-5</v>
      </c>
      <c r="AM12" s="28">
        <f>移輸入係数!$E12*投入係数表!AM10</f>
        <v>1.4711893869124776E-4</v>
      </c>
      <c r="AN12" s="34">
        <f>移輸入係数!$E12*投入係数表!AN10</f>
        <v>8.1400201868650249E-7</v>
      </c>
    </row>
    <row r="13" spans="2:43" x14ac:dyDescent="0.15">
      <c r="B13" s="5" t="s">
        <v>52</v>
      </c>
      <c r="C13" s="42" t="s">
        <v>105</v>
      </c>
      <c r="D13" s="33">
        <f>移輸入係数!$E13*投入係数表!D11</f>
        <v>6.3886310738733593E-3</v>
      </c>
      <c r="E13" s="28">
        <f>移輸入係数!$E13*投入係数表!E11</f>
        <v>0</v>
      </c>
      <c r="F13" s="28">
        <f>移輸入係数!$E13*投入係数表!F11</f>
        <v>2.5722846076691301E-3</v>
      </c>
      <c r="G13" s="28">
        <f>移輸入係数!$E13*投入係数表!G11</f>
        <v>7.2104980963723895E-4</v>
      </c>
      <c r="H13" s="28">
        <f>移輸入係数!$E13*投入係数表!H11</f>
        <v>4.900398687831925E-2</v>
      </c>
      <c r="I13" s="28">
        <f>移輸入係数!$E13*投入係数表!I11</f>
        <v>2.6882740083347041E-3</v>
      </c>
      <c r="J13" s="28">
        <f>移輸入係数!$E13*投入係数表!J11</f>
        <v>7.2970228630179812E-5</v>
      </c>
      <c r="K13" s="28">
        <f>移輸入係数!$E13*投入係数表!K11</f>
        <v>6.6418135094509787E-4</v>
      </c>
      <c r="L13" s="28">
        <f>移輸入係数!$E13*投入係数表!L11</f>
        <v>1.876394497118982E-3</v>
      </c>
      <c r="M13" s="28">
        <f>移輸入係数!$E13*投入係数表!M11</f>
        <v>1.0541096624112573E-4</v>
      </c>
      <c r="N13" s="28">
        <f>移輸入係数!$E13*投入係数表!N11</f>
        <v>4.0131844507961196E-4</v>
      </c>
      <c r="O13" s="28">
        <f>移輸入係数!$E13*投入係数表!O11</f>
        <v>6.9902591280010702E-4</v>
      </c>
      <c r="P13" s="28">
        <f>移輸入係数!$E13*投入係数表!P11</f>
        <v>1.5269106668074482E-4</v>
      </c>
      <c r="Q13" s="28">
        <f>移輸入係数!$E13*投入係数表!Q11</f>
        <v>1.2971469018067087E-4</v>
      </c>
      <c r="R13" s="28">
        <f>移輸入係数!$E13*投入係数表!R11</f>
        <v>5.1078772374350443E-4</v>
      </c>
      <c r="S13" s="28">
        <f>移輸入係数!$E13*投入係数表!S11</f>
        <v>5.1686752274289081E-4</v>
      </c>
      <c r="T13" s="28">
        <f>移輸入係数!$E13*投入係数表!T11</f>
        <v>7.7511532432339436E-4</v>
      </c>
      <c r="U13" s="28">
        <f>移輸入係数!$E13*投入係数表!U11</f>
        <v>1.3115960367851315E-4</v>
      </c>
      <c r="V13" s="28">
        <f>移輸入係数!$E13*投入係数表!V11</f>
        <v>1.9772825709541263E-4</v>
      </c>
      <c r="W13" s="28">
        <f>移輸入係数!$E13*投入係数表!W11</f>
        <v>8.577115438260563E-3</v>
      </c>
      <c r="X13" s="28">
        <f>移輸入係数!$E13*投入係数表!X11</f>
        <v>5.6637285302265951E-3</v>
      </c>
      <c r="Y13" s="28">
        <f>移輸入係数!$E13*投入係数表!Y11</f>
        <v>3.817830215805999E-4</v>
      </c>
      <c r="Z13" s="28">
        <f>移輸入係数!$E13*投入係数表!Z11</f>
        <v>4.2087477142957995E-4</v>
      </c>
      <c r="AA13" s="28">
        <f>移輸入係数!$E13*投入係数表!AA11</f>
        <v>5.2782710749088926E-4</v>
      </c>
      <c r="AB13" s="28">
        <f>移輸入係数!$E13*投入係数表!AB11</f>
        <v>8.7379739176734496E-4</v>
      </c>
      <c r="AC13" s="28">
        <f>移輸入係数!$E13*投入係数表!AC11</f>
        <v>5.4628302880503589E-4</v>
      </c>
      <c r="AD13" s="28">
        <f>移輸入係数!$E13*投入係数表!AD11</f>
        <v>6.9532173500250636E-5</v>
      </c>
      <c r="AE13" s="28">
        <f>移輸入係数!$E13*投入係数表!AE11</f>
        <v>6.4976124437180957E-4</v>
      </c>
      <c r="AF13" s="28">
        <f>移輸入係数!$E13*投入係数表!AF11</f>
        <v>7.9868727196205581E-4</v>
      </c>
      <c r="AG13" s="28">
        <f>移輸入係数!$E13*投入係数表!AG11</f>
        <v>1.3532925093282227E-4</v>
      </c>
      <c r="AH13" s="28">
        <f>移輸入係数!$E13*投入係数表!AH11</f>
        <v>9.4621699111836831E-4</v>
      </c>
      <c r="AI13" s="28">
        <f>移輸入係数!$E13*投入係数表!AI11</f>
        <v>7.291314779045143E-4</v>
      </c>
      <c r="AJ13" s="28">
        <f>移輸入係数!$E13*投入係数表!AJ11</f>
        <v>2.2331921386695591E-3</v>
      </c>
      <c r="AK13" s="28">
        <f>移輸入係数!$E13*投入係数表!AK11</f>
        <v>5.4326158527358368E-4</v>
      </c>
      <c r="AL13" s="28">
        <f>移輸入係数!$E13*投入係数表!AL11</f>
        <v>5.9703798131003217E-4</v>
      </c>
      <c r="AM13" s="28">
        <f>移輸入係数!$E13*投入係数表!AM11</f>
        <v>5.0333556133013525E-2</v>
      </c>
      <c r="AN13" s="34">
        <f>移輸入係数!$E13*投入係数表!AN11</f>
        <v>3.722293356648153E-5</v>
      </c>
    </row>
    <row r="14" spans="2:43" x14ac:dyDescent="0.15">
      <c r="B14" s="5" t="s">
        <v>53</v>
      </c>
      <c r="C14" s="42" t="s">
        <v>125</v>
      </c>
      <c r="D14" s="33">
        <f>移輸入係数!$E14*投入係数表!D12</f>
        <v>8.8901682241136083E-3</v>
      </c>
      <c r="E14" s="28">
        <f>移輸入係数!$E14*投入係数表!E12</f>
        <v>0</v>
      </c>
      <c r="F14" s="28">
        <f>移輸入係数!$E14*投入係数表!F12</f>
        <v>1.7473628742473719E-3</v>
      </c>
      <c r="G14" s="28">
        <f>移輸入係数!$E14*投入係数表!G12</f>
        <v>1.3166871715078578E-2</v>
      </c>
      <c r="H14" s="28">
        <f>移輸入係数!$E14*投入係数表!H12</f>
        <v>2.8126580059059467E-3</v>
      </c>
      <c r="I14" s="28">
        <f>移輸入係数!$E14*投入係数表!I12</f>
        <v>4.3218814092731532E-2</v>
      </c>
      <c r="J14" s="28">
        <f>移輸入係数!$E14*投入係数表!J12</f>
        <v>5.4773480363817717E-3</v>
      </c>
      <c r="K14" s="28">
        <f>移輸入係数!$E14*投入係数表!K12</f>
        <v>2.3856776313592756E-2</v>
      </c>
      <c r="L14" s="28">
        <f>移輸入係数!$E14*投入係数表!L12</f>
        <v>3.7006764744357988E-3</v>
      </c>
      <c r="M14" s="28">
        <f>移輸入係数!$E14*投入係数表!M12</f>
        <v>6.3764962217233341E-4</v>
      </c>
      <c r="N14" s="28">
        <f>移輸入係数!$E14*投入係数表!N12</f>
        <v>1.9793509690925804E-3</v>
      </c>
      <c r="O14" s="28">
        <f>移輸入係数!$E14*投入係数表!O12</f>
        <v>1.4875934712694943E-3</v>
      </c>
      <c r="P14" s="28">
        <f>移輸入係数!$E14*投入係数表!P12</f>
        <v>6.0793659513092859E-4</v>
      </c>
      <c r="Q14" s="28">
        <f>移輸入係数!$E14*投入係数表!Q12</f>
        <v>5.8730790296960503E-4</v>
      </c>
      <c r="R14" s="28">
        <f>移輸入係数!$E14*投入係数表!R12</f>
        <v>8.4105975033561375E-4</v>
      </c>
      <c r="S14" s="28">
        <f>移輸入係数!$E14*投入係数表!S12</f>
        <v>1.6808970022312664E-3</v>
      </c>
      <c r="T14" s="28">
        <f>移輸入係数!$E14*投入係数表!T12</f>
        <v>1.5759312053564159E-3</v>
      </c>
      <c r="U14" s="28">
        <f>移輸入係数!$E14*投入係数表!U12</f>
        <v>6.9105119360875103E-4</v>
      </c>
      <c r="V14" s="28">
        <f>移輸入係数!$E14*投入係数表!V12</f>
        <v>2.8555252699600168E-3</v>
      </c>
      <c r="W14" s="28">
        <f>移輸入係数!$E14*投入係数表!W12</f>
        <v>5.6403525572114232E-3</v>
      </c>
      <c r="X14" s="28">
        <f>移輸入係数!$E14*投入係数表!X12</f>
        <v>7.3066577514144921E-4</v>
      </c>
      <c r="Y14" s="28">
        <f>移輸入係数!$E14*投入係数表!Y12</f>
        <v>2.6242147266257378E-4</v>
      </c>
      <c r="Z14" s="28">
        <f>移輸入係数!$E14*投入係数表!Z12</f>
        <v>1.3106524878612282E-3</v>
      </c>
      <c r="AA14" s="28">
        <f>移輸入係数!$E14*投入係数表!AA12</f>
        <v>2.2721796747049391E-3</v>
      </c>
      <c r="AB14" s="28">
        <f>移輸入係数!$E14*投入係数表!AB12</f>
        <v>1.3333180475154796E-6</v>
      </c>
      <c r="AC14" s="28">
        <f>移輸入係数!$E14*投入係数表!AC12</f>
        <v>3.0964067806973861E-6</v>
      </c>
      <c r="AD14" s="28">
        <f>移輸入係数!$E14*投入係数表!AD12</f>
        <v>5.1741328904160429E-6</v>
      </c>
      <c r="AE14" s="28">
        <f>移輸入係数!$E14*投入係数表!AE12</f>
        <v>8.4615444087161957E-5</v>
      </c>
      <c r="AF14" s="28">
        <f>移輸入係数!$E14*投入係数表!AF12</f>
        <v>8.2351004866018936E-5</v>
      </c>
      <c r="AG14" s="28">
        <f>移輸入係数!$E14*投入係数表!AG12</f>
        <v>1.4251662693361695E-4</v>
      </c>
      <c r="AH14" s="28">
        <f>移輸入係数!$E14*投入係数表!AH12</f>
        <v>1.6717153449199505E-3</v>
      </c>
      <c r="AI14" s="28">
        <f>移輸入係数!$E14*投入係数表!AI12</f>
        <v>2.4631285113650842E-2</v>
      </c>
      <c r="AJ14" s="28">
        <f>移輸入係数!$E14*投入係数表!AJ12</f>
        <v>3.7167395776448181E-4</v>
      </c>
      <c r="AK14" s="28">
        <f>移輸入係数!$E14*投入係数表!AK12</f>
        <v>5.7323493325967955E-4</v>
      </c>
      <c r="AL14" s="28">
        <f>移輸入係数!$E14*投入係数表!AL12</f>
        <v>1.5295088828877793E-3</v>
      </c>
      <c r="AM14" s="28">
        <f>移輸入係数!$E14*投入係数表!AM12</f>
        <v>1.3864745084333999E-3</v>
      </c>
      <c r="AN14" s="34">
        <f>移輸入係数!$E14*投入係数表!AN12</f>
        <v>2.9403858411380793E-4</v>
      </c>
    </row>
    <row r="15" spans="2:43" x14ac:dyDescent="0.15">
      <c r="B15" s="5" t="s">
        <v>54</v>
      </c>
      <c r="C15" s="42" t="s">
        <v>126</v>
      </c>
      <c r="D15" s="33">
        <f>移輸入係数!$E15*投入係数表!D13</f>
        <v>2.1353357505330523E-4</v>
      </c>
      <c r="E15" s="28">
        <f>移輸入係数!$E15*投入係数表!E13</f>
        <v>0</v>
      </c>
      <c r="F15" s="28">
        <f>移輸入係数!$E15*投入係数表!F13</f>
        <v>5.3661511828493833E-5</v>
      </c>
      <c r="G15" s="28">
        <f>移輸入係数!$E15*投入係数表!G13</f>
        <v>3.4693287920719338E-5</v>
      </c>
      <c r="H15" s="28">
        <f>移輸入係数!$E15*投入係数表!H13</f>
        <v>2.8916123538140532E-5</v>
      </c>
      <c r="I15" s="28">
        <f>移輸入係数!$E15*投入係数表!I13</f>
        <v>6.6356449302961006E-5</v>
      </c>
      <c r="J15" s="28">
        <f>移輸入係数!$E15*投入係数表!J13</f>
        <v>3.8713964828894689E-3</v>
      </c>
      <c r="K15" s="28">
        <f>移輸入係数!$E15*投入係数表!K13</f>
        <v>1.6802255535948436E-5</v>
      </c>
      <c r="L15" s="28">
        <f>移輸入係数!$E15*投入係数表!L13</f>
        <v>2.0874191392218478E-4</v>
      </c>
      <c r="M15" s="28">
        <f>移輸入係数!$E15*投入係数表!M13</f>
        <v>2.2066268569162788E-4</v>
      </c>
      <c r="N15" s="28">
        <f>移輸入係数!$E15*投入係数表!N13</f>
        <v>7.8996029262399104E-5</v>
      </c>
      <c r="O15" s="28">
        <f>移輸入係数!$E15*投入係数表!O13</f>
        <v>5.6304165331645843E-5</v>
      </c>
      <c r="P15" s="28">
        <f>移輸入係数!$E15*投入係数表!P13</f>
        <v>1.5581886218135354E-5</v>
      </c>
      <c r="Q15" s="28">
        <f>移輸入係数!$E15*投入係数表!Q13</f>
        <v>1.0365357643508123E-5</v>
      </c>
      <c r="R15" s="28">
        <f>移輸入係数!$E15*投入係数表!R13</f>
        <v>1.2131271955868257E-5</v>
      </c>
      <c r="S15" s="28">
        <f>移輸入係数!$E15*投入係数表!S13</f>
        <v>1.1766598847219035E-5</v>
      </c>
      <c r="T15" s="28">
        <f>移輸入係数!$E15*投入係数表!T13</f>
        <v>1.5548730515706829E-5</v>
      </c>
      <c r="U15" s="28">
        <f>移輸入係数!$E15*投入係数表!U13</f>
        <v>1.5156683477106657E-6</v>
      </c>
      <c r="V15" s="28">
        <f>移輸入係数!$E15*投入係数表!V13</f>
        <v>2.6611054615028638E-5</v>
      </c>
      <c r="W15" s="28">
        <f>移輸入係数!$E15*投入係数表!W13</f>
        <v>2.3594276484089741E-5</v>
      </c>
      <c r="X15" s="28">
        <f>移輸入係数!$E15*投入係数表!X13</f>
        <v>1.9218974730426448E-4</v>
      </c>
      <c r="Y15" s="28">
        <f>移輸入係数!$E15*投入係数表!Y13</f>
        <v>4.7881914849870911E-4</v>
      </c>
      <c r="Z15" s="28">
        <f>移輸入係数!$E15*投入係数表!Z13</f>
        <v>1.916716947867809E-4</v>
      </c>
      <c r="AA15" s="28">
        <f>移輸入係数!$E15*投入係数表!AA13</f>
        <v>1.9871770570529097E-4</v>
      </c>
      <c r="AB15" s="28">
        <f>移輸入係数!$E15*投入係数表!AB13</f>
        <v>2.2266065070299782E-5</v>
      </c>
      <c r="AC15" s="28">
        <f>移輸入係数!$E15*投入係数表!AC13</f>
        <v>7.1177965814290095E-6</v>
      </c>
      <c r="AD15" s="28">
        <f>移輸入係数!$E15*投入係数表!AD13</f>
        <v>5.7991281241512513E-6</v>
      </c>
      <c r="AE15" s="28">
        <f>移輸入係数!$E15*投入係数表!AE13</f>
        <v>1.1339783850505718E-3</v>
      </c>
      <c r="AF15" s="28">
        <f>移輸入係数!$E15*投入係数表!AF13</f>
        <v>1.002040688722143E-5</v>
      </c>
      <c r="AG15" s="28">
        <f>移輸入係数!$E15*投入係数表!AG13</f>
        <v>1.5604094387524099E-4</v>
      </c>
      <c r="AH15" s="28">
        <f>移輸入係数!$E15*投入係数表!AH13</f>
        <v>4.8102328711799928E-5</v>
      </c>
      <c r="AI15" s="28">
        <f>移輸入係数!$E15*投入係数表!AI13</f>
        <v>2.9833693697521759E-5</v>
      </c>
      <c r="AJ15" s="28">
        <f>移輸入係数!$E15*投入係数表!AJ13</f>
        <v>5.4841077562323655E-5</v>
      </c>
      <c r="AK15" s="28">
        <f>移輸入係数!$E15*投入係数表!AK13</f>
        <v>3.4523635878884474E-5</v>
      </c>
      <c r="AL15" s="28">
        <f>移輸入係数!$E15*投入係数表!AL13</f>
        <v>6.1193134090455233E-5</v>
      </c>
      <c r="AM15" s="28">
        <f>移輸入係数!$E15*投入係数表!AM13</f>
        <v>0</v>
      </c>
      <c r="AN15" s="34">
        <f>移輸入係数!$E15*投入係数表!AN13</f>
        <v>7.7954322928364421E-5</v>
      </c>
    </row>
    <row r="16" spans="2:43" x14ac:dyDescent="0.15">
      <c r="B16" s="5" t="s">
        <v>55</v>
      </c>
      <c r="C16" s="42" t="s">
        <v>144</v>
      </c>
      <c r="D16" s="33">
        <f>移輸入係数!$E16*投入係数表!D14</f>
        <v>2.545640144616407E-3</v>
      </c>
      <c r="E16" s="28">
        <f>移輸入係数!$E16*投入係数表!E14</f>
        <v>0</v>
      </c>
      <c r="F16" s="28">
        <f>移輸入係数!$E16*投入係数表!F14</f>
        <v>2.5641044019603623E-3</v>
      </c>
      <c r="G16" s="28">
        <f>移輸入係数!$E16*投入係数表!G14</f>
        <v>1.4378559242282263E-3</v>
      </c>
      <c r="H16" s="28">
        <f>移輸入係数!$E16*投入係数表!H14</f>
        <v>1.149531196100092E-3</v>
      </c>
      <c r="I16" s="28">
        <f>移輸入係数!$E16*投入係数表!I14</f>
        <v>5.3495000731445096E-3</v>
      </c>
      <c r="J16" s="28">
        <f>移輸入係数!$E16*投入係数表!J14</f>
        <v>9.8419949384764198E-5</v>
      </c>
      <c r="K16" s="28">
        <f>移輸入係数!$E16*投入係数表!K14</f>
        <v>2.4225494659440405E-2</v>
      </c>
      <c r="L16" s="28">
        <f>移輸入係数!$E16*投入係数表!L14</f>
        <v>6.368464673948876E-4</v>
      </c>
      <c r="M16" s="28">
        <f>移輸入係数!$E16*投入係数表!M14</f>
        <v>5.8550006365875831E-5</v>
      </c>
      <c r="N16" s="28">
        <f>移輸入係数!$E16*投入係数表!N14</f>
        <v>1.8015188835491713E-3</v>
      </c>
      <c r="O16" s="28">
        <f>移輸入係数!$E16*投入係数表!O14</f>
        <v>8.1909222940792007E-4</v>
      </c>
      <c r="P16" s="28">
        <f>移輸入係数!$E16*投入係数表!P14</f>
        <v>1.1735914594716115E-3</v>
      </c>
      <c r="Q16" s="28">
        <f>移輸入係数!$E16*投入係数表!Q14</f>
        <v>1.9174164665977716E-3</v>
      </c>
      <c r="R16" s="28">
        <f>移輸入係数!$E16*投入係数表!R14</f>
        <v>5.5173552843910366E-3</v>
      </c>
      <c r="S16" s="28">
        <f>移輸入係数!$E16*投入係数表!S14</f>
        <v>1.5380064619788603E-3</v>
      </c>
      <c r="T16" s="28">
        <f>移輸入係数!$E16*投入係数表!T14</f>
        <v>3.8608620262453111E-3</v>
      </c>
      <c r="U16" s="28">
        <f>移輸入係数!$E16*投入係数表!U14</f>
        <v>1.977905425698573E-3</v>
      </c>
      <c r="V16" s="28">
        <f>移輸入係数!$E16*投入係数表!V14</f>
        <v>6.6057154228343386E-3</v>
      </c>
      <c r="W16" s="28">
        <f>移輸入係数!$E16*投入係数表!W14</f>
        <v>6.6844845002415713E-3</v>
      </c>
      <c r="X16" s="28">
        <f>移輸入係数!$E16*投入係数表!X14</f>
        <v>1.6827639472613339E-3</v>
      </c>
      <c r="Y16" s="28">
        <f>移輸入係数!$E16*投入係数表!Y14</f>
        <v>0</v>
      </c>
      <c r="Z16" s="28">
        <f>移輸入係数!$E16*投入係数表!Z14</f>
        <v>4.6094656851945158E-3</v>
      </c>
      <c r="AA16" s="28">
        <f>移輸入係数!$E16*投入係数表!AA14</f>
        <v>2.3789621336969919E-3</v>
      </c>
      <c r="AB16" s="28">
        <f>移輸入係数!$E16*投入係数表!AB14</f>
        <v>6.3217068258995303E-4</v>
      </c>
      <c r="AC16" s="28">
        <f>移輸入係数!$E16*投入係数表!AC14</f>
        <v>3.121880732871645E-4</v>
      </c>
      <c r="AD16" s="28">
        <f>移輸入係数!$E16*投入係数表!AD14</f>
        <v>8.4031053919682273E-5</v>
      </c>
      <c r="AE16" s="28">
        <f>移輸入係数!$E16*投入係数表!AE14</f>
        <v>2.9569607262950671E-4</v>
      </c>
      <c r="AF16" s="28">
        <f>移輸入係数!$E16*投入係数表!AF14</f>
        <v>3.3987273918615447E-4</v>
      </c>
      <c r="AG16" s="28">
        <f>移輸入係数!$E16*投入係数表!AG14</f>
        <v>2.1194875267281291E-4</v>
      </c>
      <c r="AH16" s="28">
        <f>移輸入係数!$E16*投入係数表!AH14</f>
        <v>5.6933435859123028E-4</v>
      </c>
      <c r="AI16" s="28">
        <f>移輸入係数!$E16*投入係数表!AI14</f>
        <v>2.3936611481998625E-4</v>
      </c>
      <c r="AJ16" s="28">
        <f>移輸入係数!$E16*投入係数表!AJ14</f>
        <v>1.0331463788423594E-3</v>
      </c>
      <c r="AK16" s="28">
        <f>移輸入係数!$E16*投入係数表!AK14</f>
        <v>6.881606280673059E-4</v>
      </c>
      <c r="AL16" s="28">
        <f>移輸入係数!$E16*投入係数表!AL14</f>
        <v>3.1237849614023023E-4</v>
      </c>
      <c r="AM16" s="28">
        <f>移輸入係数!$E16*投入係数表!AM14</f>
        <v>5.4252403468081894E-3</v>
      </c>
      <c r="AN16" s="34">
        <f>移輸入係数!$E16*投入係数表!AN14</f>
        <v>1.3015132194879546E-4</v>
      </c>
    </row>
    <row r="17" spans="2:40" x14ac:dyDescent="0.15">
      <c r="B17" s="5" t="s">
        <v>56</v>
      </c>
      <c r="C17" s="42" t="s">
        <v>127</v>
      </c>
      <c r="D17" s="33">
        <f>移輸入係数!$E17*投入係数表!D15</f>
        <v>3.8570138104494106E-4</v>
      </c>
      <c r="E17" s="28">
        <f>移輸入係数!$E17*投入係数表!E15</f>
        <v>0</v>
      </c>
      <c r="F17" s="28">
        <f>移輸入係数!$E17*投入係数表!F15</f>
        <v>2.3337072533594248E-4</v>
      </c>
      <c r="G17" s="28">
        <f>移輸入係数!$E17*投入係数表!G15</f>
        <v>8.2131765058942078E-5</v>
      </c>
      <c r="H17" s="28">
        <f>移輸入係数!$E17*投入係数表!H15</f>
        <v>6.8646105576195308E-5</v>
      </c>
      <c r="I17" s="28">
        <f>移輸入係数!$E17*投入係数表!I15</f>
        <v>9.1783607817467507E-4</v>
      </c>
      <c r="J17" s="28">
        <f>移輸入係数!$E17*投入係数表!J15</f>
        <v>2.2780654508927681E-3</v>
      </c>
      <c r="K17" s="28">
        <f>移輸入係数!$E17*投入係数表!K15</f>
        <v>2.496075841553988E-4</v>
      </c>
      <c r="L17" s="28">
        <f>移輸入係数!$E17*投入係数表!L15</f>
        <v>1.2675474207959468E-2</v>
      </c>
      <c r="M17" s="28">
        <f>移輸入係数!$E17*投入係数表!M15</f>
        <v>6.0774393484269858E-4</v>
      </c>
      <c r="N17" s="28">
        <f>移輸入係数!$E17*投入係数表!N15</f>
        <v>9.5701254846053397E-5</v>
      </c>
      <c r="O17" s="28">
        <f>移輸入係数!$E17*投入係数表!O15</f>
        <v>5.4593246377320664E-4</v>
      </c>
      <c r="P17" s="28">
        <f>移輸入係数!$E17*投入係数表!P15</f>
        <v>1.0504602671363771E-3</v>
      </c>
      <c r="Q17" s="28">
        <f>移輸入係数!$E17*投入係数表!Q15</f>
        <v>5.4222601610174649E-4</v>
      </c>
      <c r="R17" s="28">
        <f>移輸入係数!$E17*投入係数表!R15</f>
        <v>6.9750605153036356E-3</v>
      </c>
      <c r="S17" s="28">
        <f>移輸入係数!$E17*投入係数表!S15</f>
        <v>3.5006493919063301E-3</v>
      </c>
      <c r="T17" s="28">
        <f>移輸入係数!$E17*投入係数表!T15</f>
        <v>6.4154449219816728E-4</v>
      </c>
      <c r="U17" s="28">
        <f>移輸入係数!$E17*投入係数表!U15</f>
        <v>7.3584729582592059E-5</v>
      </c>
      <c r="V17" s="28">
        <f>移輸入係数!$E17*投入係数表!V15</f>
        <v>2.5502955314359098E-4</v>
      </c>
      <c r="W17" s="28">
        <f>移輸入係数!$E17*投入係数表!W15</f>
        <v>4.734510171094225E-4</v>
      </c>
      <c r="X17" s="28">
        <f>移輸入係数!$E17*投入係数表!X15</f>
        <v>4.5751749303833246E-3</v>
      </c>
      <c r="Y17" s="28">
        <f>移輸入係数!$E17*投入係数表!Y15</f>
        <v>5.3721964197193231E-6</v>
      </c>
      <c r="Z17" s="28">
        <f>移輸入係数!$E17*投入係数表!Z15</f>
        <v>4.5845166132085937E-4</v>
      </c>
      <c r="AA17" s="28">
        <f>移輸入係数!$E17*投入係数表!AA15</f>
        <v>4.2672089596945654E-5</v>
      </c>
      <c r="AB17" s="28">
        <f>移輸入係数!$E17*投入係数表!AB15</f>
        <v>1.7697696428158286E-5</v>
      </c>
      <c r="AC17" s="28">
        <f>移輸入係数!$E17*投入係数表!AC15</f>
        <v>9.1393404823155414E-7</v>
      </c>
      <c r="AD17" s="28">
        <f>移輸入係数!$E17*投入係数表!AD15</f>
        <v>5.6820104638264487E-6</v>
      </c>
      <c r="AE17" s="28">
        <f>移輸入係数!$E17*投入係数表!AE15</f>
        <v>1.9353717019223844E-6</v>
      </c>
      <c r="AF17" s="28">
        <f>移輸入係数!$E17*投入係数表!AF15</f>
        <v>5.666386230554827E-7</v>
      </c>
      <c r="AG17" s="28">
        <f>移輸入係数!$E17*投入係数表!AG15</f>
        <v>1.7212044075252E-5</v>
      </c>
      <c r="AH17" s="28">
        <f>移輸入係数!$E17*投入係数表!AH15</f>
        <v>1.5551811880430941E-4</v>
      </c>
      <c r="AI17" s="28">
        <f>移輸入係数!$E17*投入係数表!AI15</f>
        <v>6.4785224060814984E-5</v>
      </c>
      <c r="AJ17" s="28">
        <f>移輸入係数!$E17*投入係数表!AJ15</f>
        <v>4.8673206678441471E-5</v>
      </c>
      <c r="AK17" s="28">
        <f>移輸入係数!$E17*投入係数表!AK15</f>
        <v>4.4610909294862037E-5</v>
      </c>
      <c r="AL17" s="28">
        <f>移輸入係数!$E17*投入係数表!AL15</f>
        <v>8.6696731490279913E-5</v>
      </c>
      <c r="AM17" s="28">
        <f>移輸入係数!$E17*投入係数表!AM15</f>
        <v>4.7447095566406915E-4</v>
      </c>
      <c r="AN17" s="34">
        <f>移輸入係数!$E17*投入係数表!AN15</f>
        <v>1.2896007617518829E-4</v>
      </c>
    </row>
    <row r="18" spans="2:40" x14ac:dyDescent="0.15">
      <c r="B18" s="5" t="s">
        <v>57</v>
      </c>
      <c r="C18" s="42" t="s">
        <v>128</v>
      </c>
      <c r="D18" s="33">
        <f>移輸入係数!$E18*投入係数表!D16</f>
        <v>5.367709750940084E-6</v>
      </c>
      <c r="E18" s="28">
        <f>移輸入係数!$E18*投入係数表!E16</f>
        <v>0</v>
      </c>
      <c r="F18" s="28">
        <f>移輸入係数!$E18*投入係数表!F16</f>
        <v>0</v>
      </c>
      <c r="G18" s="28">
        <f>移輸入係数!$E18*投入係数表!G16</f>
        <v>2.5013725361944194E-5</v>
      </c>
      <c r="H18" s="28">
        <f>移輸入係数!$E18*投入係数表!H16</f>
        <v>3.3402685877523421E-4</v>
      </c>
      <c r="I18" s="28">
        <f>移輸入係数!$E18*投入係数表!I16</f>
        <v>6.6400360154381159E-8</v>
      </c>
      <c r="J18" s="28">
        <f>移輸入係数!$E18*投入係数表!J16</f>
        <v>0</v>
      </c>
      <c r="K18" s="28">
        <f>移輸入係数!$E18*投入係数表!K16</f>
        <v>1.1280389472045411E-4</v>
      </c>
      <c r="L18" s="28">
        <f>移輸入係数!$E18*投入係数表!L16</f>
        <v>9.2215416842194236E-5</v>
      </c>
      <c r="M18" s="28">
        <f>移輸入係数!$E18*投入係数表!M16</f>
        <v>2.0590786856988393E-2</v>
      </c>
      <c r="N18" s="28">
        <f>移輸入係数!$E18*投入係数表!N16</f>
        <v>7.2379473800709461E-5</v>
      </c>
      <c r="O18" s="28">
        <f>移輸入係数!$E18*投入係数表!O16</f>
        <v>1.149272379236691E-2</v>
      </c>
      <c r="P18" s="28">
        <f>移輸入係数!$E18*投入係数表!P16</f>
        <v>6.0373574271153458E-3</v>
      </c>
      <c r="Q18" s="28">
        <f>移輸入係数!$E18*投入係数表!Q16</f>
        <v>4.9275679187960738E-3</v>
      </c>
      <c r="R18" s="28">
        <f>移輸入係数!$E18*投入係数表!R16</f>
        <v>5.6744589684758814E-4</v>
      </c>
      <c r="S18" s="28">
        <f>移輸入係数!$E18*投入係数表!S16</f>
        <v>7.0887097560374537E-4</v>
      </c>
      <c r="T18" s="28">
        <f>移輸入係数!$E18*投入係数表!T16</f>
        <v>2.8588447022939527E-3</v>
      </c>
      <c r="U18" s="28">
        <f>移輸入係数!$E18*投入係数表!U16</f>
        <v>4.7986669105479858E-4</v>
      </c>
      <c r="V18" s="28">
        <f>移輸入係数!$E18*投入係数表!V16</f>
        <v>2.8524455513798579E-3</v>
      </c>
      <c r="W18" s="28">
        <f>移輸入係数!$E18*投入係数表!W16</f>
        <v>2.0817279896557017E-4</v>
      </c>
      <c r="X18" s="28">
        <f>移輸入係数!$E18*投入係数表!X16</f>
        <v>1.1895949463890014E-3</v>
      </c>
      <c r="Y18" s="28">
        <f>移輸入係数!$E18*投入係数表!Y16</f>
        <v>0</v>
      </c>
      <c r="Z18" s="28">
        <f>移輸入係数!$E18*投入係数表!Z16</f>
        <v>1.5063614484811433E-6</v>
      </c>
      <c r="AA18" s="28">
        <f>移輸入係数!$E18*投入係数表!AA16</f>
        <v>0</v>
      </c>
      <c r="AB18" s="28">
        <f>移輸入係数!$E18*投入係数表!AB16</f>
        <v>0</v>
      </c>
      <c r="AC18" s="28">
        <f>移輸入係数!$E18*投入係数表!AC16</f>
        <v>0</v>
      </c>
      <c r="AD18" s="28">
        <f>移輸入係数!$E18*投入係数表!AD16</f>
        <v>0</v>
      </c>
      <c r="AE18" s="28">
        <f>移輸入係数!$E18*投入係数表!AE16</f>
        <v>1.232985749611382E-5</v>
      </c>
      <c r="AF18" s="28">
        <f>移輸入係数!$E18*投入係数表!AF16</f>
        <v>0</v>
      </c>
      <c r="AG18" s="28">
        <f>移輸入係数!$E18*投入係数表!AG16</f>
        <v>2.2392098817520999E-6</v>
      </c>
      <c r="AH18" s="28">
        <f>移輸入係数!$E18*投入係数表!AH16</f>
        <v>0</v>
      </c>
      <c r="AI18" s="28">
        <f>移輸入係数!$E18*投入係数表!AI16</f>
        <v>1.4997238906195964E-7</v>
      </c>
      <c r="AJ18" s="28">
        <f>移輸入係数!$E18*投入係数表!AJ16</f>
        <v>0</v>
      </c>
      <c r="AK18" s="28">
        <f>移輸入係数!$E18*投入係数表!AK16</f>
        <v>6.8713370090471057E-6</v>
      </c>
      <c r="AL18" s="28">
        <f>移輸入係数!$E18*投入係数表!AL16</f>
        <v>2.7713023219224145E-6</v>
      </c>
      <c r="AM18" s="28">
        <f>移輸入係数!$E18*投入係数表!AM16</f>
        <v>0</v>
      </c>
      <c r="AN18" s="34">
        <f>移輸入係数!$E18*投入係数表!AN16</f>
        <v>8.1892138895944233E-5</v>
      </c>
    </row>
    <row r="19" spans="2:40" x14ac:dyDescent="0.15">
      <c r="B19" s="5" t="s">
        <v>58</v>
      </c>
      <c r="C19" s="42" t="s">
        <v>129</v>
      </c>
      <c r="D19" s="33">
        <f>移輸入係数!$E19*投入係数表!D17</f>
        <v>0</v>
      </c>
      <c r="E19" s="28">
        <f>移輸入係数!$E19*投入係数表!E17</f>
        <v>0</v>
      </c>
      <c r="F19" s="28">
        <f>移輸入係数!$E19*投入係数表!F17</f>
        <v>-2.1625871311718918E-4</v>
      </c>
      <c r="G19" s="28">
        <f>移輸入係数!$E19*投入係数表!G17</f>
        <v>0</v>
      </c>
      <c r="H19" s="28">
        <f>移輸入係数!$E19*投入係数表!H17</f>
        <v>-1.073397522874182E-4</v>
      </c>
      <c r="I19" s="28">
        <f>移輸入係数!$E19*投入係数表!I17</f>
        <v>-2.3210833828581407E-4</v>
      </c>
      <c r="J19" s="28">
        <f>移輸入係数!$E19*投入係数表!J17</f>
        <v>0</v>
      </c>
      <c r="K19" s="28">
        <f>移輸入係数!$E19*投入係数表!K17</f>
        <v>-1.9684141119926852E-4</v>
      </c>
      <c r="L19" s="28">
        <f>移輸入係数!$E19*投入係数表!L17</f>
        <v>-4.5061947871892277E-4</v>
      </c>
      <c r="M19" s="28">
        <f>移輸入係数!$E19*投入係数表!M17</f>
        <v>-1.2252550562460161E-4</v>
      </c>
      <c r="N19" s="28">
        <f>移輸入係数!$E19*投入係数表!N17</f>
        <v>-3.9341927590933849E-2</v>
      </c>
      <c r="O19" s="28">
        <f>移輸入係数!$E19*投入係数表!O17</f>
        <v>-4.7839646057912261E-3</v>
      </c>
      <c r="P19" s="28">
        <f>移輸入係数!$E19*投入係数表!P17</f>
        <v>-3.1363917481492943E-3</v>
      </c>
      <c r="Q19" s="28">
        <f>移輸入係数!$E19*投入係数表!Q17</f>
        <v>-1.6264530270274466E-3</v>
      </c>
      <c r="R19" s="28">
        <f>移輸入係数!$E19*投入係数表!R17</f>
        <v>-3.8504031688134633E-3</v>
      </c>
      <c r="S19" s="28">
        <f>移輸入係数!$E19*投入係数表!S17</f>
        <v>-5.9122552438318141E-3</v>
      </c>
      <c r="T19" s="28">
        <f>移輸入係数!$E19*投入係数表!T17</f>
        <v>-5.6122343161427836E-3</v>
      </c>
      <c r="U19" s="28">
        <f>移輸入係数!$E19*投入係数表!U17</f>
        <v>-2.017620003448167E-3</v>
      </c>
      <c r="V19" s="28">
        <f>移輸入係数!$E19*投入係数表!V17</f>
        <v>-2.3062121505580541E-3</v>
      </c>
      <c r="W19" s="28">
        <f>移輸入係数!$E19*投入係数表!W17</f>
        <v>-1.3044922602602387E-3</v>
      </c>
      <c r="X19" s="28">
        <f>移輸入係数!$E19*投入係数表!X17</f>
        <v>-5.6224795881674755E-4</v>
      </c>
      <c r="Y19" s="28">
        <f>移輸入係数!$E19*投入係数表!Y17</f>
        <v>-3.446247509455017E-5</v>
      </c>
      <c r="Z19" s="28">
        <f>移輸入係数!$E19*投入係数表!Z17</f>
        <v>-1.885609882004897E-5</v>
      </c>
      <c r="AA19" s="28">
        <f>移輸入係数!$E19*投入係数表!AA17</f>
        <v>0</v>
      </c>
      <c r="AB19" s="28">
        <f>移輸入係数!$E19*投入係数表!AB17</f>
        <v>-1.100650605889605E-6</v>
      </c>
      <c r="AC19" s="28">
        <f>移輸入係数!$E19*投入係数表!AC17</f>
        <v>0</v>
      </c>
      <c r="AD19" s="28">
        <f>移輸入係数!$E19*投入係数表!AD17</f>
        <v>0</v>
      </c>
      <c r="AE19" s="28">
        <f>移輸入係数!$E19*投入係数表!AE17</f>
        <v>-2.4316457806959313E-7</v>
      </c>
      <c r="AF19" s="28">
        <f>移輸入係数!$E19*投入係数表!AF17</f>
        <v>-2.6408276877094311E-6</v>
      </c>
      <c r="AG19" s="28">
        <f>移輸入係数!$E19*投入係数表!AG17</f>
        <v>-1.8903241104959655E-5</v>
      </c>
      <c r="AH19" s="28">
        <f>移輸入係数!$E19*投入係数表!AH17</f>
        <v>-8.9134493987842525E-6</v>
      </c>
      <c r="AI19" s="28">
        <f>移輸入係数!$E19*投入係数表!AI17</f>
        <v>-1.183442447410873E-4</v>
      </c>
      <c r="AJ19" s="28">
        <f>移輸入係数!$E19*投入係数表!AJ17</f>
        <v>-2.0733784044440852E-5</v>
      </c>
      <c r="AK19" s="28">
        <f>移輸入係数!$E19*投入係数表!AK17</f>
        <v>-2.2112925045788827E-5</v>
      </c>
      <c r="AL19" s="28">
        <f>移輸入係数!$E19*投入係数表!AL17</f>
        <v>-2.9392394662032102E-5</v>
      </c>
      <c r="AM19" s="28">
        <f>移輸入係数!$E19*投入係数表!AM17</f>
        <v>-7.5776125699399769E-5</v>
      </c>
      <c r="AN19" s="34">
        <f>移輸入係数!$E19*投入係数表!AN17</f>
        <v>-9.3705875554880955E-5</v>
      </c>
    </row>
    <row r="20" spans="2:40" x14ac:dyDescent="0.15">
      <c r="B20" s="5" t="s">
        <v>59</v>
      </c>
      <c r="C20" s="42" t="s">
        <v>130</v>
      </c>
      <c r="D20" s="33">
        <f>移輸入係数!$E20*投入係数表!D18</f>
        <v>5.1128693931329686E-4</v>
      </c>
      <c r="E20" s="28">
        <f>移輸入係数!$E20*投入係数表!E18</f>
        <v>0</v>
      </c>
      <c r="F20" s="28">
        <f>移輸入係数!$E20*投入係数表!F18</f>
        <v>2.0649159791776505E-3</v>
      </c>
      <c r="G20" s="28">
        <f>移輸入係数!$E20*投入係数表!G18</f>
        <v>2.1104592262861403E-4</v>
      </c>
      <c r="H20" s="28">
        <f>移輸入係数!$E20*投入係数表!H18</f>
        <v>9.6971733472051643E-4</v>
      </c>
      <c r="I20" s="28">
        <f>移輸入係数!$E20*投入係数表!I18</f>
        <v>2.3748066237011243E-3</v>
      </c>
      <c r="J20" s="28">
        <f>移輸入係数!$E20*投入係数表!J18</f>
        <v>2.7747324095786175E-5</v>
      </c>
      <c r="K20" s="28">
        <f>移輸入係数!$E20*投入係数表!K18</f>
        <v>7.5825313788585277E-4</v>
      </c>
      <c r="L20" s="28">
        <f>移輸入係数!$E20*投入係数表!L18</f>
        <v>5.0543719028059528E-4</v>
      </c>
      <c r="M20" s="28">
        <f>移輸入係数!$E20*投入係数表!M18</f>
        <v>1.1220747866588932E-3</v>
      </c>
      <c r="N20" s="28">
        <f>移輸入係数!$E20*投入係数表!N18</f>
        <v>3.463270962758495E-4</v>
      </c>
      <c r="O20" s="28">
        <f>移輸入係数!$E20*投入係数表!O18</f>
        <v>1.0806465086376614E-2</v>
      </c>
      <c r="P20" s="28">
        <f>移輸入係数!$E20*投入係数表!P18</f>
        <v>3.8011165891374491E-3</v>
      </c>
      <c r="Q20" s="28">
        <f>移輸入係数!$E20*投入係数表!Q18</f>
        <v>3.9940327261296822E-3</v>
      </c>
      <c r="R20" s="28">
        <f>移輸入係数!$E20*投入係数表!R18</f>
        <v>3.8817213961940683E-3</v>
      </c>
      <c r="S20" s="28">
        <f>移輸入係数!$E20*投入係数表!S18</f>
        <v>3.3806392686867724E-3</v>
      </c>
      <c r="T20" s="28">
        <f>移輸入係数!$E20*投入係数表!T18</f>
        <v>5.1001205098776224E-3</v>
      </c>
      <c r="U20" s="28">
        <f>移輸入係数!$E20*投入係数表!U18</f>
        <v>1.5207869431085848E-3</v>
      </c>
      <c r="V20" s="28">
        <f>移輸入係数!$E20*投入係数表!V18</f>
        <v>1.2328113342078158E-3</v>
      </c>
      <c r="W20" s="28">
        <f>移輸入係数!$E20*投入係数表!W18</f>
        <v>2.2227847168472445E-3</v>
      </c>
      <c r="X20" s="28">
        <f>移輸入係数!$E20*投入係数表!X18</f>
        <v>1.0739501774029372E-2</v>
      </c>
      <c r="Y20" s="28">
        <f>移輸入係数!$E20*投入係数表!Y18</f>
        <v>9.8052122285288709E-5</v>
      </c>
      <c r="Z20" s="28">
        <f>移輸入係数!$E20*投入係数表!Z18</f>
        <v>1.000195135465743E-4</v>
      </c>
      <c r="AA20" s="28">
        <f>移輸入係数!$E20*投入係数表!AA18</f>
        <v>1.7376669510552203E-5</v>
      </c>
      <c r="AB20" s="28">
        <f>移輸入係数!$E20*投入係数表!AB18</f>
        <v>3.707948249667442E-4</v>
      </c>
      <c r="AC20" s="28">
        <f>移輸入係数!$E20*投入係数表!AC18</f>
        <v>1.5153701514065925E-5</v>
      </c>
      <c r="AD20" s="28">
        <f>移輸入係数!$E20*投入係数表!AD18</f>
        <v>3.8170934769472279E-5</v>
      </c>
      <c r="AE20" s="28">
        <f>移輸入係数!$E20*投入係数表!AE18</f>
        <v>1.5262439927071639E-4</v>
      </c>
      <c r="AF20" s="28">
        <f>移輸入係数!$E20*投入係数表!AF18</f>
        <v>5.5196326764542058E-5</v>
      </c>
      <c r="AG20" s="28">
        <f>移輸入係数!$E20*投入係数表!AG18</f>
        <v>5.4022368629822988E-4</v>
      </c>
      <c r="AH20" s="28">
        <f>移輸入係数!$E20*投入係数表!AH18</f>
        <v>2.930170150064189E-5</v>
      </c>
      <c r="AI20" s="28">
        <f>移輸入係数!$E20*投入係数表!AI18</f>
        <v>5.2136526641617289E-5</v>
      </c>
      <c r="AJ20" s="28">
        <f>移輸入係数!$E20*投入係数表!AJ18</f>
        <v>3.4263730968881357E-4</v>
      </c>
      <c r="AK20" s="28">
        <f>移輸入係数!$E20*投入係数表!AK18</f>
        <v>1.5474480763573588E-4</v>
      </c>
      <c r="AL20" s="28">
        <f>移輸入係数!$E20*投入係数表!AL18</f>
        <v>4.1044045495853697E-4</v>
      </c>
      <c r="AM20" s="28">
        <f>移輸入係数!$E20*投入係数表!AM18</f>
        <v>5.3746166157739901E-5</v>
      </c>
      <c r="AN20" s="34">
        <f>移輸入係数!$E20*投入係数表!AN18</f>
        <v>2.1692883424244535E-4</v>
      </c>
    </row>
    <row r="21" spans="2:40" x14ac:dyDescent="0.15">
      <c r="B21" s="5" t="s">
        <v>60</v>
      </c>
      <c r="C21" s="42" t="s">
        <v>37</v>
      </c>
      <c r="D21" s="33">
        <f>移輸入係数!$E21*投入係数表!D19</f>
        <v>0</v>
      </c>
      <c r="E21" s="28">
        <f>移輸入係数!$E21*投入係数表!E19</f>
        <v>0</v>
      </c>
      <c r="F21" s="28">
        <f>移輸入係数!$E21*投入係数表!F19</f>
        <v>0</v>
      </c>
      <c r="G21" s="28">
        <f>移輸入係数!$E21*投入係数表!G19</f>
        <v>0</v>
      </c>
      <c r="H21" s="28">
        <f>移輸入係数!$E21*投入係数表!H19</f>
        <v>3.3536835671061967E-6</v>
      </c>
      <c r="I21" s="28">
        <f>移輸入係数!$E21*投入係数表!I19</f>
        <v>2.8886641971748222E-7</v>
      </c>
      <c r="J21" s="28">
        <f>移輸入係数!$E21*投入係数表!J19</f>
        <v>0</v>
      </c>
      <c r="K21" s="28">
        <f>移輸入係数!$E21*投入係数表!K19</f>
        <v>1.9882302780770234E-5</v>
      </c>
      <c r="L21" s="28">
        <f>移輸入係数!$E21*投入係数表!L19</f>
        <v>1.7346226550028828E-5</v>
      </c>
      <c r="M21" s="28">
        <f>移輸入係数!$E21*投入係数表!M19</f>
        <v>5.9999096672527716E-5</v>
      </c>
      <c r="N21" s="28">
        <f>移輸入係数!$E21*投入係数表!N19</f>
        <v>2.7900130078356588E-7</v>
      </c>
      <c r="O21" s="28">
        <f>移輸入係数!$E21*投入係数表!O19</f>
        <v>4.6431100073486651E-5</v>
      </c>
      <c r="P21" s="28">
        <f>移輸入係数!$E21*投入係数表!P19</f>
        <v>8.9472119581580009E-3</v>
      </c>
      <c r="Q21" s="28">
        <f>移輸入係数!$E21*投入係数表!Q19</f>
        <v>1.9812453762916324E-3</v>
      </c>
      <c r="R21" s="28">
        <f>移輸入係数!$E21*投入係数表!R19</f>
        <v>2.9140891837643019E-4</v>
      </c>
      <c r="S21" s="28">
        <f>移輸入係数!$E21*投入係数表!S19</f>
        <v>1.3882494121450102E-4</v>
      </c>
      <c r="T21" s="28">
        <f>移輸入係数!$E21*投入係数表!T19</f>
        <v>3.745127598802828E-4</v>
      </c>
      <c r="U21" s="28">
        <f>移輸入係数!$E21*投入係数表!U19</f>
        <v>1.9190614691542358E-4</v>
      </c>
      <c r="V21" s="28">
        <f>移輸入係数!$E21*投入係数表!V19</f>
        <v>5.7248102377684552E-4</v>
      </c>
      <c r="W21" s="28">
        <f>移輸入係数!$E21*投入係数表!W19</f>
        <v>4.8104074970638673E-6</v>
      </c>
      <c r="X21" s="28">
        <f>移輸入係数!$E21*投入係数表!X19</f>
        <v>3.7468397211587321E-4</v>
      </c>
      <c r="Y21" s="28">
        <f>移輸入係数!$E21*投入係数表!Y19</f>
        <v>0</v>
      </c>
      <c r="Z21" s="28">
        <f>移輸入係数!$E21*投入係数表!Z19</f>
        <v>6.1047258499142155E-4</v>
      </c>
      <c r="AA21" s="28">
        <f>移輸入係数!$E21*投入係数表!AA19</f>
        <v>0</v>
      </c>
      <c r="AB21" s="28">
        <f>移輸入係数!$E21*投入係数表!AB19</f>
        <v>2.2947596712958434E-7</v>
      </c>
      <c r="AC21" s="28">
        <f>移輸入係数!$E21*投入係数表!AC19</f>
        <v>0</v>
      </c>
      <c r="AD21" s="28">
        <f>移輸入係数!$E21*投入係数表!AD19</f>
        <v>0</v>
      </c>
      <c r="AE21" s="28">
        <f>移輸入係数!$E21*投入係数表!AE19</f>
        <v>1.1002915948603846E-5</v>
      </c>
      <c r="AF21" s="28">
        <f>移輸入係数!$E21*投入係数表!AF19</f>
        <v>1.153315582480827E-7</v>
      </c>
      <c r="AG21" s="28">
        <f>移輸入係数!$E21*投入係数表!AG19</f>
        <v>1.8065520773954332E-5</v>
      </c>
      <c r="AH21" s="28">
        <f>移輸入係数!$E21*投入係数表!AH19</f>
        <v>0</v>
      </c>
      <c r="AI21" s="28">
        <f>移輸入係数!$E21*投入係数表!AI19</f>
        <v>0</v>
      </c>
      <c r="AJ21" s="28">
        <f>移輸入係数!$E21*投入係数表!AJ19</f>
        <v>0</v>
      </c>
      <c r="AK21" s="28">
        <f>移輸入係数!$E21*投入係数表!AK19</f>
        <v>3.417433471164714E-4</v>
      </c>
      <c r="AL21" s="28">
        <f>移輸入係数!$E21*投入係数表!AL19</f>
        <v>1.2850631762912307E-6</v>
      </c>
      <c r="AM21" s="28">
        <f>移輸入係数!$E21*投入係数表!AM19</f>
        <v>0</v>
      </c>
      <c r="AN21" s="34">
        <f>移輸入係数!$E21*投入係数表!AN19</f>
        <v>0</v>
      </c>
    </row>
    <row r="22" spans="2:40" x14ac:dyDescent="0.15">
      <c r="B22" s="5" t="s">
        <v>61</v>
      </c>
      <c r="C22" s="42" t="s">
        <v>38</v>
      </c>
      <c r="D22" s="33">
        <f>移輸入係数!$E22*投入係数表!D20</f>
        <v>1.7016983861184654E-9</v>
      </c>
      <c r="E22" s="28">
        <f>移輸入係数!$E22*投入係数表!E20</f>
        <v>0</v>
      </c>
      <c r="F22" s="28">
        <f>移輸入係数!$E22*投入係数表!F20</f>
        <v>0</v>
      </c>
      <c r="G22" s="28">
        <f>移輸入係数!$E22*投入係数表!G20</f>
        <v>0</v>
      </c>
      <c r="H22" s="28">
        <f>移輸入係数!$E22*投入係数表!H20</f>
        <v>2.5382405433067372E-6</v>
      </c>
      <c r="I22" s="28">
        <f>移輸入係数!$E22*投入係数表!I20</f>
        <v>0</v>
      </c>
      <c r="J22" s="28">
        <f>移輸入係数!$E22*投入係数表!J20</f>
        <v>0</v>
      </c>
      <c r="K22" s="28">
        <f>移輸入係数!$E22*投入係数表!K20</f>
        <v>1.4280392720019032E-4</v>
      </c>
      <c r="L22" s="28">
        <f>移輸入係数!$E22*投入係数表!L20</f>
        <v>1.7127092331581929E-5</v>
      </c>
      <c r="M22" s="28">
        <f>移輸入係数!$E22*投入係数表!M20</f>
        <v>6.7701092978200708E-5</v>
      </c>
      <c r="N22" s="28">
        <f>移輸入係数!$E22*投入係数表!N20</f>
        <v>4.267159982297912E-6</v>
      </c>
      <c r="O22" s="28">
        <f>移輸入係数!$E22*投入係数表!O20</f>
        <v>1.7545339473119275E-5</v>
      </c>
      <c r="P22" s="28">
        <f>移輸入係数!$E22*投入係数表!P20</f>
        <v>2.8990487740084708E-4</v>
      </c>
      <c r="Q22" s="28">
        <f>移輸入係数!$E22*投入係数表!Q20</f>
        <v>5.381628272165249E-3</v>
      </c>
      <c r="R22" s="28">
        <f>移輸入係数!$E22*投入係数表!R20</f>
        <v>3.7133802374647537E-5</v>
      </c>
      <c r="S22" s="28">
        <f>移輸入係数!$E22*投入係数表!S20</f>
        <v>1.1058181290460802E-4</v>
      </c>
      <c r="T22" s="28">
        <f>移輸入係数!$E22*投入係数表!T20</f>
        <v>1.7712558208760173E-4</v>
      </c>
      <c r="U22" s="28">
        <f>移輸入係数!$E22*投入係数表!U20</f>
        <v>7.9849033780137657E-6</v>
      </c>
      <c r="V22" s="28">
        <f>移輸入係数!$E22*投入係数表!V20</f>
        <v>4.3213151746092723E-5</v>
      </c>
      <c r="W22" s="28">
        <f>移輸入係数!$E22*投入係数表!W20</f>
        <v>3.0365609977501046E-6</v>
      </c>
      <c r="X22" s="28">
        <f>移輸入係数!$E22*投入係数表!X20</f>
        <v>2.5371962442788021E-6</v>
      </c>
      <c r="Y22" s="28">
        <f>移輸入係数!$E22*投入係数表!Y20</f>
        <v>3.7971348893039052E-7</v>
      </c>
      <c r="Z22" s="28">
        <f>移輸入係数!$E22*投入係数表!Z20</f>
        <v>1.4576015557233547E-5</v>
      </c>
      <c r="AA22" s="28">
        <f>移輸入係数!$E22*投入係数表!AA20</f>
        <v>0</v>
      </c>
      <c r="AB22" s="28">
        <f>移輸入係数!$E22*投入係数表!AB20</f>
        <v>1.5300205452799735E-7</v>
      </c>
      <c r="AC22" s="28">
        <f>移輸入係数!$E22*投入係数表!AC20</f>
        <v>0</v>
      </c>
      <c r="AD22" s="28">
        <f>移輸入係数!$E22*投入係数表!AD20</f>
        <v>0</v>
      </c>
      <c r="AE22" s="28">
        <f>移輸入係数!$E22*投入係数表!AE20</f>
        <v>3.4040489382313126E-6</v>
      </c>
      <c r="AF22" s="28">
        <f>移輸入係数!$E22*投入係数表!AF20</f>
        <v>3.9831895177095826E-7</v>
      </c>
      <c r="AG22" s="28">
        <f>移輸入係数!$E22*投入係数表!AG20</f>
        <v>1.1347676193595552E-6</v>
      </c>
      <c r="AH22" s="28">
        <f>移輸入係数!$E22*投入係数表!AH20</f>
        <v>0</v>
      </c>
      <c r="AI22" s="28">
        <f>移輸入係数!$E22*投入係数表!AI20</f>
        <v>0</v>
      </c>
      <c r="AJ22" s="28">
        <f>移輸入係数!$E22*投入係数表!AJ20</f>
        <v>0</v>
      </c>
      <c r="AK22" s="28">
        <f>移輸入係数!$E22*投入係数表!AK20</f>
        <v>4.9847713180160532E-4</v>
      </c>
      <c r="AL22" s="28">
        <f>移輸入係数!$E22*投入係数表!AL20</f>
        <v>7.1116546730037763E-7</v>
      </c>
      <c r="AM22" s="28">
        <f>移輸入係数!$E22*投入係数表!AM20</f>
        <v>0</v>
      </c>
      <c r="AN22" s="34">
        <f>移輸入係数!$E22*投入係数表!AN20</f>
        <v>0</v>
      </c>
    </row>
    <row r="23" spans="2:40" x14ac:dyDescent="0.15">
      <c r="B23" s="5" t="s">
        <v>62</v>
      </c>
      <c r="C23" s="42" t="s">
        <v>39</v>
      </c>
      <c r="D23" s="33">
        <f>移輸入係数!$E23*投入係数表!D21</f>
        <v>2.9683217548514934E-8</v>
      </c>
      <c r="E23" s="28">
        <f>移輸入係数!$E23*投入係数表!E21</f>
        <v>0</v>
      </c>
      <c r="F23" s="28">
        <f>移輸入係数!$E23*投入係数表!F21</f>
        <v>0</v>
      </c>
      <c r="G23" s="28">
        <f>移輸入係数!$E23*投入係数表!G21</f>
        <v>0</v>
      </c>
      <c r="H23" s="28">
        <f>移輸入係数!$E23*投入係数表!H21</f>
        <v>0</v>
      </c>
      <c r="I23" s="28">
        <f>移輸入係数!$E23*投入係数表!I21</f>
        <v>0</v>
      </c>
      <c r="J23" s="28">
        <f>移輸入係数!$E23*投入係数表!J21</f>
        <v>0</v>
      </c>
      <c r="K23" s="28">
        <f>移輸入係数!$E23*投入係数表!K21</f>
        <v>0</v>
      </c>
      <c r="L23" s="28">
        <f>移輸入係数!$E23*投入係数表!L21</f>
        <v>0</v>
      </c>
      <c r="M23" s="28">
        <f>移輸入係数!$E23*投入係数表!M21</f>
        <v>0</v>
      </c>
      <c r="N23" s="28">
        <f>移輸入係数!$E23*投入係数表!N21</f>
        <v>0</v>
      </c>
      <c r="O23" s="28">
        <f>移輸入係数!$E23*投入係数表!O21</f>
        <v>1.6044081572026019E-7</v>
      </c>
      <c r="P23" s="28">
        <f>移輸入係数!$E23*投入係数表!P21</f>
        <v>5.7070897240788652E-5</v>
      </c>
      <c r="Q23" s="28">
        <f>移輸入係数!$E23*投入係数表!Q21</f>
        <v>1.1604638711872935E-4</v>
      </c>
      <c r="R23" s="28">
        <f>移輸入係数!$E23*投入係数表!R21</f>
        <v>1.5849150770786929E-3</v>
      </c>
      <c r="S23" s="28">
        <f>移輸入係数!$E23*投入係数表!S21</f>
        <v>0</v>
      </c>
      <c r="T23" s="28">
        <f>移輸入係数!$E23*投入係数表!T21</f>
        <v>3.1927558104256746E-5</v>
      </c>
      <c r="U23" s="28">
        <f>移輸入係数!$E23*投入係数表!U21</f>
        <v>1.9877332995358371E-6</v>
      </c>
      <c r="V23" s="28">
        <f>移輸入係数!$E23*投入係数表!V21</f>
        <v>9.5794854053217377E-6</v>
      </c>
      <c r="W23" s="28">
        <f>移輸入係数!$E23*投入係数表!W21</f>
        <v>3.7153324702942276E-6</v>
      </c>
      <c r="X23" s="28">
        <f>移輸入係数!$E23*投入係数表!X21</f>
        <v>4.7366268740907346E-6</v>
      </c>
      <c r="Y23" s="28">
        <f>移輸入係数!$E23*投入係数表!Y21</f>
        <v>0</v>
      </c>
      <c r="Z23" s="28">
        <f>移輸入係数!$E23*投入係数表!Z21</f>
        <v>3.0755777389613538E-6</v>
      </c>
      <c r="AA23" s="28">
        <f>移輸入係数!$E23*投入係数表!AA21</f>
        <v>4.3999601980298986E-7</v>
      </c>
      <c r="AB23" s="28">
        <f>移輸入係数!$E23*投入係数表!AB21</f>
        <v>2.4603916113370563E-5</v>
      </c>
      <c r="AC23" s="28">
        <f>移輸入係数!$E23*投入係数表!AC21</f>
        <v>2.6511540748295738E-7</v>
      </c>
      <c r="AD23" s="28">
        <f>移輸入係数!$E23*投入係数表!AD21</f>
        <v>0</v>
      </c>
      <c r="AE23" s="28">
        <f>移輸入係数!$E23*投入係数表!AE21</f>
        <v>2.5498024635179048E-7</v>
      </c>
      <c r="AF23" s="28">
        <f>移輸入係数!$E23*投入係数表!AF21</f>
        <v>3.5060643265570755E-6</v>
      </c>
      <c r="AG23" s="28">
        <f>移輸入係数!$E23*投入係数表!AG21</f>
        <v>1.0237936281760353E-4</v>
      </c>
      <c r="AH23" s="28">
        <f>移輸入係数!$E23*投入係数表!AH21</f>
        <v>0</v>
      </c>
      <c r="AI23" s="28">
        <f>移輸入係数!$E23*投入係数表!AI21</f>
        <v>2.7915885952083027E-4</v>
      </c>
      <c r="AJ23" s="28">
        <f>移輸入係数!$E23*投入係数表!AJ21</f>
        <v>0</v>
      </c>
      <c r="AK23" s="28">
        <f>移輸入係数!$E23*投入係数表!AK21</f>
        <v>8.2660823144043688E-5</v>
      </c>
      <c r="AL23" s="28">
        <f>移輸入係数!$E23*投入係数表!AL21</f>
        <v>2.2740256528672767E-5</v>
      </c>
      <c r="AM23" s="28">
        <f>移輸入係数!$E23*投入係数表!AM21</f>
        <v>5.9871343049317568E-4</v>
      </c>
      <c r="AN23" s="34">
        <f>移輸入係数!$E23*投入係数表!AN21</f>
        <v>0</v>
      </c>
    </row>
    <row r="24" spans="2:40" x14ac:dyDescent="0.15">
      <c r="B24" s="5" t="s">
        <v>63</v>
      </c>
      <c r="C24" s="42" t="s">
        <v>106</v>
      </c>
      <c r="D24" s="33">
        <f>移輸入係数!$E24*投入係数表!D22</f>
        <v>0</v>
      </c>
      <c r="E24" s="28">
        <f>移輸入係数!$E24*投入係数表!E22</f>
        <v>0</v>
      </c>
      <c r="F24" s="28">
        <f>移輸入係数!$E24*投入係数表!F22</f>
        <v>0</v>
      </c>
      <c r="G24" s="28">
        <f>移輸入係数!$E24*投入係数表!G22</f>
        <v>0</v>
      </c>
      <c r="H24" s="28">
        <f>移輸入係数!$E24*投入係数表!H22</f>
        <v>4.1505212121410517E-7</v>
      </c>
      <c r="I24" s="28">
        <f>移輸入係数!$E24*投入係数表!I22</f>
        <v>3.9483636151125748E-7</v>
      </c>
      <c r="J24" s="28">
        <f>移輸入係数!$E24*投入係数表!J22</f>
        <v>0</v>
      </c>
      <c r="K24" s="28">
        <f>移輸入係数!$E24*投入係数表!K22</f>
        <v>0</v>
      </c>
      <c r="L24" s="28">
        <f>移輸入係数!$E24*投入係数表!L22</f>
        <v>0</v>
      </c>
      <c r="M24" s="28">
        <f>移輸入係数!$E24*投入係数表!M22</f>
        <v>0</v>
      </c>
      <c r="N24" s="28">
        <f>移輸入係数!$E24*投入係数表!N22</f>
        <v>1.9961848305789896E-5</v>
      </c>
      <c r="O24" s="28">
        <f>移輸入係数!$E24*投入係数表!O22</f>
        <v>4.3311202131081719E-4</v>
      </c>
      <c r="P24" s="28">
        <f>移輸入係数!$E24*投入係数表!P22</f>
        <v>3.705555004623016E-4</v>
      </c>
      <c r="Q24" s="28">
        <f>移輸入係数!$E24*投入係数表!Q22</f>
        <v>4.651108591579308E-4</v>
      </c>
      <c r="R24" s="28">
        <f>移輸入係数!$E24*投入係数表!R22</f>
        <v>6.6303805678041491E-3</v>
      </c>
      <c r="S24" s="28">
        <f>移輸入係数!$E24*投入係数表!S22</f>
        <v>1.9541632718571501E-2</v>
      </c>
      <c r="T24" s="28">
        <f>移輸入係数!$E24*投入係数表!T22</f>
        <v>8.5874816242714549E-3</v>
      </c>
      <c r="U24" s="28">
        <f>移輸入係数!$E24*投入係数表!U22</f>
        <v>1.6713421648832768E-2</v>
      </c>
      <c r="V24" s="28">
        <f>移輸入係数!$E24*投入係数表!V22</f>
        <v>1.3649483171597311E-3</v>
      </c>
      <c r="W24" s="28">
        <f>移輸入係数!$E24*投入係数表!W22</f>
        <v>4.0832225322161905E-4</v>
      </c>
      <c r="X24" s="28">
        <f>移輸入係数!$E24*投入係数表!X22</f>
        <v>2.5256508051394222E-5</v>
      </c>
      <c r="Y24" s="28">
        <f>移輸入係数!$E24*投入係数表!Y22</f>
        <v>2.1001783045975523E-7</v>
      </c>
      <c r="Z24" s="28">
        <f>移輸入係数!$E24*投入係数表!Z22</f>
        <v>1.5226441098890948E-6</v>
      </c>
      <c r="AA24" s="28">
        <f>移輸入係数!$E24*投入係数表!AA22</f>
        <v>0</v>
      </c>
      <c r="AB24" s="28">
        <f>移輸入係数!$E24*投入係数表!AB22</f>
        <v>1.6225621860460496E-6</v>
      </c>
      <c r="AC24" s="28">
        <f>移輸入係数!$E24*投入係数表!AC22</f>
        <v>2.4648410058634803E-6</v>
      </c>
      <c r="AD24" s="28">
        <f>移輸入係数!$E24*投入係数表!AD22</f>
        <v>0</v>
      </c>
      <c r="AE24" s="28">
        <f>移輸入係数!$E24*投入係数表!AE22</f>
        <v>1.7573699059158041E-7</v>
      </c>
      <c r="AF24" s="28">
        <f>移輸入係数!$E24*投入係数表!AF22</f>
        <v>3.8494666460347373E-5</v>
      </c>
      <c r="AG24" s="28">
        <f>移輸入係数!$E24*投入係数表!AG22</f>
        <v>1.2214557125888733E-4</v>
      </c>
      <c r="AH24" s="28">
        <f>移輸入係数!$E24*投入係数表!AH22</f>
        <v>7.2947566065230353E-5</v>
      </c>
      <c r="AI24" s="28">
        <f>移輸入係数!$E24*投入係数表!AI22</f>
        <v>9.9544758575930899E-8</v>
      </c>
      <c r="AJ24" s="28">
        <f>移輸入係数!$E24*投入係数表!AJ22</f>
        <v>0</v>
      </c>
      <c r="AK24" s="28">
        <f>移輸入係数!$E24*投入係数表!AK22</f>
        <v>6.3611692934773E-4</v>
      </c>
      <c r="AL24" s="28">
        <f>移輸入係数!$E24*投入係数表!AL22</f>
        <v>1.5177439581927164E-6</v>
      </c>
      <c r="AM24" s="28">
        <f>移輸入係数!$E24*投入係数表!AM22</f>
        <v>1.9667543904497262E-3</v>
      </c>
      <c r="AN24" s="34">
        <f>移輸入係数!$E24*投入係数表!AN22</f>
        <v>0</v>
      </c>
    </row>
    <row r="25" spans="2:40" x14ac:dyDescent="0.15">
      <c r="B25" s="5" t="s">
        <v>64</v>
      </c>
      <c r="C25" s="42" t="s">
        <v>131</v>
      </c>
      <c r="D25" s="33">
        <f>移輸入係数!$E25*投入係数表!D23</f>
        <v>2.9343407202948066E-8</v>
      </c>
      <c r="E25" s="28">
        <f>移輸入係数!$E25*投入係数表!E23</f>
        <v>0</v>
      </c>
      <c r="F25" s="28">
        <f>移輸入係数!$E25*投入係数表!F23</f>
        <v>0</v>
      </c>
      <c r="G25" s="28">
        <f>移輸入係数!$E25*投入係数表!G23</f>
        <v>0</v>
      </c>
      <c r="H25" s="28">
        <f>移輸入係数!$E25*投入係数表!H23</f>
        <v>1.776932869956426E-6</v>
      </c>
      <c r="I25" s="28">
        <f>移輸入係数!$E25*投入係数表!I23</f>
        <v>1.7921897218420014E-7</v>
      </c>
      <c r="J25" s="28">
        <f>移輸入係数!$E25*投入係数表!J23</f>
        <v>0</v>
      </c>
      <c r="K25" s="28">
        <f>移輸入係数!$E25*投入係数表!K23</f>
        <v>8.7370510511085076E-7</v>
      </c>
      <c r="L25" s="28">
        <f>移輸入係数!$E25*投入係数表!L23</f>
        <v>3.6211500104508167E-7</v>
      </c>
      <c r="M25" s="28">
        <f>移輸入係数!$E25*投入係数表!M23</f>
        <v>0</v>
      </c>
      <c r="N25" s="28">
        <f>移輸入係数!$E25*投入係数表!N23</f>
        <v>1.0067579846573366E-6</v>
      </c>
      <c r="O25" s="28">
        <f>移輸入係数!$E25*投入係数表!O23</f>
        <v>2.0232653294645339E-5</v>
      </c>
      <c r="P25" s="28">
        <f>移輸入係数!$E25*投入係数表!P23</f>
        <v>7.8025886033958422E-4</v>
      </c>
      <c r="Q25" s="28">
        <f>移輸入係数!$E25*投入係数表!Q23</f>
        <v>4.6146427900304216E-4</v>
      </c>
      <c r="R25" s="28">
        <f>移輸入係数!$E25*投入係数表!R23</f>
        <v>2.8630870264126048E-4</v>
      </c>
      <c r="S25" s="28">
        <f>移輸入係数!$E25*投入係数表!S23</f>
        <v>2.3212347744909048E-4</v>
      </c>
      <c r="T25" s="28">
        <f>移輸入係数!$E25*投入係数表!T23</f>
        <v>2.3552228091362599E-3</v>
      </c>
      <c r="U25" s="28">
        <f>移輸入係数!$E25*投入係数表!U23</f>
        <v>3.960736786360775E-4</v>
      </c>
      <c r="V25" s="28">
        <f>移輸入係数!$E25*投入係数表!V23</f>
        <v>1.1446147466268788E-3</v>
      </c>
      <c r="W25" s="28">
        <f>移輸入係数!$E25*投入係数表!W23</f>
        <v>1.9945725439163062E-5</v>
      </c>
      <c r="X25" s="28">
        <f>移輸入係数!$E25*投入係数表!X23</f>
        <v>2.2110590127157479E-4</v>
      </c>
      <c r="Y25" s="28">
        <f>移輸入係数!$E25*投入係数表!Y23</f>
        <v>9.5328554774658908E-8</v>
      </c>
      <c r="Z25" s="28">
        <f>移輸入係数!$E25*投入係数表!Z23</f>
        <v>6.9113875766700228E-6</v>
      </c>
      <c r="AA25" s="28">
        <f>移輸入係数!$E25*投入係数表!AA23</f>
        <v>0</v>
      </c>
      <c r="AB25" s="28">
        <f>移輸入係数!$E25*投入係数表!AB23</f>
        <v>5.5851452549808338E-6</v>
      </c>
      <c r="AC25" s="28">
        <f>移輸入係数!$E25*投入係数表!AC23</f>
        <v>5.7922669220282623E-8</v>
      </c>
      <c r="AD25" s="28">
        <f>移輸入係数!$E25*投入係数表!AD23</f>
        <v>5.2063108933665267E-7</v>
      </c>
      <c r="AE25" s="28">
        <f>移輸入係数!$E25*投入係数表!AE23</f>
        <v>5.023127179945713E-6</v>
      </c>
      <c r="AF25" s="28">
        <f>移輸入係数!$E25*投入係数表!AF23</f>
        <v>3.3022676120108759E-6</v>
      </c>
      <c r="AG25" s="28">
        <f>移輸入係数!$E25*投入係数表!AG23</f>
        <v>5.0310985694384409E-5</v>
      </c>
      <c r="AH25" s="28">
        <f>移輸入係数!$E25*投入係数表!AH23</f>
        <v>1.7929892462801598E-5</v>
      </c>
      <c r="AI25" s="28">
        <f>移輸入係数!$E25*投入係数表!AI23</f>
        <v>1.6457381032397233E-6</v>
      </c>
      <c r="AJ25" s="28">
        <f>移輸入係数!$E25*投入係数表!AJ23</f>
        <v>0</v>
      </c>
      <c r="AK25" s="28">
        <f>移輸入係数!$E25*投入係数表!AK23</f>
        <v>1.2755044613169239E-4</v>
      </c>
      <c r="AL25" s="28">
        <f>移輸入係数!$E25*投入係数表!AL23</f>
        <v>3.4831770482943581E-6</v>
      </c>
      <c r="AM25" s="28">
        <f>移輸入係数!$E25*投入係数表!AM23</f>
        <v>0</v>
      </c>
      <c r="AN25" s="34">
        <f>移輸入係数!$E25*投入係数表!AN23</f>
        <v>3.4861738834652862E-6</v>
      </c>
    </row>
    <row r="26" spans="2:40" x14ac:dyDescent="0.15">
      <c r="B26" s="5" t="s">
        <v>65</v>
      </c>
      <c r="C26" s="42" t="s">
        <v>145</v>
      </c>
      <c r="D26" s="33">
        <f>移輸入係数!$E26*投入係数表!D24</f>
        <v>0</v>
      </c>
      <c r="E26" s="28">
        <f>移輸入係数!$E26*投入係数表!E24</f>
        <v>0</v>
      </c>
      <c r="F26" s="28">
        <f>移輸入係数!$E26*投入係数表!F24</f>
        <v>4.5478032399317446E-8</v>
      </c>
      <c r="G26" s="28">
        <f>移輸入係数!$E26*投入係数表!G24</f>
        <v>0</v>
      </c>
      <c r="H26" s="28">
        <f>移輸入係数!$E26*投入係数表!H24</f>
        <v>0</v>
      </c>
      <c r="I26" s="28">
        <f>移輸入係数!$E26*投入係数表!I24</f>
        <v>2.5768717923939534E-7</v>
      </c>
      <c r="J26" s="28">
        <f>移輸入係数!$E26*投入係数表!J24</f>
        <v>0</v>
      </c>
      <c r="K26" s="28">
        <f>移輸入係数!$E26*投入係数表!K24</f>
        <v>8.9038620768806714E-9</v>
      </c>
      <c r="L26" s="28">
        <f>移輸入係数!$E26*投入係数表!L24</f>
        <v>0</v>
      </c>
      <c r="M26" s="28">
        <f>移輸入係数!$E26*投入係数表!M24</f>
        <v>0</v>
      </c>
      <c r="N26" s="28">
        <f>移輸入係数!$E26*投入係数表!N24</f>
        <v>0</v>
      </c>
      <c r="O26" s="28">
        <f>移輸入係数!$E26*投入係数表!O24</f>
        <v>6.0116659647938107E-8</v>
      </c>
      <c r="P26" s="28">
        <f>移輸入係数!$E26*投入係数表!P24</f>
        <v>3.4502723936796647E-6</v>
      </c>
      <c r="Q26" s="28">
        <f>移輸入係数!$E26*投入係数表!Q24</f>
        <v>5.6278050170565482E-7</v>
      </c>
      <c r="R26" s="28">
        <f>移輸入係数!$E26*投入係数表!R24</f>
        <v>0</v>
      </c>
      <c r="S26" s="28">
        <f>移輸入係数!$E26*投入係数表!S24</f>
        <v>1.2890157724385647E-7</v>
      </c>
      <c r="T26" s="28">
        <f>移輸入係数!$E26*投入係数表!T24</f>
        <v>2.7220846687912196E-7</v>
      </c>
      <c r="U26" s="28">
        <f>移輸入係数!$E26*投入係数表!U24</f>
        <v>2.8992700035763796E-4</v>
      </c>
      <c r="V26" s="28">
        <f>移輸入係数!$E26*投入係数表!V24</f>
        <v>4.0281099907243261E-7</v>
      </c>
      <c r="W26" s="28">
        <f>移輸入係数!$E26*投入係数表!W24</f>
        <v>3.7976828761770599E-8</v>
      </c>
      <c r="X26" s="28">
        <f>移輸入係数!$E26*投入係数表!X24</f>
        <v>7.6660634587066232E-6</v>
      </c>
      <c r="Y26" s="28">
        <f>移輸入係数!$E26*投入係数表!Y24</f>
        <v>2.7413332507679317E-8</v>
      </c>
      <c r="Z26" s="28">
        <f>移輸入係数!$E26*投入係数表!Z24</f>
        <v>0</v>
      </c>
      <c r="AA26" s="28">
        <f>移輸入係数!$E26*投入係数表!AA24</f>
        <v>1.3822009150256377E-7</v>
      </c>
      <c r="AB26" s="28">
        <f>移輸入係数!$E26*投入係数表!AB24</f>
        <v>8.9004656015394884E-7</v>
      </c>
      <c r="AC26" s="28">
        <f>移輸入係数!$E26*投入係数表!AC24</f>
        <v>3.716787001022653E-7</v>
      </c>
      <c r="AD26" s="28">
        <f>移輸入係数!$E26*投入係数表!AD24</f>
        <v>2.8277389860479602E-7</v>
      </c>
      <c r="AE26" s="28">
        <f>移輸入係数!$E26*投入係数表!AE24</f>
        <v>2.3314610963316334E-7</v>
      </c>
      <c r="AF26" s="28">
        <f>移輸入係数!$E26*投入係数表!AF24</f>
        <v>5.1437619330777253E-7</v>
      </c>
      <c r="AG26" s="28">
        <f>移輸入係数!$E26*投入係数表!AG24</f>
        <v>8.5233985691802823E-6</v>
      </c>
      <c r="AH26" s="28">
        <f>移輸入係数!$E26*投入係数表!AH24</f>
        <v>4.3178983569889288E-7</v>
      </c>
      <c r="AI26" s="28">
        <f>移輸入係数!$E26*投入係数表!AI24</f>
        <v>8.3282299280833168E-8</v>
      </c>
      <c r="AJ26" s="28">
        <f>移輸入係数!$E26*投入係数表!AJ24</f>
        <v>1.9223525440975946E-7</v>
      </c>
      <c r="AK26" s="28">
        <f>移輸入係数!$E26*投入係数表!AK24</f>
        <v>4.3957404697346201E-6</v>
      </c>
      <c r="AL26" s="28">
        <f>移輸入係数!$E26*投入係数表!AL24</f>
        <v>3.2326398990269647E-7</v>
      </c>
      <c r="AM26" s="28">
        <f>移輸入係数!$E26*投入係数表!AM24</f>
        <v>0</v>
      </c>
      <c r="AN26" s="34">
        <f>移輸入係数!$E26*投入係数表!AN24</f>
        <v>0</v>
      </c>
    </row>
    <row r="27" spans="2:40" x14ac:dyDescent="0.15">
      <c r="B27" s="5" t="s">
        <v>66</v>
      </c>
      <c r="C27" s="42" t="s">
        <v>132</v>
      </c>
      <c r="D27" s="33">
        <f>移輸入係数!$E27*投入係数表!D25</f>
        <v>0</v>
      </c>
      <c r="E27" s="28">
        <f>移輸入係数!$E27*投入係数表!E25</f>
        <v>0</v>
      </c>
      <c r="F27" s="28">
        <f>移輸入係数!$E27*投入係数表!F25</f>
        <v>0</v>
      </c>
      <c r="G27" s="28">
        <f>移輸入係数!$E27*投入係数表!G25</f>
        <v>0</v>
      </c>
      <c r="H27" s="28">
        <f>移輸入係数!$E27*投入係数表!H25</f>
        <v>0</v>
      </c>
      <c r="I27" s="28">
        <f>移輸入係数!$E27*投入係数表!I25</f>
        <v>0</v>
      </c>
      <c r="J27" s="28">
        <f>移輸入係数!$E27*投入係数表!J25</f>
        <v>0</v>
      </c>
      <c r="K27" s="28">
        <f>移輸入係数!$E27*投入係数表!K25</f>
        <v>0</v>
      </c>
      <c r="L27" s="28">
        <f>移輸入係数!$E27*投入係数表!L25</f>
        <v>0</v>
      </c>
      <c r="M27" s="28">
        <f>移輸入係数!$E27*投入係数表!M25</f>
        <v>0</v>
      </c>
      <c r="N27" s="28">
        <f>移輸入係数!$E27*投入係数表!N25</f>
        <v>0</v>
      </c>
      <c r="O27" s="28">
        <f>移輸入係数!$E27*投入係数表!O25</f>
        <v>0</v>
      </c>
      <c r="P27" s="28">
        <f>移輸入係数!$E27*投入係数表!P25</f>
        <v>0</v>
      </c>
      <c r="Q27" s="28">
        <f>移輸入係数!$E27*投入係数表!Q25</f>
        <v>4.8233191532003931E-6</v>
      </c>
      <c r="R27" s="28">
        <f>移輸入係数!$E27*投入係数表!R25</f>
        <v>0</v>
      </c>
      <c r="S27" s="28">
        <f>移輸入係数!$E27*投入係数表!S25</f>
        <v>0</v>
      </c>
      <c r="T27" s="28">
        <f>移輸入係数!$E27*投入係数表!T25</f>
        <v>0</v>
      </c>
      <c r="U27" s="28">
        <f>移輸入係数!$E27*投入係数表!U25</f>
        <v>0</v>
      </c>
      <c r="V27" s="28">
        <f>移輸入係数!$E27*投入係数表!V25</f>
        <v>3.1587562913341152E-2</v>
      </c>
      <c r="W27" s="28">
        <f>移輸入係数!$E27*投入係数表!W25</f>
        <v>0</v>
      </c>
      <c r="X27" s="28">
        <f>移輸入係数!$E27*投入係数表!X25</f>
        <v>0</v>
      </c>
      <c r="Y27" s="28">
        <f>移輸入係数!$E27*投入係数表!Y25</f>
        <v>0</v>
      </c>
      <c r="Z27" s="28">
        <f>移輸入係数!$E27*投入係数表!Z25</f>
        <v>0</v>
      </c>
      <c r="AA27" s="28">
        <f>移輸入係数!$E27*投入係数表!AA25</f>
        <v>0</v>
      </c>
      <c r="AB27" s="28">
        <f>移輸入係数!$E27*投入係数表!AB25</f>
        <v>0</v>
      </c>
      <c r="AC27" s="28">
        <f>移輸入係数!$E27*投入係数表!AC25</f>
        <v>0</v>
      </c>
      <c r="AD27" s="28">
        <f>移輸入係数!$E27*投入係数表!AD25</f>
        <v>0</v>
      </c>
      <c r="AE27" s="28">
        <f>移輸入係数!$E27*投入係数表!AE25</f>
        <v>8.5879463018169087E-4</v>
      </c>
      <c r="AF27" s="28">
        <f>移輸入係数!$E27*投入係数表!AF25</f>
        <v>0</v>
      </c>
      <c r="AG27" s="28">
        <f>移輸入係数!$E27*投入係数表!AG25</f>
        <v>7.2861775974861806E-4</v>
      </c>
      <c r="AH27" s="28">
        <f>移輸入係数!$E27*投入係数表!AH25</f>
        <v>5.2365033012288613E-6</v>
      </c>
      <c r="AI27" s="28">
        <f>移輸入係数!$E27*投入係数表!AI25</f>
        <v>0</v>
      </c>
      <c r="AJ27" s="28">
        <f>移輸入係数!$E27*投入係数表!AJ25</f>
        <v>0</v>
      </c>
      <c r="AK27" s="28">
        <f>移輸入係数!$E27*投入係数表!AK25</f>
        <v>1.169659521904873E-3</v>
      </c>
      <c r="AL27" s="28">
        <f>移輸入係数!$E27*投入係数表!AL25</f>
        <v>7.3553459214713168E-6</v>
      </c>
      <c r="AM27" s="28">
        <f>移輸入係数!$E27*投入係数表!AM25</f>
        <v>0</v>
      </c>
      <c r="AN27" s="34">
        <f>移輸入係数!$E27*投入係数表!AN25</f>
        <v>0</v>
      </c>
    </row>
    <row r="28" spans="2:40" x14ac:dyDescent="0.15">
      <c r="B28" s="5" t="s">
        <v>67</v>
      </c>
      <c r="C28" s="42" t="s">
        <v>0</v>
      </c>
      <c r="D28" s="33">
        <f>移輸入係数!$E28*投入係数表!D26</f>
        <v>6.3455885376169347E-5</v>
      </c>
      <c r="E28" s="28">
        <f>移輸入係数!$E28*投入係数表!E26</f>
        <v>0</v>
      </c>
      <c r="F28" s="28">
        <f>移輸入係数!$E28*投入係数表!F26</f>
        <v>8.6177211025375644E-4</v>
      </c>
      <c r="G28" s="28">
        <f>移輸入係数!$E28*投入係数表!G26</f>
        <v>1.9420820601383612E-3</v>
      </c>
      <c r="H28" s="28">
        <f>移輸入係数!$E28*投入係数表!H26</f>
        <v>2.7192931674989537E-4</v>
      </c>
      <c r="I28" s="28">
        <f>移輸入係数!$E28*投入係数表!I26</f>
        <v>3.4132679772916244E-4</v>
      </c>
      <c r="J28" s="28">
        <f>移輸入係数!$E28*投入係数表!J26</f>
        <v>9.7328227047210081E-5</v>
      </c>
      <c r="K28" s="28">
        <f>移輸入係数!$E28*投入係数表!K26</f>
        <v>4.6939588356667436E-4</v>
      </c>
      <c r="L28" s="28">
        <f>移輸入係数!$E28*投入係数表!L26</f>
        <v>6.3910991475798421E-4</v>
      </c>
      <c r="M28" s="28">
        <f>移輸入係数!$E28*投入係数表!M26</f>
        <v>6.9614020350644513E-4</v>
      </c>
      <c r="N28" s="28">
        <f>移輸入係数!$E28*投入係数表!N26</f>
        <v>2.0817887674964303E-3</v>
      </c>
      <c r="O28" s="28">
        <f>移輸入係数!$E28*投入係数表!O26</f>
        <v>4.0043149198921752E-4</v>
      </c>
      <c r="P28" s="28">
        <f>移輸入係数!$E28*投入係数表!P26</f>
        <v>6.0502481993187486E-5</v>
      </c>
      <c r="Q28" s="28">
        <f>移輸入係数!$E28*投入係数表!Q26</f>
        <v>2.3347429310728948E-4</v>
      </c>
      <c r="R28" s="28">
        <f>移輸入係数!$E28*投入係数表!R26</f>
        <v>1.0466550230119195E-3</v>
      </c>
      <c r="S28" s="28">
        <f>移輸入係数!$E28*投入係数表!S26</f>
        <v>1.4825294248620833E-4</v>
      </c>
      <c r="T28" s="28">
        <f>移輸入係数!$E28*投入係数表!T26</f>
        <v>7.6111489500912532E-4</v>
      </c>
      <c r="U28" s="28">
        <f>移輸入係数!$E28*投入係数表!U26</f>
        <v>2.9027063863472407E-4</v>
      </c>
      <c r="V28" s="28">
        <f>移輸入係数!$E28*投入係数表!V26</f>
        <v>1.0844171578735154E-4</v>
      </c>
      <c r="W28" s="28">
        <f>移輸入係数!$E28*投入係数表!W26</f>
        <v>3.2855045221396265E-3</v>
      </c>
      <c r="X28" s="28">
        <f>移輸入係数!$E28*投入係数表!X26</f>
        <v>2.6248077850176684E-4</v>
      </c>
      <c r="Y28" s="28">
        <f>移輸入係数!$E28*投入係数表!Y26</f>
        <v>7.7798195030278575E-4</v>
      </c>
      <c r="Z28" s="28">
        <f>移輸入係数!$E28*投入係数表!Z26</f>
        <v>3.1577629462599215E-4</v>
      </c>
      <c r="AA28" s="28">
        <f>移輸入係数!$E28*投入係数表!AA26</f>
        <v>5.0086219363249917E-4</v>
      </c>
      <c r="AB28" s="28">
        <f>移輸入係数!$E28*投入係数表!AB26</f>
        <v>4.8923037428039412E-4</v>
      </c>
      <c r="AC28" s="28">
        <f>移輸入係数!$E28*投入係数表!AC26</f>
        <v>1.4192663970622839E-3</v>
      </c>
      <c r="AD28" s="28">
        <f>移輸入係数!$E28*投入係数表!AD26</f>
        <v>7.8240054585755895E-6</v>
      </c>
      <c r="AE28" s="28">
        <f>移輸入係数!$E28*投入係数表!AE26</f>
        <v>2.3386012668259021E-4</v>
      </c>
      <c r="AF28" s="28">
        <f>移輸入係数!$E28*投入係数表!AF26</f>
        <v>1.5092736970697617E-3</v>
      </c>
      <c r="AG28" s="28">
        <f>移輸入係数!$E28*投入係数表!AG26</f>
        <v>6.2903031107159311E-4</v>
      </c>
      <c r="AH28" s="28">
        <f>移輸入係数!$E28*投入係数表!AH26</f>
        <v>1.6231091073392817E-3</v>
      </c>
      <c r="AI28" s="28">
        <f>移輸入係数!$E28*投入係数表!AI26</f>
        <v>3.4613099334767077E-4</v>
      </c>
      <c r="AJ28" s="28">
        <f>移輸入係数!$E28*投入係数表!AJ26</f>
        <v>3.4113532563906186E-3</v>
      </c>
      <c r="AK28" s="28">
        <f>移輸入係数!$E28*投入係数表!AK26</f>
        <v>5.9459678349959438E-4</v>
      </c>
      <c r="AL28" s="28">
        <f>移輸入係数!$E28*投入係数表!AL26</f>
        <v>5.4762414681293911E-4</v>
      </c>
      <c r="AM28" s="28">
        <f>移輸入係数!$E28*投入係数表!AM26</f>
        <v>1.2008938705037643E-2</v>
      </c>
      <c r="AN28" s="34">
        <f>移輸入係数!$E28*投入係数表!AN26</f>
        <v>3.7559959450191947E-5</v>
      </c>
    </row>
    <row r="29" spans="2:40" x14ac:dyDescent="0.15">
      <c r="B29" s="5" t="s">
        <v>68</v>
      </c>
      <c r="C29" s="42" t="s">
        <v>133</v>
      </c>
      <c r="D29" s="33">
        <f>移輸入係数!$E29*投入係数表!D27</f>
        <v>4.0169140218406334E-3</v>
      </c>
      <c r="E29" s="28">
        <f>移輸入係数!$E29*投入係数表!E27</f>
        <v>0</v>
      </c>
      <c r="F29" s="28">
        <f>移輸入係数!$E29*投入係数表!F27</f>
        <v>6.6490930435433968E-4</v>
      </c>
      <c r="G29" s="28">
        <f>移輸入係数!$E29*投入係数表!G27</f>
        <v>2.739718528143858E-3</v>
      </c>
      <c r="H29" s="28">
        <f>移輸入係数!$E29*投入係数表!H27</f>
        <v>4.688560962564781E-3</v>
      </c>
      <c r="I29" s="28">
        <f>移輸入係数!$E29*投入係数表!I27</f>
        <v>2.0597667420356089E-3</v>
      </c>
      <c r="J29" s="28">
        <f>移輸入係数!$E29*投入係数表!J27</f>
        <v>6.8965266181231803E-3</v>
      </c>
      <c r="K29" s="28">
        <f>移輸入係数!$E29*投入係数表!K27</f>
        <v>4.9858817494047598E-3</v>
      </c>
      <c r="L29" s="28">
        <f>移輸入係数!$E29*投入係数表!L27</f>
        <v>3.4971303655429394E-3</v>
      </c>
      <c r="M29" s="28">
        <f>移輸入係数!$E29*投入係数表!M27</f>
        <v>4.7787174996939399E-3</v>
      </c>
      <c r="N29" s="28">
        <f>移輸入係数!$E29*投入係数表!N27</f>
        <v>4.0797645763361095E-3</v>
      </c>
      <c r="O29" s="28">
        <f>移輸入係数!$E29*投入係数表!O27</f>
        <v>3.5611060068329492E-3</v>
      </c>
      <c r="P29" s="28">
        <f>移輸入係数!$E29*投入係数表!P27</f>
        <v>2.7275662175468194E-3</v>
      </c>
      <c r="Q29" s="28">
        <f>移輸入係数!$E29*投入係数表!Q27</f>
        <v>2.2201904962090668E-3</v>
      </c>
      <c r="R29" s="28">
        <f>移輸入係数!$E29*投入係数表!R27</f>
        <v>2.1526242741325141E-3</v>
      </c>
      <c r="S29" s="28">
        <f>移輸入係数!$E29*投入係数表!S27</f>
        <v>5.9435744143930408E-3</v>
      </c>
      <c r="T29" s="28">
        <f>移輸入係数!$E29*投入係数表!T27</f>
        <v>2.4905137668072169E-3</v>
      </c>
      <c r="U29" s="28">
        <f>移輸入係数!$E29*投入係数表!U27</f>
        <v>2.3148647317950966E-3</v>
      </c>
      <c r="V29" s="28">
        <f>移輸入係数!$E29*投入係数表!V27</f>
        <v>7.8200252340958755E-4</v>
      </c>
      <c r="W29" s="28">
        <f>移輸入係数!$E29*投入係数表!W27</f>
        <v>1.8393517925957812E-3</v>
      </c>
      <c r="X29" s="28">
        <f>移輸入係数!$E29*投入係数表!X27</f>
        <v>7.8534098539472983E-4</v>
      </c>
      <c r="Y29" s="28">
        <f>移輸入係数!$E29*投入係数表!Y27</f>
        <v>2.5853273503783896E-2</v>
      </c>
      <c r="Z29" s="28">
        <f>移輸入係数!$E29*投入係数表!Z27</f>
        <v>4.8697804193803824E-2</v>
      </c>
      <c r="AA29" s="28">
        <f>移輸入係数!$E29*投入係数表!AA27</f>
        <v>2.9840966176260791E-3</v>
      </c>
      <c r="AB29" s="28">
        <f>移輸入係数!$E29*投入係数表!AB27</f>
        <v>3.806513483670631E-3</v>
      </c>
      <c r="AC29" s="28">
        <f>移輸入係数!$E29*投入係数表!AC27</f>
        <v>4.1950249840487369E-3</v>
      </c>
      <c r="AD29" s="28">
        <f>移輸入係数!$E29*投入係数表!AD27</f>
        <v>1.3481303198376263E-2</v>
      </c>
      <c r="AE29" s="28">
        <f>移輸入係数!$E29*投入係数表!AE27</f>
        <v>1.5081023331219268E-2</v>
      </c>
      <c r="AF29" s="28">
        <f>移輸入係数!$E29*投入係数表!AF27</f>
        <v>5.624360923508891E-3</v>
      </c>
      <c r="AG29" s="28">
        <f>移輸入係数!$E29*投入係数表!AG27</f>
        <v>8.1041702581457296E-3</v>
      </c>
      <c r="AH29" s="28">
        <f>移輸入係数!$E29*投入係数表!AH27</f>
        <v>7.3674300865420282E-3</v>
      </c>
      <c r="AI29" s="28">
        <f>移輸入係数!$E29*投入係数表!AI27</f>
        <v>2.828790632066027E-3</v>
      </c>
      <c r="AJ29" s="28">
        <f>移輸入係数!$E29*投入係数表!AJ27</f>
        <v>2.0189765152785846E-3</v>
      </c>
      <c r="AK29" s="28">
        <f>移輸入係数!$E29*投入係数表!AK27</f>
        <v>2.0382849579624676E-3</v>
      </c>
      <c r="AL29" s="28">
        <f>移輸入係数!$E29*投入係数表!AL27</f>
        <v>3.1276580296543586E-3</v>
      </c>
      <c r="AM29" s="28">
        <f>移輸入係数!$E29*投入係数表!AM27</f>
        <v>0</v>
      </c>
      <c r="AN29" s="34">
        <f>移輸入係数!$E29*投入係数表!AN27</f>
        <v>7.8494410474447621E-3</v>
      </c>
    </row>
    <row r="30" spans="2:40" x14ac:dyDescent="0.15">
      <c r="B30" s="5" t="s">
        <v>69</v>
      </c>
      <c r="C30" s="42" t="s">
        <v>107</v>
      </c>
      <c r="D30" s="33">
        <f>移輸入係数!$E30*投入係数表!D28</f>
        <v>7.8155237213419475E-3</v>
      </c>
      <c r="E30" s="28">
        <f>移輸入係数!$E30*投入係数表!E28</f>
        <v>0</v>
      </c>
      <c r="F30" s="28">
        <f>移輸入係数!$E30*投入係数表!F28</f>
        <v>8.9473630318091957E-3</v>
      </c>
      <c r="G30" s="28">
        <f>移輸入係数!$E30*投入係数表!G28</f>
        <v>1.1106376755838263E-2</v>
      </c>
      <c r="H30" s="28">
        <f>移輸入係数!$E30*投入係数表!H28</f>
        <v>6.2336847518940511E-3</v>
      </c>
      <c r="I30" s="28">
        <f>移輸入係数!$E30*投入係数表!I28</f>
        <v>9.4203191751887506E-3</v>
      </c>
      <c r="J30" s="28">
        <f>移輸入係数!$E30*投入係数表!J28</f>
        <v>1.1269864677093445E-2</v>
      </c>
      <c r="K30" s="28">
        <f>移輸入係数!$E30*投入係数表!K28</f>
        <v>1.6182901259091494E-2</v>
      </c>
      <c r="L30" s="28">
        <f>移輸入係数!$E30*投入係数表!L28</f>
        <v>2.3178299613813267E-2</v>
      </c>
      <c r="M30" s="28">
        <f>移輸入係数!$E30*投入係数表!M28</f>
        <v>4.727767985082864E-2</v>
      </c>
      <c r="N30" s="28">
        <f>移輸入係数!$E30*投入係数表!N28</f>
        <v>3.2778545452296567E-2</v>
      </c>
      <c r="O30" s="28">
        <f>移輸入係数!$E30*投入係数表!O28</f>
        <v>9.1451223886662367E-3</v>
      </c>
      <c r="P30" s="28">
        <f>移輸入係数!$E30*投入係数表!P28</f>
        <v>7.5088127350925044E-3</v>
      </c>
      <c r="Q30" s="28">
        <f>移輸入係数!$E30*投入係数表!Q28</f>
        <v>6.3369609035219916E-3</v>
      </c>
      <c r="R30" s="28">
        <f>移輸入係数!$E30*投入係数表!R28</f>
        <v>1.1332221531829768E-2</v>
      </c>
      <c r="S30" s="28">
        <f>移輸入係数!$E30*投入係数表!S28</f>
        <v>1.5108751420501415E-2</v>
      </c>
      <c r="T30" s="28">
        <f>移輸入係数!$E30*投入係数表!T28</f>
        <v>5.1927207536566298E-3</v>
      </c>
      <c r="U30" s="28">
        <f>移輸入係数!$E30*投入係数表!U28</f>
        <v>3.1279026875088919E-3</v>
      </c>
      <c r="V30" s="28">
        <f>移輸入係数!$E30*投入係数表!V28</f>
        <v>7.67697351775123E-3</v>
      </c>
      <c r="W30" s="28">
        <f>移輸入係数!$E30*投入係数表!W28</f>
        <v>1.1342189614034541E-2</v>
      </c>
      <c r="X30" s="28">
        <f>移輸入係数!$E30*投入係数表!X28</f>
        <v>1.8378821746702916E-3</v>
      </c>
      <c r="Y30" s="28">
        <f>移輸入係数!$E30*投入係数表!Y28</f>
        <v>5.829089625043736E-2</v>
      </c>
      <c r="Z30" s="28">
        <f>移輸入係数!$E30*投入係数表!Z28</f>
        <v>3.22690892874428E-2</v>
      </c>
      <c r="AA30" s="28">
        <f>移輸入係数!$E30*投入係数表!AA28</f>
        <v>4.0971267431847216E-2</v>
      </c>
      <c r="AB30" s="28">
        <f>移輸入係数!$E30*投入係数表!AB28</f>
        <v>1.4153908106850542E-2</v>
      </c>
      <c r="AC30" s="28">
        <f>移輸入係数!$E30*投入係数表!AC28</f>
        <v>3.6547285149024391E-3</v>
      </c>
      <c r="AD30" s="28">
        <f>移輸入係数!$E30*投入係数表!AD28</f>
        <v>2.5830731356436564E-3</v>
      </c>
      <c r="AE30" s="28">
        <f>移輸入係数!$E30*投入係数表!AE28</f>
        <v>8.0736755089525665E-3</v>
      </c>
      <c r="AF30" s="28">
        <f>移輸入係数!$E30*投入係数表!AF28</f>
        <v>3.7882281254324069E-3</v>
      </c>
      <c r="AG30" s="28">
        <f>移輸入係数!$E30*投入係数表!AG28</f>
        <v>6.3792955113474827E-3</v>
      </c>
      <c r="AH30" s="28">
        <f>移輸入係数!$E30*投入係数表!AH28</f>
        <v>7.6627027391935809E-3</v>
      </c>
      <c r="AI30" s="28">
        <f>移輸入係数!$E30*投入係数表!AI28</f>
        <v>7.306892315768536E-3</v>
      </c>
      <c r="AJ30" s="28">
        <f>移輸入係数!$E30*投入係数表!AJ28</f>
        <v>2.3788295893369788E-3</v>
      </c>
      <c r="AK30" s="28">
        <f>移輸入係数!$E30*投入係数表!AK28</f>
        <v>3.2085058740512068E-3</v>
      </c>
      <c r="AL30" s="28">
        <f>移輸入係数!$E30*投入係数表!AL28</f>
        <v>1.6259204475012733E-2</v>
      </c>
      <c r="AM30" s="28">
        <f>移輸入係数!$E30*投入係数表!AM28</f>
        <v>0</v>
      </c>
      <c r="AN30" s="34">
        <f>移輸入係数!$E30*投入係数表!AN28</f>
        <v>7.5060379260101463E-3</v>
      </c>
    </row>
    <row r="31" spans="2:40" x14ac:dyDescent="0.15">
      <c r="B31" s="5" t="s">
        <v>70</v>
      </c>
      <c r="C31" s="42" t="s">
        <v>1</v>
      </c>
      <c r="D31" s="33">
        <f>移輸入係数!$E31*投入係数表!D29</f>
        <v>2.3890437114895666E-4</v>
      </c>
      <c r="E31" s="28">
        <f>移輸入係数!$E31*投入係数表!E29</f>
        <v>0</v>
      </c>
      <c r="F31" s="28">
        <f>移輸入係数!$E31*投入係数表!F29</f>
        <v>2.044677573383212E-3</v>
      </c>
      <c r="G31" s="28">
        <f>移輸入係数!$E31*投入係数表!G29</f>
        <v>1.2487518411943472E-3</v>
      </c>
      <c r="H31" s="28">
        <f>移輸入係数!$E31*投入係数表!H29</f>
        <v>9.078428605109397E-4</v>
      </c>
      <c r="I31" s="28">
        <f>移輸入係数!$E31*投入係数表!I29</f>
        <v>3.2046941308775932E-3</v>
      </c>
      <c r="J31" s="28">
        <f>移輸入係数!$E31*投入係数表!J29</f>
        <v>6.2593808531366849E-4</v>
      </c>
      <c r="K31" s="28">
        <f>移輸入係数!$E31*投入係数表!K29</f>
        <v>6.7815456981429345E-4</v>
      </c>
      <c r="L31" s="28">
        <f>移輸入係数!$E31*投入係数表!L29</f>
        <v>1.0410064624020391E-3</v>
      </c>
      <c r="M31" s="28">
        <f>移輸入係数!$E31*投入係数表!M29</f>
        <v>6.3349622374917587E-4</v>
      </c>
      <c r="N31" s="28">
        <f>移輸入係数!$E31*投入係数表!N29</f>
        <v>9.3990663745394988E-4</v>
      </c>
      <c r="O31" s="28">
        <f>移輸入係数!$E31*投入係数表!O29</f>
        <v>3.7005138916653828E-4</v>
      </c>
      <c r="P31" s="28">
        <f>移輸入係数!$E31*投入係数表!P29</f>
        <v>6.709229818206027E-4</v>
      </c>
      <c r="Q31" s="28">
        <f>移輸入係数!$E31*投入係数表!Q29</f>
        <v>5.4031969628649118E-4</v>
      </c>
      <c r="R31" s="28">
        <f>移輸入係数!$E31*投入係数表!R29</f>
        <v>3.4370855745646589E-4</v>
      </c>
      <c r="S31" s="28">
        <f>移輸入係数!$E31*投入係数表!S29</f>
        <v>1.02733299738529E-3</v>
      </c>
      <c r="T31" s="28">
        <f>移輸入係数!$E31*投入係数表!T29</f>
        <v>3.1857355731469694E-4</v>
      </c>
      <c r="U31" s="28">
        <f>移輸入係数!$E31*投入係数表!U29</f>
        <v>1.4556168848124814E-4</v>
      </c>
      <c r="V31" s="28">
        <f>移輸入係数!$E31*投入係数表!V29</f>
        <v>2.4797492042070854E-4</v>
      </c>
      <c r="W31" s="28">
        <f>移輸入係数!$E31*投入係数表!W29</f>
        <v>4.3543609984261289E-4</v>
      </c>
      <c r="X31" s="28">
        <f>移輸入係数!$E31*投入係数表!X29</f>
        <v>8.4204959810663788E-4</v>
      </c>
      <c r="Y31" s="28">
        <f>移輸入係数!$E31*投入係数表!Y29</f>
        <v>1.4556528665939262E-3</v>
      </c>
      <c r="Z31" s="28">
        <f>移輸入係数!$E31*投入係数表!Z29</f>
        <v>8.1609252309895644E-2</v>
      </c>
      <c r="AA31" s="28">
        <f>移輸入係数!$E31*投入係数表!AA29</f>
        <v>8.0982287517966378E-3</v>
      </c>
      <c r="AB31" s="28">
        <f>移輸入係数!$E31*投入係数表!AB29</f>
        <v>2.4683437219896152E-3</v>
      </c>
      <c r="AC31" s="28">
        <f>移輸入係数!$E31*投入係数表!AC29</f>
        <v>1.1608211577887959E-3</v>
      </c>
      <c r="AD31" s="28">
        <f>移輸入係数!$E31*投入係数表!AD29</f>
        <v>4.6076170425821226E-4</v>
      </c>
      <c r="AE31" s="28">
        <f>移輸入係数!$E31*投入係数表!AE29</f>
        <v>6.1045681217572608E-3</v>
      </c>
      <c r="AF31" s="28">
        <f>移輸入係数!$E31*投入係数表!AF29</f>
        <v>1.8907669497731578E-3</v>
      </c>
      <c r="AG31" s="28">
        <f>移輸入係数!$E31*投入係数表!AG29</f>
        <v>3.7182502488809321E-3</v>
      </c>
      <c r="AH31" s="28">
        <f>移輸入係数!$E31*投入係数表!AH29</f>
        <v>7.4996249038670427E-3</v>
      </c>
      <c r="AI31" s="28">
        <f>移輸入係数!$E31*投入係数表!AI29</f>
        <v>3.9853813477527316E-3</v>
      </c>
      <c r="AJ31" s="28">
        <f>移輸入係数!$E31*投入係数表!AJ29</f>
        <v>2.1016470038651932E-3</v>
      </c>
      <c r="AK31" s="28">
        <f>移輸入係数!$E31*投入係数表!AK29</f>
        <v>9.5366758390927754E-4</v>
      </c>
      <c r="AL31" s="28">
        <f>移輸入係数!$E31*投入係数表!AL29</f>
        <v>8.0452642762083651E-3</v>
      </c>
      <c r="AM31" s="28">
        <f>移輸入係数!$E31*投入係数表!AM29</f>
        <v>0</v>
      </c>
      <c r="AN31" s="34">
        <f>移輸入係数!$E31*投入係数表!AN29</f>
        <v>0.1968927228693243</v>
      </c>
    </row>
    <row r="32" spans="2:40" x14ac:dyDescent="0.15">
      <c r="B32" s="5" t="s">
        <v>71</v>
      </c>
      <c r="C32" s="42" t="s">
        <v>2</v>
      </c>
      <c r="D32" s="33">
        <f>移輸入係数!$E32*投入係数表!D30</f>
        <v>1.6900450335128181E-5</v>
      </c>
      <c r="E32" s="28">
        <f>移輸入係数!$E32*投入係数表!E30</f>
        <v>0</v>
      </c>
      <c r="F32" s="28">
        <f>移輸入係数!$E32*投入係数表!F30</f>
        <v>7.9545664025490394E-4</v>
      </c>
      <c r="G32" s="28">
        <f>移輸入係数!$E32*投入係数表!G30</f>
        <v>1.710835906964391E-4</v>
      </c>
      <c r="H32" s="28">
        <f>移輸入係数!$E32*投入係数表!H30</f>
        <v>3.4285333692769934E-4</v>
      </c>
      <c r="I32" s="28">
        <f>移輸入係数!$E32*投入係数表!I30</f>
        <v>1.5163199226420165E-3</v>
      </c>
      <c r="J32" s="28">
        <f>移輸入係数!$E32*投入係数表!J30</f>
        <v>0</v>
      </c>
      <c r="K32" s="28">
        <f>移輸入係数!$E32*投入係数表!K30</f>
        <v>4.3954549361126244E-5</v>
      </c>
      <c r="L32" s="28">
        <f>移輸入係数!$E32*投入係数表!L30</f>
        <v>2.0024612843500518E-3</v>
      </c>
      <c r="M32" s="28">
        <f>移輸入係数!$E32*投入係数表!M30</f>
        <v>2.7210630912286629E-5</v>
      </c>
      <c r="N32" s="28">
        <f>移輸入係数!$E32*投入係数表!N30</f>
        <v>2.5888729311291997E-4</v>
      </c>
      <c r="O32" s="28">
        <f>移輸入係数!$E32*投入係数表!O30</f>
        <v>6.0343465874413369E-5</v>
      </c>
      <c r="P32" s="28">
        <f>移輸入係数!$E32*投入係数表!P30</f>
        <v>1.546772213441864E-4</v>
      </c>
      <c r="Q32" s="28">
        <f>移輸入係数!$E32*投入係数表!Q30</f>
        <v>6.9908523136473072E-6</v>
      </c>
      <c r="R32" s="28">
        <f>移輸入係数!$E32*投入係数表!R30</f>
        <v>1.5036433161592753E-4</v>
      </c>
      <c r="S32" s="28">
        <f>移輸入係数!$E32*投入係数表!S30</f>
        <v>6.0011210673860968E-4</v>
      </c>
      <c r="T32" s="28">
        <f>移輸入係数!$E32*投入係数表!T30</f>
        <v>1.3739645483953019E-4</v>
      </c>
      <c r="U32" s="28">
        <f>移輸入係数!$E32*投入係数表!U30</f>
        <v>7.8432643911229143E-5</v>
      </c>
      <c r="V32" s="28">
        <f>移輸入係数!$E32*投入係数表!V30</f>
        <v>4.7797671551133052E-5</v>
      </c>
      <c r="W32" s="28">
        <f>移輸入係数!$E32*投入係数表!W30</f>
        <v>2.145636391389482E-4</v>
      </c>
      <c r="X32" s="28">
        <f>移輸入係数!$E32*投入係数表!X30</f>
        <v>1.3006119683721166E-3</v>
      </c>
      <c r="Y32" s="28">
        <f>移輸入係数!$E32*投入係数表!Y30</f>
        <v>6.438348290764292E-3</v>
      </c>
      <c r="Z32" s="28">
        <f>移輸入係数!$E32*投入係数表!Z30</f>
        <v>1.565929117858814E-3</v>
      </c>
      <c r="AA32" s="28">
        <f>移輸入係数!$E32*投入係数表!AA30</f>
        <v>0</v>
      </c>
      <c r="AB32" s="28">
        <f>移輸入係数!$E32*投入係数表!AB30</f>
        <v>8.4703645701454829E-4</v>
      </c>
      <c r="AC32" s="28">
        <f>移輸入係数!$E32*投入係数表!AC30</f>
        <v>2.3949553357000496E-3</v>
      </c>
      <c r="AD32" s="28">
        <f>移輸入係数!$E32*投入係数表!AD30</f>
        <v>1.3312593184428996E-5</v>
      </c>
      <c r="AE32" s="28">
        <f>移輸入係数!$E32*投入係数表!AE30</f>
        <v>7.8701514776016411E-3</v>
      </c>
      <c r="AF32" s="28">
        <f>移輸入係数!$E32*投入係数表!AF30</f>
        <v>3.2602560284052434E-3</v>
      </c>
      <c r="AG32" s="28">
        <f>移輸入係数!$E32*投入係数表!AG30</f>
        <v>1.5972750238440581E-2</v>
      </c>
      <c r="AH32" s="28">
        <f>移輸入係数!$E32*投入係数表!AH30</f>
        <v>4.1102402165150327E-3</v>
      </c>
      <c r="AI32" s="28">
        <f>移輸入係数!$E32*投入係数表!AI30</f>
        <v>2.6949548546427722E-3</v>
      </c>
      <c r="AJ32" s="28">
        <f>移輸入係数!$E32*投入係数表!AJ30</f>
        <v>3.6624211019952001E-5</v>
      </c>
      <c r="AK32" s="28">
        <f>移輸入係数!$E32*投入係数表!AK30</f>
        <v>1.1449731616876167E-3</v>
      </c>
      <c r="AL32" s="28">
        <f>移輸入係数!$E32*投入係数表!AL30</f>
        <v>1.0452175085445057E-2</v>
      </c>
      <c r="AM32" s="28">
        <f>移輸入係数!$E32*投入係数表!AM30</f>
        <v>0</v>
      </c>
      <c r="AN32" s="34">
        <f>移輸入係数!$E32*投入係数表!AN30</f>
        <v>3.7237893411201217E-3</v>
      </c>
    </row>
    <row r="33" spans="2:40" x14ac:dyDescent="0.15">
      <c r="B33" s="5" t="s">
        <v>72</v>
      </c>
      <c r="C33" s="42" t="s">
        <v>134</v>
      </c>
      <c r="D33" s="33">
        <f>移輸入係数!$E33*投入係数表!D31</f>
        <v>6.6909830620053137E-2</v>
      </c>
      <c r="E33" s="28">
        <f>移輸入係数!$E33*投入係数表!E31</f>
        <v>0</v>
      </c>
      <c r="F33" s="28">
        <f>移輸入係数!$E33*投入係数表!F31</f>
        <v>5.784783661601773E-2</v>
      </c>
      <c r="G33" s="28">
        <f>移輸入係数!$E33*投入係数表!G31</f>
        <v>6.8705563027731537E-2</v>
      </c>
      <c r="H33" s="28">
        <f>移輸入係数!$E33*投入係数表!H31</f>
        <v>7.6063330037147228E-2</v>
      </c>
      <c r="I33" s="28">
        <f>移輸入係数!$E33*投入係数表!I31</f>
        <v>4.6899845988048083E-2</v>
      </c>
      <c r="J33" s="28">
        <f>移輸入係数!$E33*投入係数表!J31</f>
        <v>1.9487413886725681E-2</v>
      </c>
      <c r="K33" s="28">
        <f>移輸入係数!$E33*投入係数表!K31</f>
        <v>4.8470216880321673E-2</v>
      </c>
      <c r="L33" s="28">
        <f>移輸入係数!$E33*投入係数表!L31</f>
        <v>2.9576022141134767E-2</v>
      </c>
      <c r="M33" s="28">
        <f>移輸入係数!$E33*投入係数表!M31</f>
        <v>3.2708913775943552E-2</v>
      </c>
      <c r="N33" s="28">
        <f>移輸入係数!$E33*投入係数表!N31</f>
        <v>2.6258305416142647E-2</v>
      </c>
      <c r="O33" s="28">
        <f>移輸入係数!$E33*投入係数表!O31</f>
        <v>2.4660172666955325E-2</v>
      </c>
      <c r="P33" s="28">
        <f>移輸入係数!$E33*投入係数表!P31</f>
        <v>4.056448236221067E-2</v>
      </c>
      <c r="Q33" s="28">
        <f>移輸入係数!$E33*投入係数表!Q31</f>
        <v>3.2659786223087461E-2</v>
      </c>
      <c r="R33" s="28">
        <f>移輸入係数!$E33*投入係数表!R31</f>
        <v>3.9855655464169838E-2</v>
      </c>
      <c r="S33" s="28">
        <f>移輸入係数!$E33*投入係数表!S31</f>
        <v>3.213452887762723E-2</v>
      </c>
      <c r="T33" s="28">
        <f>移輸入係数!$E33*投入係数表!T31</f>
        <v>4.8360455614743107E-2</v>
      </c>
      <c r="U33" s="28">
        <f>移輸入係数!$E33*投入係数表!U31</f>
        <v>3.2225244160293799E-2</v>
      </c>
      <c r="V33" s="28">
        <f>移輸入係数!$E33*投入係数表!V31</f>
        <v>4.0057165974202412E-2</v>
      </c>
      <c r="W33" s="28">
        <f>移輸入係数!$E33*投入係数表!W31</f>
        <v>5.0198844994190667E-2</v>
      </c>
      <c r="X33" s="28">
        <f>移輸入係数!$E33*投入係数表!X31</f>
        <v>4.247462271160711E-2</v>
      </c>
      <c r="Y33" s="28">
        <f>移輸入係数!$E33*投入係数表!Y31</f>
        <v>4.5728279303161989E-3</v>
      </c>
      <c r="Z33" s="28">
        <f>移輸入係数!$E33*投入係数表!Z31</f>
        <v>1.6472804785515428E-2</v>
      </c>
      <c r="AA33" s="28">
        <f>移輸入係数!$E33*投入係数表!AA31</f>
        <v>1.4981483283944641E-2</v>
      </c>
      <c r="AB33" s="28">
        <f>移輸入係数!$E33*投入係数表!AB31</f>
        <v>8.223905318848139E-3</v>
      </c>
      <c r="AC33" s="28">
        <f>移輸入係数!$E33*投入係数表!AC31</f>
        <v>4.5652263868649692E-3</v>
      </c>
      <c r="AD33" s="28">
        <f>移輸入係数!$E33*投入係数表!AD31</f>
        <v>1.2742564464569063E-3</v>
      </c>
      <c r="AE33" s="28">
        <f>移輸入係数!$E33*投入係数表!AE31</f>
        <v>1.9534719232960979E-2</v>
      </c>
      <c r="AF33" s="28">
        <f>移輸入係数!$E33*投入係数表!AF31</f>
        <v>6.6193817971946026E-3</v>
      </c>
      <c r="AG33" s="28">
        <f>移輸入係数!$E33*投入係数表!AG31</f>
        <v>7.8222253834159348E-3</v>
      </c>
      <c r="AH33" s="28">
        <f>移輸入係数!$E33*投入係数表!AH31</f>
        <v>1.6413736537011198E-2</v>
      </c>
      <c r="AI33" s="28">
        <f>移輸入係数!$E33*投入係数表!AI31</f>
        <v>3.7529632330871456E-2</v>
      </c>
      <c r="AJ33" s="28">
        <f>移輸入係数!$E33*投入係数表!AJ31</f>
        <v>3.2198087284448555E-2</v>
      </c>
      <c r="AK33" s="28">
        <f>移輸入係数!$E33*投入係数表!AK31</f>
        <v>1.4698494899335501E-2</v>
      </c>
      <c r="AL33" s="28">
        <f>移輸入係数!$E33*投入係数表!AL31</f>
        <v>5.3419813453309359E-2</v>
      </c>
      <c r="AM33" s="28">
        <f>移輸入係数!$E33*投入係数表!AM31</f>
        <v>0.20431775422218734</v>
      </c>
      <c r="AN33" s="34">
        <f>移輸入係数!$E33*投入係数表!AN31</f>
        <v>1.8676077716351304E-3</v>
      </c>
    </row>
    <row r="34" spans="2:40" x14ac:dyDescent="0.15">
      <c r="B34" s="5" t="s">
        <v>73</v>
      </c>
      <c r="C34" s="42" t="s">
        <v>135</v>
      </c>
      <c r="D34" s="33">
        <f>移輸入係数!$E34*投入係数表!D32</f>
        <v>4.6913493749128898E-3</v>
      </c>
      <c r="E34" s="28">
        <f>移輸入係数!$E34*投入係数表!E32</f>
        <v>0</v>
      </c>
      <c r="F34" s="28">
        <f>移輸入係数!$E34*投入係数表!F32</f>
        <v>5.1628309384013013E-3</v>
      </c>
      <c r="G34" s="28">
        <f>移輸入係数!$E34*投入係数表!G32</f>
        <v>1.627858625724412E-2</v>
      </c>
      <c r="H34" s="28">
        <f>移輸入係数!$E34*投入係数表!H32</f>
        <v>9.3204875285717546E-3</v>
      </c>
      <c r="I34" s="28">
        <f>移輸入係数!$E34*投入係数表!I32</f>
        <v>8.2954286128893388E-3</v>
      </c>
      <c r="J34" s="28">
        <f>移輸入係数!$E34*投入係数表!J32</f>
        <v>1.5778325854321643E-3</v>
      </c>
      <c r="K34" s="28">
        <f>移輸入係数!$E34*投入係数表!K32</f>
        <v>4.4175648112341238E-3</v>
      </c>
      <c r="L34" s="28">
        <f>移輸入係数!$E34*投入係数表!L32</f>
        <v>9.75968572631912E-3</v>
      </c>
      <c r="M34" s="28">
        <f>移輸入係数!$E34*投入係数表!M32</f>
        <v>7.9803113158651295E-3</v>
      </c>
      <c r="N34" s="28">
        <f>移輸入係数!$E34*投入係数表!N32</f>
        <v>5.7658433518726071E-3</v>
      </c>
      <c r="O34" s="28">
        <f>移輸入係数!$E34*投入係数表!O32</f>
        <v>1.1373855475547671E-2</v>
      </c>
      <c r="P34" s="28">
        <f>移輸入係数!$E34*投入係数表!P32</f>
        <v>5.6348281777209496E-3</v>
      </c>
      <c r="Q34" s="28">
        <f>移輸入係数!$E34*投入係数表!Q32</f>
        <v>7.1571799349991637E-3</v>
      </c>
      <c r="R34" s="28">
        <f>移輸入係数!$E34*投入係数表!R32</f>
        <v>1.4952851665270769E-2</v>
      </c>
      <c r="S34" s="28">
        <f>移輸入係数!$E34*投入係数表!S32</f>
        <v>7.0275090411730254E-3</v>
      </c>
      <c r="T34" s="28">
        <f>移輸入係数!$E34*投入係数表!T32</f>
        <v>7.3579780566828193E-3</v>
      </c>
      <c r="U34" s="28">
        <f>移輸入係数!$E34*投入係数表!U32</f>
        <v>1.0887062133984861E-2</v>
      </c>
      <c r="V34" s="28">
        <f>移輸入係数!$E34*投入係数表!V32</f>
        <v>4.1016384993922666E-3</v>
      </c>
      <c r="W34" s="28">
        <f>移輸入係数!$E34*投入係数表!W32</f>
        <v>2.2965220780490007E-2</v>
      </c>
      <c r="X34" s="28">
        <f>移輸入係数!$E34*投入係数表!X32</f>
        <v>1.0439984182248776E-2</v>
      </c>
      <c r="Y34" s="28">
        <f>移輸入係数!$E34*投入係数表!Y32</f>
        <v>1.7788082699903448E-2</v>
      </c>
      <c r="Z34" s="28">
        <f>移輸入係数!$E34*投入係数表!Z32</f>
        <v>1.7331163314740824E-2</v>
      </c>
      <c r="AA34" s="28">
        <f>移輸入係数!$E34*投入係数表!AA32</f>
        <v>2.3715368759700803E-2</v>
      </c>
      <c r="AB34" s="28">
        <f>移輸入係数!$E34*投入係数表!AB32</f>
        <v>1.7963877957192301E-2</v>
      </c>
      <c r="AC34" s="28">
        <f>移輸入係数!$E34*投入係数表!AC32</f>
        <v>7.8669948710868146E-2</v>
      </c>
      <c r="AD34" s="28">
        <f>移輸入係数!$E34*投入係数表!AD32</f>
        <v>7.6337449359440326E-2</v>
      </c>
      <c r="AE34" s="28">
        <f>移輸入係数!$E34*投入係数表!AE32</f>
        <v>2.3805135642173465E-2</v>
      </c>
      <c r="AF34" s="28">
        <f>移輸入係数!$E34*投入係数表!AF32</f>
        <v>5.1499493444249114E-3</v>
      </c>
      <c r="AG34" s="28">
        <f>移輸入係数!$E34*投入係数表!AG32</f>
        <v>1.7009540349750104E-2</v>
      </c>
      <c r="AH34" s="28">
        <f>移輸入係数!$E34*投入係数表!AH32</f>
        <v>7.9189264279296828E-3</v>
      </c>
      <c r="AI34" s="28">
        <f>移輸入係数!$E34*投入係数表!AI32</f>
        <v>7.2001157578550599E-3</v>
      </c>
      <c r="AJ34" s="28">
        <f>移輸入係数!$E34*投入係数表!AJ32</f>
        <v>2.1836337735938922E-2</v>
      </c>
      <c r="AK34" s="28">
        <f>移輸入係数!$E34*投入係数表!AK32</f>
        <v>1.234224152096179E-2</v>
      </c>
      <c r="AL34" s="28">
        <f>移輸入係数!$E34*投入係数表!AL32</f>
        <v>1.0532060149804857E-2</v>
      </c>
      <c r="AM34" s="28">
        <f>移輸入係数!$E34*投入係数表!AM32</f>
        <v>0</v>
      </c>
      <c r="AN34" s="34">
        <f>移輸入係数!$E34*投入係数表!AN32</f>
        <v>1.7564978329759742E-2</v>
      </c>
    </row>
    <row r="35" spans="2:40" x14ac:dyDescent="0.15">
      <c r="B35" s="5" t="s">
        <v>74</v>
      </c>
      <c r="C35" s="42" t="s">
        <v>136</v>
      </c>
      <c r="D35" s="33">
        <f>移輸入係数!$E35*投入係数表!D33</f>
        <v>5.5397462497773031E-4</v>
      </c>
      <c r="E35" s="28">
        <f>移輸入係数!$E35*投入係数表!E33</f>
        <v>0</v>
      </c>
      <c r="F35" s="28">
        <f>移輸入係数!$E35*投入係数表!F33</f>
        <v>4.1792249672350642E-3</v>
      </c>
      <c r="G35" s="28">
        <f>移輸入係数!$E35*投入係数表!G33</f>
        <v>4.8894885678087436E-3</v>
      </c>
      <c r="H35" s="28">
        <f>移輸入係数!$E35*投入係数表!H33</f>
        <v>1.8093793971260522E-3</v>
      </c>
      <c r="I35" s="28">
        <f>移輸入係数!$E35*投入係数表!I33</f>
        <v>4.238295059754732E-3</v>
      </c>
      <c r="J35" s="28">
        <f>移輸入係数!$E35*投入係数表!J33</f>
        <v>1.7691042294601938E-3</v>
      </c>
      <c r="K35" s="28">
        <f>移輸入係数!$E35*投入係数表!K33</f>
        <v>4.078480347111467E-3</v>
      </c>
      <c r="L35" s="28">
        <f>移輸入係数!$E35*投入係数表!L33</f>
        <v>4.9208672456816554E-3</v>
      </c>
      <c r="M35" s="28">
        <f>移輸入係数!$E35*投入係数表!M33</f>
        <v>2.0899832006600477E-3</v>
      </c>
      <c r="N35" s="28">
        <f>移輸入係数!$E35*投入係数表!N33</f>
        <v>1.261885436815164E-3</v>
      </c>
      <c r="O35" s="28">
        <f>移輸入係数!$E35*投入係数表!O33</f>
        <v>3.2032044329181881E-3</v>
      </c>
      <c r="P35" s="28">
        <f>移輸入係数!$E35*投入係数表!P33</f>
        <v>3.9144433167401967E-3</v>
      </c>
      <c r="Q35" s="28">
        <f>移輸入係数!$E35*投入係数表!Q33</f>
        <v>3.0451449599026383E-3</v>
      </c>
      <c r="R35" s="28">
        <f>移輸入係数!$E35*投入係数表!R33</f>
        <v>3.4938004814404036E-3</v>
      </c>
      <c r="S35" s="28">
        <f>移輸入係数!$E35*投入係数表!S33</f>
        <v>2.0603333066543886E-3</v>
      </c>
      <c r="T35" s="28">
        <f>移輸入係数!$E35*投入係数表!T33</f>
        <v>2.6898168717571216E-3</v>
      </c>
      <c r="U35" s="28">
        <f>移輸入係数!$E35*投入係数表!U33</f>
        <v>6.8734374691866509E-3</v>
      </c>
      <c r="V35" s="28">
        <f>移輸入係数!$E35*投入係数表!V33</f>
        <v>4.8068795930097399E-4</v>
      </c>
      <c r="W35" s="28">
        <f>移輸入係数!$E35*投入係数表!W33</f>
        <v>3.3685426365096891E-3</v>
      </c>
      <c r="X35" s="28">
        <f>移輸入係数!$E35*投入係数表!X33</f>
        <v>5.5225868152982112E-3</v>
      </c>
      <c r="Y35" s="28">
        <f>移輸入係数!$E35*投入係数表!Y33</f>
        <v>9.0032097841223693E-3</v>
      </c>
      <c r="Z35" s="28">
        <f>移輸入係数!$E35*投入係数表!Z33</f>
        <v>1.0625985609827757E-3</v>
      </c>
      <c r="AA35" s="28">
        <f>移輸入係数!$E35*投入係数表!AA33</f>
        <v>1.4043351695858396E-3</v>
      </c>
      <c r="AB35" s="28">
        <f>移輸入係数!$E35*投入係数表!AB33</f>
        <v>3.3553934204260755E-2</v>
      </c>
      <c r="AC35" s="28">
        <f>移輸入係数!$E35*投入係数表!AC33</f>
        <v>1.7542976046974103E-2</v>
      </c>
      <c r="AD35" s="28">
        <f>移輸入係数!$E35*投入係数表!AD33</f>
        <v>5.0097285073142504E-2</v>
      </c>
      <c r="AE35" s="28">
        <f>移輸入係数!$E35*投入係数表!AE33</f>
        <v>2.1070347387812619E-2</v>
      </c>
      <c r="AF35" s="28">
        <f>移輸入係数!$E35*投入係数表!AF33</f>
        <v>3.0998547251843166E-2</v>
      </c>
      <c r="AG35" s="28">
        <f>移輸入係数!$E35*投入係数表!AG33</f>
        <v>3.3902132394834539E-3</v>
      </c>
      <c r="AH35" s="28">
        <f>移輸入係数!$E35*投入係数表!AH33</f>
        <v>9.477317201335201E-3</v>
      </c>
      <c r="AI35" s="28">
        <f>移輸入係数!$E35*投入係数表!AI33</f>
        <v>1.9056304615781998E-2</v>
      </c>
      <c r="AJ35" s="28">
        <f>移輸入係数!$E35*投入係数表!AJ33</f>
        <v>1.7381952135126819E-2</v>
      </c>
      <c r="AK35" s="28">
        <f>移輸入係数!$E35*投入係数表!AK33</f>
        <v>1.2237460217694309E-2</v>
      </c>
      <c r="AL35" s="28">
        <f>移輸入係数!$E35*投入係数表!AL33</f>
        <v>3.4733399097286941E-2</v>
      </c>
      <c r="AM35" s="28">
        <f>移輸入係数!$E35*投入係数表!AM33</f>
        <v>0</v>
      </c>
      <c r="AN35" s="34">
        <f>移輸入係数!$E35*投入係数表!AN33</f>
        <v>9.6718020330043217E-3</v>
      </c>
    </row>
    <row r="36" spans="2:40" x14ac:dyDescent="0.15">
      <c r="B36" s="5" t="s">
        <v>75</v>
      </c>
      <c r="C36" s="42" t="s">
        <v>137</v>
      </c>
      <c r="D36" s="33">
        <f>移輸入係数!$E36*投入係数表!D34</f>
        <v>4.9318965181782949E-2</v>
      </c>
      <c r="E36" s="28">
        <f>移輸入係数!$E36*投入係数表!E34</f>
        <v>0</v>
      </c>
      <c r="F36" s="28">
        <f>移輸入係数!$E36*投入係数表!F34</f>
        <v>2.2716286616832618E-2</v>
      </c>
      <c r="G36" s="28">
        <f>移輸入係数!$E36*投入係数表!G34</f>
        <v>1.5046049870087596E-2</v>
      </c>
      <c r="H36" s="28">
        <f>移輸入係数!$E36*投入係数表!H34</f>
        <v>3.3108666903244544E-2</v>
      </c>
      <c r="I36" s="28">
        <f>移輸入係数!$E36*投入係数表!I34</f>
        <v>1.6833104713919106E-2</v>
      </c>
      <c r="J36" s="28">
        <f>移輸入係数!$E36*投入係数表!J34</f>
        <v>4.5534450107767702E-2</v>
      </c>
      <c r="K36" s="28">
        <f>移輸入係数!$E36*投入係数表!K34</f>
        <v>1.2086513376399901E-2</v>
      </c>
      <c r="L36" s="28">
        <f>移輸入係数!$E36*投入係数表!L34</f>
        <v>6.3785406388359236E-2</v>
      </c>
      <c r="M36" s="28">
        <f>移輸入係数!$E36*投入係数表!M34</f>
        <v>3.0177969762324269E-2</v>
      </c>
      <c r="N36" s="28">
        <f>移輸入係数!$E36*投入係数表!N34</f>
        <v>1.8515988418124005E-2</v>
      </c>
      <c r="O36" s="28">
        <f>移輸入係数!$E36*投入係数表!O34</f>
        <v>1.7511408497836851E-2</v>
      </c>
      <c r="P36" s="28">
        <f>移輸入係数!$E36*投入係数表!P34</f>
        <v>1.4438612947811206E-2</v>
      </c>
      <c r="Q36" s="28">
        <f>移輸入係数!$E36*投入係数表!Q34</f>
        <v>1.189045535678207E-2</v>
      </c>
      <c r="R36" s="28">
        <f>移輸入係数!$E36*投入係数表!R34</f>
        <v>1.8402918955995572E-2</v>
      </c>
      <c r="S36" s="28">
        <f>移輸入係数!$E36*投入係数表!S34</f>
        <v>9.4440340504692404E-3</v>
      </c>
      <c r="T36" s="28">
        <f>移輸入係数!$E36*投入係数表!T34</f>
        <v>1.4494978800684573E-2</v>
      </c>
      <c r="U36" s="28">
        <f>移輸入係数!$E36*投入係数表!U34</f>
        <v>1.3890460488602823E-2</v>
      </c>
      <c r="V36" s="28">
        <f>移輸入係数!$E36*投入係数表!V34</f>
        <v>9.9772674069858389E-3</v>
      </c>
      <c r="W36" s="28">
        <f>移輸入係数!$E36*投入係数表!W34</f>
        <v>5.979872609715052E-2</v>
      </c>
      <c r="X36" s="28">
        <f>移輸入係数!$E36*投入係数表!X34</f>
        <v>2.8247940721765404E-2</v>
      </c>
      <c r="Y36" s="28">
        <f>移輸入係数!$E36*投入係数表!Y34</f>
        <v>2.1705964651373078E-2</v>
      </c>
      <c r="Z36" s="28">
        <f>移輸入係数!$E36*投入係数表!Z34</f>
        <v>1.5124126024020421E-2</v>
      </c>
      <c r="AA36" s="28">
        <f>移輸入係数!$E36*投入係数表!AA34</f>
        <v>4.9211106545309323E-2</v>
      </c>
      <c r="AB36" s="28">
        <f>移輸入係数!$E36*投入係数表!AB34</f>
        <v>3.2207385066270584E-2</v>
      </c>
      <c r="AC36" s="28">
        <f>移輸入係数!$E36*投入係数表!AC34</f>
        <v>2.3088055740940895E-2</v>
      </c>
      <c r="AD36" s="28">
        <f>移輸入係数!$E36*投入係数表!AD34</f>
        <v>1.9003936928954112E-3</v>
      </c>
      <c r="AE36" s="28">
        <f>移輸入係数!$E36*投入係数表!AE34</f>
        <v>3.2960329806180494E-2</v>
      </c>
      <c r="AF36" s="28">
        <f>移輸入係数!$E36*投入係数表!AF34</f>
        <v>1.2975613624060776E-2</v>
      </c>
      <c r="AG36" s="28">
        <f>移輸入係数!$E36*投入係数表!AG34</f>
        <v>2.171668234758057E-2</v>
      </c>
      <c r="AH36" s="28">
        <f>移輸入係数!$E36*投入係数表!AH34</f>
        <v>1.7765513802973639E-2</v>
      </c>
      <c r="AI36" s="28">
        <f>移輸入係数!$E36*投入係数表!AI34</f>
        <v>1.114856592871518E-2</v>
      </c>
      <c r="AJ36" s="28">
        <f>移輸入係数!$E36*投入係数表!AJ34</f>
        <v>2.6022901798732751E-2</v>
      </c>
      <c r="AK36" s="28">
        <f>移輸入係数!$E36*投入係数表!AK34</f>
        <v>9.7034619871450827E-3</v>
      </c>
      <c r="AL36" s="28">
        <f>移輸入係数!$E36*投入係数表!AL34</f>
        <v>2.3062778677074982E-2</v>
      </c>
      <c r="AM36" s="28">
        <f>移輸入係数!$E36*投入係数表!AM34</f>
        <v>3.9663713046552737E-2</v>
      </c>
      <c r="AN36" s="34">
        <f>移輸入係数!$E36*投入係数表!AN34</f>
        <v>1.7671706350625007E-2</v>
      </c>
    </row>
    <row r="37" spans="2:40" x14ac:dyDescent="0.15">
      <c r="B37" s="5" t="s">
        <v>76</v>
      </c>
      <c r="C37" s="42" t="s">
        <v>108</v>
      </c>
      <c r="D37" s="33">
        <f>移輸入係数!$E37*投入係数表!D35</f>
        <v>1.5663856686094072E-3</v>
      </c>
      <c r="E37" s="28">
        <f>移輸入係数!$E37*投入係数表!E35</f>
        <v>0</v>
      </c>
      <c r="F37" s="28">
        <f>移輸入係数!$E37*投入係数表!F35</f>
        <v>1.994435418162886E-3</v>
      </c>
      <c r="G37" s="28">
        <f>移輸入係数!$E37*投入係数表!G35</f>
        <v>1.5584383095832925E-3</v>
      </c>
      <c r="H37" s="28">
        <f>移輸入係数!$E37*投入係数表!H35</f>
        <v>9.5636104662753687E-4</v>
      </c>
      <c r="I37" s="28">
        <f>移輸入係数!$E37*投入係数表!I35</f>
        <v>5.0638821037069428E-3</v>
      </c>
      <c r="J37" s="28">
        <f>移輸入係数!$E37*投入係数表!J35</f>
        <v>1.2613734885424676E-3</v>
      </c>
      <c r="K37" s="28">
        <f>移輸入係数!$E37*投入係数表!K35</f>
        <v>1.2453393694359083E-3</v>
      </c>
      <c r="L37" s="28">
        <f>移輸入係数!$E37*投入係数表!L35</f>
        <v>1.4277781866972805E-3</v>
      </c>
      <c r="M37" s="28">
        <f>移輸入係数!$E37*投入係数表!M35</f>
        <v>1.5977869303499903E-3</v>
      </c>
      <c r="N37" s="28">
        <f>移輸入係数!$E37*投入係数表!N35</f>
        <v>8.2711689336595264E-4</v>
      </c>
      <c r="O37" s="28">
        <f>移輸入係数!$E37*投入係数表!O35</f>
        <v>1.7858675658806199E-3</v>
      </c>
      <c r="P37" s="28">
        <f>移輸入係数!$E37*投入係数表!P35</f>
        <v>2.2036926513602124E-3</v>
      </c>
      <c r="Q37" s="28">
        <f>移輸入係数!$E37*投入係数表!Q35</f>
        <v>2.9275458477450028E-3</v>
      </c>
      <c r="R37" s="28">
        <f>移輸入係数!$E37*投入係数表!R35</f>
        <v>1.694083228248628E-3</v>
      </c>
      <c r="S37" s="28">
        <f>移輸入係数!$E37*投入係数表!S35</f>
        <v>1.8345000130258291E-3</v>
      </c>
      <c r="T37" s="28">
        <f>移輸入係数!$E37*投入係数表!T35</f>
        <v>4.6115396293848563E-3</v>
      </c>
      <c r="U37" s="28">
        <f>移輸入係数!$E37*投入係数表!U35</f>
        <v>7.2124103560604743E-3</v>
      </c>
      <c r="V37" s="28">
        <f>移輸入係数!$E37*投入係数表!V35</f>
        <v>8.4745739647733515E-4</v>
      </c>
      <c r="W37" s="28">
        <f>移輸入係数!$E37*投入係数表!W35</f>
        <v>1.9900117939930934E-3</v>
      </c>
      <c r="X37" s="28">
        <f>移輸入係数!$E37*投入係数表!X35</f>
        <v>2.8378688873289138E-3</v>
      </c>
      <c r="Y37" s="28">
        <f>移輸入係数!$E37*投入係数表!Y35</f>
        <v>4.1604939551443615E-3</v>
      </c>
      <c r="Z37" s="28">
        <f>移輸入係数!$E37*投入係数表!Z35</f>
        <v>1.2371436765737117E-2</v>
      </c>
      <c r="AA37" s="28">
        <f>移輸入係数!$E37*投入係数表!AA35</f>
        <v>3.2893797388097489E-3</v>
      </c>
      <c r="AB37" s="28">
        <f>移輸入係数!$E37*投入係数表!AB35</f>
        <v>1.3548363970041222E-2</v>
      </c>
      <c r="AC37" s="28">
        <f>移輸入係数!$E37*投入係数表!AC35</f>
        <v>1.9624973788137792E-2</v>
      </c>
      <c r="AD37" s="28">
        <f>移輸入係数!$E37*投入係数表!AD35</f>
        <v>1.2284702286091916E-3</v>
      </c>
      <c r="AE37" s="28">
        <f>移輸入係数!$E37*投入係数表!AE35</f>
        <v>3.7670448695309288E-3</v>
      </c>
      <c r="AF37" s="28">
        <f>移輸入係数!$E37*投入係数表!AF35</f>
        <v>6.2246855867200648E-2</v>
      </c>
      <c r="AG37" s="28">
        <f>移輸入係数!$E37*投入係数表!AG35</f>
        <v>9.8194892492568589E-3</v>
      </c>
      <c r="AH37" s="28">
        <f>移輸入係数!$E37*投入係数表!AH35</f>
        <v>1.1343653187407389E-2</v>
      </c>
      <c r="AI37" s="28">
        <f>移輸入係数!$E37*投入係数表!AI35</f>
        <v>4.6974423192432503E-3</v>
      </c>
      <c r="AJ37" s="28">
        <f>移輸入係数!$E37*投入係数表!AJ35</f>
        <v>2.2716070997277703E-2</v>
      </c>
      <c r="AK37" s="28">
        <f>移輸入係数!$E37*投入係数表!AK35</f>
        <v>1.2810804676992884E-2</v>
      </c>
      <c r="AL37" s="28">
        <f>移輸入係数!$E37*投入係数表!AL35</f>
        <v>8.0995562507496857E-3</v>
      </c>
      <c r="AM37" s="28">
        <f>移輸入係数!$E37*投入係数表!AM35</f>
        <v>0</v>
      </c>
      <c r="AN37" s="34">
        <f>移輸入係数!$E37*投入係数表!AN35</f>
        <v>7.8355235350082968E-3</v>
      </c>
    </row>
    <row r="38" spans="2:40" x14ac:dyDescent="0.15">
      <c r="B38" s="5" t="s">
        <v>77</v>
      </c>
      <c r="C38" s="42" t="s">
        <v>138</v>
      </c>
      <c r="D38" s="33">
        <f>移輸入係数!$E38*投入係数表!D36</f>
        <v>0</v>
      </c>
      <c r="E38" s="28">
        <f>移輸入係数!$E38*投入係数表!E36</f>
        <v>0</v>
      </c>
      <c r="F38" s="28">
        <f>移輸入係数!$E38*投入係数表!F36</f>
        <v>0</v>
      </c>
      <c r="G38" s="28">
        <f>移輸入係数!$E38*投入係数表!G36</f>
        <v>0</v>
      </c>
      <c r="H38" s="28">
        <f>移輸入係数!$E38*投入係数表!H36</f>
        <v>0</v>
      </c>
      <c r="I38" s="28">
        <f>移輸入係数!$E38*投入係数表!I36</f>
        <v>0</v>
      </c>
      <c r="J38" s="28">
        <f>移輸入係数!$E38*投入係数表!J36</f>
        <v>0</v>
      </c>
      <c r="K38" s="28">
        <f>移輸入係数!$E38*投入係数表!K36</f>
        <v>0</v>
      </c>
      <c r="L38" s="28">
        <f>移輸入係数!$E38*投入係数表!L36</f>
        <v>0</v>
      </c>
      <c r="M38" s="28">
        <f>移輸入係数!$E38*投入係数表!M36</f>
        <v>0</v>
      </c>
      <c r="N38" s="28">
        <f>移輸入係数!$E38*投入係数表!N36</f>
        <v>0</v>
      </c>
      <c r="O38" s="28">
        <f>移輸入係数!$E38*投入係数表!O36</f>
        <v>0</v>
      </c>
      <c r="P38" s="28">
        <f>移輸入係数!$E38*投入係数表!P36</f>
        <v>0</v>
      </c>
      <c r="Q38" s="28">
        <f>移輸入係数!$E38*投入係数表!Q36</f>
        <v>0</v>
      </c>
      <c r="R38" s="28">
        <f>移輸入係数!$E38*投入係数表!R36</f>
        <v>0</v>
      </c>
      <c r="S38" s="28">
        <f>移輸入係数!$E38*投入係数表!S36</f>
        <v>0</v>
      </c>
      <c r="T38" s="28">
        <f>移輸入係数!$E38*投入係数表!T36</f>
        <v>0</v>
      </c>
      <c r="U38" s="28">
        <f>移輸入係数!$E38*投入係数表!U36</f>
        <v>0</v>
      </c>
      <c r="V38" s="28">
        <f>移輸入係数!$E38*投入係数表!V36</f>
        <v>0</v>
      </c>
      <c r="W38" s="28">
        <f>移輸入係数!$E38*投入係数表!W36</f>
        <v>0</v>
      </c>
      <c r="X38" s="28">
        <f>移輸入係数!$E38*投入係数表!X36</f>
        <v>0</v>
      </c>
      <c r="Y38" s="28">
        <f>移輸入係数!$E38*投入係数表!Y36</f>
        <v>0</v>
      </c>
      <c r="Z38" s="28">
        <f>移輸入係数!$E38*投入係数表!Z36</f>
        <v>0</v>
      </c>
      <c r="AA38" s="28">
        <f>移輸入係数!$E38*投入係数表!AA36</f>
        <v>0</v>
      </c>
      <c r="AB38" s="28">
        <f>移輸入係数!$E38*投入係数表!AB36</f>
        <v>0</v>
      </c>
      <c r="AC38" s="28">
        <f>移輸入係数!$E38*投入係数表!AC36</f>
        <v>0</v>
      </c>
      <c r="AD38" s="28">
        <f>移輸入係数!$E38*投入係数表!AD36</f>
        <v>0</v>
      </c>
      <c r="AE38" s="28">
        <f>移輸入係数!$E38*投入係数表!AE36</f>
        <v>0</v>
      </c>
      <c r="AF38" s="28">
        <f>移輸入係数!$E38*投入係数表!AF36</f>
        <v>0</v>
      </c>
      <c r="AG38" s="28">
        <f>移輸入係数!$E38*投入係数表!AG36</f>
        <v>0</v>
      </c>
      <c r="AH38" s="28">
        <f>移輸入係数!$E38*投入係数表!AH36</f>
        <v>0</v>
      </c>
      <c r="AI38" s="28">
        <f>移輸入係数!$E38*投入係数表!AI36</f>
        <v>0</v>
      </c>
      <c r="AJ38" s="28">
        <f>移輸入係数!$E38*投入係数表!AJ36</f>
        <v>0</v>
      </c>
      <c r="AK38" s="28">
        <f>移輸入係数!$E38*投入係数表!AK36</f>
        <v>0</v>
      </c>
      <c r="AL38" s="28">
        <f>移輸入係数!$E38*投入係数表!AL36</f>
        <v>0</v>
      </c>
      <c r="AM38" s="28">
        <f>移輸入係数!$E38*投入係数表!AM36</f>
        <v>0</v>
      </c>
      <c r="AN38" s="34">
        <f>移輸入係数!$E38*投入係数表!AN36</f>
        <v>5.4584732865274557E-2</v>
      </c>
    </row>
    <row r="39" spans="2:40" x14ac:dyDescent="0.15">
      <c r="B39" s="5" t="s">
        <v>78</v>
      </c>
      <c r="C39" s="42" t="s">
        <v>139</v>
      </c>
      <c r="D39" s="33">
        <f>移輸入係数!$E39*投入係数表!D37</f>
        <v>1.7640912425679297E-7</v>
      </c>
      <c r="E39" s="28">
        <f>移輸入係数!$E39*投入係数表!E37</f>
        <v>0</v>
      </c>
      <c r="F39" s="28">
        <f>移輸入係数!$E39*投入係数表!F37</f>
        <v>1.8407231834891084E-4</v>
      </c>
      <c r="G39" s="28">
        <f>移輸入係数!$E39*投入係数表!G37</f>
        <v>1.2386989607913028E-6</v>
      </c>
      <c r="H39" s="28">
        <f>移輸入係数!$E39*投入係数表!H37</f>
        <v>5.1491623643076456E-5</v>
      </c>
      <c r="I39" s="28">
        <f>移輸入係数!$E39*投入係数表!I37</f>
        <v>2.6145799413273933E-4</v>
      </c>
      <c r="J39" s="28">
        <f>移輸入係数!$E39*投入係数表!J37</f>
        <v>0</v>
      </c>
      <c r="K39" s="28">
        <f>移輸入係数!$E39*投入係数表!K37</f>
        <v>1.4400418210669069E-4</v>
      </c>
      <c r="L39" s="28">
        <f>移輸入係数!$E39*投入係数表!L37</f>
        <v>1.2484437239352025E-4</v>
      </c>
      <c r="M39" s="28">
        <f>移輸入係数!$E39*投入係数表!M37</f>
        <v>3.3349141262028575E-4</v>
      </c>
      <c r="N39" s="28">
        <f>移輸入係数!$E39*投入係数表!N37</f>
        <v>1.5838869409415141E-5</v>
      </c>
      <c r="O39" s="28">
        <f>移輸入係数!$E39*投入係数表!O37</f>
        <v>3.2591789930666777E-4</v>
      </c>
      <c r="P39" s="28">
        <f>移輸入係数!$E39*投入係数表!P37</f>
        <v>6.0328253720653188E-4</v>
      </c>
      <c r="Q39" s="28">
        <f>移輸入係数!$E39*投入係数表!Q37</f>
        <v>3.2958877468247021E-4</v>
      </c>
      <c r="R39" s="28">
        <f>移輸入係数!$E39*投入係数表!R37</f>
        <v>2.7655256344633728E-4</v>
      </c>
      <c r="S39" s="28">
        <f>移輸入係数!$E39*投入係数表!S37</f>
        <v>1.4019804535471917E-3</v>
      </c>
      <c r="T39" s="28">
        <f>移輸入係数!$E39*投入係数表!T37</f>
        <v>1.3953086444528165E-3</v>
      </c>
      <c r="U39" s="28">
        <f>移輸入係数!$E39*投入係数表!U37</f>
        <v>4.8629404437526731E-4</v>
      </c>
      <c r="V39" s="28">
        <f>移輸入係数!$E39*投入係数表!V37</f>
        <v>1.30997198862454E-4</v>
      </c>
      <c r="W39" s="28">
        <f>移輸入係数!$E39*投入係数表!W37</f>
        <v>4.001499132726868E-5</v>
      </c>
      <c r="X39" s="28">
        <f>移輸入係数!$E39*投入係数表!X37</f>
        <v>1.5777714288636686E-4</v>
      </c>
      <c r="Y39" s="28">
        <f>移輸入係数!$E39*投入係数表!Y37</f>
        <v>5.8466891167576005E-4</v>
      </c>
      <c r="Z39" s="28">
        <f>移輸入係数!$E39*投入係数表!Z37</f>
        <v>9.0187535605772931E-5</v>
      </c>
      <c r="AA39" s="28">
        <f>移輸入係数!$E39*投入係数表!AA37</f>
        <v>2.124418713193247E-4</v>
      </c>
      <c r="AB39" s="28">
        <f>移輸入係数!$E39*投入係数表!AB37</f>
        <v>1.8796787826997266E-4</v>
      </c>
      <c r="AC39" s="28">
        <f>移輸入係数!$E39*投入係数表!AC37</f>
        <v>1.5013419268342961E-4</v>
      </c>
      <c r="AD39" s="28">
        <f>移輸入係数!$E39*投入係数表!AD37</f>
        <v>1.2802304921379396E-6</v>
      </c>
      <c r="AE39" s="28">
        <f>移輸入係数!$E39*投入係数表!AE37</f>
        <v>8.958982134647924E-4</v>
      </c>
      <c r="AF39" s="28">
        <f>移輸入係数!$E39*投入係数表!AF37</f>
        <v>5.0766766121444207E-3</v>
      </c>
      <c r="AG39" s="28">
        <f>移輸入係数!$E39*投入係数表!AG37</f>
        <v>1.3231776118238799E-4</v>
      </c>
      <c r="AH39" s="28">
        <f>移輸入係数!$E39*投入係数表!AH37</f>
        <v>0</v>
      </c>
      <c r="AI39" s="28">
        <f>移輸入係数!$E39*投入係数表!AI37</f>
        <v>9.2934889579657429E-5</v>
      </c>
      <c r="AJ39" s="28">
        <f>移輸入係数!$E39*投入係数表!AJ37</f>
        <v>0</v>
      </c>
      <c r="AK39" s="28">
        <f>移輸入係数!$E39*投入係数表!AK37</f>
        <v>4.6107375839360643E-4</v>
      </c>
      <c r="AL39" s="28">
        <f>移輸入係数!$E39*投入係数表!AL37</f>
        <v>5.0946484869056807E-4</v>
      </c>
      <c r="AM39" s="28">
        <f>移輸入係数!$E39*投入係数表!AM37</f>
        <v>0</v>
      </c>
      <c r="AN39" s="34">
        <f>移輸入係数!$E39*投入係数表!AN37</f>
        <v>1.1151376970315631E-3</v>
      </c>
    </row>
    <row r="40" spans="2:40" x14ac:dyDescent="0.15">
      <c r="B40" s="5" t="s">
        <v>79</v>
      </c>
      <c r="C40" s="42" t="s">
        <v>109</v>
      </c>
      <c r="D40" s="33">
        <f>移輸入係数!$E40*投入係数表!D38</f>
        <v>0</v>
      </c>
      <c r="E40" s="28">
        <f>移輸入係数!$E40*投入係数表!E38</f>
        <v>0</v>
      </c>
      <c r="F40" s="28">
        <f>移輸入係数!$E40*投入係数表!F38</f>
        <v>0</v>
      </c>
      <c r="G40" s="28">
        <f>移輸入係数!$E40*投入係数表!G38</f>
        <v>0</v>
      </c>
      <c r="H40" s="28">
        <f>移輸入係数!$E40*投入係数表!H38</f>
        <v>0</v>
      </c>
      <c r="I40" s="28">
        <f>移輸入係数!$E40*投入係数表!I38</f>
        <v>5.5900916777610611E-6</v>
      </c>
      <c r="J40" s="28">
        <f>移輸入係数!$E40*投入係数表!J38</f>
        <v>0</v>
      </c>
      <c r="K40" s="28">
        <f>移輸入係数!$E40*投入係数表!K38</f>
        <v>0</v>
      </c>
      <c r="L40" s="28">
        <f>移輸入係数!$E40*投入係数表!L38</f>
        <v>0</v>
      </c>
      <c r="M40" s="28">
        <f>移輸入係数!$E40*投入係数表!M38</f>
        <v>0</v>
      </c>
      <c r="N40" s="28">
        <f>移輸入係数!$E40*投入係数表!N38</f>
        <v>0</v>
      </c>
      <c r="O40" s="28">
        <f>移輸入係数!$E40*投入係数表!O38</f>
        <v>0</v>
      </c>
      <c r="P40" s="28">
        <f>移輸入係数!$E40*投入係数表!P38</f>
        <v>0</v>
      </c>
      <c r="Q40" s="28">
        <f>移輸入係数!$E40*投入係数表!Q38</f>
        <v>0</v>
      </c>
      <c r="R40" s="28">
        <f>移輸入係数!$E40*投入係数表!R38</f>
        <v>0</v>
      </c>
      <c r="S40" s="28">
        <f>移輸入係数!$E40*投入係数表!S38</f>
        <v>0</v>
      </c>
      <c r="T40" s="28">
        <f>移輸入係数!$E40*投入係数表!T38</f>
        <v>0</v>
      </c>
      <c r="U40" s="28">
        <f>移輸入係数!$E40*投入係数表!U38</f>
        <v>0</v>
      </c>
      <c r="V40" s="28">
        <f>移輸入係数!$E40*投入係数表!V38</f>
        <v>0</v>
      </c>
      <c r="W40" s="28">
        <f>移輸入係数!$E40*投入係数表!W38</f>
        <v>0</v>
      </c>
      <c r="X40" s="28">
        <f>移輸入係数!$E40*投入係数表!X38</f>
        <v>0</v>
      </c>
      <c r="Y40" s="28">
        <f>移輸入係数!$E40*投入係数表!Y38</f>
        <v>0</v>
      </c>
      <c r="Z40" s="28">
        <f>移輸入係数!$E40*投入係数表!Z38</f>
        <v>1.113946562397182E-4</v>
      </c>
      <c r="AA40" s="28">
        <f>移輸入係数!$E40*投入係数表!AA38</f>
        <v>0</v>
      </c>
      <c r="AB40" s="28">
        <f>移輸入係数!$E40*投入係数表!AB38</f>
        <v>1.7446487429406616E-5</v>
      </c>
      <c r="AC40" s="28">
        <f>移輸入係数!$E40*投入係数表!AC38</f>
        <v>8.1759510252897607E-5</v>
      </c>
      <c r="AD40" s="28">
        <f>移輸入係数!$E40*投入係数表!AD38</f>
        <v>8.8695344915518286E-6</v>
      </c>
      <c r="AE40" s="28">
        <f>移輸入係数!$E40*投入係数表!AE38</f>
        <v>3.2772824319156352E-4</v>
      </c>
      <c r="AF40" s="28">
        <f>移輸入係数!$E40*投入係数表!AF38</f>
        <v>2.711331858182345E-4</v>
      </c>
      <c r="AG40" s="28">
        <f>移輸入係数!$E40*投入係数表!AG38</f>
        <v>1.6189444470737928E-5</v>
      </c>
      <c r="AH40" s="28">
        <f>移輸入係数!$E40*投入係数表!AH38</f>
        <v>1.0722553396439389E-5</v>
      </c>
      <c r="AI40" s="28">
        <f>移輸入係数!$E40*投入係数表!AI38</f>
        <v>1.2917568977075813E-2</v>
      </c>
      <c r="AJ40" s="28">
        <f>移輸入係数!$E40*投入係数表!AJ38</f>
        <v>0</v>
      </c>
      <c r="AK40" s="28">
        <f>移輸入係数!$E40*投入係数表!AK38</f>
        <v>1.7861488801505732E-5</v>
      </c>
      <c r="AL40" s="28">
        <f>移輸入係数!$E40*投入係数表!AL38</f>
        <v>2.5327087700183161E-4</v>
      </c>
      <c r="AM40" s="28">
        <f>移輸入係数!$E40*投入係数表!AM38</f>
        <v>0</v>
      </c>
      <c r="AN40" s="34">
        <f>移輸入係数!$E40*投入係数表!AN38</f>
        <v>6.0410368933601957E-5</v>
      </c>
    </row>
    <row r="41" spans="2:40" x14ac:dyDescent="0.15">
      <c r="B41" s="5" t="s">
        <v>80</v>
      </c>
      <c r="C41" s="42" t="s">
        <v>146</v>
      </c>
      <c r="D41" s="33">
        <f>移輸入係数!$E41*投入係数表!D39</f>
        <v>2.6685081713674172E-3</v>
      </c>
      <c r="E41" s="28">
        <f>移輸入係数!$E41*投入係数表!E39</f>
        <v>0</v>
      </c>
      <c r="F41" s="28">
        <f>移輸入係数!$E41*投入係数表!F39</f>
        <v>1.1709018657900751E-3</v>
      </c>
      <c r="G41" s="28">
        <f>移輸入係数!$E41*投入係数表!G39</f>
        <v>1.7302143730909239E-3</v>
      </c>
      <c r="H41" s="28">
        <f>移輸入係数!$E41*投入係数表!H39</f>
        <v>2.9359516610982653E-4</v>
      </c>
      <c r="I41" s="28">
        <f>移輸入係数!$E41*投入係数表!I39</f>
        <v>1.2110350138094803E-3</v>
      </c>
      <c r="J41" s="28">
        <f>移輸入係数!$E41*投入係数表!J39</f>
        <v>4.1796798623451354E-4</v>
      </c>
      <c r="K41" s="28">
        <f>移輸入係数!$E41*投入係数表!K39</f>
        <v>4.4794896072248056E-4</v>
      </c>
      <c r="L41" s="28">
        <f>移輸入係数!$E41*投入係数表!L39</f>
        <v>1.2521546907701953E-3</v>
      </c>
      <c r="M41" s="28">
        <f>移輸入係数!$E41*投入係数表!M39</f>
        <v>3.9528317017052108E-4</v>
      </c>
      <c r="N41" s="28">
        <f>移輸入係数!$E41*投入係数表!N39</f>
        <v>1.4079510572988284E-3</v>
      </c>
      <c r="O41" s="28">
        <f>移輸入係数!$E41*投入係数表!O39</f>
        <v>2.4806597153631554E-4</v>
      </c>
      <c r="P41" s="28">
        <f>移輸入係数!$E41*投入係数表!P39</f>
        <v>1.5434558170963715E-3</v>
      </c>
      <c r="Q41" s="28">
        <f>移輸入係数!$E41*投入係数表!Q39</f>
        <v>5.2305184560910874E-4</v>
      </c>
      <c r="R41" s="28">
        <f>移輸入係数!$E41*投入係数表!R39</f>
        <v>4.3020425338591664E-4</v>
      </c>
      <c r="S41" s="28">
        <f>移輸入係数!$E41*投入係数表!S39</f>
        <v>3.5061731837994324E-4</v>
      </c>
      <c r="T41" s="28">
        <f>移輸入係数!$E41*投入係数表!T39</f>
        <v>4.5325108328502726E-4</v>
      </c>
      <c r="U41" s="28">
        <f>移輸入係数!$E41*投入係数表!U39</f>
        <v>1.6656416819719856E-4</v>
      </c>
      <c r="V41" s="28">
        <f>移輸入係数!$E41*投入係数表!V39</f>
        <v>8.6629045428520958E-5</v>
      </c>
      <c r="W41" s="28">
        <f>移輸入係数!$E41*投入係数表!W39</f>
        <v>8.663055348326719E-4</v>
      </c>
      <c r="X41" s="28">
        <f>移輸入係数!$E41*投入係数表!X39</f>
        <v>7.5603609157517764E-4</v>
      </c>
      <c r="Y41" s="28">
        <f>移輸入係数!$E41*投入係数表!Y39</f>
        <v>2.3599088204538494E-3</v>
      </c>
      <c r="Z41" s="28">
        <f>移輸入係数!$E41*投入係数表!Z39</f>
        <v>8.3151948399474047E-3</v>
      </c>
      <c r="AA41" s="28">
        <f>移輸入係数!$E41*投入係数表!AA39</f>
        <v>1.8709881477512885E-3</v>
      </c>
      <c r="AB41" s="28">
        <f>移輸入係数!$E41*投入係数表!AB39</f>
        <v>5.9444055524245586E-4</v>
      </c>
      <c r="AC41" s="28">
        <f>移輸入係数!$E41*投入係数表!AC39</f>
        <v>3.7976238055689158E-3</v>
      </c>
      <c r="AD41" s="28">
        <f>移輸入係数!$E41*投入係数表!AD39</f>
        <v>2.4595676812136163E-4</v>
      </c>
      <c r="AE41" s="28">
        <f>移輸入係数!$E41*投入係数表!AE39</f>
        <v>1.7461204985340045E-3</v>
      </c>
      <c r="AF41" s="28">
        <f>移輸入係数!$E41*投入係数表!AF39</f>
        <v>8.1915402020079091E-4</v>
      </c>
      <c r="AG41" s="28">
        <f>移輸入係数!$E41*投入係数表!AG39</f>
        <v>2.3050251659044034E-6</v>
      </c>
      <c r="AH41" s="28">
        <f>移輸入係数!$E41*投入係数表!AH39</f>
        <v>2.3898780428514566E-3</v>
      </c>
      <c r="AI41" s="28">
        <f>移輸入係数!$E41*投入係数表!AI39</f>
        <v>1.1534124008801192E-3</v>
      </c>
      <c r="AJ41" s="28">
        <f>移輸入係数!$E41*投入係数表!AJ39</f>
        <v>0</v>
      </c>
      <c r="AK41" s="28">
        <f>移輸入係数!$E41*投入係数表!AK39</f>
        <v>1.8584835078294308E-3</v>
      </c>
      <c r="AL41" s="28">
        <f>移輸入係数!$E41*投入係数表!AL39</f>
        <v>2.5636312198622983E-3</v>
      </c>
      <c r="AM41" s="28">
        <f>移輸入係数!$E41*投入係数表!AM39</f>
        <v>0</v>
      </c>
      <c r="AN41" s="34">
        <f>移輸入係数!$E41*投入係数表!AN39</f>
        <v>1.6827206722254684E-2</v>
      </c>
    </row>
    <row r="42" spans="2:40" x14ac:dyDescent="0.15">
      <c r="B42" s="5" t="s">
        <v>81</v>
      </c>
      <c r="C42" s="42" t="s">
        <v>110</v>
      </c>
      <c r="D42" s="33">
        <f>移輸入係数!$E42*投入係数表!D40</f>
        <v>1.4176788198618957E-2</v>
      </c>
      <c r="E42" s="28">
        <f>移輸入係数!$E42*投入係数表!E40</f>
        <v>0</v>
      </c>
      <c r="F42" s="28">
        <f>移輸入係数!$E42*投入係数表!F40</f>
        <v>3.6821538633170274E-2</v>
      </c>
      <c r="G42" s="28">
        <f>移輸入係数!$E42*投入係数表!G40</f>
        <v>3.0975781065165228E-2</v>
      </c>
      <c r="H42" s="28">
        <f>移輸入係数!$E42*投入係数表!H40</f>
        <v>1.0017431241345104E-2</v>
      </c>
      <c r="I42" s="28">
        <f>移輸入係数!$E42*投入係数表!I40</f>
        <v>4.5816108817633761E-2</v>
      </c>
      <c r="J42" s="28">
        <f>移輸入係数!$E42*投入係数表!J40</f>
        <v>2.1937204574832551E-2</v>
      </c>
      <c r="K42" s="28">
        <f>移輸入係数!$E42*投入係数表!K40</f>
        <v>2.8595264006836169E-2</v>
      </c>
      <c r="L42" s="28">
        <f>移輸入係数!$E42*投入係数表!L40</f>
        <v>3.0171012335007026E-2</v>
      </c>
      <c r="M42" s="28">
        <f>移輸入係数!$E42*投入係数表!M40</f>
        <v>1.3320663524844038E-2</v>
      </c>
      <c r="N42" s="28">
        <f>移輸入係数!$E42*投入係数表!N40</f>
        <v>1.2542542730036821E-2</v>
      </c>
      <c r="O42" s="28">
        <f>移輸入係数!$E42*投入係数表!O40</f>
        <v>1.9048071412675751E-2</v>
      </c>
      <c r="P42" s="28">
        <f>移輸入係数!$E42*投入係数表!P40</f>
        <v>2.8568663261796329E-2</v>
      </c>
      <c r="Q42" s="28">
        <f>移輸入係数!$E42*投入係数表!Q40</f>
        <v>2.5186053794626385E-2</v>
      </c>
      <c r="R42" s="28">
        <f>移輸入係数!$E42*投入係数表!R40</f>
        <v>2.4516989035231987E-2</v>
      </c>
      <c r="S42" s="28">
        <f>移輸入係数!$E42*投入係数表!S40</f>
        <v>2.8888535570389173E-2</v>
      </c>
      <c r="T42" s="28">
        <f>移輸入係数!$E42*投入係数表!T40</f>
        <v>3.4179971967362964E-2</v>
      </c>
      <c r="U42" s="28">
        <f>移輸入係数!$E42*投入係数表!U40</f>
        <v>4.4309283166912523E-2</v>
      </c>
      <c r="V42" s="28">
        <f>移輸入係数!$E42*投入係数表!V40</f>
        <v>2.0559449162666485E-2</v>
      </c>
      <c r="W42" s="28">
        <f>移輸入係数!$E42*投入係数表!W40</f>
        <v>2.5131427671447448E-2</v>
      </c>
      <c r="X42" s="28">
        <f>移輸入係数!$E42*投入係数表!X40</f>
        <v>7.2111944025635602E-2</v>
      </c>
      <c r="Y42" s="28">
        <f>移輸入係数!$E42*投入係数表!Y40</f>
        <v>5.7187001693899606E-2</v>
      </c>
      <c r="Z42" s="28">
        <f>移輸入係数!$E42*投入係数表!Z40</f>
        <v>0.10255769563014636</v>
      </c>
      <c r="AA42" s="28">
        <f>移輸入係数!$E42*投入係数表!AA40</f>
        <v>4.1808321783139875E-2</v>
      </c>
      <c r="AB42" s="28">
        <f>移輸入係数!$E42*投入係数表!AB40</f>
        <v>5.1499806885671476E-2</v>
      </c>
      <c r="AC42" s="28">
        <f>移輸入係数!$E42*投入係数表!AC40</f>
        <v>8.0395501899034855E-2</v>
      </c>
      <c r="AD42" s="28">
        <f>移輸入係数!$E42*投入係数表!AD40</f>
        <v>1.8916534783308479E-2</v>
      </c>
      <c r="AE42" s="28">
        <f>移輸入係数!$E42*投入係数表!AE40</f>
        <v>0.10465835496936347</v>
      </c>
      <c r="AF42" s="28">
        <f>移輸入係数!$E42*投入係数表!AF40</f>
        <v>0.11502531267102624</v>
      </c>
      <c r="AG42" s="28">
        <f>移輸入係数!$E42*投入係数表!AG40</f>
        <v>6.0139576862539394E-2</v>
      </c>
      <c r="AH42" s="28">
        <f>移輸入係数!$E42*投入係数表!AH40</f>
        <v>6.2268438305421232E-2</v>
      </c>
      <c r="AI42" s="28">
        <f>移輸入係数!$E42*投入係数表!AI40</f>
        <v>2.9813893967481873E-2</v>
      </c>
      <c r="AJ42" s="28">
        <f>移輸入係数!$E42*投入係数表!AJ40</f>
        <v>5.5624630847865703E-2</v>
      </c>
      <c r="AK42" s="28">
        <f>移輸入係数!$E42*投入係数表!AK40</f>
        <v>0.10294383785884324</v>
      </c>
      <c r="AL42" s="28">
        <f>移輸入係数!$E42*投入係数表!AL40</f>
        <v>2.588006063737602E-2</v>
      </c>
      <c r="AM42" s="28">
        <f>移輸入係数!$E42*投入係数表!AM40</f>
        <v>0</v>
      </c>
      <c r="AN42" s="34">
        <f>移輸入係数!$E42*投入係数表!AN40</f>
        <v>9.9847082039058368E-3</v>
      </c>
    </row>
    <row r="43" spans="2:40" x14ac:dyDescent="0.15">
      <c r="B43" s="5" t="s">
        <v>82</v>
      </c>
      <c r="C43" s="42" t="s">
        <v>111</v>
      </c>
      <c r="D43" s="33">
        <f>移輸入係数!$E43*投入係数表!D41</f>
        <v>1.3963527453719456E-4</v>
      </c>
      <c r="E43" s="28">
        <f>移輸入係数!$E43*投入係数表!E41</f>
        <v>0</v>
      </c>
      <c r="F43" s="28">
        <f>移輸入係数!$E43*投入係数表!F41</f>
        <v>2.2675234301691198E-4</v>
      </c>
      <c r="G43" s="28">
        <f>移輸入係数!$E43*投入係数表!G41</f>
        <v>3.3813610418812058E-5</v>
      </c>
      <c r="H43" s="28">
        <f>移輸入係数!$E43*投入係数表!H41</f>
        <v>2.9178567174486397E-5</v>
      </c>
      <c r="I43" s="28">
        <f>移輸入係数!$E43*投入係数表!I41</f>
        <v>1.1771315501049081E-4</v>
      </c>
      <c r="J43" s="28">
        <f>移輸入係数!$E43*投入係数表!J41</f>
        <v>0</v>
      </c>
      <c r="K43" s="28">
        <f>移輸入係数!$E43*投入係数表!K41</f>
        <v>5.9130580425239296E-5</v>
      </c>
      <c r="L43" s="28">
        <f>移輸入係数!$E43*投入係数表!L41</f>
        <v>5.2597920666251513E-5</v>
      </c>
      <c r="M43" s="28">
        <f>移輸入係数!$E43*投入係数表!M41</f>
        <v>1.6695547120311738E-5</v>
      </c>
      <c r="N43" s="28">
        <f>移輸入係数!$E43*投入係数表!N41</f>
        <v>3.1247511522422674E-7</v>
      </c>
      <c r="O43" s="28">
        <f>移輸入係数!$E43*投入係数表!O41</f>
        <v>2.3406834964861933E-5</v>
      </c>
      <c r="P43" s="28">
        <f>移輸入係数!$E43*投入係数表!P41</f>
        <v>1.1422665485865435E-4</v>
      </c>
      <c r="Q43" s="28">
        <f>移輸入係数!$E43*投入係数表!Q41</f>
        <v>1.0329199404899492E-4</v>
      </c>
      <c r="R43" s="28">
        <f>移輸入係数!$E43*投入係数表!R41</f>
        <v>3.6754945019923928E-5</v>
      </c>
      <c r="S43" s="28">
        <f>移輸入係数!$E43*投入係数表!S41</f>
        <v>2.4033102477568363E-4</v>
      </c>
      <c r="T43" s="28">
        <f>移輸入係数!$E43*投入係数表!T41</f>
        <v>8.5061745235041E-5</v>
      </c>
      <c r="U43" s="28">
        <f>移輸入係数!$E43*投入係数表!U41</f>
        <v>1.3753658189500276E-5</v>
      </c>
      <c r="V43" s="28">
        <f>移輸入係数!$E43*投入係数表!V41</f>
        <v>6.4531678002258485E-5</v>
      </c>
      <c r="W43" s="28">
        <f>移輸入係数!$E43*投入係数表!W41</f>
        <v>1.1903739833242532E-4</v>
      </c>
      <c r="X43" s="28">
        <f>移輸入係数!$E43*投入係数表!X41</f>
        <v>2.2856479064291646E-4</v>
      </c>
      <c r="Y43" s="28">
        <f>移輸入係数!$E43*投入係数表!Y41</f>
        <v>7.6797400683669759E-5</v>
      </c>
      <c r="Z43" s="28">
        <f>移輸入係数!$E43*投入係数表!Z41</f>
        <v>2.7799491289018862E-4</v>
      </c>
      <c r="AA43" s="28">
        <f>移輸入係数!$E43*投入係数表!AA41</f>
        <v>4.4213517471052504E-5</v>
      </c>
      <c r="AB43" s="28">
        <f>移輸入係数!$E43*投入係数表!AB41</f>
        <v>4.4923647495679096E-4</v>
      </c>
      <c r="AC43" s="28">
        <f>移輸入係数!$E43*投入係数表!AC41</f>
        <v>1.9795016328925461E-4</v>
      </c>
      <c r="AD43" s="28">
        <f>移輸入係数!$E43*投入係数表!AD41</f>
        <v>5.5975861603561384E-4</v>
      </c>
      <c r="AE43" s="28">
        <f>移輸入係数!$E43*投入係数表!AE41</f>
        <v>4.9783703996550952E-4</v>
      </c>
      <c r="AF43" s="28">
        <f>移輸入係数!$E43*投入係数表!AF41</f>
        <v>3.9572423339910671E-3</v>
      </c>
      <c r="AG43" s="28">
        <f>移輸入係数!$E43*投入係数表!AG41</f>
        <v>3.0931448032205371E-4</v>
      </c>
      <c r="AH43" s="28">
        <f>移輸入係数!$E43*投入係数表!AH41</f>
        <v>7.4940210215966134E-3</v>
      </c>
      <c r="AI43" s="28">
        <f>移輸入係数!$E43*投入係数表!AI41</f>
        <v>1.3514836066691686E-2</v>
      </c>
      <c r="AJ43" s="28">
        <f>移輸入係数!$E43*投入係数表!AJ41</f>
        <v>1.5894433711670208E-3</v>
      </c>
      <c r="AK43" s="28">
        <f>移輸入係数!$E43*投入係数表!AK41</f>
        <v>1.4054971786710843E-3</v>
      </c>
      <c r="AL43" s="28">
        <f>移輸入係数!$E43*投入係数表!AL41</f>
        <v>1.1265324351555472E-2</v>
      </c>
      <c r="AM43" s="28">
        <f>移輸入係数!$E43*投入係数表!AM41</f>
        <v>0</v>
      </c>
      <c r="AN43" s="34">
        <f>移輸入係数!$E43*投入係数表!AN41</f>
        <v>1.2354457798018116E-3</v>
      </c>
    </row>
    <row r="44" spans="2:40" x14ac:dyDescent="0.15">
      <c r="B44" s="5" t="s">
        <v>83</v>
      </c>
      <c r="C44" s="42" t="s">
        <v>3</v>
      </c>
      <c r="D44" s="33">
        <f>移輸入係数!$E44*投入係数表!D42</f>
        <v>2.327417535388949E-4</v>
      </c>
      <c r="E44" s="28">
        <f>移輸入係数!$E44*投入係数表!E42</f>
        <v>0</v>
      </c>
      <c r="F44" s="28">
        <f>移輸入係数!$E44*投入係数表!F42</f>
        <v>7.2029851086676607E-4</v>
      </c>
      <c r="G44" s="28">
        <f>移輸入係数!$E44*投入係数表!G42</f>
        <v>1.2120911532309865E-3</v>
      </c>
      <c r="H44" s="28">
        <f>移輸入係数!$E44*投入係数表!H42</f>
        <v>5.0267171948642866E-4</v>
      </c>
      <c r="I44" s="28">
        <f>移輸入係数!$E44*投入係数表!I42</f>
        <v>7.6669614208694885E-4</v>
      </c>
      <c r="J44" s="28">
        <f>移輸入係数!$E44*投入係数表!J42</f>
        <v>2.0898641588296767E-4</v>
      </c>
      <c r="K44" s="28">
        <f>移輸入係数!$E44*投入係数表!K42</f>
        <v>1.5774205615403292E-4</v>
      </c>
      <c r="L44" s="28">
        <f>移輸入係数!$E44*投入係数表!L42</f>
        <v>9.6578568863268618E-4</v>
      </c>
      <c r="M44" s="28">
        <f>移輸入係数!$E44*投入係数表!M42</f>
        <v>3.5621031767597231E-4</v>
      </c>
      <c r="N44" s="28">
        <f>移輸入係数!$E44*投入係数表!N42</f>
        <v>3.7156868335351182E-4</v>
      </c>
      <c r="O44" s="28">
        <f>移輸入係数!$E44*投入係数表!O42</f>
        <v>3.89332683853096E-4</v>
      </c>
      <c r="P44" s="28">
        <f>移輸入係数!$E44*投入係数表!P42</f>
        <v>6.2936495989546898E-4</v>
      </c>
      <c r="Q44" s="28">
        <f>移輸入係数!$E44*投入係数表!Q42</f>
        <v>9.5696816612739037E-4</v>
      </c>
      <c r="R44" s="28">
        <f>移輸入係数!$E44*投入係数表!R42</f>
        <v>6.7926215512701337E-4</v>
      </c>
      <c r="S44" s="28">
        <f>移輸入係数!$E44*投入係数表!S42</f>
        <v>7.0549801090183677E-4</v>
      </c>
      <c r="T44" s="28">
        <f>移輸入係数!$E44*投入係数表!T42</f>
        <v>1.1310900826556837E-3</v>
      </c>
      <c r="U44" s="28">
        <f>移輸入係数!$E44*投入係数表!U42</f>
        <v>1.7818989161165909E-3</v>
      </c>
      <c r="V44" s="28">
        <f>移輸入係数!$E44*投入係数表!V42</f>
        <v>2.7940443792315393E-4</v>
      </c>
      <c r="W44" s="28">
        <f>移輸入係数!$E44*投入係数表!W42</f>
        <v>1.0541424257479795E-3</v>
      </c>
      <c r="X44" s="28">
        <f>移輸入係数!$E44*投入係数表!X42</f>
        <v>9.1441674386414393E-4</v>
      </c>
      <c r="Y44" s="28">
        <f>移輸入係数!$E44*投入係数表!Y42</f>
        <v>8.2220164762381698E-5</v>
      </c>
      <c r="Z44" s="28">
        <f>移輸入係数!$E44*投入係数表!Z42</f>
        <v>9.752027177455339E-4</v>
      </c>
      <c r="AA44" s="28">
        <f>移輸入係数!$E44*投入係数表!AA42</f>
        <v>2.8782865442163641E-3</v>
      </c>
      <c r="AB44" s="28">
        <f>移輸入係数!$E44*投入係数表!AB42</f>
        <v>1.9743916723110257E-3</v>
      </c>
      <c r="AC44" s="28">
        <f>移輸入係数!$E44*投入係数表!AC42</f>
        <v>3.007666699942626E-3</v>
      </c>
      <c r="AD44" s="28">
        <f>移輸入係数!$E44*投入係数表!AD42</f>
        <v>3.8517248335179498E-4</v>
      </c>
      <c r="AE44" s="28">
        <f>移輸入係数!$E44*投入係数表!AE42</f>
        <v>1.8226071043298162E-3</v>
      </c>
      <c r="AF44" s="28">
        <f>移輸入係数!$E44*投入係数表!AF42</f>
        <v>1.7528126333216892E-3</v>
      </c>
      <c r="AG44" s="28">
        <f>移輸入係数!$E44*投入係数表!AG42</f>
        <v>2.617589479878466E-3</v>
      </c>
      <c r="AH44" s="28">
        <f>移輸入係数!$E44*投入係数表!AH42</f>
        <v>4.040847484374205E-3</v>
      </c>
      <c r="AI44" s="28">
        <f>移輸入係数!$E44*投入係数表!AI42</f>
        <v>2.3092121987468525E-3</v>
      </c>
      <c r="AJ44" s="28">
        <f>移輸入係数!$E44*投入係数表!AJ42</f>
        <v>4.8849923009062785E-3</v>
      </c>
      <c r="AK44" s="28">
        <f>移輸入係数!$E44*投入係数表!AK42</f>
        <v>1.7090850941526114E-3</v>
      </c>
      <c r="AL44" s="28">
        <f>移輸入係数!$E44*投入係数表!AL42</f>
        <v>1.9532442161648844E-3</v>
      </c>
      <c r="AM44" s="28">
        <f>移輸入係数!$E44*投入係数表!AM42</f>
        <v>0</v>
      </c>
      <c r="AN44" s="34">
        <f>移輸入係数!$E44*投入係数表!AN42</f>
        <v>6.2573274226676278E-5</v>
      </c>
    </row>
    <row r="45" spans="2:40" x14ac:dyDescent="0.15">
      <c r="B45" s="5" t="s">
        <v>84</v>
      </c>
      <c r="C45" s="42" t="s">
        <v>4</v>
      </c>
      <c r="D45" s="35">
        <f>移輸入係数!$E45*投入係数表!D43</f>
        <v>7.579466587828227E-3</v>
      </c>
      <c r="E45" s="36">
        <f>移輸入係数!$E45*投入係数表!E43</f>
        <v>0</v>
      </c>
      <c r="F45" s="36">
        <f>移輸入係数!$E45*投入係数表!F43</f>
        <v>2.6053213933734248E-3</v>
      </c>
      <c r="G45" s="36">
        <f>移輸入係数!$E45*投入係数表!G43</f>
        <v>2.270053362403792E-3</v>
      </c>
      <c r="H45" s="36">
        <f>移輸入係数!$E45*投入係数表!H43</f>
        <v>1.1611951558335566E-3</v>
      </c>
      <c r="I45" s="36">
        <f>移輸入係数!$E45*投入係数表!I43</f>
        <v>6.5638099376053906E-4</v>
      </c>
      <c r="J45" s="36">
        <f>移輸入係数!$E45*投入係数表!J43</f>
        <v>1.6291320558610208E-2</v>
      </c>
      <c r="K45" s="36">
        <f>移輸入係数!$E45*投入係数表!K43</f>
        <v>1.6476191955917903E-3</v>
      </c>
      <c r="L45" s="36">
        <f>移輸入係数!$E45*投入係数表!L43</f>
        <v>7.4276882581109952E-3</v>
      </c>
      <c r="M45" s="36">
        <f>移輸入係数!$E45*投入係数表!M43</f>
        <v>9.4546604172838535E-3</v>
      </c>
      <c r="N45" s="36">
        <f>移輸入係数!$E45*投入係数表!N43</f>
        <v>6.4106533717651366E-3</v>
      </c>
      <c r="O45" s="36">
        <f>移輸入係数!$E45*投入係数表!O43</f>
        <v>5.7080943238534019E-3</v>
      </c>
      <c r="P45" s="36">
        <f>移輸入係数!$E45*投入係数表!P43</f>
        <v>6.024557400775999E-3</v>
      </c>
      <c r="Q45" s="36">
        <f>移輸入係数!$E45*投入係数表!Q43</f>
        <v>4.1517139884685644E-3</v>
      </c>
      <c r="R45" s="36">
        <f>移輸入係数!$E45*投入係数表!R43</f>
        <v>2.2347450191343584E-3</v>
      </c>
      <c r="S45" s="36">
        <f>移輸入係数!$E45*投入係数表!S43</f>
        <v>4.5405843863326423E-4</v>
      </c>
      <c r="T45" s="36">
        <f>移輸入係数!$E45*投入係数表!T43</f>
        <v>1.6428829139324198E-3</v>
      </c>
      <c r="U45" s="36">
        <f>移輸入係数!$E45*投入係数表!U43</f>
        <v>3.1655260019122738E-3</v>
      </c>
      <c r="V45" s="36">
        <f>移輸入係数!$E45*投入係数表!V43</f>
        <v>3.0598721145259374E-4</v>
      </c>
      <c r="W45" s="36">
        <f>移輸入係数!$E45*投入係数表!W43</f>
        <v>1.2744250400622331E-3</v>
      </c>
      <c r="X45" s="36">
        <f>移輸入係数!$E45*投入係数表!X43</f>
        <v>1.1762009498084352E-2</v>
      </c>
      <c r="Y45" s="36">
        <f>移輸入係数!$E45*投入係数表!Y43</f>
        <v>2.6804235595753951E-3</v>
      </c>
      <c r="Z45" s="36">
        <f>移輸入係数!$E45*投入係数表!Z43</f>
        <v>6.4773989183633833E-3</v>
      </c>
      <c r="AA45" s="36">
        <f>移輸入係数!$E45*投入係数表!AA43</f>
        <v>6.384904257600436E-3</v>
      </c>
      <c r="AB45" s="36">
        <f>移輸入係数!$E45*投入係数表!AB43</f>
        <v>3.629080833290276E-3</v>
      </c>
      <c r="AC45" s="36">
        <f>移輸入係数!$E45*投入係数表!AC43</f>
        <v>9.6076188423028838E-3</v>
      </c>
      <c r="AD45" s="36">
        <f>移輸入係数!$E45*投入係数表!AD43</f>
        <v>3.0789977757799732E-3</v>
      </c>
      <c r="AE45" s="36">
        <f>移輸入係数!$E45*投入係数表!AE43</f>
        <v>1.4612631899004623E-3</v>
      </c>
      <c r="AF45" s="36">
        <f>移輸入係数!$E45*投入係数表!AF43</f>
        <v>4.6422946597940804E-3</v>
      </c>
      <c r="AG45" s="36">
        <f>移輸入係数!$E45*投入係数表!AG43</f>
        <v>3.0951395981633706E-4</v>
      </c>
      <c r="AH45" s="36">
        <f>移輸入係数!$E45*投入係数表!AH43</f>
        <v>4.6582910772917036E-3</v>
      </c>
      <c r="AI45" s="36">
        <f>移輸入係数!$E45*投入係数表!AI43</f>
        <v>2.5029960010305571E-3</v>
      </c>
      <c r="AJ45" s="36">
        <f>移輸入係数!$E45*投入係数表!AJ43</f>
        <v>1.1002814019117603E-2</v>
      </c>
      <c r="AK45" s="36">
        <f>移輸入係数!$E45*投入係数表!AK43</f>
        <v>3.5267146570037294E-3</v>
      </c>
      <c r="AL45" s="36">
        <f>移輸入係数!$E45*投入係数表!AL43</f>
        <v>3.3432454350895047E-3</v>
      </c>
      <c r="AM45" s="36">
        <f>移輸入係数!$E45*投入係数表!AM43</f>
        <v>3.9165313644657642E-4</v>
      </c>
      <c r="AN45" s="37">
        <f>移輸入係数!$E45*投入係数表!AN43</f>
        <v>-1.8560740304373945E-2</v>
      </c>
    </row>
  </sheetData>
  <phoneticPr fontId="2"/>
  <pageMargins left="0.7" right="0.7" top="0.75" bottom="0.75" header="0.3" footer="0.3"/>
  <ignoredErrors>
    <ignoredError sqref="B9:B45 D7:AN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B6:AQ45"/>
  <sheetViews>
    <sheetView topLeftCell="B1" workbookViewId="0"/>
  </sheetViews>
  <sheetFormatPr defaultRowHeight="13.5" x14ac:dyDescent="0.15"/>
  <cols>
    <col min="3" max="3" width="18.625" customWidth="1"/>
    <col min="4" max="40" width="9.625" customWidth="1"/>
    <col min="41" max="56" width="9" customWidth="1"/>
  </cols>
  <sheetData>
    <row r="6" spans="2:43" x14ac:dyDescent="0.15">
      <c r="C6" s="1"/>
      <c r="D6" s="2"/>
      <c r="E6" s="2"/>
      <c r="F6" s="2"/>
      <c r="G6" s="2"/>
      <c r="H6" s="2"/>
      <c r="I6" s="2"/>
    </row>
    <row r="7" spans="2:43" x14ac:dyDescent="0.15">
      <c r="B7" s="3"/>
      <c r="C7" s="4"/>
      <c r="D7" s="5" t="s">
        <v>48</v>
      </c>
      <c r="E7" s="5" t="s">
        <v>49</v>
      </c>
      <c r="F7" s="5" t="s">
        <v>50</v>
      </c>
      <c r="G7" s="5" t="s">
        <v>51</v>
      </c>
      <c r="H7" s="5" t="s">
        <v>52</v>
      </c>
      <c r="I7" s="5" t="s">
        <v>53</v>
      </c>
      <c r="J7" s="5" t="s">
        <v>54</v>
      </c>
      <c r="K7" s="5" t="s">
        <v>55</v>
      </c>
      <c r="L7" s="5" t="s">
        <v>56</v>
      </c>
      <c r="M7" s="5" t="s">
        <v>57</v>
      </c>
      <c r="N7" s="5" t="s">
        <v>58</v>
      </c>
      <c r="O7" s="5" t="s">
        <v>59</v>
      </c>
      <c r="P7" s="5" t="s">
        <v>60</v>
      </c>
      <c r="Q7" s="5" t="s">
        <v>61</v>
      </c>
      <c r="R7" s="5" t="s">
        <v>62</v>
      </c>
      <c r="S7" s="5" t="s">
        <v>63</v>
      </c>
      <c r="T7" s="5" t="s">
        <v>64</v>
      </c>
      <c r="U7" s="5" t="s">
        <v>65</v>
      </c>
      <c r="V7" s="5" t="s">
        <v>66</v>
      </c>
      <c r="W7" s="5" t="s">
        <v>67</v>
      </c>
      <c r="X7" s="5" t="s">
        <v>68</v>
      </c>
      <c r="Y7" s="5" t="s">
        <v>69</v>
      </c>
      <c r="Z7" s="5" t="s">
        <v>70</v>
      </c>
      <c r="AA7" s="5" t="s">
        <v>71</v>
      </c>
      <c r="AB7" s="5" t="s">
        <v>72</v>
      </c>
      <c r="AC7" s="5" t="s">
        <v>73</v>
      </c>
      <c r="AD7" s="5" t="s">
        <v>74</v>
      </c>
      <c r="AE7" s="5" t="s">
        <v>75</v>
      </c>
      <c r="AF7" s="5" t="s">
        <v>76</v>
      </c>
      <c r="AG7" s="5" t="s">
        <v>77</v>
      </c>
      <c r="AH7" s="5" t="s">
        <v>78</v>
      </c>
      <c r="AI7" s="5" t="s">
        <v>79</v>
      </c>
      <c r="AJ7" s="5" t="s">
        <v>80</v>
      </c>
      <c r="AK7" s="5" t="s">
        <v>81</v>
      </c>
      <c r="AL7" s="5" t="s">
        <v>82</v>
      </c>
      <c r="AM7" s="5" t="s">
        <v>83</v>
      </c>
      <c r="AN7" s="5" t="s">
        <v>84</v>
      </c>
    </row>
    <row r="8" spans="2:43" ht="40.5" x14ac:dyDescent="0.15">
      <c r="B8" s="8"/>
      <c r="C8" s="9"/>
      <c r="D8" s="12" t="s">
        <v>143</v>
      </c>
      <c r="E8" s="12" t="s">
        <v>104</v>
      </c>
      <c r="F8" s="12" t="s">
        <v>123</v>
      </c>
      <c r="G8" s="12" t="s">
        <v>124</v>
      </c>
      <c r="H8" s="12" t="s">
        <v>105</v>
      </c>
      <c r="I8" s="12" t="s">
        <v>125</v>
      </c>
      <c r="J8" s="12" t="s">
        <v>126</v>
      </c>
      <c r="K8" s="12" t="s">
        <v>144</v>
      </c>
      <c r="L8" s="12" t="s">
        <v>127</v>
      </c>
      <c r="M8" s="12" t="s">
        <v>128</v>
      </c>
      <c r="N8" s="12" t="s">
        <v>129</v>
      </c>
      <c r="O8" s="12" t="s">
        <v>130</v>
      </c>
      <c r="P8" s="12" t="s">
        <v>37</v>
      </c>
      <c r="Q8" s="12" t="s">
        <v>38</v>
      </c>
      <c r="R8" s="12" t="s">
        <v>39</v>
      </c>
      <c r="S8" s="12" t="s">
        <v>106</v>
      </c>
      <c r="T8" s="12" t="s">
        <v>131</v>
      </c>
      <c r="U8" s="12" t="s">
        <v>145</v>
      </c>
      <c r="V8" s="12" t="s">
        <v>132</v>
      </c>
      <c r="W8" s="12" t="s">
        <v>0</v>
      </c>
      <c r="X8" s="12" t="s">
        <v>133</v>
      </c>
      <c r="Y8" s="12" t="s">
        <v>107</v>
      </c>
      <c r="Z8" s="12" t="s">
        <v>1</v>
      </c>
      <c r="AA8" s="12" t="s">
        <v>2</v>
      </c>
      <c r="AB8" s="12" t="s">
        <v>134</v>
      </c>
      <c r="AC8" s="12" t="s">
        <v>135</v>
      </c>
      <c r="AD8" s="12" t="s">
        <v>136</v>
      </c>
      <c r="AE8" s="12" t="s">
        <v>137</v>
      </c>
      <c r="AF8" s="12" t="s">
        <v>108</v>
      </c>
      <c r="AG8" s="12" t="s">
        <v>138</v>
      </c>
      <c r="AH8" s="12" t="s">
        <v>139</v>
      </c>
      <c r="AI8" s="12" t="s">
        <v>109</v>
      </c>
      <c r="AJ8" s="12" t="s">
        <v>146</v>
      </c>
      <c r="AK8" s="12" t="s">
        <v>110</v>
      </c>
      <c r="AL8" s="12" t="s">
        <v>111</v>
      </c>
      <c r="AM8" s="12" t="s">
        <v>3</v>
      </c>
      <c r="AN8" s="12" t="s">
        <v>4</v>
      </c>
      <c r="AO8" s="1"/>
      <c r="AP8" s="1"/>
      <c r="AQ8" s="1"/>
    </row>
    <row r="9" spans="2:43" x14ac:dyDescent="0.15">
      <c r="B9" s="5" t="s">
        <v>48</v>
      </c>
      <c r="C9" s="42" t="s">
        <v>143</v>
      </c>
      <c r="D9" s="33">
        <f>移輸入係数!$D9*投入係数表!D7</f>
        <v>6.3530481582314891E-2</v>
      </c>
      <c r="E9" s="28">
        <f>移輸入係数!$D9*投入係数表!E7</f>
        <v>0</v>
      </c>
      <c r="F9" s="28">
        <f>移輸入係数!$D9*投入係数表!F7</f>
        <v>0.11124694128675358</v>
      </c>
      <c r="G9" s="28">
        <f>移輸入係数!$D9*投入係数表!G7</f>
        <v>2.5659574827789815E-3</v>
      </c>
      <c r="H9" s="28">
        <f>移輸入係数!$D9*投入係数表!H7</f>
        <v>4.7405217776146183E-4</v>
      </c>
      <c r="I9" s="28">
        <f>移輸入係数!$D9*投入係数表!I7</f>
        <v>3.0771400449065432E-3</v>
      </c>
      <c r="J9" s="28">
        <f>移輸入係数!$D9*投入係数表!J7</f>
        <v>0</v>
      </c>
      <c r="K9" s="28">
        <f>移輸入係数!$D9*投入係数表!K7</f>
        <v>2.8838620358840918E-3</v>
      </c>
      <c r="L9" s="28">
        <f>移輸入係数!$D9*投入係数表!L7</f>
        <v>1.2305867337554434E-4</v>
      </c>
      <c r="M9" s="28">
        <f>移輸入係数!$D9*投入係数表!M7</f>
        <v>0</v>
      </c>
      <c r="N9" s="28">
        <f>移輸入係数!$D9*投入係数表!N7</f>
        <v>0</v>
      </c>
      <c r="O9" s="28">
        <f>移輸入係数!$D9*投入係数表!O7</f>
        <v>0</v>
      </c>
      <c r="P9" s="28">
        <f>移輸入係数!$D9*投入係数表!P7</f>
        <v>0</v>
      </c>
      <c r="Q9" s="28">
        <f>移輸入係数!$D9*投入係数表!Q7</f>
        <v>0</v>
      </c>
      <c r="R9" s="28">
        <f>移輸入係数!$D9*投入係数表!R7</f>
        <v>0</v>
      </c>
      <c r="S9" s="28">
        <f>移輸入係数!$D9*投入係数表!S7</f>
        <v>0</v>
      </c>
      <c r="T9" s="28">
        <f>移輸入係数!$D9*投入係数表!T7</f>
        <v>0</v>
      </c>
      <c r="U9" s="28">
        <f>移輸入係数!$D9*投入係数表!U7</f>
        <v>0</v>
      </c>
      <c r="V9" s="28">
        <f>移輸入係数!$D9*投入係数表!V7</f>
        <v>0</v>
      </c>
      <c r="W9" s="28">
        <f>移輸入係数!$D9*投入係数表!W7</f>
        <v>4.3771239721337408E-3</v>
      </c>
      <c r="X9" s="28">
        <f>移輸入係数!$D9*投入係数表!X7</f>
        <v>9.0574919514922324E-4</v>
      </c>
      <c r="Y9" s="28">
        <f>移輸入係数!$D9*投入係数表!Y7</f>
        <v>0</v>
      </c>
      <c r="Z9" s="28">
        <f>移輸入係数!$D9*投入係数表!Z7</f>
        <v>0</v>
      </c>
      <c r="AA9" s="28">
        <f>移輸入係数!$D9*投入係数表!AA7</f>
        <v>0</v>
      </c>
      <c r="AB9" s="28">
        <f>移輸入係数!$D9*投入係数表!AB7</f>
        <v>1.2204106607358645E-4</v>
      </c>
      <c r="AC9" s="28">
        <f>移輸入係数!$D9*投入係数表!AC7</f>
        <v>0</v>
      </c>
      <c r="AD9" s="28">
        <f>移輸入係数!$D9*投入係数表!AD7</f>
        <v>3.9325421700197819E-6</v>
      </c>
      <c r="AE9" s="28">
        <f>移輸入係数!$D9*投入係数表!AE7</f>
        <v>0</v>
      </c>
      <c r="AF9" s="28">
        <f>移輸入係数!$D9*投入係数表!AF7</f>
        <v>0</v>
      </c>
      <c r="AG9" s="28">
        <f>移輸入係数!$D9*投入係数表!AG7</f>
        <v>2.8098849041754242E-5</v>
      </c>
      <c r="AH9" s="28">
        <f>移輸入係数!$D9*投入係数表!AH7</f>
        <v>1.4254250457882258E-3</v>
      </c>
      <c r="AI9" s="28">
        <f>移輸入係数!$D9*投入係数表!AI7</f>
        <v>1.5710025478509811E-3</v>
      </c>
      <c r="AJ9" s="28">
        <f>移輸入係数!$D9*投入係数表!AJ7</f>
        <v>1.7047775291593569E-3</v>
      </c>
      <c r="AK9" s="28">
        <f>移輸入係数!$D9*投入係数表!AK7</f>
        <v>8.1425181012445281E-6</v>
      </c>
      <c r="AL9" s="28">
        <f>移輸入係数!$D9*投入係数表!AL7</f>
        <v>1.3804606435385103E-2</v>
      </c>
      <c r="AM9" s="28">
        <f>移輸入係数!$D9*投入係数表!AM7</f>
        <v>0</v>
      </c>
      <c r="AN9" s="34">
        <f>移輸入係数!$D9*投入係数表!AN7</f>
        <v>0</v>
      </c>
    </row>
    <row r="10" spans="2:43" x14ac:dyDescent="0.15">
      <c r="B10" s="5" t="s">
        <v>49</v>
      </c>
      <c r="C10" s="42" t="s">
        <v>104</v>
      </c>
      <c r="D10" s="33">
        <f>移輸入係数!$D10*投入係数表!D8</f>
        <v>1.0441646719587535E-7</v>
      </c>
      <c r="E10" s="28">
        <f>移輸入係数!$D10*投入係数表!E8</f>
        <v>0</v>
      </c>
      <c r="F10" s="28">
        <f>移輸入係数!$D10*投入係数表!F8</f>
        <v>2.3039294112927976E-4</v>
      </c>
      <c r="G10" s="28">
        <f>移輸入係数!$D10*投入係数表!G8</f>
        <v>5.3457174394719497E-5</v>
      </c>
      <c r="H10" s="28">
        <f>移輸入係数!$D10*投入係数表!H8</f>
        <v>5.1201152892692105E-5</v>
      </c>
      <c r="I10" s="28">
        <f>移輸入係数!$D10*投入係数表!I8</f>
        <v>8.874895736258997E-4</v>
      </c>
      <c r="J10" s="28">
        <f>移輸入係数!$D10*投入係数表!J8</f>
        <v>4.4932079414838053E-2</v>
      </c>
      <c r="K10" s="28">
        <f>移輸入係数!$D10*投入係数表!K8</f>
        <v>5.2106272189678673E-5</v>
      </c>
      <c r="L10" s="28">
        <f>移輸入係数!$D10*投入係数表!L8</f>
        <v>3.8732738446955128E-2</v>
      </c>
      <c r="M10" s="28">
        <f>移輸入係数!$D10*投入係数表!M8</f>
        <v>1.9752684839026703E-4</v>
      </c>
      <c r="N10" s="28">
        <f>移輸入係数!$D10*投入係数表!N8</f>
        <v>5.4263675798542202E-2</v>
      </c>
      <c r="O10" s="28">
        <f>移輸入係数!$D10*投入係数表!O8</f>
        <v>7.878511426482434E-5</v>
      </c>
      <c r="P10" s="28">
        <f>移輸入係数!$D10*投入係数表!P8</f>
        <v>5.7607455124043967E-5</v>
      </c>
      <c r="Q10" s="28">
        <f>移輸入係数!$D10*投入係数表!Q8</f>
        <v>4.3529808626013347E-5</v>
      </c>
      <c r="R10" s="28">
        <f>移輸入係数!$D10*投入係数表!R8</f>
        <v>8.2513455746533368E-5</v>
      </c>
      <c r="S10" s="28">
        <f>移輸入係数!$D10*投入係数表!S8</f>
        <v>7.4529364737909015E-5</v>
      </c>
      <c r="T10" s="28">
        <f>移輸入係数!$D10*投入係数表!T8</f>
        <v>3.9321816916238064E-5</v>
      </c>
      <c r="U10" s="28">
        <f>移輸入係数!$D10*投入係数表!U8</f>
        <v>0</v>
      </c>
      <c r="V10" s="28">
        <f>移輸入係数!$D10*投入係数表!V8</f>
        <v>1.0560412244005907E-4</v>
      </c>
      <c r="W10" s="28">
        <f>移輸入係数!$D10*投入係数表!W8</f>
        <v>6.6966643840569724E-4</v>
      </c>
      <c r="X10" s="28">
        <f>移輸入係数!$D10*投入係数表!X8</f>
        <v>2.0246042461498776E-3</v>
      </c>
      <c r="Y10" s="28">
        <f>移輸入係数!$D10*投入係数表!Y8</f>
        <v>0.22359255010987489</v>
      </c>
      <c r="Z10" s="28">
        <f>移輸入係数!$D10*投入係数表!Z8</f>
        <v>0</v>
      </c>
      <c r="AA10" s="28">
        <f>移輸入係数!$D10*投入係数表!AA8</f>
        <v>0</v>
      </c>
      <c r="AB10" s="28">
        <f>移輸入係数!$D10*投入係数表!AB8</f>
        <v>1.2187885428429767E-6</v>
      </c>
      <c r="AC10" s="28">
        <f>移輸入係数!$D10*投入係数表!AC8</f>
        <v>0</v>
      </c>
      <c r="AD10" s="28">
        <f>移輸入係数!$D10*投入係数表!AD8</f>
        <v>0</v>
      </c>
      <c r="AE10" s="28">
        <f>移輸入係数!$D10*投入係数表!AE8</f>
        <v>7.532664822053975E-6</v>
      </c>
      <c r="AF10" s="28">
        <f>移輸入係数!$D10*投入係数表!AF8</f>
        <v>0</v>
      </c>
      <c r="AG10" s="28">
        <f>移輸入係数!$D10*投入係数表!AG8</f>
        <v>9.2202075528745638E-6</v>
      </c>
      <c r="AH10" s="28">
        <f>移輸入係数!$D10*投入係数表!AH8</f>
        <v>4.6326405600041173E-5</v>
      </c>
      <c r="AI10" s="28">
        <f>移輸入係数!$D10*投入係数表!AI8</f>
        <v>3.0458587939464486E-6</v>
      </c>
      <c r="AJ10" s="28">
        <f>移輸入係数!$D10*投入係数表!AJ8</f>
        <v>5.9048277712331085E-5</v>
      </c>
      <c r="AK10" s="28">
        <f>移輸入係数!$D10*投入係数表!AK8</f>
        <v>4.2286581513834495E-6</v>
      </c>
      <c r="AL10" s="28">
        <f>移輸入係数!$D10*投入係数表!AL8</f>
        <v>8.3385860112148874E-6</v>
      </c>
      <c r="AM10" s="28">
        <f>移輸入係数!$D10*投入係数表!AM8</f>
        <v>0</v>
      </c>
      <c r="AN10" s="34">
        <f>移輸入係数!$D10*投入係数表!AN8</f>
        <v>6.9525860251862552E-5</v>
      </c>
    </row>
    <row r="11" spans="2:43" x14ac:dyDescent="0.15">
      <c r="B11" s="5" t="s">
        <v>50</v>
      </c>
      <c r="C11" s="42" t="s">
        <v>123</v>
      </c>
      <c r="D11" s="33">
        <f>移輸入係数!$D11*投入係数表!D9</f>
        <v>9.9299041846118569E-3</v>
      </c>
      <c r="E11" s="28">
        <f>移輸入係数!$D11*投入係数表!E9</f>
        <v>0</v>
      </c>
      <c r="F11" s="28">
        <f>移輸入係数!$D11*投入係数表!F9</f>
        <v>0.209057460043656</v>
      </c>
      <c r="G11" s="28">
        <f>移輸入係数!$D11*投入係数表!G9</f>
        <v>7.7277017153756008E-4</v>
      </c>
      <c r="H11" s="28">
        <f>移輸入係数!$D11*投入係数表!H9</f>
        <v>1.8515184475135229E-3</v>
      </c>
      <c r="I11" s="28">
        <f>移輸入係数!$D11*投入係数表!I9</f>
        <v>1.0630542747929616E-2</v>
      </c>
      <c r="J11" s="28">
        <f>移輸入係数!$D11*投入係数表!J9</f>
        <v>0</v>
      </c>
      <c r="K11" s="28">
        <f>移輸入係数!$D11*投入係数表!K9</f>
        <v>1.3468372107594402E-5</v>
      </c>
      <c r="L11" s="28">
        <f>移輸入係数!$D11*投入係数表!L9</f>
        <v>2.3926990164503537E-4</v>
      </c>
      <c r="M11" s="28">
        <f>移輸入係数!$D11*投入係数表!M9</f>
        <v>0</v>
      </c>
      <c r="N11" s="28">
        <f>移輸入係数!$D11*投入係数表!N9</f>
        <v>0</v>
      </c>
      <c r="O11" s="28">
        <f>移輸入係数!$D11*投入係数表!O9</f>
        <v>0</v>
      </c>
      <c r="P11" s="28">
        <f>移輸入係数!$D11*投入係数表!P9</f>
        <v>0</v>
      </c>
      <c r="Q11" s="28">
        <f>移輸入係数!$D11*投入係数表!Q9</f>
        <v>0</v>
      </c>
      <c r="R11" s="28">
        <f>移輸入係数!$D11*投入係数表!R9</f>
        <v>0</v>
      </c>
      <c r="S11" s="28">
        <f>移輸入係数!$D11*投入係数表!S9</f>
        <v>0</v>
      </c>
      <c r="T11" s="28">
        <f>移輸入係数!$D11*投入係数表!T9</f>
        <v>0</v>
      </c>
      <c r="U11" s="28">
        <f>移輸入係数!$D11*投入係数表!U9</f>
        <v>0</v>
      </c>
      <c r="V11" s="28">
        <f>移輸入係数!$D11*投入係数表!V9</f>
        <v>0</v>
      </c>
      <c r="W11" s="28">
        <f>移輸入係数!$D11*投入係数表!W9</f>
        <v>1.6025080625697713E-3</v>
      </c>
      <c r="X11" s="28">
        <f>移輸入係数!$D11*投入係数表!X9</f>
        <v>1.8489794831576358E-6</v>
      </c>
      <c r="Y11" s="28">
        <f>移輸入係数!$D11*投入係数表!Y9</f>
        <v>0</v>
      </c>
      <c r="Z11" s="28">
        <f>移輸入係数!$D11*投入係数表!Z9</f>
        <v>0</v>
      </c>
      <c r="AA11" s="28">
        <f>移輸入係数!$D11*投入係数表!AA9</f>
        <v>0</v>
      </c>
      <c r="AB11" s="28">
        <f>移輸入係数!$D11*投入係数表!AB9</f>
        <v>1.2147767938614916E-4</v>
      </c>
      <c r="AC11" s="28">
        <f>移輸入係数!$D11*投入係数表!AC9</f>
        <v>0</v>
      </c>
      <c r="AD11" s="28">
        <f>移輸入係数!$D11*投入係数表!AD9</f>
        <v>0</v>
      </c>
      <c r="AE11" s="28">
        <f>移輸入係数!$D11*投入係数表!AE9</f>
        <v>0</v>
      </c>
      <c r="AF11" s="28">
        <f>移輸入係数!$D11*投入係数表!AF9</f>
        <v>0</v>
      </c>
      <c r="AG11" s="28">
        <f>移輸入係数!$D11*投入係数表!AG9</f>
        <v>5.9905696750062578E-4</v>
      </c>
      <c r="AH11" s="28">
        <f>移輸入係数!$D11*投入係数表!AH9</f>
        <v>5.5206842357991143E-3</v>
      </c>
      <c r="AI11" s="28">
        <f>移輸入係数!$D11*投入係数表!AI9</f>
        <v>5.5343679833892339E-3</v>
      </c>
      <c r="AJ11" s="28">
        <f>移輸入係数!$D11*投入係数表!AJ9</f>
        <v>1.2373343172483206E-3</v>
      </c>
      <c r="AK11" s="28">
        <f>移輸入係数!$D11*投入係数表!AK9</f>
        <v>2.4971961473246221E-6</v>
      </c>
      <c r="AL11" s="28">
        <f>移輸入係数!$D11*投入係数表!AL9</f>
        <v>8.9179519964651705E-2</v>
      </c>
      <c r="AM11" s="28">
        <f>移輸入係数!$D11*投入係数表!AM9</f>
        <v>0</v>
      </c>
      <c r="AN11" s="34">
        <f>移輸入係数!$D11*投入係数表!AN9</f>
        <v>1.7913400001758702E-3</v>
      </c>
    </row>
    <row r="12" spans="2:43" x14ac:dyDescent="0.15">
      <c r="B12" s="5" t="s">
        <v>51</v>
      </c>
      <c r="C12" s="42" t="s">
        <v>124</v>
      </c>
      <c r="D12" s="33">
        <f>移輸入係数!$D12*投入係数表!D10</f>
        <v>2.3520943593746445E-3</v>
      </c>
      <c r="E12" s="28">
        <f>移輸入係数!$D12*投入係数表!E10</f>
        <v>0</v>
      </c>
      <c r="F12" s="28">
        <f>移輸入係数!$D12*投入係数表!F10</f>
        <v>8.1139833265981621E-4</v>
      </c>
      <c r="G12" s="28">
        <f>移輸入係数!$D12*投入係数表!G10</f>
        <v>0.1921353249620017</v>
      </c>
      <c r="H12" s="28">
        <f>移輸入係数!$D12*投入係数表!H10</f>
        <v>1.7131759225239515E-3</v>
      </c>
      <c r="I12" s="28">
        <f>移輸入係数!$D12*投入係数表!I10</f>
        <v>1.4189584881541344E-3</v>
      </c>
      <c r="J12" s="28">
        <f>移輸入係数!$D12*投入係数表!J10</f>
        <v>6.2237151141511526E-4</v>
      </c>
      <c r="K12" s="28">
        <f>移輸入係数!$D12*投入係数表!K10</f>
        <v>2.5902726632791558E-3</v>
      </c>
      <c r="L12" s="28">
        <f>移輸入係数!$D12*投入係数表!L10</f>
        <v>1.7816634613250864E-3</v>
      </c>
      <c r="M12" s="28">
        <f>移輸入係数!$D12*投入係数表!M10</f>
        <v>9.59571344652303E-4</v>
      </c>
      <c r="N12" s="28">
        <f>移輸入係数!$D12*投入係数表!N10</f>
        <v>9.0250709919298974E-4</v>
      </c>
      <c r="O12" s="28">
        <f>移輸入係数!$D12*投入係数表!O10</f>
        <v>9.1929286194107542E-4</v>
      </c>
      <c r="P12" s="28">
        <f>移輸入係数!$D12*投入係数表!P10</f>
        <v>1.3025748346762913E-3</v>
      </c>
      <c r="Q12" s="28">
        <f>移輸入係数!$D12*投入係数表!Q10</f>
        <v>1.9955753667118296E-3</v>
      </c>
      <c r="R12" s="28">
        <f>移輸入係数!$D12*投入係数表!R10</f>
        <v>1.395041126556045E-3</v>
      </c>
      <c r="S12" s="28">
        <f>移輸入係数!$D12*投入係数表!S10</f>
        <v>2.8104954269574304E-3</v>
      </c>
      <c r="T12" s="28">
        <f>移輸入係数!$D12*投入係数表!T10</f>
        <v>1.7442043956770235E-3</v>
      </c>
      <c r="U12" s="28">
        <f>移輸入係数!$D12*投入係数表!U10</f>
        <v>3.7624061379105066E-4</v>
      </c>
      <c r="V12" s="28">
        <f>移輸入係数!$D12*投入係数表!V10</f>
        <v>1.3568688119549284E-3</v>
      </c>
      <c r="W12" s="28">
        <f>移輸入係数!$D12*投入係数表!W10</f>
        <v>3.8926262516896246E-3</v>
      </c>
      <c r="X12" s="28">
        <f>移輸入係数!$D12*投入係数表!X10</f>
        <v>3.5884265549620828E-3</v>
      </c>
      <c r="Y12" s="28">
        <f>移輸入係数!$D12*投入係数表!Y10</f>
        <v>2.1702629449840135E-4</v>
      </c>
      <c r="Z12" s="28">
        <f>移輸入係数!$D12*投入係数表!Z10</f>
        <v>8.4904266321704188E-4</v>
      </c>
      <c r="AA12" s="28">
        <f>移輸入係数!$D12*投入係数表!AA10</f>
        <v>2.6959642513306997E-3</v>
      </c>
      <c r="AB12" s="28">
        <f>移輸入係数!$D12*投入係数表!AB10</f>
        <v>4.2805180299431509E-3</v>
      </c>
      <c r="AC12" s="28">
        <f>移輸入係数!$D12*投入係数表!AC10</f>
        <v>1.134215614969631E-3</v>
      </c>
      <c r="AD12" s="28">
        <f>移輸入係数!$D12*投入係数表!AD10</f>
        <v>4.3384385501359394E-5</v>
      </c>
      <c r="AE12" s="28">
        <f>移輸入係数!$D12*投入係数表!AE10</f>
        <v>1.3955582929064581E-3</v>
      </c>
      <c r="AF12" s="28">
        <f>移輸入係数!$D12*投入係数表!AF10</f>
        <v>8.2039407393574967E-4</v>
      </c>
      <c r="AG12" s="28">
        <f>移輸入係数!$D12*投入係数表!AG10</f>
        <v>4.1067012122596334E-3</v>
      </c>
      <c r="AH12" s="28">
        <f>移輸入係数!$D12*投入係数表!AH10</f>
        <v>4.2589461757333298E-4</v>
      </c>
      <c r="AI12" s="28">
        <f>移輸入係数!$D12*投入係数表!AI10</f>
        <v>3.2156801936596264E-3</v>
      </c>
      <c r="AJ12" s="28">
        <f>移輸入係数!$D12*投入係数表!AJ10</f>
        <v>2.6613592512668746E-2</v>
      </c>
      <c r="AK12" s="28">
        <f>移輸入係数!$D12*投入係数表!AK10</f>
        <v>1.9191653481454884E-3</v>
      </c>
      <c r="AL12" s="28">
        <f>移輸入係数!$D12*投入係数表!AL10</f>
        <v>4.1550411681004693E-3</v>
      </c>
      <c r="AM12" s="28">
        <f>移輸入係数!$D12*投入係数表!AM10</f>
        <v>1.9958130015565935E-2</v>
      </c>
      <c r="AN12" s="34">
        <f>移輸入係数!$D12*投入係数表!AN10</f>
        <v>1.1042737438429356E-4</v>
      </c>
    </row>
    <row r="13" spans="2:43" x14ac:dyDescent="0.15">
      <c r="B13" s="5" t="s">
        <v>52</v>
      </c>
      <c r="C13" s="42" t="s">
        <v>105</v>
      </c>
      <c r="D13" s="33">
        <f>移輸入係数!$D13*投入係数表!D11</f>
        <v>4.8502403348971303E-2</v>
      </c>
      <c r="E13" s="28">
        <f>移輸入係数!$D13*投入係数表!E11</f>
        <v>0</v>
      </c>
      <c r="F13" s="28">
        <f>移輸入係数!$D13*投入係数表!F11</f>
        <v>1.9528751015180576E-2</v>
      </c>
      <c r="G13" s="28">
        <f>移輸入係数!$D13*投入係数表!G11</f>
        <v>5.4742007007959519E-3</v>
      </c>
      <c r="H13" s="28">
        <f>移輸入係数!$D13*投入係数表!H11</f>
        <v>0.37203762586949662</v>
      </c>
      <c r="I13" s="28">
        <f>移輸入係数!$D13*投入係数表!I11</f>
        <v>2.0409341024250589E-2</v>
      </c>
      <c r="J13" s="28">
        <f>移輸入係数!$D13*投入係数表!J11</f>
        <v>5.5398901901872329E-4</v>
      </c>
      <c r="K13" s="28">
        <f>移輸入係数!$D13*投入係数表!K11</f>
        <v>5.0424561080301281E-3</v>
      </c>
      <c r="L13" s="28">
        <f>移輸入係数!$D13*投入係数表!L11</f>
        <v>1.424556241997503E-2</v>
      </c>
      <c r="M13" s="28">
        <f>移輸入係数!$D13*投入係数表!M11</f>
        <v>8.0027867361765045E-4</v>
      </c>
      <c r="N13" s="28">
        <f>移輸入係数!$D13*投入係数表!N11</f>
        <v>3.0468043731991493E-3</v>
      </c>
      <c r="O13" s="28">
        <f>移輸入係数!$D13*投入係数表!O11</f>
        <v>5.306995564772491E-3</v>
      </c>
      <c r="P13" s="28">
        <f>移輸入係数!$D13*投入係数表!P11</f>
        <v>1.1592285762470941E-3</v>
      </c>
      <c r="Q13" s="28">
        <f>移輸入係数!$D13*投入係数表!Q11</f>
        <v>9.8479222711091575E-4</v>
      </c>
      <c r="R13" s="28">
        <f>移輸入係数!$D13*投入係数表!R11</f>
        <v>3.8778937015203018E-3</v>
      </c>
      <c r="S13" s="28">
        <f>移輸入係数!$D13*投入係数表!S11</f>
        <v>3.9240514558089874E-3</v>
      </c>
      <c r="T13" s="28">
        <f>移輸入係数!$D13*投入係数表!T11</f>
        <v>5.8846653794188426E-3</v>
      </c>
      <c r="U13" s="28">
        <f>移輸入係数!$D13*投入係数表!U11</f>
        <v>9.9576199144170039E-4</v>
      </c>
      <c r="V13" s="28">
        <f>移輸入係数!$D13*投入係数表!V11</f>
        <v>1.5011503353747904E-3</v>
      </c>
      <c r="W13" s="28">
        <f>移輸入係数!$D13*投入係数表!W11</f>
        <v>6.5117347949312676E-2</v>
      </c>
      <c r="X13" s="28">
        <f>移輸入係数!$D13*投入係数表!X11</f>
        <v>4.2998952742089758E-2</v>
      </c>
      <c r="Y13" s="28">
        <f>移輸入係数!$D13*投入係数表!Y11</f>
        <v>2.8984916941313331E-3</v>
      </c>
      <c r="Z13" s="28">
        <f>移輸入係数!$D13*投入係数表!Z11</f>
        <v>3.1952757464373568E-3</v>
      </c>
      <c r="AA13" s="28">
        <f>移輸入係数!$D13*投入係数表!AA11</f>
        <v>4.0072564795203304E-3</v>
      </c>
      <c r="AB13" s="28">
        <f>移輸入係数!$D13*投入係数表!AB11</f>
        <v>6.6338583415936E-3</v>
      </c>
      <c r="AC13" s="28">
        <f>移輸入係数!$D13*投入係数表!AC11</f>
        <v>4.147373592154429E-3</v>
      </c>
      <c r="AD13" s="28">
        <f>移輸入係数!$D13*投入係数表!AD11</f>
        <v>5.2788734955000515E-4</v>
      </c>
      <c r="AE13" s="28">
        <f>移輸入係数!$D13*投入係数表!AE11</f>
        <v>4.9329788479934586E-3</v>
      </c>
      <c r="AF13" s="28">
        <f>移輸入係数!$D13*投入係数表!AF11</f>
        <v>6.0636232968304081E-3</v>
      </c>
      <c r="AG13" s="28">
        <f>移輸入係数!$D13*投入係数表!AG11</f>
        <v>1.0274178987265167E-3</v>
      </c>
      <c r="AH13" s="28">
        <f>移輸入係数!$D13*投入係数表!AH11</f>
        <v>7.1836669903444861E-3</v>
      </c>
      <c r="AI13" s="28">
        <f>移輸入係数!$D13*投入係数表!AI11</f>
        <v>5.535556620319149E-3</v>
      </c>
      <c r="AJ13" s="28">
        <f>移輸入係数!$D13*投入係数表!AJ11</f>
        <v>1.6954365436511652E-2</v>
      </c>
      <c r="AK13" s="28">
        <f>移輸入係数!$D13*投入係数表!AK11</f>
        <v>4.1244348324789874E-3</v>
      </c>
      <c r="AL13" s="28">
        <f>移輸入係数!$D13*投入係数表!AL11</f>
        <v>4.5327045261040529E-3</v>
      </c>
      <c r="AM13" s="28">
        <f>移輸入係数!$D13*投入係数表!AM11</f>
        <v>0.38213169821862586</v>
      </c>
      <c r="AN13" s="34">
        <f>移輸入係数!$D13*投入係数表!AN11</f>
        <v>2.8259602359208611E-4</v>
      </c>
    </row>
    <row r="14" spans="2:43" x14ac:dyDescent="0.15">
      <c r="B14" s="5" t="s">
        <v>53</v>
      </c>
      <c r="C14" s="42" t="s">
        <v>125</v>
      </c>
      <c r="D14" s="33">
        <f>移輸入係数!$D14*投入係数表!D12</f>
        <v>5.0809286900658196E-2</v>
      </c>
      <c r="E14" s="28">
        <f>移輸入係数!$D14*投入係数表!E12</f>
        <v>0</v>
      </c>
      <c r="F14" s="28">
        <f>移輸入係数!$D14*投入係数表!F12</f>
        <v>9.986567110887877E-3</v>
      </c>
      <c r="G14" s="28">
        <f>移輸入係数!$D14*投入係数表!G12</f>
        <v>7.5251597685294783E-2</v>
      </c>
      <c r="H14" s="28">
        <f>移輸入係数!$D14*投入係数表!H12</f>
        <v>1.6074965509413307E-2</v>
      </c>
      <c r="I14" s="28">
        <f>移輸入係数!$D14*投入係数表!I12</f>
        <v>0.247005126268322</v>
      </c>
      <c r="J14" s="28">
        <f>移輸入係数!$D14*投入係数表!J12</f>
        <v>3.130426115902054E-2</v>
      </c>
      <c r="K14" s="28">
        <f>移輸入係数!$D14*投入係数表!K12</f>
        <v>0.13634677788822355</v>
      </c>
      <c r="L14" s="28">
        <f>移輸入係数!$D14*投入係数表!L12</f>
        <v>2.1150188385200341E-2</v>
      </c>
      <c r="M14" s="28">
        <f>移輸入係数!$D14*投入係数表!M12</f>
        <v>3.6443092839540357E-3</v>
      </c>
      <c r="N14" s="28">
        <f>移輸入係数!$D14*投入係数表!N12</f>
        <v>1.1312430623409041E-2</v>
      </c>
      <c r="O14" s="28">
        <f>移輸入係数!$D14*投入係数表!O12</f>
        <v>8.5019272490553799E-3</v>
      </c>
      <c r="P14" s="28">
        <f>移輸入係数!$D14*投入係数表!P12</f>
        <v>3.4744927318286368E-3</v>
      </c>
      <c r="Q14" s="28">
        <f>移輸入係数!$D14*投入係数表!Q12</f>
        <v>3.3565951721888643E-3</v>
      </c>
      <c r="R14" s="28">
        <f>移輸入係数!$D14*投入係数表!R12</f>
        <v>4.8068433665279598E-3</v>
      </c>
      <c r="S14" s="28">
        <f>移輸入係数!$D14*投入係数表!S12</f>
        <v>9.6066998828180233E-3</v>
      </c>
      <c r="T14" s="28">
        <f>移輸入係数!$D14*投入係数表!T12</f>
        <v>9.0067970290447202E-3</v>
      </c>
      <c r="U14" s="28">
        <f>移輸入係数!$D14*投入係数表!U12</f>
        <v>3.9495111311698642E-3</v>
      </c>
      <c r="V14" s="28">
        <f>移輸入係数!$D14*投入係数表!V12</f>
        <v>1.6319961449092129E-2</v>
      </c>
      <c r="W14" s="28">
        <f>移輸入係数!$D14*投入係数表!W12</f>
        <v>3.2235868217082013E-2</v>
      </c>
      <c r="X14" s="28">
        <f>移輸入係数!$D14*投入係数表!X12</f>
        <v>4.175917267454767E-3</v>
      </c>
      <c r="Y14" s="28">
        <f>移輸入係数!$D14*投入係数表!Y12</f>
        <v>1.4997970294015836E-3</v>
      </c>
      <c r="Z14" s="28">
        <f>移輸入係数!$D14*投入係数表!Z12</f>
        <v>7.4906702105113701E-3</v>
      </c>
      <c r="AA14" s="28">
        <f>移輸入係数!$D14*投入係数表!AA12</f>
        <v>1.2986011745963125E-2</v>
      </c>
      <c r="AB14" s="28">
        <f>移輸入係数!$D14*投入係数表!AB12</f>
        <v>7.620208920489118E-6</v>
      </c>
      <c r="AC14" s="28">
        <f>移輸入係数!$D14*投入係数表!AC12</f>
        <v>1.7696652809658511E-5</v>
      </c>
      <c r="AD14" s="28">
        <f>移輸入係数!$D14*投入係数表!AD12</f>
        <v>2.9571319221857846E-5</v>
      </c>
      <c r="AE14" s="28">
        <f>移輸入係数!$D14*投入係数表!AE12</f>
        <v>4.8359606550413384E-4</v>
      </c>
      <c r="AF14" s="28">
        <f>移輸入係数!$D14*投入係数表!AF12</f>
        <v>4.7065429217029684E-4</v>
      </c>
      <c r="AG14" s="28">
        <f>移輸入係数!$D14*投入係数表!AG12</f>
        <v>8.1451419179485692E-4</v>
      </c>
      <c r="AH14" s="28">
        <f>移輸入係数!$D14*投入係数表!AH12</f>
        <v>9.5542246710117028E-3</v>
      </c>
      <c r="AI14" s="28">
        <f>移輸入係数!$D14*投入係数表!AI12</f>
        <v>0.14077326778551225</v>
      </c>
      <c r="AJ14" s="28">
        <f>移輸入係数!$D14*投入係数表!AJ12</f>
        <v>2.124199258945018E-3</v>
      </c>
      <c r="AK14" s="28">
        <f>移輸入係数!$D14*投入係数表!AK12</f>
        <v>3.276165023117397E-3</v>
      </c>
      <c r="AL14" s="28">
        <f>移輸入係数!$D14*投入係数表!AL12</f>
        <v>8.7414831405508951E-3</v>
      </c>
      <c r="AM14" s="28">
        <f>移輸入係数!$D14*投入係数表!AM12</f>
        <v>7.9240099066252966E-3</v>
      </c>
      <c r="AN14" s="34">
        <f>移輸入係数!$D14*投入係数表!AN12</f>
        <v>1.6804958470390881E-3</v>
      </c>
    </row>
    <row r="15" spans="2:43" x14ac:dyDescent="0.15">
      <c r="B15" s="5" t="s">
        <v>54</v>
      </c>
      <c r="C15" s="42" t="s">
        <v>126</v>
      </c>
      <c r="D15" s="33">
        <f>移輸入係数!$D15*投入係数表!D13</f>
        <v>1.2927255041886906E-2</v>
      </c>
      <c r="E15" s="28">
        <f>移輸入係数!$D15*投入係数表!E13</f>
        <v>0</v>
      </c>
      <c r="F15" s="28">
        <f>移輸入係数!$D15*投入係数表!F13</f>
        <v>3.2486509401015774E-3</v>
      </c>
      <c r="G15" s="28">
        <f>移輸入係数!$D15*投入係数表!G13</f>
        <v>2.1003206689196069E-3</v>
      </c>
      <c r="H15" s="28">
        <f>移輸入係数!$D15*投入係数表!H13</f>
        <v>1.7505729658997989E-3</v>
      </c>
      <c r="I15" s="28">
        <f>移輸入係数!$D15*投入係数表!I13</f>
        <v>4.0171984363549284E-3</v>
      </c>
      <c r="J15" s="28">
        <f>移輸入係数!$D15*投入係数表!J13</f>
        <v>0.23437311762369364</v>
      </c>
      <c r="K15" s="28">
        <f>移輸入係数!$D15*投入係数表!K13</f>
        <v>1.0172032315664613E-3</v>
      </c>
      <c r="L15" s="28">
        <f>移輸入係数!$D15*投入係数表!L13</f>
        <v>1.2637169393759546E-2</v>
      </c>
      <c r="M15" s="28">
        <f>移輸入係数!$D15*投入係数表!M13</f>
        <v>1.3358849143284869E-2</v>
      </c>
      <c r="N15" s="28">
        <f>移輸入係数!$D15*投入係数表!N13</f>
        <v>4.7823946061712665E-3</v>
      </c>
      <c r="O15" s="28">
        <f>移輸入係数!$D15*投入係数表!O13</f>
        <v>3.408636346677821E-3</v>
      </c>
      <c r="P15" s="28">
        <f>移輸入係数!$D15*投入係数表!P13</f>
        <v>9.4332245936131756E-4</v>
      </c>
      <c r="Q15" s="28">
        <f>移輸入係数!$D15*投入係数表!Q13</f>
        <v>6.2751547069144278E-4</v>
      </c>
      <c r="R15" s="28">
        <f>移輸入係数!$D15*投入係数表!R13</f>
        <v>7.344233641798511E-4</v>
      </c>
      <c r="S15" s="28">
        <f>移輸入係数!$D15*投入係数表!S13</f>
        <v>7.1234616961572033E-4</v>
      </c>
      <c r="T15" s="28">
        <f>移輸入係数!$D15*投入係数表!T13</f>
        <v>9.4131522363138844E-4</v>
      </c>
      <c r="U15" s="28">
        <f>移輸入係数!$D15*投入係数表!U13</f>
        <v>9.1758082001296119E-5</v>
      </c>
      <c r="V15" s="28">
        <f>移輸入係数!$D15*投入係数表!V13</f>
        <v>1.6110248229402836E-3</v>
      </c>
      <c r="W15" s="28">
        <f>移輸入係数!$D15*投入係数表!W13</f>
        <v>1.428390029823095E-3</v>
      </c>
      <c r="X15" s="28">
        <f>移輸入係数!$D15*投入係数表!X13</f>
        <v>1.1635106466127454E-2</v>
      </c>
      <c r="Y15" s="28">
        <f>移輸入係数!$D15*投入係数表!Y13</f>
        <v>2.8987559684872714E-2</v>
      </c>
      <c r="Z15" s="28">
        <f>移輸入係数!$D15*投入係数表!Z13</f>
        <v>1.1603743730703152E-2</v>
      </c>
      <c r="AA15" s="28">
        <f>移輸入係数!$D15*投入係数表!AA13</f>
        <v>1.2030307001368019E-2</v>
      </c>
      <c r="AB15" s="28">
        <f>移輸入係数!$D15*投入係数表!AB13</f>
        <v>1.3479805312638089E-3</v>
      </c>
      <c r="AC15" s="28">
        <f>移輸入係数!$D15*投入係数表!AC13</f>
        <v>4.3090915197497085E-4</v>
      </c>
      <c r="AD15" s="28">
        <f>移輸入係数!$D15*投入係数表!AD13</f>
        <v>3.5107738098220931E-4</v>
      </c>
      <c r="AE15" s="28">
        <f>移輸入係数!$D15*投入係数表!AE13</f>
        <v>6.8650692481856013E-2</v>
      </c>
      <c r="AF15" s="28">
        <f>移輸入係数!$D15*投入係数表!AF13</f>
        <v>6.0663226109643339E-4</v>
      </c>
      <c r="AG15" s="28">
        <f>移輸入係数!$D15*投入係数表!AG13</f>
        <v>9.4466693490634617E-3</v>
      </c>
      <c r="AH15" s="28">
        <f>移輸入係数!$D15*投入係数表!AH13</f>
        <v>2.9120997539187304E-3</v>
      </c>
      <c r="AI15" s="28">
        <f>移輸入係数!$D15*投入係数表!AI13</f>
        <v>1.8061223729014138E-3</v>
      </c>
      <c r="AJ15" s="28">
        <f>移輸入係数!$D15*投入係数表!AJ13</f>
        <v>3.3200614762483264E-3</v>
      </c>
      <c r="AK15" s="28">
        <f>移輸入係数!$D15*投入係数表!AK13</f>
        <v>2.0900499880085201E-3</v>
      </c>
      <c r="AL15" s="28">
        <f>移輸入係数!$D15*投入係数表!AL13</f>
        <v>3.7046129677837489E-3</v>
      </c>
      <c r="AM15" s="28">
        <f>移輸入係数!$D15*投入係数表!AM13</f>
        <v>0</v>
      </c>
      <c r="AN15" s="34">
        <f>移輸入係数!$D15*投入係数表!AN13</f>
        <v>4.7193300344501518E-3</v>
      </c>
    </row>
    <row r="16" spans="2:43" x14ac:dyDescent="0.15">
      <c r="B16" s="5" t="s">
        <v>55</v>
      </c>
      <c r="C16" s="42" t="s">
        <v>144</v>
      </c>
      <c r="D16" s="33">
        <f>移輸入係数!$D16*投入係数表!D14</f>
        <v>1.9076163698072367E-2</v>
      </c>
      <c r="E16" s="28">
        <f>移輸入係数!$D16*投入係数表!E14</f>
        <v>0</v>
      </c>
      <c r="F16" s="28">
        <f>移輸入係数!$D16*投入係数表!F14</f>
        <v>1.9214528579063712E-2</v>
      </c>
      <c r="G16" s="28">
        <f>移輸入係数!$D16*投入係数表!G14</f>
        <v>1.0774804538979301E-2</v>
      </c>
      <c r="H16" s="28">
        <f>移輸入係数!$D16*投入係数表!H14</f>
        <v>8.6141968334454561E-3</v>
      </c>
      <c r="I16" s="28">
        <f>移輸入係数!$D16*投入係数表!I14</f>
        <v>4.0087338862080997E-2</v>
      </c>
      <c r="J16" s="28">
        <f>移輸入係数!$D16*投入係数表!J14</f>
        <v>7.3752571414710641E-4</v>
      </c>
      <c r="K16" s="28">
        <f>移輸入係数!$D16*投入係数表!K14</f>
        <v>0.18153763907580883</v>
      </c>
      <c r="L16" s="28">
        <f>移輸入係数!$D16*投入係数表!L14</f>
        <v>4.7723113921879987E-3</v>
      </c>
      <c r="M16" s="28">
        <f>移輸入係数!$D16*投入係数表!M14</f>
        <v>4.3875388605915059E-4</v>
      </c>
      <c r="N16" s="28">
        <f>移輸入係数!$D16*投入係数表!N14</f>
        <v>1.3499971392433812E-2</v>
      </c>
      <c r="O16" s="28">
        <f>移輸入係数!$D16*投入係数表!O14</f>
        <v>6.1379993103302596E-3</v>
      </c>
      <c r="P16" s="28">
        <f>移輸入係数!$D16*投入係数表!P14</f>
        <v>8.7944962853002268E-3</v>
      </c>
      <c r="Q16" s="28">
        <f>移輸入係数!$D16*投入係数表!Q14</f>
        <v>1.4368468564401214E-2</v>
      </c>
      <c r="R16" s="28">
        <f>移輸入係数!$D16*投入係数表!R14</f>
        <v>4.1345188874418765E-2</v>
      </c>
      <c r="S16" s="28">
        <f>移輸入係数!$D16*投入係数表!S14</f>
        <v>1.1525298695280782E-2</v>
      </c>
      <c r="T16" s="28">
        <f>移輸入係数!$D16*投入係数表!T14</f>
        <v>2.8931990322389044E-2</v>
      </c>
      <c r="U16" s="28">
        <f>移輸入係数!$D16*投入係数表!U14</f>
        <v>1.4821752304513965E-2</v>
      </c>
      <c r="V16" s="28">
        <f>移輸入係数!$D16*投入係数表!V14</f>
        <v>4.9500990552558015E-2</v>
      </c>
      <c r="W16" s="28">
        <f>移輸入係数!$D16*投入係数表!W14</f>
        <v>5.0091259298179536E-2</v>
      </c>
      <c r="X16" s="28">
        <f>移輸入係数!$D16*投入係数表!X14</f>
        <v>1.2610062184578236E-2</v>
      </c>
      <c r="Y16" s="28">
        <f>移輸入係数!$D16*投入係数表!Y14</f>
        <v>0</v>
      </c>
      <c r="Z16" s="28">
        <f>移輸入係数!$D16*投入係数表!Z14</f>
        <v>3.4541772197212064E-2</v>
      </c>
      <c r="AA16" s="28">
        <f>移輸入係数!$D16*投入係数表!AA14</f>
        <v>1.7827135225649778E-2</v>
      </c>
      <c r="AB16" s="28">
        <f>移輸入係数!$D16*投入係数表!AB14</f>
        <v>4.7372726470045817E-3</v>
      </c>
      <c r="AC16" s="28">
        <f>移輸入係数!$D16*投入係数表!AC14</f>
        <v>2.3394315191038726E-3</v>
      </c>
      <c r="AD16" s="28">
        <f>移輸入係数!$D16*投入係数表!AD14</f>
        <v>6.2970021260996161E-4</v>
      </c>
      <c r="AE16" s="28">
        <f>移輸入係数!$D16*投入係数表!AE14</f>
        <v>2.215846060680171E-3</v>
      </c>
      <c r="AF16" s="28">
        <f>移輸入係数!$D16*投入係数表!AF14</f>
        <v>2.5468910140102729E-3</v>
      </c>
      <c r="AG16" s="28">
        <f>移輸入係数!$D16*投入係数表!AG14</f>
        <v>1.5882720541390907E-3</v>
      </c>
      <c r="AH16" s="28">
        <f>移輸入係数!$D16*投入係数表!AH14</f>
        <v>4.266398550632499E-3</v>
      </c>
      <c r="AI16" s="28">
        <f>移輸入係数!$D16*投入係数表!AI14</f>
        <v>1.7937284654055872E-3</v>
      </c>
      <c r="AJ16" s="28">
        <f>移輸入係数!$D16*投入係数表!AJ14</f>
        <v>7.7420484935970145E-3</v>
      </c>
      <c r="AK16" s="28">
        <f>移輸入係数!$D16*投入係数表!AK14</f>
        <v>5.156842305202706E-3</v>
      </c>
      <c r="AL16" s="28">
        <f>移輸入係数!$D16*投入係数表!AL14</f>
        <v>2.3408584833684875E-3</v>
      </c>
      <c r="AM16" s="28">
        <f>移輸入係数!$D16*投入係数表!AM14</f>
        <v>4.0654910779895352E-2</v>
      </c>
      <c r="AN16" s="34">
        <f>移輸入係数!$D16*投入係数表!AN14</f>
        <v>9.7530985605581873E-4</v>
      </c>
    </row>
    <row r="17" spans="2:40" x14ac:dyDescent="0.15">
      <c r="B17" s="5" t="s">
        <v>56</v>
      </c>
      <c r="C17" s="42" t="s">
        <v>127</v>
      </c>
      <c r="D17" s="33">
        <f>移輸入係数!$D17*投入係数表!D15</f>
        <v>4.0018754991842237E-3</v>
      </c>
      <c r="E17" s="28">
        <f>移輸入係数!$D17*投入係数表!E15</f>
        <v>0</v>
      </c>
      <c r="F17" s="28">
        <f>移輸入係数!$D17*投入係数表!F15</f>
        <v>2.4213566086244863E-3</v>
      </c>
      <c r="G17" s="28">
        <f>移輸入係数!$D17*投入係数表!G15</f>
        <v>8.5216469125330414E-4</v>
      </c>
      <c r="H17" s="28">
        <f>移輸入係数!$D17*投入係数表!H15</f>
        <v>7.1224315369454319E-4</v>
      </c>
      <c r="I17" s="28">
        <f>移輸入係数!$D17*投入係数表!I15</f>
        <v>9.5230815704198651E-3</v>
      </c>
      <c r="J17" s="28">
        <f>移輸入係数!$D17*投入係数表!J15</f>
        <v>2.3636250118595228E-2</v>
      </c>
      <c r="K17" s="28">
        <f>移輸入係数!$D17*投入係数表!K15</f>
        <v>2.5898234347407362E-3</v>
      </c>
      <c r="L17" s="28">
        <f>移輸入係数!$D17*投入係数表!L15</f>
        <v>0.13151539550091501</v>
      </c>
      <c r="M17" s="28">
        <f>移輸入係数!$D17*投入係数表!M15</f>
        <v>6.3056957588166476E-3</v>
      </c>
      <c r="N17" s="28">
        <f>移輸入係数!$D17*投入係数表!N15</f>
        <v>9.9295601683360843E-4</v>
      </c>
      <c r="O17" s="28">
        <f>移輸入係数!$D17*投入係数表!O15</f>
        <v>5.6643659015799897E-3</v>
      </c>
      <c r="P17" s="28">
        <f>移輸入係数!$D17*投入係数表!P15</f>
        <v>1.0899134440562876E-2</v>
      </c>
      <c r="Q17" s="28">
        <f>移輸入係数!$D17*投入係数表!Q15</f>
        <v>5.6259093575944845E-3</v>
      </c>
      <c r="R17" s="28">
        <f>移輸入係数!$D17*投入係数表!R15</f>
        <v>7.2370297731105371E-2</v>
      </c>
      <c r="S17" s="28">
        <f>移輸入係数!$D17*投入係数表!S15</f>
        <v>3.6321267491318053E-2</v>
      </c>
      <c r="T17" s="28">
        <f>移輸入係数!$D17*投入係数表!T15</f>
        <v>6.6563961425517544E-3</v>
      </c>
      <c r="U17" s="28">
        <f>移輸入係数!$D17*投入係数表!U15</f>
        <v>7.634842417024168E-4</v>
      </c>
      <c r="V17" s="28">
        <f>移輸入係数!$D17*投入係数表!V15</f>
        <v>2.6460795072297655E-3</v>
      </c>
      <c r="W17" s="28">
        <f>移輸入係数!$D17*投入係数表!W15</f>
        <v>4.9123288599614411E-3</v>
      </c>
      <c r="X17" s="28">
        <f>移輸入係数!$D17*投入係数表!X15</f>
        <v>4.7470093077653659E-2</v>
      </c>
      <c r="Y17" s="28">
        <f>移輸入係数!$D17*投入係数表!Y15</f>
        <v>5.5739653227673988E-5</v>
      </c>
      <c r="Z17" s="28">
        <f>移輸入係数!$D17*投入係数表!Z15</f>
        <v>4.7567018454270958E-3</v>
      </c>
      <c r="AA17" s="28">
        <f>移輸入係数!$D17*投入係数表!AA15</f>
        <v>4.4274767540205737E-4</v>
      </c>
      <c r="AB17" s="28">
        <f>移輸入係数!$D17*投入係数表!AB15</f>
        <v>1.8362386345615532E-4</v>
      </c>
      <c r="AC17" s="28">
        <f>移輸入係数!$D17*投入係数表!AC15</f>
        <v>9.4825957469463951E-6</v>
      </c>
      <c r="AD17" s="28">
        <f>移輸入係数!$D17*投入係数表!AD15</f>
        <v>5.8954153598547758E-5</v>
      </c>
      <c r="AE17" s="28">
        <f>移輸入係数!$D17*投入係数表!AE15</f>
        <v>2.0080603742601632E-5</v>
      </c>
      <c r="AF17" s="28">
        <f>移輸入係数!$D17*投入係数表!AF15</f>
        <v>5.8792043117755989E-6</v>
      </c>
      <c r="AG17" s="28">
        <f>移輸入係数!$D17*投入係数表!AG15</f>
        <v>1.7858493866166415E-4</v>
      </c>
      <c r="AH17" s="28">
        <f>移輸入係数!$D17*投入係数表!AH15</f>
        <v>1.6135906686050227E-3</v>
      </c>
      <c r="AI17" s="28">
        <f>移輸入係数!$D17*投入係数表!AI15</f>
        <v>6.721842690211344E-4</v>
      </c>
      <c r="AJ17" s="28">
        <f>移輸入係数!$D17*投入係数表!AJ15</f>
        <v>5.0501274521101355E-4</v>
      </c>
      <c r="AK17" s="28">
        <f>移輸入係数!$D17*投入係数表!AK15</f>
        <v>4.6286405410261297E-4</v>
      </c>
      <c r="AL17" s="28">
        <f>移輸入係数!$D17*投入係数表!AL15</f>
        <v>8.9952886523338301E-4</v>
      </c>
      <c r="AM17" s="28">
        <f>移輸入係数!$D17*投入係数表!AM15</f>
        <v>4.922911313935175E-3</v>
      </c>
      <c r="AN17" s="34">
        <f>移輸入係数!$D17*投入係数表!AN15</f>
        <v>1.3380355751391113E-3</v>
      </c>
    </row>
    <row r="18" spans="2:40" x14ac:dyDescent="0.15">
      <c r="B18" s="5" t="s">
        <v>57</v>
      </c>
      <c r="C18" s="42" t="s">
        <v>128</v>
      </c>
      <c r="D18" s="33">
        <f>移輸入係数!$D18*投入係数表!D16</f>
        <v>8.3040971169190536E-5</v>
      </c>
      <c r="E18" s="28">
        <f>移輸入係数!$D18*投入係数表!E16</f>
        <v>0</v>
      </c>
      <c r="F18" s="28">
        <f>移輸入係数!$D18*投入係数表!F16</f>
        <v>0</v>
      </c>
      <c r="G18" s="28">
        <f>移輸入係数!$D18*投入係数表!G16</f>
        <v>3.8697398760271454E-4</v>
      </c>
      <c r="H18" s="28">
        <f>移輸入係数!$D18*投入係数表!H16</f>
        <v>5.1675511598650746E-3</v>
      </c>
      <c r="I18" s="28">
        <f>移輸入係数!$D18*投入係数表!I16</f>
        <v>1.0272445137776193E-6</v>
      </c>
      <c r="J18" s="28">
        <f>移輸入係数!$D18*投入係数表!J16</f>
        <v>0</v>
      </c>
      <c r="K18" s="28">
        <f>移輸入係数!$D18*投入係数表!K16</f>
        <v>1.7451288172973709E-3</v>
      </c>
      <c r="L18" s="28">
        <f>移輸入係数!$D18*投入係数表!L16</f>
        <v>1.4266154704073556E-3</v>
      </c>
      <c r="M18" s="28">
        <f>移輸入係数!$D18*投入係数表!M16</f>
        <v>0.31854906786691617</v>
      </c>
      <c r="N18" s="28">
        <f>移輸入係数!$D18*投入係数表!N16</f>
        <v>1.119744188119196E-3</v>
      </c>
      <c r="O18" s="28">
        <f>移輸入係数!$D18*投入係数表!O16</f>
        <v>0.17779779261169362</v>
      </c>
      <c r="P18" s="28">
        <f>移輸入係数!$D18*投入係数表!P16</f>
        <v>9.3400732771621864E-2</v>
      </c>
      <c r="Q18" s="28">
        <f>移輸入係数!$D18*投入係数表!Q16</f>
        <v>7.6231771922337765E-2</v>
      </c>
      <c r="R18" s="28">
        <f>移輸入係数!$D18*投入係数表!R16</f>
        <v>8.7786524507856185E-3</v>
      </c>
      <c r="S18" s="28">
        <f>移輸入係数!$D18*投入係数表!S16</f>
        <v>1.0966564322423933E-2</v>
      </c>
      <c r="T18" s="28">
        <f>移輸入係数!$D18*投入係数表!T16</f>
        <v>4.4227659749823005E-2</v>
      </c>
      <c r="U18" s="28">
        <f>移輸入係数!$D18*投入係数表!U16</f>
        <v>7.423761325760476E-3</v>
      </c>
      <c r="V18" s="28">
        <f>移輸入係数!$D18*投入係数表!V16</f>
        <v>4.4128661903214107E-2</v>
      </c>
      <c r="W18" s="28">
        <f>移輸入係数!$D18*投入係数表!W16</f>
        <v>3.2205302073350819E-3</v>
      </c>
      <c r="X18" s="28">
        <f>移輸入係数!$D18*投入係数表!X16</f>
        <v>1.8403588165102056E-2</v>
      </c>
      <c r="Y18" s="28">
        <f>移輸入係数!$D18*投入係数表!Y16</f>
        <v>0</v>
      </c>
      <c r="Z18" s="28">
        <f>移輸入係数!$D18*投入係数表!Z16</f>
        <v>2.3304113563851861E-5</v>
      </c>
      <c r="AA18" s="28">
        <f>移輸入係数!$D18*投入係数表!AA16</f>
        <v>0</v>
      </c>
      <c r="AB18" s="28">
        <f>移輸入係数!$D18*投入係数表!AB16</f>
        <v>0</v>
      </c>
      <c r="AC18" s="28">
        <f>移輸入係数!$D18*投入係数表!AC16</f>
        <v>0</v>
      </c>
      <c r="AD18" s="28">
        <f>移輸入係数!$D18*投入係数表!AD16</f>
        <v>0</v>
      </c>
      <c r="AE18" s="28">
        <f>移輸入係数!$D18*投入係数表!AE16</f>
        <v>1.9074864110819252E-4</v>
      </c>
      <c r="AF18" s="28">
        <f>移輸入係数!$D18*投入係数表!AF16</f>
        <v>0</v>
      </c>
      <c r="AG18" s="28">
        <f>移輸入係数!$D18*投入係数表!AG16</f>
        <v>3.4641620329746157E-5</v>
      </c>
      <c r="AH18" s="28">
        <f>移輸入係数!$D18*投入係数表!AH16</f>
        <v>0</v>
      </c>
      <c r="AI18" s="28">
        <f>移輸入係数!$D18*投入係数表!AI16</f>
        <v>2.3201427450669605E-6</v>
      </c>
      <c r="AJ18" s="28">
        <f>移輸入係数!$D18*投入係数表!AJ16</f>
        <v>0</v>
      </c>
      <c r="AK18" s="28">
        <f>移輸入係数!$D18*投入係数表!AK16</f>
        <v>1.063027855338376E-4</v>
      </c>
      <c r="AL18" s="28">
        <f>移輸入係数!$D18*投入係数表!AL16</f>
        <v>4.2873338331225057E-5</v>
      </c>
      <c r="AM18" s="28">
        <f>移輸入係数!$D18*投入係数表!AM16</f>
        <v>0</v>
      </c>
      <c r="AN18" s="34">
        <f>移輸入係数!$D18*投入係数表!AN16</f>
        <v>1.2669095499901891E-3</v>
      </c>
    </row>
    <row r="19" spans="2:40" x14ac:dyDescent="0.15">
      <c r="B19" s="5" t="s">
        <v>58</v>
      </c>
      <c r="C19" s="42" t="s">
        <v>129</v>
      </c>
      <c r="D19" s="33">
        <f>移輸入係数!$D19*投入係数表!D17</f>
        <v>0</v>
      </c>
      <c r="E19" s="28">
        <f>移輸入係数!$D19*投入係数表!E17</f>
        <v>0</v>
      </c>
      <c r="F19" s="28">
        <f>移輸入係数!$D19*投入係数表!F17</f>
        <v>2.9119021401735898E-3</v>
      </c>
      <c r="G19" s="28">
        <f>移輸入係数!$D19*投入係数表!G17</f>
        <v>0</v>
      </c>
      <c r="H19" s="28">
        <f>移輸入係数!$D19*投入係数表!H17</f>
        <v>1.4453191268277838E-3</v>
      </c>
      <c r="I19" s="28">
        <f>移輸入係数!$D19*投入係数表!I17</f>
        <v>3.1253157723191687E-3</v>
      </c>
      <c r="J19" s="28">
        <f>移輸入係数!$D19*投入係数表!J17</f>
        <v>0</v>
      </c>
      <c r="K19" s="28">
        <f>移輸入係数!$D19*投入係数表!K17</f>
        <v>2.6504500941672373E-3</v>
      </c>
      <c r="L19" s="28">
        <f>移輸入係数!$D19*投入係数表!L17</f>
        <v>6.0675466230786642E-3</v>
      </c>
      <c r="M19" s="28">
        <f>移輸入係数!$D19*投入係数表!M17</f>
        <v>1.6497937905548834E-3</v>
      </c>
      <c r="N19" s="28">
        <f>移輸入係数!$D19*投入係数表!N17</f>
        <v>0.52973515609757393</v>
      </c>
      <c r="O19" s="28">
        <f>移輸入係数!$D19*投入係数表!O17</f>
        <v>6.441560931036043E-2</v>
      </c>
      <c r="P19" s="28">
        <f>移輸入係数!$D19*投入係数表!P17</f>
        <v>4.223120406209796E-2</v>
      </c>
      <c r="Q19" s="28">
        <f>移輸入係数!$D19*投入係数表!Q17</f>
        <v>2.1900028822083063E-2</v>
      </c>
      <c r="R19" s="28">
        <f>移輸入係数!$D19*投入係数表!R17</f>
        <v>5.1845297080462087E-2</v>
      </c>
      <c r="S19" s="28">
        <f>移輸入係数!$D19*投入係数表!S17</f>
        <v>7.9607930934265769E-2</v>
      </c>
      <c r="T19" s="28">
        <f>移輸入係数!$D19*投入係数表!T17</f>
        <v>7.5568178875993139E-2</v>
      </c>
      <c r="U19" s="28">
        <f>移輸入係数!$D19*投入係数表!U17</f>
        <v>2.7167053393654845E-2</v>
      </c>
      <c r="V19" s="28">
        <f>移輸入係数!$D19*投入係数表!V17</f>
        <v>3.1052918054059023E-2</v>
      </c>
      <c r="W19" s="28">
        <f>移輸入係数!$D19*投入係数表!W17</f>
        <v>1.7564859004932952E-2</v>
      </c>
      <c r="X19" s="28">
        <f>移輸入係数!$D19*投入係数表!X17</f>
        <v>7.5706130448465478E-3</v>
      </c>
      <c r="Y19" s="28">
        <f>移輸入係数!$D19*投入係数表!Y17</f>
        <v>4.6403381180355004E-4</v>
      </c>
      <c r="Z19" s="28">
        <f>移輸入係数!$D19*投入係数表!Z17</f>
        <v>2.5389550191058196E-4</v>
      </c>
      <c r="AA19" s="28">
        <f>移輸入係数!$D19*投入係数表!AA17</f>
        <v>0</v>
      </c>
      <c r="AB19" s="28">
        <f>移輸入係数!$D19*投入係数表!AB17</f>
        <v>1.4820151330210396E-5</v>
      </c>
      <c r="AC19" s="28">
        <f>移輸入係数!$D19*投入係数表!AC17</f>
        <v>0</v>
      </c>
      <c r="AD19" s="28">
        <f>移輸入係数!$D19*投入係数表!AD17</f>
        <v>0</v>
      </c>
      <c r="AE19" s="28">
        <f>移輸入係数!$D19*投入係数表!AE17</f>
        <v>3.2741869452980462E-6</v>
      </c>
      <c r="AF19" s="28">
        <f>移輸入係数!$D19*投入係数表!AF17</f>
        <v>3.5558483100302621E-5</v>
      </c>
      <c r="AG19" s="28">
        <f>移輸入係数!$D19*投入係数表!AG17</f>
        <v>2.5453026810494893E-4</v>
      </c>
      <c r="AH19" s="28">
        <f>移輸入係数!$D19*投入係数表!AH17</f>
        <v>1.2001871280249398E-4</v>
      </c>
      <c r="AI19" s="28">
        <f>移輸入係数!$D19*投入係数表!AI17</f>
        <v>1.5934935271350618E-3</v>
      </c>
      <c r="AJ19" s="28">
        <f>移輸入係数!$D19*投入係数表!AJ17</f>
        <v>2.791783473722405E-4</v>
      </c>
      <c r="AK19" s="28">
        <f>移輸入係数!$D19*投入係数表!AK17</f>
        <v>2.9774834427798424E-4</v>
      </c>
      <c r="AL19" s="28">
        <f>移輸入係数!$D19*投入係数表!AL17</f>
        <v>3.9576568124133165E-4</v>
      </c>
      <c r="AM19" s="28">
        <f>移輸入係数!$D19*投入係数表!AM17</f>
        <v>1.0203180228792674E-3</v>
      </c>
      <c r="AN19" s="34">
        <f>移輸入係数!$D19*投入係数表!AN17</f>
        <v>1.2617403277861716E-3</v>
      </c>
    </row>
    <row r="20" spans="2:40" x14ac:dyDescent="0.15">
      <c r="B20" s="5" t="s">
        <v>59</v>
      </c>
      <c r="C20" s="42" t="s">
        <v>130</v>
      </c>
      <c r="D20" s="33">
        <f>移輸入係数!$D20*投入係数表!D18</f>
        <v>3.3396078196189813E-3</v>
      </c>
      <c r="E20" s="28">
        <f>移輸入係数!$D20*投入係数表!E18</f>
        <v>0</v>
      </c>
      <c r="F20" s="28">
        <f>移輸入係数!$D20*投入係数表!F18</f>
        <v>1.3487552723681564E-2</v>
      </c>
      <c r="G20" s="28">
        <f>移輸入係数!$D20*投入係数表!G18</f>
        <v>1.3785030661175198E-3</v>
      </c>
      <c r="H20" s="28">
        <f>移輸入係数!$D20*投入係数表!H18</f>
        <v>6.3339689415932874E-3</v>
      </c>
      <c r="I20" s="28">
        <f>移輸入係数!$D20*投入係数表!I18</f>
        <v>1.5511686610354554E-2</v>
      </c>
      <c r="J20" s="28">
        <f>移輸入係数!$D20*投入係数表!J18</f>
        <v>1.8123909178718148E-4</v>
      </c>
      <c r="K20" s="28">
        <f>移輸入係数!$D20*投入係数表!K18</f>
        <v>4.9527338052782685E-3</v>
      </c>
      <c r="L20" s="28">
        <f>移輸入係数!$D20*投入係数表!L18</f>
        <v>3.3013986143561659E-3</v>
      </c>
      <c r="M20" s="28">
        <f>移輸入係数!$D20*投入係数表!M18</f>
        <v>7.3291325156012756E-3</v>
      </c>
      <c r="N20" s="28">
        <f>移輸入係数!$D20*投入係数表!N18</f>
        <v>2.2621283469946903E-3</v>
      </c>
      <c r="O20" s="28">
        <f>移輸入係数!$D20*投入係数表!O18</f>
        <v>7.0585326027248055E-2</v>
      </c>
      <c r="P20" s="28">
        <f>移輸入係数!$D20*投入係数表!P18</f>
        <v>2.4828012820777959E-2</v>
      </c>
      <c r="Q20" s="28">
        <f>移輸入係数!$D20*投入係数表!Q18</f>
        <v>2.6088096327888961E-2</v>
      </c>
      <c r="R20" s="28">
        <f>移輸入係数!$D20*投入係数表!R18</f>
        <v>2.5354504743897898E-2</v>
      </c>
      <c r="S20" s="28">
        <f>移輸入係数!$D20*投入係数表!S18</f>
        <v>2.20815523904851E-2</v>
      </c>
      <c r="T20" s="28">
        <f>移輸入係数!$D20*投入係数表!T18</f>
        <v>3.3312805444751757E-2</v>
      </c>
      <c r="U20" s="28">
        <f>移輸入係数!$D20*投入係数表!U18</f>
        <v>9.9334279377470379E-3</v>
      </c>
      <c r="V20" s="28">
        <f>移輸入係数!$D20*投入係数表!V18</f>
        <v>8.0524379859281472E-3</v>
      </c>
      <c r="W20" s="28">
        <f>移輸入係数!$D20*投入係数表!W18</f>
        <v>1.4518714739090869E-2</v>
      </c>
      <c r="X20" s="28">
        <f>移輸入係数!$D20*投入係数表!X18</f>
        <v>7.0147937186760975E-2</v>
      </c>
      <c r="Y20" s="28">
        <f>移輸入係数!$D20*投入係数表!Y18</f>
        <v>6.4045374355540619E-4</v>
      </c>
      <c r="Z20" s="28">
        <f>移輸入係数!$D20*投入係数表!Z18</f>
        <v>6.5330428741882654E-4</v>
      </c>
      <c r="AA20" s="28">
        <f>移輸入係数!$D20*投入係数表!AA18</f>
        <v>1.1350037897372451E-4</v>
      </c>
      <c r="AB20" s="28">
        <f>移輸入係数!$D20*投入係数表!AB18</f>
        <v>2.4219458814972832E-3</v>
      </c>
      <c r="AC20" s="28">
        <f>移輸入係数!$D20*投入係数表!AC18</f>
        <v>9.8980467094498379E-5</v>
      </c>
      <c r="AD20" s="28">
        <f>移輸入係数!$D20*投入係数表!AD18</f>
        <v>2.4932370150019292E-4</v>
      </c>
      <c r="AE20" s="28">
        <f>移輸入係数!$D20*投入係数表!AE18</f>
        <v>9.9690721212967689E-4</v>
      </c>
      <c r="AF20" s="28">
        <f>移輸入係数!$D20*投入係数表!AF18</f>
        <v>3.6052961713570458E-4</v>
      </c>
      <c r="AG20" s="28">
        <f>移輸入係数!$D20*投入係数表!AG18</f>
        <v>3.5286159461222926E-3</v>
      </c>
      <c r="AH20" s="28">
        <f>移輸入係数!$D20*投入係数表!AH18</f>
        <v>1.913919248379674E-4</v>
      </c>
      <c r="AI20" s="28">
        <f>移輸入係数!$D20*投入係数表!AI18</f>
        <v>3.40543711705155E-4</v>
      </c>
      <c r="AJ20" s="28">
        <f>移輸入係数!$D20*投入係数表!AJ18</f>
        <v>2.2380275159518703E-3</v>
      </c>
      <c r="AK20" s="28">
        <f>移輸入係数!$D20*投入係数表!AK18</f>
        <v>1.0107572282597886E-3</v>
      </c>
      <c r="AL20" s="28">
        <f>移輸入係数!$D20*投入係数表!AL18</f>
        <v>2.6809019504947383E-3</v>
      </c>
      <c r="AM20" s="28">
        <f>移輸入係数!$D20*投入係数表!AM18</f>
        <v>3.5105750406220343E-4</v>
      </c>
      <c r="AN20" s="34">
        <f>移輸入係数!$D20*投入係数表!AN18</f>
        <v>1.4169288816763242E-3</v>
      </c>
    </row>
    <row r="21" spans="2:40" x14ac:dyDescent="0.15">
      <c r="B21" s="5" t="s">
        <v>60</v>
      </c>
      <c r="C21" s="42" t="s">
        <v>37</v>
      </c>
      <c r="D21" s="33">
        <f>移輸入係数!$D21*投入係数表!D19</f>
        <v>0</v>
      </c>
      <c r="E21" s="28">
        <f>移輸入係数!$D21*投入係数表!E19</f>
        <v>0</v>
      </c>
      <c r="F21" s="28">
        <f>移輸入係数!$D21*投入係数表!F19</f>
        <v>0</v>
      </c>
      <c r="G21" s="28">
        <f>移輸入係数!$D21*投入係数表!G19</f>
        <v>0</v>
      </c>
      <c r="H21" s="28">
        <f>移輸入係数!$D21*投入係数表!H19</f>
        <v>6.0131349507053281E-5</v>
      </c>
      <c r="I21" s="28">
        <f>移輸入係数!$D21*投入係数表!I19</f>
        <v>5.1793579499425212E-6</v>
      </c>
      <c r="J21" s="28">
        <f>移輸入係数!$D21*投入係数表!J19</f>
        <v>0</v>
      </c>
      <c r="K21" s="28">
        <f>移輸入係数!$D21*投入係数表!K19</f>
        <v>3.5648852182770482E-4</v>
      </c>
      <c r="L21" s="28">
        <f>移輸入係数!$D21*投入係数表!L19</f>
        <v>3.1101682387057523E-4</v>
      </c>
      <c r="M21" s="28">
        <f>移輸入係数!$D21*投入係数表!M19</f>
        <v>1.0757802815715076E-3</v>
      </c>
      <c r="N21" s="28">
        <f>移輸入係数!$D21*投入係数表!N19</f>
        <v>5.0024769465102772E-6</v>
      </c>
      <c r="O21" s="28">
        <f>移輸入係数!$D21*投入係数表!O19</f>
        <v>8.3250689895138328E-4</v>
      </c>
      <c r="P21" s="28">
        <f>移輸入係数!$D21*投入係数表!P19</f>
        <v>0.16042298523528203</v>
      </c>
      <c r="Q21" s="28">
        <f>移輸入係数!$D21*投入係数表!Q19</f>
        <v>3.5523613303751193E-2</v>
      </c>
      <c r="R21" s="28">
        <f>移輸入係数!$D21*投入係数表!R19</f>
        <v>5.2249448016604165E-3</v>
      </c>
      <c r="S21" s="28">
        <f>移輸入係数!$D21*投入係数表!S19</f>
        <v>2.4891230473685745E-3</v>
      </c>
      <c r="T21" s="28">
        <f>移輸入係数!$D21*投入係数表!T19</f>
        <v>6.714991801878397E-3</v>
      </c>
      <c r="U21" s="28">
        <f>移輸入係数!$D21*投入係数表!U19</f>
        <v>3.4408659498786406E-3</v>
      </c>
      <c r="V21" s="28">
        <f>移輸入係数!$D21*投入係数表!V19</f>
        <v>1.0264551153400789E-2</v>
      </c>
      <c r="W21" s="28">
        <f>移輸入係数!$D21*投入係数表!W19</f>
        <v>8.6250324065871329E-5</v>
      </c>
      <c r="X21" s="28">
        <f>移輸入係数!$D21*投入係数表!X19</f>
        <v>6.7180616272128884E-3</v>
      </c>
      <c r="Y21" s="28">
        <f>移輸入係数!$D21*投入係数表!Y19</f>
        <v>0</v>
      </c>
      <c r="Z21" s="28">
        <f>移輸入係数!$D21*投入係数表!Z19</f>
        <v>1.0945737615987508E-2</v>
      </c>
      <c r="AA21" s="28">
        <f>移輸入係数!$D21*投入係数表!AA19</f>
        <v>0</v>
      </c>
      <c r="AB21" s="28">
        <f>移輸入係数!$D21*投入係数表!AB19</f>
        <v>4.1144906210828457E-6</v>
      </c>
      <c r="AC21" s="28">
        <f>移輸入係数!$D21*投入係数表!AC19</f>
        <v>0</v>
      </c>
      <c r="AD21" s="28">
        <f>移輸入係数!$D21*投入係数表!AD19</f>
        <v>0</v>
      </c>
      <c r="AE21" s="28">
        <f>移輸入係数!$D21*投入係数表!AE19</f>
        <v>1.9728163712032107E-4</v>
      </c>
      <c r="AF21" s="28">
        <f>移輸入係数!$D21*投入係数表!AF19</f>
        <v>2.0678880697717694E-6</v>
      </c>
      <c r="AG21" s="28">
        <f>移輸入係数!$D21*投入係数表!AG19</f>
        <v>3.2391372708514724E-4</v>
      </c>
      <c r="AH21" s="28">
        <f>移輸入係数!$D21*投入係数表!AH19</f>
        <v>0</v>
      </c>
      <c r="AI21" s="28">
        <f>移輸入係数!$D21*投入係数表!AI19</f>
        <v>0</v>
      </c>
      <c r="AJ21" s="28">
        <f>移輸入係数!$D21*投入係数表!AJ19</f>
        <v>0</v>
      </c>
      <c r="AK21" s="28">
        <f>移輸入係数!$D21*投入係数表!AK19</f>
        <v>6.1274381544894454E-3</v>
      </c>
      <c r="AL21" s="28">
        <f>移輸入係数!$D21*投入係数表!AL19</f>
        <v>2.3041107321549856E-5</v>
      </c>
      <c r="AM21" s="28">
        <f>移輸入係数!$D21*投入係数表!AM19</f>
        <v>0</v>
      </c>
      <c r="AN21" s="34">
        <f>移輸入係数!$D21*投入係数表!AN19</f>
        <v>0</v>
      </c>
    </row>
    <row r="22" spans="2:40" x14ac:dyDescent="0.15">
      <c r="B22" s="5" t="s">
        <v>61</v>
      </c>
      <c r="C22" s="42" t="s">
        <v>38</v>
      </c>
      <c r="D22" s="33">
        <f>移輸入係数!$D22*投入係数表!D20</f>
        <v>3.3056726607219869E-8</v>
      </c>
      <c r="E22" s="28">
        <f>移輸入係数!$D22*投入係数表!E20</f>
        <v>0</v>
      </c>
      <c r="F22" s="28">
        <f>移輸入係数!$D22*投入係数表!F20</f>
        <v>0</v>
      </c>
      <c r="G22" s="28">
        <f>移輸入係数!$D22*投入係数表!G20</f>
        <v>0</v>
      </c>
      <c r="H22" s="28">
        <f>移輸入係数!$D22*投入係数表!H20</f>
        <v>4.9307165351927911E-5</v>
      </c>
      <c r="I22" s="28">
        <f>移輸入係数!$D22*投入係数表!I20</f>
        <v>0</v>
      </c>
      <c r="J22" s="28">
        <f>移輸入係数!$D22*投入係数表!J20</f>
        <v>0</v>
      </c>
      <c r="K22" s="28">
        <f>移輸入係数!$D22*投入係数表!K20</f>
        <v>2.774069963515491E-3</v>
      </c>
      <c r="L22" s="28">
        <f>移輸入係数!$D22*投入係数表!L20</f>
        <v>3.3270620304995792E-4</v>
      </c>
      <c r="M22" s="28">
        <f>移輸入係数!$D22*投入係数表!M20</f>
        <v>1.3151428830435259E-3</v>
      </c>
      <c r="N22" s="28">
        <f>移輸入係数!$D22*投入係数表!N20</f>
        <v>8.2892680674065918E-5</v>
      </c>
      <c r="O22" s="28">
        <f>移輸入係数!$D22*投入係数表!O20</f>
        <v>3.4083095742760516E-4</v>
      </c>
      <c r="P22" s="28">
        <f>移輸入係数!$D22*投入係数表!P20</f>
        <v>5.6316127185139404E-3</v>
      </c>
      <c r="Q22" s="28">
        <f>移輸入係数!$D22*投入係数表!Q20</f>
        <v>0.10454203632433079</v>
      </c>
      <c r="R22" s="28">
        <f>移輸入係数!$D22*投入係数表!R20</f>
        <v>7.2135107078828741E-4</v>
      </c>
      <c r="S22" s="28">
        <f>移輸入係数!$D22*投入係数表!S20</f>
        <v>2.1481319996174025E-3</v>
      </c>
      <c r="T22" s="28">
        <f>移輸入係数!$D22*投入係数表!T20</f>
        <v>3.4407930277057432E-3</v>
      </c>
      <c r="U22" s="28">
        <f>移輸入係数!$D22*投入係数表!U20</f>
        <v>1.5511254526963628E-4</v>
      </c>
      <c r="V22" s="28">
        <f>移輸入係数!$D22*投入係数表!V20</f>
        <v>8.3944684602142402E-4</v>
      </c>
      <c r="W22" s="28">
        <f>移輸入係数!$D22*投入係数表!W20</f>
        <v>5.8987401967121599E-5</v>
      </c>
      <c r="X22" s="28">
        <f>移輸入係数!$D22*投入係数表!X20</f>
        <v>4.928687908513455E-5</v>
      </c>
      <c r="Y22" s="28">
        <f>移輸入係数!$D22*投入係数表!Y20</f>
        <v>7.3762101997854876E-6</v>
      </c>
      <c r="Z22" s="28">
        <f>移輸入係数!$D22*投入係数表!Z20</f>
        <v>2.8314968459076245E-4</v>
      </c>
      <c r="AA22" s="28">
        <f>移輸入係数!$D22*投入係数表!AA20</f>
        <v>0</v>
      </c>
      <c r="AB22" s="28">
        <f>移輸入係数!$D22*投入係数表!AB20</f>
        <v>2.9721759908414557E-6</v>
      </c>
      <c r="AC22" s="28">
        <f>移輸入係数!$D22*投入係数表!AC20</f>
        <v>0</v>
      </c>
      <c r="AD22" s="28">
        <f>移輸入係数!$D22*投入係数表!AD20</f>
        <v>0</v>
      </c>
      <c r="AE22" s="28">
        <f>移輸入係数!$D22*投入係数表!AE20</f>
        <v>6.612612201236226E-5</v>
      </c>
      <c r="AF22" s="28">
        <f>移輸入係数!$D22*投入係数表!AF20</f>
        <v>7.7376348232901969E-6</v>
      </c>
      <c r="AG22" s="28">
        <f>移輸入係数!$D22*投入係数表!AG20</f>
        <v>2.204368486324882E-5</v>
      </c>
      <c r="AH22" s="28">
        <f>移輸入係数!$D22*投入係数表!AH20</f>
        <v>0</v>
      </c>
      <c r="AI22" s="28">
        <f>移輸入係数!$D22*投入係数表!AI20</f>
        <v>0</v>
      </c>
      <c r="AJ22" s="28">
        <f>移輸入係数!$D22*投入係数表!AJ20</f>
        <v>0</v>
      </c>
      <c r="AK22" s="28">
        <f>移輸入係数!$D22*投入係数表!AK20</f>
        <v>9.6832801866274087E-3</v>
      </c>
      <c r="AL22" s="28">
        <f>移輸入係数!$D22*投入係数表!AL20</f>
        <v>1.3814905518402342E-5</v>
      </c>
      <c r="AM22" s="28">
        <f>移輸入係数!$D22*投入係数表!AM20</f>
        <v>0</v>
      </c>
      <c r="AN22" s="34">
        <f>移輸入係数!$D22*投入係数表!AN20</f>
        <v>0</v>
      </c>
    </row>
    <row r="23" spans="2:40" x14ac:dyDescent="0.15">
      <c r="B23" s="5" t="s">
        <v>62</v>
      </c>
      <c r="C23" s="42" t="s">
        <v>39</v>
      </c>
      <c r="D23" s="33">
        <f>移輸入係数!$D23*投入係数表!D21</f>
        <v>1.1343474157134262E-6</v>
      </c>
      <c r="E23" s="28">
        <f>移輸入係数!$D23*投入係数表!E21</f>
        <v>0</v>
      </c>
      <c r="F23" s="28">
        <f>移輸入係数!$D23*投入係数表!F21</f>
        <v>0</v>
      </c>
      <c r="G23" s="28">
        <f>移輸入係数!$D23*投入係数表!G21</f>
        <v>0</v>
      </c>
      <c r="H23" s="28">
        <f>移輸入係数!$D23*投入係数表!H21</f>
        <v>0</v>
      </c>
      <c r="I23" s="28">
        <f>移輸入係数!$D23*投入係数表!I21</f>
        <v>0</v>
      </c>
      <c r="J23" s="28">
        <f>移輸入係数!$D23*投入係数表!J21</f>
        <v>0</v>
      </c>
      <c r="K23" s="28">
        <f>移輸入係数!$D23*投入係数表!K21</f>
        <v>0</v>
      </c>
      <c r="L23" s="28">
        <f>移輸入係数!$D23*投入係数表!L21</f>
        <v>0</v>
      </c>
      <c r="M23" s="28">
        <f>移輸入係数!$D23*投入係数表!M21</f>
        <v>0</v>
      </c>
      <c r="N23" s="28">
        <f>移輸入係数!$D23*投入係数表!N21</f>
        <v>0</v>
      </c>
      <c r="O23" s="28">
        <f>移輸入係数!$D23*投入係数表!O21</f>
        <v>6.1312633776905543E-6</v>
      </c>
      <c r="P23" s="28">
        <f>移輸入係数!$D23*投入係数表!P21</f>
        <v>2.1809706003645146E-3</v>
      </c>
      <c r="Q23" s="28">
        <f>移輸入係数!$D23*投入係数表!Q21</f>
        <v>4.4347254173460159E-3</v>
      </c>
      <c r="R23" s="28">
        <f>移輸入係数!$D23*投入係数表!R21</f>
        <v>6.0567703581022612E-2</v>
      </c>
      <c r="S23" s="28">
        <f>移輸入係数!$D23*投入係数表!S21</f>
        <v>0</v>
      </c>
      <c r="T23" s="28">
        <f>移輸入係数!$D23*投入係数表!T21</f>
        <v>1.2201151363193728E-3</v>
      </c>
      <c r="U23" s="28">
        <f>移輸入係数!$D23*投入係数表!U21</f>
        <v>7.5961446152888722E-5</v>
      </c>
      <c r="V23" s="28">
        <f>移輸入係数!$D23*投入係数表!V21</f>
        <v>3.6608108590757715E-4</v>
      </c>
      <c r="W23" s="28">
        <f>移輸入係数!$D23*投入係数表!W21</f>
        <v>1.4198183803040213E-4</v>
      </c>
      <c r="X23" s="28">
        <f>移輸入係数!$D23*投入係数表!X21</f>
        <v>1.8101071573665715E-4</v>
      </c>
      <c r="Y23" s="28">
        <f>移輸入係数!$D23*投入係数表!Y21</f>
        <v>0</v>
      </c>
      <c r="Z23" s="28">
        <f>移輸入係数!$D23*投入係数表!Z21</f>
        <v>1.1753354077314638E-4</v>
      </c>
      <c r="AA23" s="28">
        <f>移輸入係数!$D23*投入係数表!AA21</f>
        <v>1.6814496176904033E-5</v>
      </c>
      <c r="AB23" s="28">
        <f>移輸入係数!$D23*投入係数表!AB21</f>
        <v>9.402413540249158E-4</v>
      </c>
      <c r="AC23" s="28">
        <f>移輸入係数!$D23*投入係数表!AC21</f>
        <v>1.0131414387694992E-5</v>
      </c>
      <c r="AD23" s="28">
        <f>移輸入係数!$D23*投入係数表!AD21</f>
        <v>0</v>
      </c>
      <c r="AE23" s="28">
        <f>移輸入係数!$D23*投入係数表!AE21</f>
        <v>9.7440980929507393E-6</v>
      </c>
      <c r="AF23" s="28">
        <f>移輸入係数!$D23*投入係数表!AF21</f>
        <v>1.3398463295479331E-4</v>
      </c>
      <c r="AG23" s="28">
        <f>移輸入係数!$D23*投入係数表!AG21</f>
        <v>3.9124385840154999E-3</v>
      </c>
      <c r="AH23" s="28">
        <f>移輸入係数!$D23*投入係数表!AH21</f>
        <v>0</v>
      </c>
      <c r="AI23" s="28">
        <f>移輸入係数!$D23*投入係数表!AI21</f>
        <v>1.0668086448290173E-2</v>
      </c>
      <c r="AJ23" s="28">
        <f>移輸入係数!$D23*投入係数表!AJ21</f>
        <v>0</v>
      </c>
      <c r="AK23" s="28">
        <f>移輸入係数!$D23*投入係数表!AK21</f>
        <v>3.1588924267033072E-3</v>
      </c>
      <c r="AL23" s="28">
        <f>移輸入係数!$D23*投入係数表!AL21</f>
        <v>8.6902139849899377E-4</v>
      </c>
      <c r="AM23" s="28">
        <f>移輸入係数!$D23*投入係数表!AM21</f>
        <v>2.287989944226353E-2</v>
      </c>
      <c r="AN23" s="34">
        <f>移輸入係数!$D23*投入係数表!AN21</f>
        <v>0</v>
      </c>
    </row>
    <row r="24" spans="2:40" x14ac:dyDescent="0.15">
      <c r="B24" s="5" t="s">
        <v>63</v>
      </c>
      <c r="C24" s="42" t="s">
        <v>106</v>
      </c>
      <c r="D24" s="33">
        <f>移輸入係数!$D24*投入係数表!D22</f>
        <v>0</v>
      </c>
      <c r="E24" s="28">
        <f>移輸入係数!$D24*投入係数表!E22</f>
        <v>0</v>
      </c>
      <c r="F24" s="28">
        <f>移輸入係数!$D24*投入係数表!F22</f>
        <v>0</v>
      </c>
      <c r="G24" s="28">
        <f>移輸入係数!$D24*投入係数表!G22</f>
        <v>0</v>
      </c>
      <c r="H24" s="28">
        <f>移輸入係数!$D24*投入係数表!H22</f>
        <v>6.3479466749710508E-6</v>
      </c>
      <c r="I24" s="28">
        <f>移輸入係数!$D24*投入係数表!I22</f>
        <v>6.0387600498977447E-6</v>
      </c>
      <c r="J24" s="28">
        <f>移輸入係数!$D24*投入係数表!J22</f>
        <v>0</v>
      </c>
      <c r="K24" s="28">
        <f>移輸入係数!$D24*投入係数表!K22</f>
        <v>0</v>
      </c>
      <c r="L24" s="28">
        <f>移輸入係数!$D24*投入係数表!L22</f>
        <v>0</v>
      </c>
      <c r="M24" s="28">
        <f>移輸入係数!$D24*投入係数表!M22</f>
        <v>0</v>
      </c>
      <c r="N24" s="28">
        <f>移輸入係数!$D24*投入係数表!N22</f>
        <v>3.0530321880621944E-4</v>
      </c>
      <c r="O24" s="28">
        <f>移輸入係数!$D24*投入係数表!O22</f>
        <v>6.6241608584665579E-3</v>
      </c>
      <c r="P24" s="28">
        <f>移輸入係数!$D24*投入係数表!P22</f>
        <v>5.667400398222471E-3</v>
      </c>
      <c r="Q24" s="28">
        <f>移輸入係数!$D24*投入係数表!Q22</f>
        <v>7.1135618419390393E-3</v>
      </c>
      <c r="R24" s="28">
        <f>移輸入係数!$D24*投入係数表!R22</f>
        <v>0.10140726941971992</v>
      </c>
      <c r="S24" s="28">
        <f>移輸入係数!$D24*投入係数表!S22</f>
        <v>0.29887630034631357</v>
      </c>
      <c r="T24" s="28">
        <f>移輸入係数!$D24*投入係数表!T22</f>
        <v>0.1313398309198098</v>
      </c>
      <c r="U24" s="28">
        <f>移輸入係数!$D24*投入係数表!U22</f>
        <v>0.25562068945159644</v>
      </c>
      <c r="V24" s="28">
        <f>移輸入係数!$D24*投入係数表!V22</f>
        <v>2.0875978433927318E-2</v>
      </c>
      <c r="W24" s="28">
        <f>移輸入係数!$D24*投入係数表!W22</f>
        <v>6.2450178114323461E-3</v>
      </c>
      <c r="X24" s="28">
        <f>移輸入係数!$D24*投入係数表!X22</f>
        <v>3.8628152492569155E-4</v>
      </c>
      <c r="Y24" s="28">
        <f>移輸入係数!$D24*投入係数表!Y22</f>
        <v>3.2120833033013542E-6</v>
      </c>
      <c r="Z24" s="28">
        <f>移輸入係数!$D24*投入係数表!Z22</f>
        <v>2.3287830902443908E-5</v>
      </c>
      <c r="AA24" s="28">
        <f>移輸入係数!$D24*投入係数表!AA22</f>
        <v>0</v>
      </c>
      <c r="AB24" s="28">
        <f>移輸入係数!$D24*投入係数表!AB22</f>
        <v>2.4816011549863982E-5</v>
      </c>
      <c r="AC24" s="28">
        <f>移輸入係数!$D24*投入係数表!AC22</f>
        <v>3.7698106979272653E-5</v>
      </c>
      <c r="AD24" s="28">
        <f>移輸入係数!$D24*投入係数表!AD22</f>
        <v>0</v>
      </c>
      <c r="AE24" s="28">
        <f>移輸入係数!$D24*投入係数表!AE22</f>
        <v>2.6877806137503727E-6</v>
      </c>
      <c r="AF24" s="28">
        <f>移輸入係数!$D24*投入係数表!AF22</f>
        <v>5.8875037006503393E-4</v>
      </c>
      <c r="AG24" s="28">
        <f>移輸入係数!$D24*投入係数表!AG22</f>
        <v>1.868135429996552E-3</v>
      </c>
      <c r="AH24" s="28">
        <f>移輸入係数!$D24*投入係数表!AH22</f>
        <v>1.1156845990726457E-3</v>
      </c>
      <c r="AI24" s="28">
        <f>移輸入係数!$D24*投入係数表!AI22</f>
        <v>1.5224710028331781E-6</v>
      </c>
      <c r="AJ24" s="28">
        <f>移輸入係数!$D24*投入係数表!AJ22</f>
        <v>0</v>
      </c>
      <c r="AK24" s="28">
        <f>移輸入係数!$D24*投入係数表!AK22</f>
        <v>9.7289861686134863E-3</v>
      </c>
      <c r="AL24" s="28">
        <f>移輸入係数!$D24*投入係数表!AL22</f>
        <v>2.3212886335055871E-5</v>
      </c>
      <c r="AM24" s="28">
        <f>移輸入係数!$D24*投入係数表!AM22</f>
        <v>3.0080202835295781E-2</v>
      </c>
      <c r="AN24" s="34">
        <f>移輸入係数!$D24*投入係数表!AN22</f>
        <v>0</v>
      </c>
    </row>
    <row r="25" spans="2:40" x14ac:dyDescent="0.15">
      <c r="B25" s="5" t="s">
        <v>64</v>
      </c>
      <c r="C25" s="42" t="s">
        <v>131</v>
      </c>
      <c r="D25" s="33">
        <f>移輸入係数!$D25*投入係数表!D23</f>
        <v>1.0240252009228094E-6</v>
      </c>
      <c r="E25" s="28">
        <f>移輸入係数!$D25*投入係数表!E23</f>
        <v>0</v>
      </c>
      <c r="F25" s="28">
        <f>移輸入係数!$D25*投入係数表!F23</f>
        <v>0</v>
      </c>
      <c r="G25" s="28">
        <f>移輸入係数!$D25*投入係数表!G23</f>
        <v>0</v>
      </c>
      <c r="H25" s="28">
        <f>移輸入係数!$D25*投入係数表!H23</f>
        <v>6.2011341307380958E-5</v>
      </c>
      <c r="I25" s="28">
        <f>移輸入係数!$D25*投入係数表!I23</f>
        <v>6.2543774392248023E-6</v>
      </c>
      <c r="J25" s="28">
        <f>移輸入係数!$D25*投入係数表!J23</f>
        <v>0</v>
      </c>
      <c r="K25" s="28">
        <f>移輸入係数!$D25*投入係数表!K23</f>
        <v>3.0490530278928726E-5</v>
      </c>
      <c r="L25" s="28">
        <f>移輸入係数!$D25*投入係数表!L23</f>
        <v>1.2637076674078195E-5</v>
      </c>
      <c r="M25" s="28">
        <f>移輸入係数!$D25*投入係数表!M23</f>
        <v>0</v>
      </c>
      <c r="N25" s="28">
        <f>移輸入係数!$D25*投入係数表!N23</f>
        <v>3.5133805027788148E-5</v>
      </c>
      <c r="O25" s="28">
        <f>移輸入係数!$D25*投入係数表!O23</f>
        <v>7.060784288597941E-4</v>
      </c>
      <c r="P25" s="28">
        <f>移輸入係数!$D25*投入係数表!P23</f>
        <v>2.7229446488776218E-2</v>
      </c>
      <c r="Q25" s="28">
        <f>移輸入係数!$D25*投入係数表!Q23</f>
        <v>1.6104164310452453E-2</v>
      </c>
      <c r="R25" s="28">
        <f>移輸入係数!$D25*投入係数表!R23</f>
        <v>9.9915911168867184E-3</v>
      </c>
      <c r="S25" s="28">
        <f>移輸入係数!$D25*投入係数表!S23</f>
        <v>8.1006370183836357E-3</v>
      </c>
      <c r="T25" s="28">
        <f>移輸入係数!$D25*投入係数表!T23</f>
        <v>8.2192483431216296E-2</v>
      </c>
      <c r="U25" s="28">
        <f>移輸入係数!$D25*投入係数表!U23</f>
        <v>1.3822165419999243E-2</v>
      </c>
      <c r="V25" s="28">
        <f>移輸入係数!$D25*投入係数表!V23</f>
        <v>3.9944725497863806E-2</v>
      </c>
      <c r="W25" s="28">
        <f>移輸入係数!$D25*投入係数表!W23</f>
        <v>6.9606523056866068E-4</v>
      </c>
      <c r="X25" s="28">
        <f>移輸入係数!$D25*投入係数表!X23</f>
        <v>7.7161460292891797E-3</v>
      </c>
      <c r="Y25" s="28">
        <f>移輸入係数!$D25*投入係数表!Y23</f>
        <v>3.3267725789864507E-6</v>
      </c>
      <c r="Z25" s="28">
        <f>移輸入係数!$D25*投入係数表!Z23</f>
        <v>2.4119336254666004E-4</v>
      </c>
      <c r="AA25" s="28">
        <f>移輸入係数!$D25*投入係数表!AA23</f>
        <v>0</v>
      </c>
      <c r="AB25" s="28">
        <f>移輸入係数!$D25*投入係数表!AB23</f>
        <v>1.9491020427035537E-4</v>
      </c>
      <c r="AC25" s="28">
        <f>移輸入係数!$D25*投入係数表!AC23</f>
        <v>2.021383289815307E-6</v>
      </c>
      <c r="AD25" s="28">
        <f>移輸入係数!$D25*投入係数表!AD23</f>
        <v>1.8168965593438773E-5</v>
      </c>
      <c r="AE25" s="28">
        <f>移輸入係数!$D25*投入係数表!AE23</f>
        <v>1.7529691709379771E-4</v>
      </c>
      <c r="AF25" s="28">
        <f>移輸入係数!$D25*投入係数表!AF23</f>
        <v>1.1524241992424728E-4</v>
      </c>
      <c r="AG25" s="28">
        <f>移輸入係数!$D25*投入係数表!AG23</f>
        <v>1.7557510236623276E-3</v>
      </c>
      <c r="AH25" s="28">
        <f>移輸入係数!$D25*投入係数表!AH23</f>
        <v>6.257167616819944E-4</v>
      </c>
      <c r="AI25" s="28">
        <f>移輸入係数!$D25*投入係数表!AI23</f>
        <v>5.7432910915234981E-5</v>
      </c>
      <c r="AJ25" s="28">
        <f>移輸入係数!$D25*投入係数表!AJ23</f>
        <v>0</v>
      </c>
      <c r="AK25" s="28">
        <f>移輸入係数!$D25*投入係数表!AK23</f>
        <v>4.4512510195025244E-3</v>
      </c>
      <c r="AL25" s="28">
        <f>移輸入係数!$D25*投入係数表!AL23</f>
        <v>1.2155579112063693E-4</v>
      </c>
      <c r="AM25" s="28">
        <f>移輸入係数!$D25*投入係数表!AM23</f>
        <v>0</v>
      </c>
      <c r="AN25" s="34">
        <f>移輸入係数!$D25*投入係数表!AN23</f>
        <v>1.216603745698873E-4</v>
      </c>
    </row>
    <row r="26" spans="2:40" x14ac:dyDescent="0.15">
      <c r="B26" s="5" t="s">
        <v>65</v>
      </c>
      <c r="C26" s="42" t="s">
        <v>145</v>
      </c>
      <c r="D26" s="33">
        <f>移輸入係数!$D26*投入係数表!D24</f>
        <v>0</v>
      </c>
      <c r="E26" s="28">
        <f>移輸入係数!$D26*投入係数表!E24</f>
        <v>0</v>
      </c>
      <c r="F26" s="28">
        <f>移輸入係数!$D26*投入係数表!F24</f>
        <v>1.130888220025987E-5</v>
      </c>
      <c r="G26" s="28">
        <f>移輸入係数!$D26*投入係数表!G24</f>
        <v>0</v>
      </c>
      <c r="H26" s="28">
        <f>移輸入係数!$D26*投入係数表!H24</f>
        <v>0</v>
      </c>
      <c r="I26" s="28">
        <f>移輸入係数!$D26*投入係数表!I24</f>
        <v>6.4078276934850627E-5</v>
      </c>
      <c r="J26" s="28">
        <f>移輸入係数!$D26*投入係数表!J24</f>
        <v>0</v>
      </c>
      <c r="K26" s="28">
        <f>移輸入係数!$D26*投入係数表!K24</f>
        <v>2.2140959501210948E-6</v>
      </c>
      <c r="L26" s="28">
        <f>移輸入係数!$D26*投入係数表!L24</f>
        <v>0</v>
      </c>
      <c r="M26" s="28">
        <f>移輸入係数!$D26*投入係数表!M24</f>
        <v>0</v>
      </c>
      <c r="N26" s="28">
        <f>移輸入係数!$D26*投入係数表!N24</f>
        <v>0</v>
      </c>
      <c r="O26" s="28">
        <f>移輸入係数!$D26*投入係数表!O24</f>
        <v>1.4949024536994954E-5</v>
      </c>
      <c r="P26" s="28">
        <f>移輸入係数!$D26*投入係数表!P24</f>
        <v>8.5796860594869505E-4</v>
      </c>
      <c r="Q26" s="28">
        <f>移輸入係数!$D26*投入係数表!Q24</f>
        <v>1.399448934489945E-4</v>
      </c>
      <c r="R26" s="28">
        <f>移輸入係数!$D26*投入係数表!R24</f>
        <v>0</v>
      </c>
      <c r="S26" s="28">
        <f>移輸入係数!$D26*投入係数表!S24</f>
        <v>3.2053558071266722E-5</v>
      </c>
      <c r="T26" s="28">
        <f>移輸入係数!$D26*投入係数表!T24</f>
        <v>6.768924079256191E-5</v>
      </c>
      <c r="U26" s="28">
        <f>移輸入係数!$D26*投入係数表!U24</f>
        <v>7.2095253922384681E-2</v>
      </c>
      <c r="V26" s="28">
        <f>移輸入係数!$D26*投入係数表!V24</f>
        <v>1.001657700905173E-4</v>
      </c>
      <c r="W26" s="28">
        <f>移輸入係数!$D26*投入係数表!W24</f>
        <v>9.4435810026985777E-6</v>
      </c>
      <c r="X26" s="28">
        <f>移輸入係数!$D26*投入係数表!X24</f>
        <v>1.9062963813608414E-3</v>
      </c>
      <c r="Y26" s="28">
        <f>移輸入係数!$D26*投入係数表!Y24</f>
        <v>6.8167889350145401E-6</v>
      </c>
      <c r="Z26" s="28">
        <f>移輸入係数!$D26*投入係数表!Z24</f>
        <v>0</v>
      </c>
      <c r="AA26" s="28">
        <f>移輸入係数!$D26*投入係数表!AA24</f>
        <v>3.4370764301911485E-5</v>
      </c>
      <c r="AB26" s="28">
        <f>移輸入係数!$D26*投入係数表!AB24</f>
        <v>2.2132513590624435E-4</v>
      </c>
      <c r="AC26" s="28">
        <f>移輸入係数!$D26*投入係数表!AC24</f>
        <v>9.2424197223302015E-5</v>
      </c>
      <c r="AD26" s="28">
        <f>移輸入係数!$D26*投入係数表!AD24</f>
        <v>7.031651414800131E-5</v>
      </c>
      <c r="AE26" s="28">
        <f>移輸入係数!$D26*投入係数表!AE24</f>
        <v>5.7975724766181586E-5</v>
      </c>
      <c r="AF26" s="28">
        <f>移輸入係数!$D26*投入係数表!AF24</f>
        <v>1.2790834321194168E-4</v>
      </c>
      <c r="AG26" s="28">
        <f>移輸入係数!$D26*投入係数表!AG24</f>
        <v>2.1194872618581014E-3</v>
      </c>
      <c r="AH26" s="28">
        <f>移輸入係数!$D26*投入係数表!AH24</f>
        <v>1.0737184811147703E-4</v>
      </c>
      <c r="AI26" s="28">
        <f>移輸入係数!$D26*投入係数表!AI24</f>
        <v>2.0709552771853536E-5</v>
      </c>
      <c r="AJ26" s="28">
        <f>移輸入係数!$D26*投入係数表!AJ24</f>
        <v>4.7802548442917783E-5</v>
      </c>
      <c r="AK26" s="28">
        <f>移輸入係数!$D26*投入係数表!AK24</f>
        <v>1.0930752394619843E-3</v>
      </c>
      <c r="AL26" s="28">
        <f>移輸入係数!$D26*投入係数表!AL24</f>
        <v>8.0385060402271438E-5</v>
      </c>
      <c r="AM26" s="28">
        <f>移輸入係数!$D26*投入係数表!AM24</f>
        <v>0</v>
      </c>
      <c r="AN26" s="34">
        <f>移輸入係数!$D26*投入係数表!AN24</f>
        <v>0</v>
      </c>
    </row>
    <row r="27" spans="2:40" x14ac:dyDescent="0.15">
      <c r="B27" s="5" t="s">
        <v>66</v>
      </c>
      <c r="C27" s="42" t="s">
        <v>132</v>
      </c>
      <c r="D27" s="33">
        <f>移輸入係数!$D27*投入係数表!D25</f>
        <v>0</v>
      </c>
      <c r="E27" s="28">
        <f>移輸入係数!$D27*投入係数表!E25</f>
        <v>0</v>
      </c>
      <c r="F27" s="28">
        <f>移輸入係数!$D27*投入係数表!F25</f>
        <v>0</v>
      </c>
      <c r="G27" s="28">
        <f>移輸入係数!$D27*投入係数表!G25</f>
        <v>0</v>
      </c>
      <c r="H27" s="28">
        <f>移輸入係数!$D27*投入係数表!H25</f>
        <v>0</v>
      </c>
      <c r="I27" s="28">
        <f>移輸入係数!$D27*投入係数表!I25</f>
        <v>0</v>
      </c>
      <c r="J27" s="28">
        <f>移輸入係数!$D27*投入係数表!J25</f>
        <v>0</v>
      </c>
      <c r="K27" s="28">
        <f>移輸入係数!$D27*投入係数表!K25</f>
        <v>0</v>
      </c>
      <c r="L27" s="28">
        <f>移輸入係数!$D27*投入係数表!L25</f>
        <v>0</v>
      </c>
      <c r="M27" s="28">
        <f>移輸入係数!$D27*投入係数表!M25</f>
        <v>0</v>
      </c>
      <c r="N27" s="28">
        <f>移輸入係数!$D27*投入係数表!N25</f>
        <v>0</v>
      </c>
      <c r="O27" s="28">
        <f>移輸入係数!$D27*投入係数表!O25</f>
        <v>0</v>
      </c>
      <c r="P27" s="28">
        <f>移輸入係数!$D27*投入係数表!P25</f>
        <v>0</v>
      </c>
      <c r="Q27" s="28">
        <f>移輸入係数!$D27*投入係数表!Q25</f>
        <v>5.3365643082652927E-5</v>
      </c>
      <c r="R27" s="28">
        <f>移輸入係数!$D27*投入係数表!R25</f>
        <v>0</v>
      </c>
      <c r="S27" s="28">
        <f>移輸入係数!$D27*投入係数表!S25</f>
        <v>0</v>
      </c>
      <c r="T27" s="28">
        <f>移輸入係数!$D27*投入係数表!T25</f>
        <v>0</v>
      </c>
      <c r="U27" s="28">
        <f>移輸入係数!$D27*投入係数表!U25</f>
        <v>0</v>
      </c>
      <c r="V27" s="28">
        <f>移輸入係数!$D27*投入係数表!V25</f>
        <v>0.34948767741519043</v>
      </c>
      <c r="W27" s="28">
        <f>移輸入係数!$D27*投入係数表!W25</f>
        <v>0</v>
      </c>
      <c r="X27" s="28">
        <f>移輸入係数!$D27*投入係数表!X25</f>
        <v>0</v>
      </c>
      <c r="Y27" s="28">
        <f>移輸入係数!$D27*投入係数表!Y25</f>
        <v>0</v>
      </c>
      <c r="Z27" s="28">
        <f>移輸入係数!$D27*投入係数表!Z25</f>
        <v>0</v>
      </c>
      <c r="AA27" s="28">
        <f>移輸入係数!$D27*投入係数表!AA25</f>
        <v>0</v>
      </c>
      <c r="AB27" s="28">
        <f>移輸入係数!$D27*投入係数表!AB25</f>
        <v>0</v>
      </c>
      <c r="AC27" s="28">
        <f>移輸入係数!$D27*投入係数表!AC25</f>
        <v>0</v>
      </c>
      <c r="AD27" s="28">
        <f>移輸入係数!$D27*投入係数表!AD25</f>
        <v>0</v>
      </c>
      <c r="AE27" s="28">
        <f>移輸入係数!$D27*投入係数表!AE25</f>
        <v>9.5017821255235814E-3</v>
      </c>
      <c r="AF27" s="28">
        <f>移輸入係数!$D27*投入係数表!AF25</f>
        <v>0</v>
      </c>
      <c r="AG27" s="28">
        <f>移輸入係数!$D27*投入係数表!AG25</f>
        <v>8.0614933566291111E-3</v>
      </c>
      <c r="AH27" s="28">
        <f>移輸入係数!$D27*投入係数表!AH25</f>
        <v>5.7937150186110236E-5</v>
      </c>
      <c r="AI27" s="28">
        <f>移輸入係数!$D27*投入係数表!AI25</f>
        <v>0</v>
      </c>
      <c r="AJ27" s="28">
        <f>移輸入係数!$D27*投入係数表!AJ25</f>
        <v>0</v>
      </c>
      <c r="AK27" s="28">
        <f>移輸入係数!$D27*投入係数表!AK25</f>
        <v>1.2941219643901219E-2</v>
      </c>
      <c r="AL27" s="28">
        <f>移輸入係数!$D27*投入係数表!AL25</f>
        <v>8.1380218212231823E-5</v>
      </c>
      <c r="AM27" s="28">
        <f>移輸入係数!$D27*投入係数表!AM25</f>
        <v>0</v>
      </c>
      <c r="AN27" s="34">
        <f>移輸入係数!$D27*投入係数表!AN25</f>
        <v>0</v>
      </c>
    </row>
    <row r="28" spans="2:40" x14ac:dyDescent="0.15">
      <c r="B28" s="5" t="s">
        <v>67</v>
      </c>
      <c r="C28" s="42" t="s">
        <v>0</v>
      </c>
      <c r="D28" s="33">
        <f>移輸入係数!$D28*投入係数表!D26</f>
        <v>6.1781708413006977E-4</v>
      </c>
      <c r="E28" s="28">
        <f>移輸入係数!$D28*投入係数表!E26</f>
        <v>0</v>
      </c>
      <c r="F28" s="28">
        <f>移輸入係数!$D28*投入係数表!F26</f>
        <v>8.3903570044826844E-3</v>
      </c>
      <c r="G28" s="28">
        <f>移輸入係数!$D28*投入係数表!G26</f>
        <v>1.8908434866572701E-2</v>
      </c>
      <c r="H28" s="28">
        <f>移輸入係数!$D28*投入係数表!H26</f>
        <v>2.6475491842557338E-3</v>
      </c>
      <c r="I28" s="28">
        <f>移輸入係数!$D28*投入係数表!I26</f>
        <v>3.3232146342044365E-3</v>
      </c>
      <c r="J28" s="28">
        <f>移輸入係数!$D28*投入係数表!J26</f>
        <v>9.4760385236762829E-4</v>
      </c>
      <c r="K28" s="28">
        <f>移輸入係数!$D28*投入係数表!K26</f>
        <v>4.5701166151678871E-3</v>
      </c>
      <c r="L28" s="28">
        <f>移輸入係数!$D28*投入係数表!L26</f>
        <v>6.2224807302536048E-3</v>
      </c>
      <c r="M28" s="28">
        <f>移輸入係数!$D28*投入係数表!M26</f>
        <v>6.7777371338606082E-3</v>
      </c>
      <c r="N28" s="28">
        <f>移輸入係数!$D28*投入係数表!N26</f>
        <v>2.0268642671754312E-2</v>
      </c>
      <c r="O28" s="28">
        <f>移輸入係数!$D28*投入係数表!O26</f>
        <v>3.8986677958722416E-3</v>
      </c>
      <c r="P28" s="28">
        <f>移輸入係数!$D28*投入係数表!P26</f>
        <v>5.8906225618121915E-4</v>
      </c>
      <c r="Q28" s="28">
        <f>移輸入係数!$D28*投入係数表!Q26</f>
        <v>2.2731446599757849E-3</v>
      </c>
      <c r="R28" s="28">
        <f>移輸入係数!$D28*投入係数表!R26</f>
        <v>1.0190407880592891E-2</v>
      </c>
      <c r="S28" s="28">
        <f>移輸入係数!$D28*投入係数表!S26</f>
        <v>1.4434153758562116E-3</v>
      </c>
      <c r="T28" s="28">
        <f>移輸入係数!$D28*投入係数表!T26</f>
        <v>7.4103415677672551E-3</v>
      </c>
      <c r="U28" s="28">
        <f>移輸入係数!$D28*投入係数表!U26</f>
        <v>2.8261233533623783E-3</v>
      </c>
      <c r="V28" s="28">
        <f>移輸入係数!$D28*投入係数表!V26</f>
        <v>1.0558066324130723E-3</v>
      </c>
      <c r="W28" s="28">
        <f>移輸入係数!$D28*投入係数表!W26</f>
        <v>3.1988220032412668E-2</v>
      </c>
      <c r="X28" s="28">
        <f>移輸入係数!$D28*投入係数表!X26</f>
        <v>2.5555566399055062E-3</v>
      </c>
      <c r="Y28" s="28">
        <f>移輸入係数!$D28*投入係数表!Y26</f>
        <v>7.5745620314423773E-3</v>
      </c>
      <c r="Z28" s="28">
        <f>移輸入係数!$D28*投入係数表!Z26</f>
        <v>3.074450674302536E-3</v>
      </c>
      <c r="AA28" s="28">
        <f>移輸入係数!$D28*投入係数表!AA26</f>
        <v>4.8764778583836555E-3</v>
      </c>
      <c r="AB28" s="28">
        <f>移輸入係数!$D28*投入係数表!AB26</f>
        <v>4.7632285250453167E-3</v>
      </c>
      <c r="AC28" s="28">
        <f>移輸入係数!$D28*投入係数表!AC26</f>
        <v>1.3818214367963214E-2</v>
      </c>
      <c r="AD28" s="28">
        <f>移輸入係数!$D28*投入係数表!AD26</f>
        <v>7.6175822147621312E-5</v>
      </c>
      <c r="AE28" s="28">
        <f>移輸入係数!$D28*投入係数表!AE26</f>
        <v>2.2769012000199221E-3</v>
      </c>
      <c r="AF28" s="28">
        <f>移輸入係数!$D28*投入係数表!AF26</f>
        <v>1.4694540453579912E-2</v>
      </c>
      <c r="AG28" s="28">
        <f>移輸入係数!$D28*投入係数表!AG26</f>
        <v>6.124344027538059E-3</v>
      </c>
      <c r="AH28" s="28">
        <f>移輸入係数!$D28*投入係数表!AH26</f>
        <v>1.5802860995111228E-2</v>
      </c>
      <c r="AI28" s="28">
        <f>移輸入係数!$D28*投入係数表!AI26</f>
        <v>3.369989084060776E-3</v>
      </c>
      <c r="AJ28" s="28">
        <f>移輸入係数!$D28*投入係数表!AJ26</f>
        <v>3.3213504299986804E-2</v>
      </c>
      <c r="AK28" s="28">
        <f>移輸入係数!$D28*投入係数表!AK26</f>
        <v>5.7890934597659193E-3</v>
      </c>
      <c r="AL28" s="28">
        <f>移輸入係数!$D28*投入係数表!AL26</f>
        <v>5.3317600341960814E-3</v>
      </c>
      <c r="AM28" s="28">
        <f>移輸入係数!$D28*投入係数表!AM26</f>
        <v>0.11692103026001427</v>
      </c>
      <c r="AN28" s="34">
        <f>移輸入係数!$D28*投入係数表!AN26</f>
        <v>3.6569003001061081E-4</v>
      </c>
    </row>
    <row r="29" spans="2:40" x14ac:dyDescent="0.15">
      <c r="B29" s="5" t="s">
        <v>68</v>
      </c>
      <c r="C29" s="42" t="s">
        <v>133</v>
      </c>
      <c r="D29" s="33">
        <f>移輸入係数!$D29*投入係数表!D27</f>
        <v>1.4623115123678849E-8</v>
      </c>
      <c r="E29" s="28">
        <f>移輸入係数!$D29*投入係数表!E27</f>
        <v>0</v>
      </c>
      <c r="F29" s="28">
        <f>移輸入係数!$D29*投入係数表!F27</f>
        <v>2.4205261181874705E-9</v>
      </c>
      <c r="G29" s="28">
        <f>移輸入係数!$D29*投入係数表!G27</f>
        <v>9.9736313064439988E-9</v>
      </c>
      <c r="H29" s="28">
        <f>移輸入係数!$D29*投入係数表!H27</f>
        <v>1.7068168834879634E-8</v>
      </c>
      <c r="I29" s="28">
        <f>移輸入係数!$D29*投入係数表!I27</f>
        <v>7.4983447574289689E-9</v>
      </c>
      <c r="J29" s="28">
        <f>移輸入係数!$D29*投入係数表!J27</f>
        <v>2.5106014752120551E-8</v>
      </c>
      <c r="K29" s="28">
        <f>移輸入係数!$D29*投入係数表!K27</f>
        <v>1.8150531083855919E-8</v>
      </c>
      <c r="L29" s="28">
        <f>移輸入係数!$D29*投入係数表!L27</f>
        <v>1.2730902294596431E-8</v>
      </c>
      <c r="M29" s="28">
        <f>移輸入係数!$D29*投入係数表!M27</f>
        <v>1.7396373375585194E-8</v>
      </c>
      <c r="N29" s="28">
        <f>移輸入係数!$D29*投入係数表!N27</f>
        <v>1.4851915364106516E-8</v>
      </c>
      <c r="O29" s="28">
        <f>移輸入係数!$D29*投入係数表!O27</f>
        <v>1.2963798284554993E-8</v>
      </c>
      <c r="P29" s="28">
        <f>移輸入係数!$D29*投入係数表!P27</f>
        <v>9.9293922124746E-9</v>
      </c>
      <c r="Q29" s="28">
        <f>移輸入係数!$D29*投入係数表!Q27</f>
        <v>8.0823490485579814E-9</v>
      </c>
      <c r="R29" s="28">
        <f>移輸入係数!$D29*投入係数表!R27</f>
        <v>7.8363819607573945E-9</v>
      </c>
      <c r="S29" s="28">
        <f>移輸入係数!$D29*投入係数表!S27</f>
        <v>2.1636901470944587E-8</v>
      </c>
      <c r="T29" s="28">
        <f>移輸入係数!$D29*投入係数表!T27</f>
        <v>9.0664299338030183E-9</v>
      </c>
      <c r="U29" s="28">
        <f>移輸入係数!$D29*投入係数表!U27</f>
        <v>8.4269997527287488E-9</v>
      </c>
      <c r="V29" s="28">
        <f>移輸入係数!$D29*投入係数表!V27</f>
        <v>2.8467905622699551E-9</v>
      </c>
      <c r="W29" s="28">
        <f>移輸入係数!$D29*投入係数表!W27</f>
        <v>6.6959493954387363E-9</v>
      </c>
      <c r="X29" s="28">
        <f>移輸入係数!$D29*投入係数表!X27</f>
        <v>2.8589438505104615E-9</v>
      </c>
      <c r="Y29" s="28">
        <f>移輸入係数!$D29*投入係数表!Y27</f>
        <v>9.4115879183432256E-8</v>
      </c>
      <c r="Z29" s="28">
        <f>移輸入係数!$D29*投入係数表!Z27</f>
        <v>1.7727877498111319E-7</v>
      </c>
      <c r="AA29" s="28">
        <f>移輸入係数!$D29*投入係数表!AA27</f>
        <v>1.0863261733376991E-8</v>
      </c>
      <c r="AB29" s="28">
        <f>移輸入係数!$D29*投入係数表!AB27</f>
        <v>1.3857176078178912E-8</v>
      </c>
      <c r="AC29" s="28">
        <f>移輸入係数!$D29*投入係数表!AC27</f>
        <v>1.5271507668552105E-8</v>
      </c>
      <c r="AD29" s="28">
        <f>移輸入係数!$D29*投入係数表!AD27</f>
        <v>4.9077139220605712E-8</v>
      </c>
      <c r="AE29" s="28">
        <f>移輸入係数!$D29*投入係数表!AE27</f>
        <v>5.4900737022559904E-8</v>
      </c>
      <c r="AF29" s="28">
        <f>移輸入係数!$D29*投入係数表!AF27</f>
        <v>2.0474841341987334E-8</v>
      </c>
      <c r="AG29" s="28">
        <f>移輸入係数!$D29*投入係数表!AG27</f>
        <v>2.9502303017293914E-8</v>
      </c>
      <c r="AH29" s="28">
        <f>移輸入係数!$D29*投入係数表!AH27</f>
        <v>2.6820284859319196E-8</v>
      </c>
      <c r="AI29" s="28">
        <f>移輸入係数!$D29*投入係数表!AI27</f>
        <v>1.0297888092344863E-8</v>
      </c>
      <c r="AJ29" s="28">
        <f>移輸入係数!$D29*投入係数表!AJ27</f>
        <v>7.3498526118301905E-9</v>
      </c>
      <c r="AK29" s="28">
        <f>移輸入係数!$D29*投入係数表!AK27</f>
        <v>7.4201427845075726E-9</v>
      </c>
      <c r="AL29" s="28">
        <f>移輸入係数!$D29*投入係数表!AL27</f>
        <v>1.1385880600495653E-8</v>
      </c>
      <c r="AM29" s="28">
        <f>移輸入係数!$D29*投入係数表!AM27</f>
        <v>0</v>
      </c>
      <c r="AN29" s="34">
        <f>移輸入係数!$D29*投入係数表!AN27</f>
        <v>2.8574990519891429E-8</v>
      </c>
    </row>
    <row r="30" spans="2:40" x14ac:dyDescent="0.15">
      <c r="B30" s="5" t="s">
        <v>69</v>
      </c>
      <c r="C30" s="42" t="s">
        <v>107</v>
      </c>
      <c r="D30" s="33">
        <f>移輸入係数!$D30*投入係数表!D28</f>
        <v>5.3730804650346763E-3</v>
      </c>
      <c r="E30" s="28">
        <f>移輸入係数!$D30*投入係数表!E28</f>
        <v>0</v>
      </c>
      <c r="F30" s="28">
        <f>移輸入係数!$D30*投入係数表!F28</f>
        <v>6.1512066540734423E-3</v>
      </c>
      <c r="G30" s="28">
        <f>移輸入係数!$D30*投入係数表!G28</f>
        <v>7.6355031488361111E-3</v>
      </c>
      <c r="H30" s="28">
        <f>移輸入係数!$D30*投入係数表!H28</f>
        <v>4.2855848129695678E-3</v>
      </c>
      <c r="I30" s="28">
        <f>移輸入係数!$D30*投入係数表!I28</f>
        <v>6.4763584296187527E-3</v>
      </c>
      <c r="J30" s="28">
        <f>移輸入係数!$D30*投入係数表!J28</f>
        <v>7.7478991682566134E-3</v>
      </c>
      <c r="K30" s="28">
        <f>移輸入係数!$D30*投入係数表!K28</f>
        <v>1.112555392613915E-2</v>
      </c>
      <c r="L30" s="28">
        <f>移輸入係数!$D30*投入係数表!L28</f>
        <v>1.5934807865482004E-2</v>
      </c>
      <c r="M30" s="28">
        <f>移輸入係数!$D30*投入係数表!M28</f>
        <v>3.2502847805960432E-2</v>
      </c>
      <c r="N30" s="28">
        <f>移輸入係数!$D30*投入係数表!N28</f>
        <v>2.2534863755969164E-2</v>
      </c>
      <c r="O30" s="28">
        <f>移輸入係数!$D30*投入係数表!O28</f>
        <v>6.2871638816364263E-3</v>
      </c>
      <c r="P30" s="28">
        <f>移輸入係数!$D30*投入係数表!P28</f>
        <v>5.1622202760842877E-3</v>
      </c>
      <c r="Q30" s="28">
        <f>移輸入係数!$D30*投入係数表!Q28</f>
        <v>4.35658595027029E-3</v>
      </c>
      <c r="R30" s="28">
        <f>移輸入係数!$D30*投入係数表!R28</f>
        <v>7.7907687711125072E-3</v>
      </c>
      <c r="S30" s="28">
        <f>移輸入係数!$D30*投入係数表!S28</f>
        <v>1.0387088569238215E-2</v>
      </c>
      <c r="T30" s="28">
        <f>移輸入係数!$D30*投入係数表!T28</f>
        <v>3.5699343302692849E-3</v>
      </c>
      <c r="U30" s="28">
        <f>移輸入係数!$D30*投入係数表!U28</f>
        <v>2.1503962403555685E-3</v>
      </c>
      <c r="V30" s="28">
        <f>移輸入係数!$D30*投入係数表!V28</f>
        <v>5.2778288326575636E-3</v>
      </c>
      <c r="W30" s="28">
        <f>移輸入係数!$D30*投入係数表!W28</f>
        <v>7.7976217101704583E-3</v>
      </c>
      <c r="X30" s="28">
        <f>移輸入係数!$D30*投入係数表!X28</f>
        <v>1.2635223385977787E-3</v>
      </c>
      <c r="Y30" s="28">
        <f>移輸入係数!$D30*投入係数表!Y28</f>
        <v>4.0074304307633826E-2</v>
      </c>
      <c r="Z30" s="28">
        <f>移輸入係数!$D30*投入係数表!Z28</f>
        <v>2.2184618645754429E-2</v>
      </c>
      <c r="AA30" s="28">
        <f>移輸入係数!$D30*投入係数表!AA28</f>
        <v>2.8167263578846986E-2</v>
      </c>
      <c r="AB30" s="28">
        <f>移輸入係数!$D30*投入係数表!AB28</f>
        <v>9.7306450423973075E-3</v>
      </c>
      <c r="AC30" s="28">
        <f>移輸入係数!$D30*投入係数表!AC28</f>
        <v>2.5125827888928388E-3</v>
      </c>
      <c r="AD30" s="28">
        <f>移輸入係数!$D30*投入係数表!AD28</f>
        <v>1.7758323433889752E-3</v>
      </c>
      <c r="AE30" s="28">
        <f>移輸入係数!$D30*投入係数表!AE28</f>
        <v>5.5505567771129954E-3</v>
      </c>
      <c r="AF30" s="28">
        <f>移輸入係数!$D30*投入係数表!AF28</f>
        <v>2.6043621980538084E-3</v>
      </c>
      <c r="AG30" s="28">
        <f>移輸入係数!$D30*投入係数表!AG28</f>
        <v>4.3856904943049913E-3</v>
      </c>
      <c r="AH30" s="28">
        <f>移輸入係数!$D30*投入係数表!AH28</f>
        <v>5.2680178405573727E-3</v>
      </c>
      <c r="AI30" s="28">
        <f>移輸入係数!$D30*投入係数表!AI28</f>
        <v>5.0234023671067258E-3</v>
      </c>
      <c r="AJ30" s="28">
        <f>移輸入係数!$D30*投入係数表!AJ28</f>
        <v>1.6354173119851188E-3</v>
      </c>
      <c r="AK30" s="28">
        <f>移輸入係数!$D30*投入係数表!AK28</f>
        <v>2.2058099813243824E-3</v>
      </c>
      <c r="AL30" s="28">
        <f>移輸入係数!$D30*投入係数表!AL28</f>
        <v>1.1178011487974216E-2</v>
      </c>
      <c r="AM30" s="28">
        <f>移輸入係数!$D30*投入係数表!AM28</f>
        <v>0</v>
      </c>
      <c r="AN30" s="34">
        <f>移輸入係数!$D30*投入係数表!AN28</f>
        <v>5.1603126275368326E-3</v>
      </c>
    </row>
    <row r="31" spans="2:40" x14ac:dyDescent="0.15">
      <c r="B31" s="5" t="s">
        <v>70</v>
      </c>
      <c r="C31" s="42" t="s">
        <v>1</v>
      </c>
      <c r="D31" s="33">
        <f>移輸入係数!$D31*投入係数表!D29</f>
        <v>3.8975124100008423E-7</v>
      </c>
      <c r="E31" s="28">
        <f>移輸入係数!$D31*投入係数表!E29</f>
        <v>0</v>
      </c>
      <c r="F31" s="28">
        <f>移輸入係数!$D31*投入係数表!F29</f>
        <v>3.3357096726131956E-6</v>
      </c>
      <c r="G31" s="28">
        <f>移輸入係数!$D31*投入係数表!G29</f>
        <v>2.0372276047773869E-6</v>
      </c>
      <c r="H31" s="28">
        <f>移輸入係数!$D31*投入係数表!H29</f>
        <v>1.4810649123560432E-6</v>
      </c>
      <c r="I31" s="28">
        <f>移輸入係数!$D31*投入係数表!I29</f>
        <v>5.228173551317975E-6</v>
      </c>
      <c r="J31" s="28">
        <f>移輸入係数!$D31*投入係数表!J29</f>
        <v>1.0211623352345861E-6</v>
      </c>
      <c r="K31" s="28">
        <f>移輸入係数!$D31*投入係数表!K29</f>
        <v>1.106348887229866E-6</v>
      </c>
      <c r="L31" s="28">
        <f>移輸入係数!$D31*投入係数表!L29</f>
        <v>1.698309489520925E-6</v>
      </c>
      <c r="M31" s="28">
        <f>移輸入係数!$D31*投入係数表!M29</f>
        <v>1.033492766112524E-6</v>
      </c>
      <c r="N31" s="28">
        <f>移輸入係数!$D31*投入係数表!N29</f>
        <v>1.5333741137096521E-6</v>
      </c>
      <c r="O31" s="28">
        <f>移輸入係数!$D31*投入係数表!O29</f>
        <v>6.0370594086592664E-7</v>
      </c>
      <c r="P31" s="28">
        <f>移輸入係数!$D31*投入係数表!P29</f>
        <v>1.0945511943647784E-6</v>
      </c>
      <c r="Q31" s="28">
        <f>移輸入係数!$D31*投入係数表!Q29</f>
        <v>8.814835457035052E-7</v>
      </c>
      <c r="R31" s="28">
        <f>移輸入係数!$D31*投入係数表!R29</f>
        <v>5.6072995302158728E-7</v>
      </c>
      <c r="S31" s="28">
        <f>移輸入係数!$D31*投入係数表!S29</f>
        <v>1.6760024470276491E-6</v>
      </c>
      <c r="T31" s="28">
        <f>移輸入係数!$D31*投入係数表!T29</f>
        <v>5.1972443499494681E-7</v>
      </c>
      <c r="U31" s="28">
        <f>移輸入係数!$D31*投入係数表!U29</f>
        <v>2.3747095314660963E-7</v>
      </c>
      <c r="V31" s="28">
        <f>移輸入係数!$D31*投入係数表!V29</f>
        <v>4.0454903569180828E-7</v>
      </c>
      <c r="W31" s="28">
        <f>移輸入係数!$D31*投入係数表!W29</f>
        <v>7.1037528310471892E-7</v>
      </c>
      <c r="X31" s="28">
        <f>移輸入係数!$D31*投入係数表!X29</f>
        <v>1.3737290542961985E-6</v>
      </c>
      <c r="Y31" s="28">
        <f>移輸入係数!$D31*投入係数表!Y29</f>
        <v>2.3747682325434522E-6</v>
      </c>
      <c r="Z31" s="28">
        <f>移輸入係数!$D31*投入係数表!Z29</f>
        <v>1.3313823942149214E-4</v>
      </c>
      <c r="AA31" s="28">
        <f>移輸入係数!$D31*投入係数表!AA29</f>
        <v>1.3211540210569673E-5</v>
      </c>
      <c r="AB31" s="28">
        <f>移輸入係数!$D31*投入係数表!AB29</f>
        <v>4.0268833267198292E-6</v>
      </c>
      <c r="AC31" s="28">
        <f>移輸入係数!$D31*投入係数表!AC29</f>
        <v>1.8937765125496476E-6</v>
      </c>
      <c r="AD31" s="28">
        <f>移輸入係数!$D31*投入係数表!AD29</f>
        <v>7.5169175505785329E-7</v>
      </c>
      <c r="AE31" s="28">
        <f>移輸入係数!$D31*投入係数表!AE29</f>
        <v>9.959060145203358E-6</v>
      </c>
      <c r="AF31" s="28">
        <f>移輸入係数!$D31*投入係数表!AF29</f>
        <v>3.0846181740917486E-6</v>
      </c>
      <c r="AG31" s="28">
        <f>移輸入係数!$D31*投入係数表!AG29</f>
        <v>6.0659946985509315E-6</v>
      </c>
      <c r="AH31" s="28">
        <f>移輸入係数!$D31*投入係数表!AH29</f>
        <v>1.2234971253392582E-5</v>
      </c>
      <c r="AI31" s="28">
        <f>移輸入係数!$D31*投入係数表!AI29</f>
        <v>6.5017953362466079E-6</v>
      </c>
      <c r="AJ31" s="28">
        <f>移輸入係数!$D31*投入係数表!AJ29</f>
        <v>3.4286502334017465E-6</v>
      </c>
      <c r="AK31" s="28">
        <f>移輸入係数!$D31*投入係数表!AK29</f>
        <v>1.5558238743921623E-6</v>
      </c>
      <c r="AL31" s="28">
        <f>移輸入係数!$D31*投入係数表!AL29</f>
        <v>1.3125133377617348E-5</v>
      </c>
      <c r="AM31" s="28">
        <f>移輸入係数!$D31*投入係数表!AM29</f>
        <v>0</v>
      </c>
      <c r="AN31" s="34">
        <f>移輸入係数!$D31*投入係数表!AN29</f>
        <v>3.2121297200693742E-4</v>
      </c>
    </row>
    <row r="32" spans="2:40" x14ac:dyDescent="0.15">
      <c r="B32" s="5" t="s">
        <v>71</v>
      </c>
      <c r="C32" s="42" t="s">
        <v>2</v>
      </c>
      <c r="D32" s="33">
        <f>移輸入係数!$D32*投入係数表!D30</f>
        <v>1.3770399431596048E-5</v>
      </c>
      <c r="E32" s="28">
        <f>移輸入係数!$D32*投入係数表!E30</f>
        <v>0</v>
      </c>
      <c r="F32" s="28">
        <f>移輸入係数!$D32*投入係数表!F30</f>
        <v>6.4813395203189728E-4</v>
      </c>
      <c r="G32" s="28">
        <f>移輸入係数!$D32*投入係数表!G30</f>
        <v>1.3939802392039558E-4</v>
      </c>
      <c r="H32" s="28">
        <f>移輸入係数!$D32*投入係数表!H30</f>
        <v>2.7935512381801813E-4</v>
      </c>
      <c r="I32" s="28">
        <f>移輸入係数!$D32*投入係数表!I30</f>
        <v>1.2354896222775131E-3</v>
      </c>
      <c r="J32" s="28">
        <f>移輸入係数!$D32*投入係数表!J30</f>
        <v>0</v>
      </c>
      <c r="K32" s="28">
        <f>移輸入係数!$D32*投入係数表!K30</f>
        <v>3.5813939246366397E-5</v>
      </c>
      <c r="L32" s="28">
        <f>移輸入係数!$D32*投入係数表!L30</f>
        <v>1.631595086818017E-3</v>
      </c>
      <c r="M32" s="28">
        <f>移輸入係数!$D32*投入係数表!M30</f>
        <v>2.2171081185280129E-5</v>
      </c>
      <c r="N32" s="28">
        <f>移輸入係数!$D32*投入係数表!N30</f>
        <v>2.1094002604887121E-4</v>
      </c>
      <c r="O32" s="28">
        <f>移輸入係数!$D32*投入係数表!O30</f>
        <v>4.9167543568374101E-5</v>
      </c>
      <c r="P32" s="28">
        <f>移輸入係数!$D32*投入係数表!P30</f>
        <v>1.2603019911556021E-4</v>
      </c>
      <c r="Q32" s="28">
        <f>移輸入係数!$D32*投入係数表!Q30</f>
        <v>5.6961102702764561E-6</v>
      </c>
      <c r="R32" s="28">
        <f>移輸入係数!$D32*投入係数表!R30</f>
        <v>1.2251607889480446E-4</v>
      </c>
      <c r="S32" s="28">
        <f>移輸入係数!$D32*投入係数表!S30</f>
        <v>4.8896823751203207E-4</v>
      </c>
      <c r="T32" s="28">
        <f>移輸入係数!$D32*投入係数表!T30</f>
        <v>1.1194992003810582E-4</v>
      </c>
      <c r="U32" s="28">
        <f>移輸入係数!$D32*投入係数表!U30</f>
        <v>6.39065121767108E-5</v>
      </c>
      <c r="V32" s="28">
        <f>移輸入係数!$D32*投入係数表!V30</f>
        <v>3.8945295309158705E-5</v>
      </c>
      <c r="W32" s="28">
        <f>移輸入係数!$D32*投入係数表!W30</f>
        <v>1.7482534227498397E-4</v>
      </c>
      <c r="X32" s="28">
        <f>移輸入係数!$D32*投入係数表!X30</f>
        <v>1.0597318979584797E-3</v>
      </c>
      <c r="Y32" s="28">
        <f>移輸入係数!$D32*投入係数表!Y30</f>
        <v>5.245932853000841E-3</v>
      </c>
      <c r="Z32" s="28">
        <f>移輸入係数!$D32*投入係数表!Z30</f>
        <v>1.2759109376903575E-3</v>
      </c>
      <c r="AA32" s="28">
        <f>移輸入係数!$D32*投入係数表!AA30</f>
        <v>0</v>
      </c>
      <c r="AB32" s="28">
        <f>移輸入係数!$D32*投入係数表!AB30</f>
        <v>6.9016091967503198E-4</v>
      </c>
      <c r="AC32" s="28">
        <f>移輸入係数!$D32*投入係数表!AC30</f>
        <v>1.9513972077343318E-3</v>
      </c>
      <c r="AD32" s="28">
        <f>移輸入係数!$D32*投入係数表!AD30</f>
        <v>1.0847032001206145E-5</v>
      </c>
      <c r="AE32" s="28">
        <f>移輸入係数!$D32*投入係数表!AE30</f>
        <v>6.4125586765270337E-3</v>
      </c>
      <c r="AF32" s="28">
        <f>移輸入係数!$D32*投入係数表!AF30</f>
        <v>2.6564397320876861E-3</v>
      </c>
      <c r="AG32" s="28">
        <f>移輸入係数!$D32*投入係数表!AG30</f>
        <v>1.3014514195948472E-2</v>
      </c>
      <c r="AH32" s="28">
        <f>移輸入係数!$D32*投入係数表!AH30</f>
        <v>3.3490024477973506E-3</v>
      </c>
      <c r="AI32" s="28">
        <f>移輸入係数!$D32*投入係数表!AI30</f>
        <v>2.1958352625322734E-3</v>
      </c>
      <c r="AJ32" s="28">
        <f>移輸入係数!$D32*投入係数表!AJ30</f>
        <v>2.9841217518537546E-5</v>
      </c>
      <c r="AK32" s="28">
        <f>移輸入係数!$D32*投入係数表!AK30</f>
        <v>9.3291820408620521E-4</v>
      </c>
      <c r="AL32" s="28">
        <f>移輸入係数!$D32*投入係数表!AL30</f>
        <v>8.516378143864611E-3</v>
      </c>
      <c r="AM32" s="28">
        <f>移輸入係数!$D32*投入係数表!AM30</f>
        <v>0</v>
      </c>
      <c r="AN32" s="34">
        <f>移輸入係数!$D32*投入係数表!AN30</f>
        <v>3.0341242753609164E-3</v>
      </c>
    </row>
    <row r="33" spans="2:40" x14ac:dyDescent="0.15">
      <c r="B33" s="5" t="s">
        <v>72</v>
      </c>
      <c r="C33" s="42" t="s">
        <v>134</v>
      </c>
      <c r="D33" s="33">
        <f>移輸入係数!$D33*投入係数表!D31</f>
        <v>1.1303409418839609E-2</v>
      </c>
      <c r="E33" s="28">
        <f>移輸入係数!$D33*投入係数表!E31</f>
        <v>0</v>
      </c>
      <c r="F33" s="28">
        <f>移輸入係数!$D33*投入係数表!F31</f>
        <v>9.7725218432853107E-3</v>
      </c>
      <c r="G33" s="28">
        <f>移輸入係数!$D33*投入係数表!G31</f>
        <v>1.1606771397528942E-2</v>
      </c>
      <c r="H33" s="28">
        <f>移輸入係数!$D33*投入係数表!H31</f>
        <v>1.2849755457496522E-2</v>
      </c>
      <c r="I33" s="28">
        <f>移輸入係数!$D33*投入係数表!I31</f>
        <v>7.9230235074686951E-3</v>
      </c>
      <c r="J33" s="28">
        <f>移輸入係数!$D33*投入係数表!J31</f>
        <v>3.2921054445178015E-3</v>
      </c>
      <c r="K33" s="28">
        <f>移輸入係数!$D33*投入係数表!K31</f>
        <v>8.1883140480410246E-3</v>
      </c>
      <c r="L33" s="28">
        <f>移輸入係数!$D33*投入係数表!L31</f>
        <v>4.9964240552376705E-3</v>
      </c>
      <c r="M33" s="28">
        <f>移輸入係数!$D33*投入係数表!M31</f>
        <v>5.5256789716667688E-3</v>
      </c>
      <c r="N33" s="28">
        <f>移輸入係数!$D33*投入係数表!N31</f>
        <v>4.4359457199797375E-3</v>
      </c>
      <c r="O33" s="28">
        <f>移輸入係数!$D33*投入係数表!O31</f>
        <v>4.1659652312784849E-3</v>
      </c>
      <c r="P33" s="28">
        <f>移輸入係数!$D33*投入係数表!P31</f>
        <v>6.8527591200618874E-3</v>
      </c>
      <c r="Q33" s="28">
        <f>移輸入係数!$D33*投入係数表!Q31</f>
        <v>5.5173796105933365E-3</v>
      </c>
      <c r="R33" s="28">
        <f>移輸入係数!$D33*投入係数表!R31</f>
        <v>6.733013477883556E-3</v>
      </c>
      <c r="S33" s="28">
        <f>移輸入係数!$D33*投入係数表!S31</f>
        <v>5.4286452830517801E-3</v>
      </c>
      <c r="T33" s="28">
        <f>移輸入係数!$D33*投入係数表!T31</f>
        <v>8.1697715332615488E-3</v>
      </c>
      <c r="U33" s="28">
        <f>移輸入係数!$D33*投入係数表!U31</f>
        <v>5.4439702655098687E-3</v>
      </c>
      <c r="V33" s="28">
        <f>移輸入係数!$D33*投入係数表!V31</f>
        <v>6.7670556474121509E-3</v>
      </c>
      <c r="W33" s="28">
        <f>移輸入係数!$D33*投入係数表!W31</f>
        <v>8.4803397656808121E-3</v>
      </c>
      <c r="X33" s="28">
        <f>移輸入係数!$D33*投入係数表!X31</f>
        <v>7.1754485995686908E-3</v>
      </c>
      <c r="Y33" s="28">
        <f>移輸入係数!$D33*投入係数表!Y31</f>
        <v>7.7251049388813863E-4</v>
      </c>
      <c r="Z33" s="28">
        <f>移輸入係数!$D33*投入係数表!Z31</f>
        <v>2.7828325829223777E-3</v>
      </c>
      <c r="AA33" s="28">
        <f>移輸入係数!$D33*投入係数表!AA31</f>
        <v>2.5308962478403823E-3</v>
      </c>
      <c r="AB33" s="28">
        <f>移輸入係数!$D33*投入係数表!AB31</f>
        <v>1.3893050988064118E-3</v>
      </c>
      <c r="AC33" s="28">
        <f>移輸入係数!$D33*投入係数表!AC31</f>
        <v>7.7122632746523653E-4</v>
      </c>
      <c r="AD33" s="28">
        <f>移輸入係数!$D33*投入係数表!AD31</f>
        <v>2.1526645913494982E-4</v>
      </c>
      <c r="AE33" s="28">
        <f>移輸入係数!$D33*投入係数表!AE31</f>
        <v>3.3000969711924678E-3</v>
      </c>
      <c r="AF33" s="28">
        <f>移輸入係数!$D33*投入係数表!AF31</f>
        <v>1.1182449852276356E-3</v>
      </c>
      <c r="AG33" s="28">
        <f>移輸入係数!$D33*投入係数表!AG31</f>
        <v>1.3214473158252289E-3</v>
      </c>
      <c r="AH33" s="28">
        <f>移輸入係数!$D33*投入係数表!AH31</f>
        <v>2.7728538908481375E-3</v>
      </c>
      <c r="AI33" s="28">
        <f>移輸入係数!$D33*投入係数表!AI31</f>
        <v>6.3400668577872875E-3</v>
      </c>
      <c r="AJ33" s="28">
        <f>移輸入係数!$D33*投入係数表!AJ31</f>
        <v>5.4393825198322792E-3</v>
      </c>
      <c r="AK33" s="28">
        <f>移輸入係数!$D33*投入係数表!AK31</f>
        <v>2.4830896170004819E-3</v>
      </c>
      <c r="AL33" s="28">
        <f>移輸入係数!$D33*投入係数表!AL31</f>
        <v>9.0244739367166E-3</v>
      </c>
      <c r="AM33" s="28">
        <f>移輸入係数!$D33*投入係数表!AM31</f>
        <v>3.4516411207579208E-2</v>
      </c>
      <c r="AN33" s="34">
        <f>移輸入係数!$D33*投入係数表!AN31</f>
        <v>3.1550424027335284E-4</v>
      </c>
    </row>
    <row r="34" spans="2:40" x14ac:dyDescent="0.15">
      <c r="B34" s="5" t="s">
        <v>73</v>
      </c>
      <c r="C34" s="42" t="s">
        <v>135</v>
      </c>
      <c r="D34" s="33">
        <f>移輸入係数!$D34*投入係数表!D32</f>
        <v>2.7966364925688972E-4</v>
      </c>
      <c r="E34" s="28">
        <f>移輸入係数!$D34*投入係数表!E32</f>
        <v>0</v>
      </c>
      <c r="F34" s="28">
        <f>移輸入係数!$D34*投入係数表!F32</f>
        <v>3.0776990271727311E-4</v>
      </c>
      <c r="G34" s="28">
        <f>移輸入係数!$D34*投入係数表!G32</f>
        <v>9.7040925192839133E-4</v>
      </c>
      <c r="H34" s="28">
        <f>移輸入係数!$D34*投入係数表!H32</f>
        <v>5.5561872433389291E-4</v>
      </c>
      <c r="I34" s="28">
        <f>移輸入係数!$D34*投入係数表!I32</f>
        <v>4.945122719779804E-4</v>
      </c>
      <c r="J34" s="28">
        <f>移輸入係数!$D34*投入係数表!J32</f>
        <v>9.40587416315771E-5</v>
      </c>
      <c r="K34" s="28">
        <f>移輸入係数!$D34*投入係数表!K32</f>
        <v>2.6334263283503542E-4</v>
      </c>
      <c r="L34" s="28">
        <f>移輸入係数!$D34*投入係数表!L32</f>
        <v>5.818004816308237E-4</v>
      </c>
      <c r="M34" s="28">
        <f>移輸入係数!$D34*投入係数表!M32</f>
        <v>4.757273028386069E-4</v>
      </c>
      <c r="N34" s="28">
        <f>移輸入係数!$D34*投入係数表!N32</f>
        <v>3.4371705536388687E-4</v>
      </c>
      <c r="O34" s="28">
        <f>移輸入係数!$D34*投入係数表!O32</f>
        <v>6.7802537696761951E-4</v>
      </c>
      <c r="P34" s="28">
        <f>移輸入係数!$D34*投入係数表!P32</f>
        <v>3.3590689696741068E-4</v>
      </c>
      <c r="Q34" s="28">
        <f>移輸入係数!$D34*投入係数表!Q32</f>
        <v>4.2665828081653393E-4</v>
      </c>
      <c r="R34" s="28">
        <f>移輸入係数!$D34*投入係数表!R32</f>
        <v>8.9137873334881003E-4</v>
      </c>
      <c r="S34" s="28">
        <f>移輸入係数!$D34*投入係数表!S32</f>
        <v>4.1892825849848948E-4</v>
      </c>
      <c r="T34" s="28">
        <f>移輸入係数!$D34*投入係数表!T32</f>
        <v>4.3862838386924524E-4</v>
      </c>
      <c r="U34" s="28">
        <f>移輸入係数!$D34*投入係数表!U32</f>
        <v>6.4900634822859303E-4</v>
      </c>
      <c r="V34" s="28">
        <f>移輸入係数!$D34*投入係数表!V32</f>
        <v>2.4450943619902402E-4</v>
      </c>
      <c r="W34" s="28">
        <f>移輸入係数!$D34*投入係数表!W32</f>
        <v>1.3690170857465177E-3</v>
      </c>
      <c r="X34" s="28">
        <f>移輸入係数!$D34*投入係数表!X32</f>
        <v>6.2235485811501978E-4</v>
      </c>
      <c r="Y34" s="28">
        <f>移輸入係数!$D34*投入係数表!Y32</f>
        <v>1.0603942967327426E-3</v>
      </c>
      <c r="Z34" s="28">
        <f>移輸入係数!$D34*投入係数表!Z32</f>
        <v>1.0331561329425716E-3</v>
      </c>
      <c r="AA34" s="28">
        <f>移輸入係数!$D34*投入係数表!AA32</f>
        <v>1.4137353756420912E-3</v>
      </c>
      <c r="AB34" s="28">
        <f>移輸入係数!$D34*投入係数表!AB32</f>
        <v>1.0708739134158141E-3</v>
      </c>
      <c r="AC34" s="28">
        <f>移輸入係数!$D34*投入係数表!AC32</f>
        <v>4.6897221215254836E-3</v>
      </c>
      <c r="AD34" s="28">
        <f>移輸入係数!$D34*投入係数表!AD32</f>
        <v>4.550675713257981E-3</v>
      </c>
      <c r="AE34" s="28">
        <f>移輸入係数!$D34*投入係数表!AE32</f>
        <v>1.4190866151104129E-3</v>
      </c>
      <c r="AF34" s="28">
        <f>移輸入係数!$D34*投入係数表!AF32</f>
        <v>3.0700199709102677E-4</v>
      </c>
      <c r="AG34" s="28">
        <f>移輸入係数!$D34*投入係数表!AG32</f>
        <v>1.0139833438607957E-3</v>
      </c>
      <c r="AH34" s="28">
        <f>移輸入係数!$D34*投入係数表!AH32</f>
        <v>4.7206798855665337E-4</v>
      </c>
      <c r="AI34" s="28">
        <f>移輸入係数!$D34*投入係数表!AI32</f>
        <v>4.2921779790727505E-4</v>
      </c>
      <c r="AJ34" s="28">
        <f>移輸入係数!$D34*投入係数表!AJ32</f>
        <v>1.3017214045696608E-3</v>
      </c>
      <c r="AK34" s="28">
        <f>移輸入係数!$D34*投入係数表!AK32</f>
        <v>7.3575341078198212E-4</v>
      </c>
      <c r="AL34" s="28">
        <f>移輸入係数!$D34*投入係数表!AL32</f>
        <v>6.2784374820563905E-4</v>
      </c>
      <c r="AM34" s="28">
        <f>移輸入係数!$D34*投入係数表!AM32</f>
        <v>0</v>
      </c>
      <c r="AN34" s="34">
        <f>移輸入係数!$D34*投入係数表!AN32</f>
        <v>1.0470944596638594E-3</v>
      </c>
    </row>
    <row r="35" spans="2:40" x14ac:dyDescent="0.15">
      <c r="B35" s="5" t="s">
        <v>74</v>
      </c>
      <c r="C35" s="42" t="s">
        <v>136</v>
      </c>
      <c r="D35" s="33">
        <f>移輸入係数!$D35*投入係数表!D33</f>
        <v>3.5000589103237407E-5</v>
      </c>
      <c r="E35" s="28">
        <f>移輸入係数!$D35*投入係数表!E33</f>
        <v>0</v>
      </c>
      <c r="F35" s="28">
        <f>移輸入係数!$D35*投入係数表!F33</f>
        <v>2.6404699647400914E-4</v>
      </c>
      <c r="G35" s="28">
        <f>移輸入係数!$D35*投入係数表!G33</f>
        <v>3.0892205630127944E-4</v>
      </c>
      <c r="H35" s="28">
        <f>移輸入係数!$D35*投入係数表!H33</f>
        <v>1.1431813291668043E-4</v>
      </c>
      <c r="I35" s="28">
        <f>移輸入係数!$D35*投入係数表!I33</f>
        <v>2.6777909528025721E-4</v>
      </c>
      <c r="J35" s="28">
        <f>移輸入係数!$D35*投入係数表!J33</f>
        <v>1.1177351348651542E-4</v>
      </c>
      <c r="K35" s="28">
        <f>移輸入係数!$D35*投入係数表!K33</f>
        <v>2.5768186548366905E-4</v>
      </c>
      <c r="L35" s="28">
        <f>移輸入係数!$D35*投入係数表!L33</f>
        <v>3.1090458792152611E-4</v>
      </c>
      <c r="M35" s="28">
        <f>移輸入係数!$D35*投入係数表!M33</f>
        <v>1.3204692045580958E-4</v>
      </c>
      <c r="N35" s="28">
        <f>移輸入係数!$D35*投入係数表!N33</f>
        <v>7.9726997732255866E-5</v>
      </c>
      <c r="O35" s="28">
        <f>移輸入係数!$D35*投入係数表!O33</f>
        <v>2.0238118699885408E-4</v>
      </c>
      <c r="P35" s="28">
        <f>移輸入係数!$D35*投入係数表!P33</f>
        <v>2.4731786605324224E-4</v>
      </c>
      <c r="Q35" s="28">
        <f>移輸入係数!$D35*投入係数表!Q33</f>
        <v>1.9239485473839375E-4</v>
      </c>
      <c r="R35" s="28">
        <f>移輸入係数!$D35*投入係数表!R33</f>
        <v>2.2074129309533706E-4</v>
      </c>
      <c r="S35" s="28">
        <f>移輸入係数!$D35*投入係数表!S33</f>
        <v>1.3017361487418962E-4</v>
      </c>
      <c r="T35" s="28">
        <f>移輸入係数!$D35*投入係数表!T33</f>
        <v>1.6994492319050001E-4</v>
      </c>
      <c r="U35" s="28">
        <f>移輸入係数!$D35*投入係数表!U33</f>
        <v>4.342696393277382E-4</v>
      </c>
      <c r="V35" s="28">
        <f>移輸入係数!$D35*投入係数表!V33</f>
        <v>3.0370275084429057E-5</v>
      </c>
      <c r="W35" s="28">
        <f>移輸入係数!$D35*投入係数表!W33</f>
        <v>2.1282739566266457E-4</v>
      </c>
      <c r="X35" s="28">
        <f>移輸入係数!$D35*投入係数表!X33</f>
        <v>3.4892174333252089E-4</v>
      </c>
      <c r="Y35" s="28">
        <f>移輸入係数!$D35*投入係数表!Y33</f>
        <v>5.6883046994613061E-4</v>
      </c>
      <c r="Z35" s="28">
        <f>移輸入係数!$D35*投入係数表!Z33</f>
        <v>6.7135883012953135E-5</v>
      </c>
      <c r="AA35" s="28">
        <f>移輸入係数!$D35*投入係数表!AA33</f>
        <v>8.8727093295789706E-5</v>
      </c>
      <c r="AB35" s="28">
        <f>移輸入係数!$D35*投入係数表!AB33</f>
        <v>2.1199661697999341E-3</v>
      </c>
      <c r="AC35" s="28">
        <f>移輸入係数!$D35*投入係数表!AC33</f>
        <v>1.1083801831045239E-3</v>
      </c>
      <c r="AD35" s="28">
        <f>移輸入係数!$D35*投入係数表!AD33</f>
        <v>3.1651891819111698E-3</v>
      </c>
      <c r="AE35" s="28">
        <f>移輸入係数!$D35*投入係数表!AE33</f>
        <v>1.3312425117178381E-3</v>
      </c>
      <c r="AF35" s="28">
        <f>移輸入係数!$D35*投入係数表!AF33</f>
        <v>1.9585146435230085E-3</v>
      </c>
      <c r="AG35" s="28">
        <f>移輸入係数!$D35*投入係数表!AG33</f>
        <v>2.1419656283405735E-4</v>
      </c>
      <c r="AH35" s="28">
        <f>移輸入係数!$D35*投入係数表!AH33</f>
        <v>5.9878498077111742E-4</v>
      </c>
      <c r="AI35" s="28">
        <f>移輸入係数!$D35*投入係数表!AI33</f>
        <v>1.2039935722866811E-3</v>
      </c>
      <c r="AJ35" s="28">
        <f>移輸入係数!$D35*投入係数表!AJ33</f>
        <v>1.0982065550713097E-3</v>
      </c>
      <c r="AK35" s="28">
        <f>移輸入係数!$D35*投入係数表!AK33</f>
        <v>7.7317316973489719E-4</v>
      </c>
      <c r="AL35" s="28">
        <f>移輸入係数!$D35*投入係数表!AL33</f>
        <v>2.1944857673070633E-3</v>
      </c>
      <c r="AM35" s="28">
        <f>移輸入係数!$D35*投入係数表!AM33</f>
        <v>0</v>
      </c>
      <c r="AN35" s="34">
        <f>移輸入係数!$D35*投入係数表!AN33</f>
        <v>6.1107269824614953E-4</v>
      </c>
    </row>
    <row r="36" spans="2:40" x14ac:dyDescent="0.15">
      <c r="B36" s="5" t="s">
        <v>75</v>
      </c>
      <c r="C36" s="42" t="s">
        <v>137</v>
      </c>
      <c r="D36" s="33">
        <f>移輸入係数!$D36*投入係数表!D34</f>
        <v>2.7189346337809249E-2</v>
      </c>
      <c r="E36" s="28">
        <f>移輸入係数!$D36*投入係数表!E34</f>
        <v>0</v>
      </c>
      <c r="F36" s="28">
        <f>移輸入係数!$D36*投入係数表!F34</f>
        <v>1.2523397075698226E-2</v>
      </c>
      <c r="G36" s="28">
        <f>移輸入係数!$D36*投入係数表!G34</f>
        <v>8.2948265322661061E-3</v>
      </c>
      <c r="H36" s="28">
        <f>移輸入係数!$D36*投入係数表!H34</f>
        <v>1.8252674359598854E-2</v>
      </c>
      <c r="I36" s="28">
        <f>移輸入係数!$D36*投入係数表!I34</f>
        <v>9.2800226509296407E-3</v>
      </c>
      <c r="J36" s="28">
        <f>移輸入係数!$D36*投入係数表!J34</f>
        <v>2.5102958460675357E-2</v>
      </c>
      <c r="K36" s="28">
        <f>移輸入係数!$D36*投入係数表!K34</f>
        <v>6.6632460149201557E-3</v>
      </c>
      <c r="L36" s="28">
        <f>移輸入係数!$D36*投入係数表!L34</f>
        <v>3.5164636954540279E-2</v>
      </c>
      <c r="M36" s="28">
        <f>移輸入係数!$D36*投入係数表!M34</f>
        <v>1.6636992860970378E-2</v>
      </c>
      <c r="N36" s="28">
        <f>移輸入係数!$D36*投入係数表!N34</f>
        <v>1.0207789640995836E-2</v>
      </c>
      <c r="O36" s="28">
        <f>移輸入係数!$D36*投入係数表!O34</f>
        <v>9.6539687877800207E-3</v>
      </c>
      <c r="P36" s="28">
        <f>移輸入係数!$D36*投入係数表!P34</f>
        <v>7.9599490100538978E-3</v>
      </c>
      <c r="Q36" s="28">
        <f>移輸入係数!$D36*投入係数表!Q34</f>
        <v>6.5551600204544159E-3</v>
      </c>
      <c r="R36" s="28">
        <f>移輸入係数!$D36*投入係数表!R34</f>
        <v>1.0145454903137726E-2</v>
      </c>
      <c r="S36" s="28">
        <f>移輸入係数!$D36*投入係数表!S34</f>
        <v>5.2064578337729997E-3</v>
      </c>
      <c r="T36" s="28">
        <f>移輸入係数!$D36*投入係数表!T34</f>
        <v>7.9910232771183247E-3</v>
      </c>
      <c r="U36" s="28">
        <f>移輸入係数!$D36*投入係数表!U34</f>
        <v>7.6577547729200727E-3</v>
      </c>
      <c r="V36" s="28">
        <f>移輸入係数!$D36*投入係数表!V34</f>
        <v>5.5004272298413018E-3</v>
      </c>
      <c r="W36" s="28">
        <f>移輸入係数!$D36*投入係数表!W34</f>
        <v>3.2966796209580151E-2</v>
      </c>
      <c r="X36" s="28">
        <f>移輸入係数!$D36*投入係数表!X34</f>
        <v>1.5572975645029928E-2</v>
      </c>
      <c r="Y36" s="28">
        <f>移輸入係数!$D36*投入係数表!Y34</f>
        <v>1.196641065616722E-2</v>
      </c>
      <c r="Z36" s="28">
        <f>移輸入係数!$D36*投入係数表!Z34</f>
        <v>8.3378696006309681E-3</v>
      </c>
      <c r="AA36" s="28">
        <f>移輸入係数!$D36*投入係数表!AA34</f>
        <v>2.7129884307091529E-2</v>
      </c>
      <c r="AB36" s="28">
        <f>移輸入係数!$D36*投入係数表!AB34</f>
        <v>1.775580132256049E-2</v>
      </c>
      <c r="AC36" s="28">
        <f>移輸入係数!$D36*投入係数表!AC34</f>
        <v>1.2728351892487805E-2</v>
      </c>
      <c r="AD36" s="28">
        <f>移輸入係数!$D36*投入係数表!AD34</f>
        <v>1.0476793684512924E-3</v>
      </c>
      <c r="AE36" s="28">
        <f>移輸入係数!$D36*投入係数表!AE34</f>
        <v>1.8170896717023551E-2</v>
      </c>
      <c r="AF36" s="28">
        <f>移輸入係数!$D36*投入係数表!AF34</f>
        <v>7.1534033909636564E-3</v>
      </c>
      <c r="AG36" s="28">
        <f>移輸入係数!$D36*投入係数表!AG34</f>
        <v>1.1972319278804676E-2</v>
      </c>
      <c r="AH36" s="28">
        <f>移輸入係数!$D36*投入係数表!AH34</f>
        <v>9.7940560163374997E-3</v>
      </c>
      <c r="AI36" s="28">
        <f>移輸入係数!$D36*投入係数表!AI34</f>
        <v>6.1461593747652666E-3</v>
      </c>
      <c r="AJ36" s="28">
        <f>移輸入係数!$D36*投入係数表!AJ34</f>
        <v>1.4346320672232833E-2</v>
      </c>
      <c r="AK36" s="28">
        <f>移輸入係数!$D36*投入係数表!AK34</f>
        <v>5.3494794076033485E-3</v>
      </c>
      <c r="AL36" s="28">
        <f>移輸入係数!$D36*投入係数表!AL34</f>
        <v>1.2714416749255986E-2</v>
      </c>
      <c r="AM36" s="28">
        <f>移輸入係数!$D36*投入係数表!AM34</f>
        <v>2.1866444826878641E-2</v>
      </c>
      <c r="AN36" s="34">
        <f>移輸入係数!$D36*投入係数表!AN34</f>
        <v>9.7423403466843864E-3</v>
      </c>
    </row>
    <row r="37" spans="2:40" x14ac:dyDescent="0.15">
      <c r="B37" s="5" t="s">
        <v>76</v>
      </c>
      <c r="C37" s="42" t="s">
        <v>108</v>
      </c>
      <c r="D37" s="33">
        <f>移輸入係数!$D37*投入係数表!D35</f>
        <v>3.1049982913666035E-3</v>
      </c>
      <c r="E37" s="28">
        <f>移輸入係数!$D37*投入係数表!E35</f>
        <v>0</v>
      </c>
      <c r="F37" s="28">
        <f>移輸入係数!$D37*投入係数表!F35</f>
        <v>3.9535081875043702E-3</v>
      </c>
      <c r="G37" s="28">
        <f>移輸入係数!$D37*投入係数表!G35</f>
        <v>3.0892444852053977E-3</v>
      </c>
      <c r="H37" s="28">
        <f>移輸入係数!$D37*投入係数表!H35</f>
        <v>1.8957651842820523E-3</v>
      </c>
      <c r="I37" s="28">
        <f>移輸入係数!$D37*投入係数表!I35</f>
        <v>1.0037978254519348E-2</v>
      </c>
      <c r="J37" s="28">
        <f>移輸入係数!$D37*投入係数表!J35</f>
        <v>2.5003819973509508E-3</v>
      </c>
      <c r="K37" s="28">
        <f>移輸入係数!$D37*投入係数表!K35</f>
        <v>2.4685980545920555E-3</v>
      </c>
      <c r="L37" s="28">
        <f>移輸入係数!$D37*投入係数表!L35</f>
        <v>2.8302409291584463E-3</v>
      </c>
      <c r="M37" s="28">
        <f>移輸入係数!$D37*投入係数表!M35</f>
        <v>3.1672440498698873E-3</v>
      </c>
      <c r="N37" s="28">
        <f>移輸入係数!$D37*投入係数表!N35</f>
        <v>1.639568461413279E-3</v>
      </c>
      <c r="O37" s="28">
        <f>移輸入係数!$D37*投入係数表!O35</f>
        <v>3.5400705278344105E-3</v>
      </c>
      <c r="P37" s="28">
        <f>移輸入係数!$D37*投入係数表!P35</f>
        <v>4.368312385828417E-3</v>
      </c>
      <c r="Q37" s="28">
        <f>移輸入係数!$D37*投入係数表!Q35</f>
        <v>5.803184386394121E-3</v>
      </c>
      <c r="R37" s="28">
        <f>移輸入係数!$D37*投入係数表!R35</f>
        <v>3.3581292491105335E-3</v>
      </c>
      <c r="S37" s="28">
        <f>移輸入係数!$D37*投入係数表!S35</f>
        <v>3.6364731369216779E-3</v>
      </c>
      <c r="T37" s="28">
        <f>移輸入係数!$D37*投入係数表!T35</f>
        <v>9.1413136347967237E-3</v>
      </c>
      <c r="U37" s="28">
        <f>移輸入係数!$D37*投入係数表!U35</f>
        <v>1.4296939943330681E-2</v>
      </c>
      <c r="V37" s="28">
        <f>移輸入係数!$D37*投入係数表!V35</f>
        <v>1.6798888171673308E-3</v>
      </c>
      <c r="W37" s="28">
        <f>移輸入係数!$D37*投入係数表!W35</f>
        <v>3.9447393729243382E-3</v>
      </c>
      <c r="X37" s="28">
        <f>移輸入係数!$D37*投入係数表!X35</f>
        <v>5.6254204969210363E-3</v>
      </c>
      <c r="Y37" s="28">
        <f>移輸入係数!$D37*投入係数表!Y35</f>
        <v>8.2472196221208081E-3</v>
      </c>
      <c r="Z37" s="28">
        <f>移輸入係数!$D37*投入係数表!Z35</f>
        <v>2.4523519838805699E-2</v>
      </c>
      <c r="AA37" s="28">
        <f>移輸入係数!$D37*投入係数表!AA35</f>
        <v>6.5204366161798885E-3</v>
      </c>
      <c r="AB37" s="28">
        <f>移輸入係数!$D37*投入係数表!AB35</f>
        <v>2.6856506555717731E-2</v>
      </c>
      <c r="AC37" s="28">
        <f>移輸入係数!$D37*投入係数表!AC35</f>
        <v>3.8901983912033006E-2</v>
      </c>
      <c r="AD37" s="28">
        <f>移輸入係数!$D37*投入係数表!AD35</f>
        <v>2.4351588738759306E-3</v>
      </c>
      <c r="AE37" s="28">
        <f>移輸入係数!$D37*投入係数表!AE35</f>
        <v>7.4672975613846327E-3</v>
      </c>
      <c r="AF37" s="28">
        <f>移輸入係数!$D37*投入係数表!AF35</f>
        <v>0.12339003413009168</v>
      </c>
      <c r="AG37" s="28">
        <f>移輸入係数!$D37*投入係数表!AG35</f>
        <v>1.9464872510039619E-2</v>
      </c>
      <c r="AH37" s="28">
        <f>移輸入係数!$D37*投入係数表!AH35</f>
        <v>2.2486175959477706E-2</v>
      </c>
      <c r="AI37" s="28">
        <f>移輸入係数!$D37*投入係数表!AI35</f>
        <v>9.3115959034482908E-3</v>
      </c>
      <c r="AJ37" s="28">
        <f>移輸入係数!$D37*投入係数表!AJ35</f>
        <v>4.5029371148248086E-2</v>
      </c>
      <c r="AK37" s="28">
        <f>移輸入係数!$D37*投入係数表!AK35</f>
        <v>2.5394465379913463E-2</v>
      </c>
      <c r="AL37" s="28">
        <f>移輸入係数!$D37*投入係数表!AL35</f>
        <v>1.6055502053802708E-2</v>
      </c>
      <c r="AM37" s="28">
        <f>移輸入係数!$D37*投入係数表!AM35</f>
        <v>0</v>
      </c>
      <c r="AN37" s="34">
        <f>移輸入係数!$D37*投入係数表!AN35</f>
        <v>1.5532118095642705E-2</v>
      </c>
    </row>
    <row r="38" spans="2:40" x14ac:dyDescent="0.15">
      <c r="B38" s="5" t="s">
        <v>77</v>
      </c>
      <c r="C38" s="42" t="s">
        <v>138</v>
      </c>
      <c r="D38" s="33">
        <f>移輸入係数!$D38*投入係数表!D36</f>
        <v>0</v>
      </c>
      <c r="E38" s="28">
        <f>移輸入係数!$D38*投入係数表!E36</f>
        <v>0</v>
      </c>
      <c r="F38" s="28">
        <f>移輸入係数!$D38*投入係数表!F36</f>
        <v>0</v>
      </c>
      <c r="G38" s="28">
        <f>移輸入係数!$D38*投入係数表!G36</f>
        <v>0</v>
      </c>
      <c r="H38" s="28">
        <f>移輸入係数!$D38*投入係数表!H36</f>
        <v>0</v>
      </c>
      <c r="I38" s="28">
        <f>移輸入係数!$D38*投入係数表!I36</f>
        <v>0</v>
      </c>
      <c r="J38" s="28">
        <f>移輸入係数!$D38*投入係数表!J36</f>
        <v>0</v>
      </c>
      <c r="K38" s="28">
        <f>移輸入係数!$D38*投入係数表!K36</f>
        <v>0</v>
      </c>
      <c r="L38" s="28">
        <f>移輸入係数!$D38*投入係数表!L36</f>
        <v>0</v>
      </c>
      <c r="M38" s="28">
        <f>移輸入係数!$D38*投入係数表!M36</f>
        <v>0</v>
      </c>
      <c r="N38" s="28">
        <f>移輸入係数!$D38*投入係数表!N36</f>
        <v>0</v>
      </c>
      <c r="O38" s="28">
        <f>移輸入係数!$D38*投入係数表!O36</f>
        <v>0</v>
      </c>
      <c r="P38" s="28">
        <f>移輸入係数!$D38*投入係数表!P36</f>
        <v>0</v>
      </c>
      <c r="Q38" s="28">
        <f>移輸入係数!$D38*投入係数表!Q36</f>
        <v>0</v>
      </c>
      <c r="R38" s="28">
        <f>移輸入係数!$D38*投入係数表!R36</f>
        <v>0</v>
      </c>
      <c r="S38" s="28">
        <f>移輸入係数!$D38*投入係数表!S36</f>
        <v>0</v>
      </c>
      <c r="T38" s="28">
        <f>移輸入係数!$D38*投入係数表!T36</f>
        <v>0</v>
      </c>
      <c r="U38" s="28">
        <f>移輸入係数!$D38*投入係数表!U36</f>
        <v>0</v>
      </c>
      <c r="V38" s="28">
        <f>移輸入係数!$D38*投入係数表!V36</f>
        <v>0</v>
      </c>
      <c r="W38" s="28">
        <f>移輸入係数!$D38*投入係数表!W36</f>
        <v>0</v>
      </c>
      <c r="X38" s="28">
        <f>移輸入係数!$D38*投入係数表!X36</f>
        <v>0</v>
      </c>
      <c r="Y38" s="28">
        <f>移輸入係数!$D38*投入係数表!Y36</f>
        <v>0</v>
      </c>
      <c r="Z38" s="28">
        <f>移輸入係数!$D38*投入係数表!Z36</f>
        <v>0</v>
      </c>
      <c r="AA38" s="28">
        <f>移輸入係数!$D38*投入係数表!AA36</f>
        <v>0</v>
      </c>
      <c r="AB38" s="28">
        <f>移輸入係数!$D38*投入係数表!AB36</f>
        <v>0</v>
      </c>
      <c r="AC38" s="28">
        <f>移輸入係数!$D38*投入係数表!AC36</f>
        <v>0</v>
      </c>
      <c r="AD38" s="28">
        <f>移輸入係数!$D38*投入係数表!AD36</f>
        <v>0</v>
      </c>
      <c r="AE38" s="28">
        <f>移輸入係数!$D38*投入係数表!AE36</f>
        <v>0</v>
      </c>
      <c r="AF38" s="28">
        <f>移輸入係数!$D38*投入係数表!AF36</f>
        <v>0</v>
      </c>
      <c r="AG38" s="28">
        <f>移輸入係数!$D38*投入係数表!AG36</f>
        <v>0</v>
      </c>
      <c r="AH38" s="28">
        <f>移輸入係数!$D38*投入係数表!AH36</f>
        <v>0</v>
      </c>
      <c r="AI38" s="28">
        <f>移輸入係数!$D38*投入係数表!AI36</f>
        <v>0</v>
      </c>
      <c r="AJ38" s="28">
        <f>移輸入係数!$D38*投入係数表!AJ36</f>
        <v>0</v>
      </c>
      <c r="AK38" s="28">
        <f>移輸入係数!$D38*投入係数表!AK36</f>
        <v>0</v>
      </c>
      <c r="AL38" s="28">
        <f>移輸入係数!$D38*投入係数表!AL36</f>
        <v>0</v>
      </c>
      <c r="AM38" s="28">
        <f>移輸入係数!$D38*投入係数表!AM36</f>
        <v>0</v>
      </c>
      <c r="AN38" s="34">
        <f>移輸入係数!$D38*投入係数表!AN36</f>
        <v>2.0018462716352737E-8</v>
      </c>
    </row>
    <row r="39" spans="2:40" x14ac:dyDescent="0.15">
      <c r="B39" s="5" t="s">
        <v>78</v>
      </c>
      <c r="C39" s="42" t="s">
        <v>139</v>
      </c>
      <c r="D39" s="33">
        <f>移輸入係数!$D39*投入係数表!D37</f>
        <v>3.2565002350818046E-8</v>
      </c>
      <c r="E39" s="28">
        <f>移輸入係数!$D39*投入係数表!E37</f>
        <v>0</v>
      </c>
      <c r="F39" s="28">
        <f>移輸入係数!$D39*投入係数表!F37</f>
        <v>3.3979622681120968E-5</v>
      </c>
      <c r="G39" s="28">
        <f>移輸入係数!$D39*投入係数表!G37</f>
        <v>2.2866297160120582E-7</v>
      </c>
      <c r="H39" s="28">
        <f>移輸入係数!$D39*投入係数表!H37</f>
        <v>9.5053181180318317E-6</v>
      </c>
      <c r="I39" s="28">
        <f>移輸入係数!$D39*投入係数表!I37</f>
        <v>4.826496491858733E-5</v>
      </c>
      <c r="J39" s="28">
        <f>移輸入係数!$D39*投入係数表!J37</f>
        <v>0</v>
      </c>
      <c r="K39" s="28">
        <f>移輸入係数!$D39*投入係数表!K37</f>
        <v>2.6583072437940713E-5</v>
      </c>
      <c r="L39" s="28">
        <f>移輸入係数!$D39*投入係数表!L37</f>
        <v>2.3046184813906179E-5</v>
      </c>
      <c r="M39" s="28">
        <f>移輸入係数!$D39*投入係数表!M37</f>
        <v>6.1562284160248274E-5</v>
      </c>
      <c r="N39" s="28">
        <f>移輸入係数!$D39*投入係数表!N37</f>
        <v>2.923844340392968E-6</v>
      </c>
      <c r="O39" s="28">
        <f>移輸入係数!$D39*投入係数表!O37</f>
        <v>6.0164218839642136E-5</v>
      </c>
      <c r="P39" s="28">
        <f>移輸入係数!$D39*投入係数表!P37</f>
        <v>1.1136553919818964E-4</v>
      </c>
      <c r="Q39" s="28">
        <f>移輸入係数!$D39*投入係数表!Q37</f>
        <v>6.0841859895603354E-5</v>
      </c>
      <c r="R39" s="28">
        <f>移輸入係数!$D39*投入係数表!R37</f>
        <v>5.1051411975976292E-5</v>
      </c>
      <c r="S39" s="28">
        <f>移輸入係数!$D39*投入係数表!S37</f>
        <v>2.5880462225471988E-4</v>
      </c>
      <c r="T39" s="28">
        <f>移輸入係数!$D39*投入係数表!T37</f>
        <v>2.5757301090945708E-4</v>
      </c>
      <c r="U39" s="28">
        <f>移輸入係数!$D39*投入係数表!U37</f>
        <v>8.9769544319131733E-5</v>
      </c>
      <c r="V39" s="28">
        <f>移輸入係数!$D39*投入係数表!V37</f>
        <v>2.4181992325389178E-5</v>
      </c>
      <c r="W39" s="28">
        <f>移輸入係数!$D39*投入係数表!W37</f>
        <v>7.3867397286299393E-6</v>
      </c>
      <c r="X39" s="28">
        <f>移輸入係数!$D39*投入係数表!X37</f>
        <v>2.9125551473860585E-5</v>
      </c>
      <c r="Y39" s="28">
        <f>移輸入係数!$D39*投入係数表!Y37</f>
        <v>1.0792947679653929E-4</v>
      </c>
      <c r="Z39" s="28">
        <f>移輸入係数!$D39*投入係数表!Z37</f>
        <v>1.6648556708105695E-5</v>
      </c>
      <c r="AA39" s="28">
        <f>移輸入係数!$D39*投入係数表!AA37</f>
        <v>3.921662254190118E-5</v>
      </c>
      <c r="AB39" s="28">
        <f>移輸入係数!$D39*投入係数表!AB37</f>
        <v>3.4698740348767601E-5</v>
      </c>
      <c r="AC39" s="28">
        <f>移輸入係数!$D39*投入係数表!AC37</f>
        <v>2.7714668151501746E-5</v>
      </c>
      <c r="AD39" s="28">
        <f>移輸入係数!$D39*投入係数表!AD37</f>
        <v>2.3632966356872309E-7</v>
      </c>
      <c r="AE39" s="28">
        <f>移輸入係数!$D39*投入係数表!AE37</f>
        <v>1.6538219069159749E-4</v>
      </c>
      <c r="AF39" s="28">
        <f>移輸入係数!$D39*投入係数表!AF37</f>
        <v>9.3715099207778091E-4</v>
      </c>
      <c r="AG39" s="28">
        <f>移輸入係数!$D39*投入係数表!AG37</f>
        <v>2.4425767216479574E-5</v>
      </c>
      <c r="AH39" s="28">
        <f>移輸入係数!$D39*投入係数表!AH37</f>
        <v>0</v>
      </c>
      <c r="AI39" s="28">
        <f>移輸入係数!$D39*投入係数表!AI37</f>
        <v>1.7155716351888308E-5</v>
      </c>
      <c r="AJ39" s="28">
        <f>移輸入係数!$D39*投入係数表!AJ37</f>
        <v>0</v>
      </c>
      <c r="AK39" s="28">
        <f>移輸入係数!$D39*投入係数表!AK37</f>
        <v>8.5113896966755831E-5</v>
      </c>
      <c r="AL39" s="28">
        <f>移輸入係数!$D39*投入係数表!AL37</f>
        <v>9.4046858773115012E-5</v>
      </c>
      <c r="AM39" s="28">
        <f>移輸入係数!$D39*投入係数表!AM37</f>
        <v>0</v>
      </c>
      <c r="AN39" s="34">
        <f>移輸入係数!$D39*投入係数表!AN37</f>
        <v>2.0585364775382536E-4</v>
      </c>
    </row>
    <row r="40" spans="2:40" x14ac:dyDescent="0.15">
      <c r="B40" s="5" t="s">
        <v>79</v>
      </c>
      <c r="C40" s="42" t="s">
        <v>109</v>
      </c>
      <c r="D40" s="33">
        <f>移輸入係数!$D40*投入係数表!D38</f>
        <v>0</v>
      </c>
      <c r="E40" s="28">
        <f>移輸入係数!$D40*投入係数表!E38</f>
        <v>0</v>
      </c>
      <c r="F40" s="28">
        <f>移輸入係数!$D40*投入係数表!F38</f>
        <v>0</v>
      </c>
      <c r="G40" s="28">
        <f>移輸入係数!$D40*投入係数表!G38</f>
        <v>0</v>
      </c>
      <c r="H40" s="28">
        <f>移輸入係数!$D40*投入係数表!H38</f>
        <v>0</v>
      </c>
      <c r="I40" s="28">
        <f>移輸入係数!$D40*投入係数表!I38</f>
        <v>8.4350473364794089E-7</v>
      </c>
      <c r="J40" s="28">
        <f>移輸入係数!$D40*投入係数表!J38</f>
        <v>0</v>
      </c>
      <c r="K40" s="28">
        <f>移輸入係数!$D40*投入係数表!K38</f>
        <v>0</v>
      </c>
      <c r="L40" s="28">
        <f>移輸入係数!$D40*投入係数表!L38</f>
        <v>0</v>
      </c>
      <c r="M40" s="28">
        <f>移輸入係数!$D40*投入係数表!M38</f>
        <v>0</v>
      </c>
      <c r="N40" s="28">
        <f>移輸入係数!$D40*投入係数表!N38</f>
        <v>0</v>
      </c>
      <c r="O40" s="28">
        <f>移輸入係数!$D40*投入係数表!O38</f>
        <v>0</v>
      </c>
      <c r="P40" s="28">
        <f>移輸入係数!$D40*投入係数表!P38</f>
        <v>0</v>
      </c>
      <c r="Q40" s="28">
        <f>移輸入係数!$D40*投入係数表!Q38</f>
        <v>0</v>
      </c>
      <c r="R40" s="28">
        <f>移輸入係数!$D40*投入係数表!R38</f>
        <v>0</v>
      </c>
      <c r="S40" s="28">
        <f>移輸入係数!$D40*投入係数表!S38</f>
        <v>0</v>
      </c>
      <c r="T40" s="28">
        <f>移輸入係数!$D40*投入係数表!T38</f>
        <v>0</v>
      </c>
      <c r="U40" s="28">
        <f>移輸入係数!$D40*投入係数表!U38</f>
        <v>0</v>
      </c>
      <c r="V40" s="28">
        <f>移輸入係数!$D40*投入係数表!V38</f>
        <v>0</v>
      </c>
      <c r="W40" s="28">
        <f>移輸入係数!$D40*投入係数表!W38</f>
        <v>0</v>
      </c>
      <c r="X40" s="28">
        <f>移輸入係数!$D40*投入係数表!X38</f>
        <v>0</v>
      </c>
      <c r="Y40" s="28">
        <f>移輸入係数!$D40*投入係数表!Y38</f>
        <v>0</v>
      </c>
      <c r="Z40" s="28">
        <f>移輸入係数!$D40*投入係数表!Z38</f>
        <v>1.6808654536936145E-5</v>
      </c>
      <c r="AA40" s="28">
        <f>移輸入係数!$D40*投入係数表!AA38</f>
        <v>0</v>
      </c>
      <c r="AB40" s="28">
        <f>移輸入係数!$D40*投入係数表!AB38</f>
        <v>2.6325498007087955E-6</v>
      </c>
      <c r="AC40" s="28">
        <f>移輸入係数!$D40*投入係数表!AC38</f>
        <v>1.2336923595263486E-5</v>
      </c>
      <c r="AD40" s="28">
        <f>移輸入係数!$D40*投入係数表!AD38</f>
        <v>1.3383491291638587E-6</v>
      </c>
      <c r="AE40" s="28">
        <f>移輸入係数!$D40*投入係数表!AE38</f>
        <v>4.945184093884611E-5</v>
      </c>
      <c r="AF40" s="28">
        <f>移輸入係数!$D40*投入係数表!AF38</f>
        <v>4.0912052765890795E-5</v>
      </c>
      <c r="AG40" s="28">
        <f>移輸入係数!$D40*投入係数表!AG38</f>
        <v>2.4428710356441533E-6</v>
      </c>
      <c r="AH40" s="28">
        <f>移輸入係数!$D40*投入係数表!AH38</f>
        <v>1.6179563892790996E-6</v>
      </c>
      <c r="AI40" s="28">
        <f>移輸入係数!$D40*投入係数表!AI38</f>
        <v>1.9491684944514731E-3</v>
      </c>
      <c r="AJ40" s="28">
        <f>移輸入係数!$D40*投入係数表!AJ38</f>
        <v>0</v>
      </c>
      <c r="AK40" s="28">
        <f>移輸入係数!$D40*投入係数表!AK38</f>
        <v>2.6951705307459452E-6</v>
      </c>
      <c r="AL40" s="28">
        <f>移輸入係数!$D40*投入係数表!AL38</f>
        <v>3.8216758500779243E-5</v>
      </c>
      <c r="AM40" s="28">
        <f>移輸入係数!$D40*投入係数表!AM38</f>
        <v>0</v>
      </c>
      <c r="AN40" s="34">
        <f>移輸入係数!$D40*投入係数表!AN38</f>
        <v>9.115491318260595E-6</v>
      </c>
    </row>
    <row r="41" spans="2:40" x14ac:dyDescent="0.15">
      <c r="B41" s="5" t="s">
        <v>80</v>
      </c>
      <c r="C41" s="42" t="s">
        <v>146</v>
      </c>
      <c r="D41" s="33">
        <f>移輸入係数!$D41*投入係数表!D39</f>
        <v>3.0936197554586868E-8</v>
      </c>
      <c r="E41" s="28">
        <f>移輸入係数!$D41*投入係数表!E39</f>
        <v>0</v>
      </c>
      <c r="F41" s="28">
        <f>移輸入係数!$D41*投入係数表!F39</f>
        <v>1.3574345331142204E-8</v>
      </c>
      <c r="G41" s="28">
        <f>移輸入係数!$D41*投入係数表!G39</f>
        <v>2.0058493442910522E-8</v>
      </c>
      <c r="H41" s="28">
        <f>移輸入係数!$D41*投入係数表!H39</f>
        <v>3.403668820392296E-9</v>
      </c>
      <c r="I41" s="28">
        <f>移輸入係数!$D41*投入係数表!I39</f>
        <v>1.4039611658199985E-8</v>
      </c>
      <c r="J41" s="28">
        <f>移輸入係数!$D41*投入係数表!J39</f>
        <v>4.8455314217823402E-9</v>
      </c>
      <c r="K41" s="28">
        <f>移輸入係数!$D41*投入係数表!K39</f>
        <v>5.1931029074501175E-9</v>
      </c>
      <c r="L41" s="28">
        <f>移輸入係数!$D41*投入係数表!L39</f>
        <v>1.4516314882678259E-8</v>
      </c>
      <c r="M41" s="28">
        <f>移輸入係数!$D41*投入係数表!M39</f>
        <v>4.58254479922854E-9</v>
      </c>
      <c r="N41" s="28">
        <f>移輸入係数!$D41*投入係数表!N39</f>
        <v>1.6322472804520728E-8</v>
      </c>
      <c r="O41" s="28">
        <f>移輸入係数!$D41*投入係数表!O39</f>
        <v>2.8758457569517198E-9</v>
      </c>
      <c r="P41" s="28">
        <f>移輸入係数!$D41*投入係数表!P39</f>
        <v>1.7893388743120058E-8</v>
      </c>
      <c r="Q41" s="28">
        <f>移輸入係数!$D41*投入係数表!Q39</f>
        <v>6.0637757832920346E-9</v>
      </c>
      <c r="R41" s="28">
        <f>移輸入係数!$D41*投入係数表!R39</f>
        <v>4.9873873029028138E-9</v>
      </c>
      <c r="S41" s="28">
        <f>移輸入係数!$D41*投入係数表!S39</f>
        <v>4.0647305276577893E-9</v>
      </c>
      <c r="T41" s="28">
        <f>移輸入係数!$D41*投入係数表!T39</f>
        <v>5.2545707765814773E-9</v>
      </c>
      <c r="U41" s="28">
        <f>移輸入係数!$D41*投入係数表!U39</f>
        <v>1.9309897822885441E-9</v>
      </c>
      <c r="V41" s="28">
        <f>移輸入係数!$D41*投入係数表!V39</f>
        <v>1.0042964425208083E-9</v>
      </c>
      <c r="W41" s="28">
        <f>移輸入係数!$D41*投入係数表!W39</f>
        <v>1.0043139255025182E-8</v>
      </c>
      <c r="X41" s="28">
        <f>移輸入係数!$D41*投入係数表!X39</f>
        <v>8.7647780652597028E-9</v>
      </c>
      <c r="Y41" s="28">
        <f>移輸入係数!$D41*投入係数表!Y39</f>
        <v>2.7358584194614532E-8</v>
      </c>
      <c r="Z41" s="28">
        <f>移輸入係数!$D41*投入係数表!Z39</f>
        <v>9.6398621909288403E-8</v>
      </c>
      <c r="AA41" s="28">
        <f>移輸入係数!$D41*投入係数表!AA39</f>
        <v>2.1690493430816239E-8</v>
      </c>
      <c r="AB41" s="28">
        <f>移輸入係数!$D41*投入係数表!AB39</f>
        <v>6.8913899716542812E-9</v>
      </c>
      <c r="AC41" s="28">
        <f>移輸入係数!$D41*投入係数表!AC39</f>
        <v>4.4026112247908123E-8</v>
      </c>
      <c r="AD41" s="28">
        <f>移輸入係数!$D41*投入係数表!AD39</f>
        <v>2.8513936176523345E-9</v>
      </c>
      <c r="AE41" s="28">
        <f>移輸入係数!$D41*投入係数表!AE39</f>
        <v>2.0242894241946872E-8</v>
      </c>
      <c r="AF41" s="28">
        <f>移輸入係数!$D41*投入係数表!AF39</f>
        <v>9.4965085243040564E-9</v>
      </c>
      <c r="AG41" s="28">
        <f>移輸入係数!$D41*投入係数表!AG39</f>
        <v>2.6722314237536113E-11</v>
      </c>
      <c r="AH41" s="28">
        <f>移輸入係数!$D41*投入係数表!AH39</f>
        <v>2.7706019437495816E-8</v>
      </c>
      <c r="AI41" s="28">
        <f>移輸入係数!$D41*投入係数表!AI39</f>
        <v>1.3371588769485822E-8</v>
      </c>
      <c r="AJ41" s="28">
        <f>移輸入係数!$D41*投入係数表!AJ39</f>
        <v>0</v>
      </c>
      <c r="AK41" s="28">
        <f>移輸入係数!$D41*投入係数表!AK39</f>
        <v>2.1545526285831507E-8</v>
      </c>
      <c r="AL41" s="28">
        <f>移輸入係数!$D41*投入係数表!AL39</f>
        <v>2.972035189014484E-8</v>
      </c>
      <c r="AM41" s="28">
        <f>移輸入係数!$D41*投入係数表!AM39</f>
        <v>0</v>
      </c>
      <c r="AN41" s="34">
        <f>移輸入係数!$D41*投入係数表!AN39</f>
        <v>1.9507895723803937E-7</v>
      </c>
    </row>
    <row r="42" spans="2:40" x14ac:dyDescent="0.15">
      <c r="B42" s="5" t="s">
        <v>81</v>
      </c>
      <c r="C42" s="42" t="s">
        <v>110</v>
      </c>
      <c r="D42" s="33">
        <f>移輸入係数!$D42*投入係数表!D40</f>
        <v>7.4322086578746003E-3</v>
      </c>
      <c r="E42" s="28">
        <f>移輸入係数!$D42*投入係数表!E40</f>
        <v>0</v>
      </c>
      <c r="F42" s="28">
        <f>移輸入係数!$D42*投入係数表!F40</f>
        <v>1.9303762911007692E-2</v>
      </c>
      <c r="G42" s="28">
        <f>移輸入係数!$D42*投入係数表!G40</f>
        <v>1.6239113189218418E-2</v>
      </c>
      <c r="H42" s="28">
        <f>移輸入係数!$D42*投入係数表!H40</f>
        <v>5.2516577209527158E-3</v>
      </c>
      <c r="I42" s="28">
        <f>移輸入係数!$D42*投入係数表!I40</f>
        <v>2.40191837427404E-2</v>
      </c>
      <c r="J42" s="28">
        <f>移輸入係数!$D42*投入係数表!J40</f>
        <v>1.1500621966442274E-2</v>
      </c>
      <c r="K42" s="28">
        <f>移輸入係数!$D42*投入係数表!K40</f>
        <v>1.4991122512962498E-2</v>
      </c>
      <c r="L42" s="28">
        <f>移輸入係数!$D42*投入係数表!L40</f>
        <v>1.5817211624486627E-2</v>
      </c>
      <c r="M42" s="28">
        <f>移輸入係数!$D42*投入係数表!M40</f>
        <v>6.98338364028212E-3</v>
      </c>
      <c r="N42" s="28">
        <f>移輸入係数!$D42*投入係数表!N40</f>
        <v>6.5754523072456402E-3</v>
      </c>
      <c r="O42" s="28">
        <f>移輸入係数!$D42*投入係数表!O40</f>
        <v>9.9859883131281774E-3</v>
      </c>
      <c r="P42" s="28">
        <f>移輸入係数!$D42*投入係数表!P40</f>
        <v>1.4977177020879159E-2</v>
      </c>
      <c r="Q42" s="28">
        <f>移輸入係数!$D42*投入係数表!Q40</f>
        <v>1.3203837459344473E-2</v>
      </c>
      <c r="R42" s="28">
        <f>移輸入係数!$D42*投入係数表!R40</f>
        <v>1.2853078963994007E-2</v>
      </c>
      <c r="S42" s="28">
        <f>移輸入係数!$D42*投入係数表!S40</f>
        <v>1.51448706978976E-2</v>
      </c>
      <c r="T42" s="28">
        <f>移輸入係数!$D42*投入係数表!T40</f>
        <v>1.7918916472667128E-2</v>
      </c>
      <c r="U42" s="28">
        <f>移輸入係数!$D42*投入係数表!U40</f>
        <v>2.3229227478296182E-2</v>
      </c>
      <c r="V42" s="28">
        <f>移輸入係数!$D42*投入係数表!V40</f>
        <v>1.0778331024426808E-2</v>
      </c>
      <c r="W42" s="28">
        <f>移輸入係数!$D42*投入係数表!W40</f>
        <v>1.3175199608517572E-2</v>
      </c>
      <c r="X42" s="28">
        <f>移輸入係数!$D42*投入係数表!X40</f>
        <v>3.7804826256465307E-2</v>
      </c>
      <c r="Y42" s="28">
        <f>移輸入係数!$D42*投入係数表!Y40</f>
        <v>2.9980396345957561E-2</v>
      </c>
      <c r="Z42" s="28">
        <f>移輸入係数!$D42*投入係数表!Z40</f>
        <v>5.3766070474855161E-2</v>
      </c>
      <c r="AA42" s="28">
        <f>移輸入係数!$D42*投入係数表!AA40</f>
        <v>2.1918093631259107E-2</v>
      </c>
      <c r="AB42" s="28">
        <f>移輸入係数!$D42*投入係数表!AB40</f>
        <v>2.6998873457941913E-2</v>
      </c>
      <c r="AC42" s="28">
        <f>移輸入係数!$D42*投入係数表!AC40</f>
        <v>4.2147497507678655E-2</v>
      </c>
      <c r="AD42" s="28">
        <f>移輸入係数!$D42*投入係数表!AD40</f>
        <v>9.9170299805415134E-3</v>
      </c>
      <c r="AE42" s="28">
        <f>移輸入係数!$D42*投入係数表!AE40</f>
        <v>5.4867345200091976E-2</v>
      </c>
      <c r="AF42" s="28">
        <f>移輸入係数!$D42*投入係数表!AF40</f>
        <v>6.030224284451214E-2</v>
      </c>
      <c r="AG42" s="28">
        <f>移輸入係数!$D42*投入係数表!AG40</f>
        <v>3.1528289593987312E-2</v>
      </c>
      <c r="AH42" s="28">
        <f>移輸入係数!$D42*投入係数表!AH40</f>
        <v>3.264434932666662E-2</v>
      </c>
      <c r="AI42" s="28">
        <f>移輸入係数!$D42*投入係数表!AI40</f>
        <v>1.5629991628968526E-2</v>
      </c>
      <c r="AJ42" s="28">
        <f>移輸入係数!$D42*投入係数表!AJ40</f>
        <v>2.9161320405341112E-2</v>
      </c>
      <c r="AK42" s="28">
        <f>移輸入係数!$D42*投入係数表!AK40</f>
        <v>5.3968506285779635E-2</v>
      </c>
      <c r="AL42" s="28">
        <f>移輸入係数!$D42*投入係数表!AL40</f>
        <v>1.3567671890179133E-2</v>
      </c>
      <c r="AM42" s="28">
        <f>移輸入係数!$D42*投入係数表!AM40</f>
        <v>0</v>
      </c>
      <c r="AN42" s="34">
        <f>移輸入係数!$D42*投入係数表!AN40</f>
        <v>5.2345026052268723E-3</v>
      </c>
    </row>
    <row r="43" spans="2:40" x14ac:dyDescent="0.15">
      <c r="B43" s="5" t="s">
        <v>82</v>
      </c>
      <c r="C43" s="42" t="s">
        <v>111</v>
      </c>
      <c r="D43" s="33">
        <f>移輸入係数!$D43*投入係数表!D41</f>
        <v>6.7032885349482046E-5</v>
      </c>
      <c r="E43" s="28">
        <f>移輸入係数!$D43*投入係数表!E41</f>
        <v>0</v>
      </c>
      <c r="F43" s="28">
        <f>移輸入係数!$D43*投入係数表!F41</f>
        <v>1.0885404037452089E-4</v>
      </c>
      <c r="G43" s="28">
        <f>移輸入係数!$D43*投入係数表!G41</f>
        <v>1.623245901129747E-5</v>
      </c>
      <c r="H43" s="28">
        <f>移輸入係数!$D43*投入係数表!H41</f>
        <v>1.400737424373745E-5</v>
      </c>
      <c r="I43" s="28">
        <f>移輸入係数!$D43*投入係数表!I41</f>
        <v>5.6509019301152375E-5</v>
      </c>
      <c r="J43" s="28">
        <f>移輸入係数!$D43*投入係数表!J41</f>
        <v>0</v>
      </c>
      <c r="K43" s="28">
        <f>移輸入係数!$D43*投入係数表!K41</f>
        <v>2.8386046659274381E-5</v>
      </c>
      <c r="L43" s="28">
        <f>移輸入係数!$D43*投入係数表!L41</f>
        <v>2.5249997877168403E-5</v>
      </c>
      <c r="M43" s="28">
        <f>移輸入係数!$D43*投入係数表!M41</f>
        <v>8.0148135897038284E-6</v>
      </c>
      <c r="N43" s="28">
        <f>移輸入係数!$D43*投入係数表!N41</f>
        <v>1.5000585377022609E-7</v>
      </c>
      <c r="O43" s="28">
        <f>移輸入係数!$D43*投入係数表!O41</f>
        <v>1.1236614027466939E-5</v>
      </c>
      <c r="P43" s="28">
        <f>移輸入係数!$D43*投入係数表!P41</f>
        <v>5.4835300638560771E-5</v>
      </c>
      <c r="Q43" s="28">
        <f>移輸入係数!$D43*投入係数表!Q41</f>
        <v>4.9586040615842574E-5</v>
      </c>
      <c r="R43" s="28">
        <f>移輸入係数!$D43*投入係数表!R41</f>
        <v>1.7644467157120807E-5</v>
      </c>
      <c r="S43" s="28">
        <f>移輸入係数!$D43*投入係数表!S41</f>
        <v>1.1537258105523112E-4</v>
      </c>
      <c r="T43" s="28">
        <f>移輸入係数!$D43*投入係数表!T41</f>
        <v>4.0834482797171236E-5</v>
      </c>
      <c r="U43" s="28">
        <f>移輸入係数!$D43*投入係数表!U41</f>
        <v>6.6025393340502812E-6</v>
      </c>
      <c r="V43" s="28">
        <f>移輸入係数!$D43*投入係数表!V41</f>
        <v>3.0978881140687982E-5</v>
      </c>
      <c r="W43" s="28">
        <f>移輸入係数!$D43*投入係数表!W41</f>
        <v>5.7144731524072153E-5</v>
      </c>
      <c r="X43" s="28">
        <f>移輸入係数!$D43*投入係数表!X41</f>
        <v>1.0972411847132399E-4</v>
      </c>
      <c r="Y43" s="28">
        <f>移輸入係数!$D43*投入係数表!Y41</f>
        <v>3.6867126678620255E-5</v>
      </c>
      <c r="Z43" s="28">
        <f>移輸入係数!$D43*投入係数表!Z41</f>
        <v>1.3345339267080054E-4</v>
      </c>
      <c r="AA43" s="28">
        <f>移輸入係数!$D43*投入係数表!AA41</f>
        <v>2.1225006771085833E-5</v>
      </c>
      <c r="AB43" s="28">
        <f>移輸入係数!$D43*投入係数表!AB41</f>
        <v>2.1565909631640165E-4</v>
      </c>
      <c r="AC43" s="28">
        <f>移輸入係数!$D43*投入係数表!AC41</f>
        <v>9.5027353544145846E-5</v>
      </c>
      <c r="AD43" s="28">
        <f>移輸入係数!$D43*投入係数表!AD41</f>
        <v>2.687160193329607E-4</v>
      </c>
      <c r="AE43" s="28">
        <f>移輸入係数!$D43*投入係数表!AE41</f>
        <v>2.3899013579011067E-4</v>
      </c>
      <c r="AF43" s="28">
        <f>移輸入係数!$D43*投入係数表!AF41</f>
        <v>1.8997017233197857E-3</v>
      </c>
      <c r="AG43" s="28">
        <f>移輸入係数!$D43*投入係数表!AG41</f>
        <v>1.4848856898863245E-4</v>
      </c>
      <c r="AH43" s="28">
        <f>移輸入係数!$D43*投入係数表!AH41</f>
        <v>3.5975569469266487E-3</v>
      </c>
      <c r="AI43" s="28">
        <f>移輸入係数!$D43*投入係数表!AI41</f>
        <v>6.4878911118857316E-3</v>
      </c>
      <c r="AJ43" s="28">
        <f>移輸入係数!$D43*投入係数表!AJ41</f>
        <v>7.6302335224437011E-4</v>
      </c>
      <c r="AK43" s="28">
        <f>移輸入係数!$D43*投入係数表!AK41</f>
        <v>6.7471870234181702E-4</v>
      </c>
      <c r="AL43" s="28">
        <f>移輸入係数!$D43*投入係数表!AL41</f>
        <v>5.4079973572966908E-3</v>
      </c>
      <c r="AM43" s="28">
        <f>移輸入係数!$D43*投入係数表!AM41</f>
        <v>0</v>
      </c>
      <c r="AN43" s="34">
        <f>移輸入係数!$D43*投入係数表!AN41</f>
        <v>5.9308434482217289E-4</v>
      </c>
    </row>
    <row r="44" spans="2:40" x14ac:dyDescent="0.15">
      <c r="B44" s="5" t="s">
        <v>83</v>
      </c>
      <c r="C44" s="42" t="s">
        <v>3</v>
      </c>
      <c r="D44" s="33">
        <f>移輸入係数!$D44*投入係数表!D42</f>
        <v>0</v>
      </c>
      <c r="E44" s="28">
        <f>移輸入係数!$D44*投入係数表!E42</f>
        <v>0</v>
      </c>
      <c r="F44" s="28">
        <f>移輸入係数!$D44*投入係数表!F42</f>
        <v>0</v>
      </c>
      <c r="G44" s="28">
        <f>移輸入係数!$D44*投入係数表!G42</f>
        <v>0</v>
      </c>
      <c r="H44" s="28">
        <f>移輸入係数!$D44*投入係数表!H42</f>
        <v>0</v>
      </c>
      <c r="I44" s="28">
        <f>移輸入係数!$D44*投入係数表!I42</f>
        <v>0</v>
      </c>
      <c r="J44" s="28">
        <f>移輸入係数!$D44*投入係数表!J42</f>
        <v>0</v>
      </c>
      <c r="K44" s="28">
        <f>移輸入係数!$D44*投入係数表!K42</f>
        <v>0</v>
      </c>
      <c r="L44" s="28">
        <f>移輸入係数!$D44*投入係数表!L42</f>
        <v>0</v>
      </c>
      <c r="M44" s="28">
        <f>移輸入係数!$D44*投入係数表!M42</f>
        <v>0</v>
      </c>
      <c r="N44" s="28">
        <f>移輸入係数!$D44*投入係数表!N42</f>
        <v>0</v>
      </c>
      <c r="O44" s="28">
        <f>移輸入係数!$D44*投入係数表!O42</f>
        <v>0</v>
      </c>
      <c r="P44" s="28">
        <f>移輸入係数!$D44*投入係数表!P42</f>
        <v>0</v>
      </c>
      <c r="Q44" s="28">
        <f>移輸入係数!$D44*投入係数表!Q42</f>
        <v>0</v>
      </c>
      <c r="R44" s="28">
        <f>移輸入係数!$D44*投入係数表!R42</f>
        <v>0</v>
      </c>
      <c r="S44" s="28">
        <f>移輸入係数!$D44*投入係数表!S42</f>
        <v>0</v>
      </c>
      <c r="T44" s="28">
        <f>移輸入係数!$D44*投入係数表!T42</f>
        <v>0</v>
      </c>
      <c r="U44" s="28">
        <f>移輸入係数!$D44*投入係数表!U42</f>
        <v>0</v>
      </c>
      <c r="V44" s="28">
        <f>移輸入係数!$D44*投入係数表!V42</f>
        <v>0</v>
      </c>
      <c r="W44" s="28">
        <f>移輸入係数!$D44*投入係数表!W42</f>
        <v>0</v>
      </c>
      <c r="X44" s="28">
        <f>移輸入係数!$D44*投入係数表!X42</f>
        <v>0</v>
      </c>
      <c r="Y44" s="28">
        <f>移輸入係数!$D44*投入係数表!Y42</f>
        <v>0</v>
      </c>
      <c r="Z44" s="28">
        <f>移輸入係数!$D44*投入係数表!Z42</f>
        <v>0</v>
      </c>
      <c r="AA44" s="28">
        <f>移輸入係数!$D44*投入係数表!AA42</f>
        <v>0</v>
      </c>
      <c r="AB44" s="28">
        <f>移輸入係数!$D44*投入係数表!AB42</f>
        <v>0</v>
      </c>
      <c r="AC44" s="28">
        <f>移輸入係数!$D44*投入係数表!AC42</f>
        <v>0</v>
      </c>
      <c r="AD44" s="28">
        <f>移輸入係数!$D44*投入係数表!AD42</f>
        <v>0</v>
      </c>
      <c r="AE44" s="28">
        <f>移輸入係数!$D44*投入係数表!AE42</f>
        <v>0</v>
      </c>
      <c r="AF44" s="28">
        <f>移輸入係数!$D44*投入係数表!AF42</f>
        <v>0</v>
      </c>
      <c r="AG44" s="28">
        <f>移輸入係数!$D44*投入係数表!AG42</f>
        <v>0</v>
      </c>
      <c r="AH44" s="28">
        <f>移輸入係数!$D44*投入係数表!AH42</f>
        <v>0</v>
      </c>
      <c r="AI44" s="28">
        <f>移輸入係数!$D44*投入係数表!AI42</f>
        <v>0</v>
      </c>
      <c r="AJ44" s="28">
        <f>移輸入係数!$D44*投入係数表!AJ42</f>
        <v>0</v>
      </c>
      <c r="AK44" s="28">
        <f>移輸入係数!$D44*投入係数表!AK42</f>
        <v>0</v>
      </c>
      <c r="AL44" s="28">
        <f>移輸入係数!$D44*投入係数表!AL42</f>
        <v>0</v>
      </c>
      <c r="AM44" s="28">
        <f>移輸入係数!$D44*投入係数表!AM42</f>
        <v>0</v>
      </c>
      <c r="AN44" s="34">
        <f>移輸入係数!$D44*投入係数表!AN42</f>
        <v>0</v>
      </c>
    </row>
    <row r="45" spans="2:40" x14ac:dyDescent="0.15">
      <c r="B45" s="5" t="s">
        <v>84</v>
      </c>
      <c r="C45" s="42" t="s">
        <v>4</v>
      </c>
      <c r="D45" s="35">
        <f>移輸入係数!$D45*投入係数表!D43</f>
        <v>1.5601560581597414E-3</v>
      </c>
      <c r="E45" s="36">
        <f>移輸入係数!$D45*投入係数表!E43</f>
        <v>0</v>
      </c>
      <c r="F45" s="36">
        <f>移輸入係数!$D45*投入係数表!F43</f>
        <v>5.3627889353746771E-4</v>
      </c>
      <c r="G45" s="36">
        <f>移輸入係数!$D45*投入係数表!G43</f>
        <v>4.6726738150513651E-4</v>
      </c>
      <c r="H45" s="36">
        <f>移輸入係数!$D45*投入係数表!H43</f>
        <v>2.3902020492956171E-4</v>
      </c>
      <c r="I45" s="36">
        <f>移輸入係数!$D45*投入係数表!I43</f>
        <v>1.3510934734126763E-4</v>
      </c>
      <c r="J45" s="36">
        <f>移輸入係数!$D45*投入係数表!J43</f>
        <v>3.3534025343887543E-3</v>
      </c>
      <c r="K45" s="36">
        <f>移輸入係数!$D45*投入係数表!K43</f>
        <v>3.3914564300221539E-4</v>
      </c>
      <c r="L45" s="36">
        <f>移輸入係数!$D45*投入係数表!L43</f>
        <v>1.5289140336898432E-3</v>
      </c>
      <c r="M45" s="36">
        <f>移輸入係数!$D45*投入係数表!M43</f>
        <v>1.9461456234343133E-3</v>
      </c>
      <c r="N45" s="36">
        <f>移輸入係数!$D45*投入係数表!N43</f>
        <v>1.3195677530636561E-3</v>
      </c>
      <c r="O45" s="36">
        <f>移輸入係数!$D45*投入係数表!O43</f>
        <v>1.1749531232459524E-3</v>
      </c>
      <c r="P45" s="36">
        <f>移輸入係数!$D45*投入係数表!P43</f>
        <v>1.2400938268724503E-3</v>
      </c>
      <c r="Q45" s="36">
        <f>移輸入係数!$D45*投入係数表!Q43</f>
        <v>8.5458807104679712E-4</v>
      </c>
      <c r="R45" s="36">
        <f>移輸入係数!$D45*投入係数表!R43</f>
        <v>4.5999951838877244E-4</v>
      </c>
      <c r="S45" s="36">
        <f>移輸入係数!$D45*投入係数表!S43</f>
        <v>9.3463308477387388E-5</v>
      </c>
      <c r="T45" s="36">
        <f>移輸入係数!$D45*投入係数表!T43</f>
        <v>3.3817072762546785E-4</v>
      </c>
      <c r="U45" s="36">
        <f>移輸入係数!$D45*投入係数表!U43</f>
        <v>6.5159131080235128E-4</v>
      </c>
      <c r="V45" s="36">
        <f>移輸入係数!$D45*投入係数表!V43</f>
        <v>6.2984353336130691E-5</v>
      </c>
      <c r="W45" s="36">
        <f>移輸入係数!$D45*投入係数表!W43</f>
        <v>2.6232742421696984E-4</v>
      </c>
      <c r="X45" s="36">
        <f>移輸入係数!$D45*投入係数表!X43</f>
        <v>2.4210899489995352E-3</v>
      </c>
      <c r="Y45" s="36">
        <f>移輸入係数!$D45*投入係数表!Y43</f>
        <v>5.5173791010851346E-4</v>
      </c>
      <c r="Z45" s="36">
        <f>移輸入係数!$D45*投入係数表!Z43</f>
        <v>1.3333066445375846E-3</v>
      </c>
      <c r="AA45" s="36">
        <f>移輸入係数!$D45*投入係数表!AA43</f>
        <v>1.314267559970805E-3</v>
      </c>
      <c r="AB45" s="36">
        <f>移輸入係数!$D45*投入係数表!AB43</f>
        <v>7.4700935507805461E-4</v>
      </c>
      <c r="AC45" s="36">
        <f>移輸入係数!$D45*投入係数表!AC43</f>
        <v>1.9776305585118342E-3</v>
      </c>
      <c r="AD45" s="36">
        <f>移輸入係数!$D45*投入係数表!AD43</f>
        <v>6.3378035608174918E-4</v>
      </c>
      <c r="AE45" s="36">
        <f>移輸入係数!$D45*投入係数表!AE43</f>
        <v>3.0078615584243563E-4</v>
      </c>
      <c r="AF45" s="36">
        <f>移輸入係数!$D45*投入係数表!AF43</f>
        <v>9.5556910942404835E-4</v>
      </c>
      <c r="AG45" s="36">
        <f>移輸入係数!$D45*投入係数表!AG43</f>
        <v>6.3710298593826678E-5</v>
      </c>
      <c r="AH45" s="36">
        <f>移輸入係数!$D45*投入係数表!AH43</f>
        <v>9.58861809164667E-4</v>
      </c>
      <c r="AI45" s="36">
        <f>移輸入係数!$D45*投入係数表!AI43</f>
        <v>5.1521625292583586E-4</v>
      </c>
      <c r="AJ45" s="36">
        <f>移輸入係数!$D45*投入係数表!AJ43</f>
        <v>2.2648172862583895E-3</v>
      </c>
      <c r="AK45" s="36">
        <f>移輸入係数!$D45*投入係数表!AK43</f>
        <v>7.259383195066892E-4</v>
      </c>
      <c r="AL45" s="36">
        <f>移輸入係数!$D45*投入係数表!AL43</f>
        <v>6.8817304740759427E-4</v>
      </c>
      <c r="AM45" s="36">
        <f>移輸入係数!$D45*投入係数表!AM43</f>
        <v>8.0617812143357398E-5</v>
      </c>
      <c r="AN45" s="37">
        <f>移輸入係数!$D45*投入係数表!AN43</f>
        <v>-3.8205394923570783E-3</v>
      </c>
    </row>
  </sheetData>
  <phoneticPr fontId="2"/>
  <pageMargins left="0.7" right="0.7" top="0.75" bottom="0.75" header="0.3" footer="0.3"/>
  <ignoredErrors>
    <ignoredError sqref="B9:B45 D7:AN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B2:BJ57"/>
  <sheetViews>
    <sheetView zoomScale="85" zoomScaleNormal="85" workbookViewId="0">
      <pane xSplit="3" ySplit="6" topLeftCell="D7" activePane="bottomRight" state="frozen"/>
      <selection activeCell="BE10" sqref="BE10:BE46"/>
      <selection pane="topRight" activeCell="BE10" sqref="BE10:BE46"/>
      <selection pane="bottomLeft" activeCell="BE10" sqref="BE10:BE46"/>
      <selection pane="bottomRight"/>
    </sheetView>
  </sheetViews>
  <sheetFormatPr defaultRowHeight="13.5" x14ac:dyDescent="0.15"/>
  <cols>
    <col min="1" max="1" width="2" customWidth="1"/>
    <col min="2" max="2" width="5.25" customWidth="1"/>
    <col min="3" max="3" width="18.625" customWidth="1"/>
    <col min="4" max="59" width="9.625" customWidth="1"/>
    <col min="60" max="75" width="9" customWidth="1"/>
  </cols>
  <sheetData>
    <row r="2" spans="2:62" x14ac:dyDescent="0.15">
      <c r="B2" s="119" t="s">
        <v>165</v>
      </c>
    </row>
    <row r="3" spans="2:62" ht="13.5" customHeight="1" x14ac:dyDescent="0.15">
      <c r="B3" s="119" t="s">
        <v>166</v>
      </c>
    </row>
    <row r="4" spans="2:62" ht="13.5" customHeight="1" x14ac:dyDescent="0.15">
      <c r="C4" s="1"/>
      <c r="D4" s="2"/>
      <c r="E4" s="2"/>
      <c r="F4" s="2"/>
      <c r="G4" s="2"/>
      <c r="H4" s="2"/>
      <c r="I4" s="2"/>
    </row>
    <row r="5" spans="2:62" x14ac:dyDescent="0.15">
      <c r="B5" s="3"/>
      <c r="C5" s="4"/>
      <c r="D5" s="114" t="s">
        <v>48</v>
      </c>
      <c r="E5" s="114" t="s">
        <v>49</v>
      </c>
      <c r="F5" s="114" t="s">
        <v>50</v>
      </c>
      <c r="G5" s="114" t="s">
        <v>51</v>
      </c>
      <c r="H5" s="114" t="s">
        <v>52</v>
      </c>
      <c r="I5" s="114" t="s">
        <v>53</v>
      </c>
      <c r="J5" s="114" t="s">
        <v>54</v>
      </c>
      <c r="K5" s="114" t="s">
        <v>55</v>
      </c>
      <c r="L5" s="114" t="s">
        <v>56</v>
      </c>
      <c r="M5" s="114" t="s">
        <v>57</v>
      </c>
      <c r="N5" s="114" t="s">
        <v>58</v>
      </c>
      <c r="O5" s="114" t="s">
        <v>59</v>
      </c>
      <c r="P5" s="114" t="s">
        <v>60</v>
      </c>
      <c r="Q5" s="114" t="s">
        <v>61</v>
      </c>
      <c r="R5" s="114" t="s">
        <v>62</v>
      </c>
      <c r="S5" s="114" t="s">
        <v>63</v>
      </c>
      <c r="T5" s="114" t="s">
        <v>64</v>
      </c>
      <c r="U5" s="114" t="s">
        <v>65</v>
      </c>
      <c r="V5" s="114" t="s">
        <v>66</v>
      </c>
      <c r="W5" s="114" t="s">
        <v>67</v>
      </c>
      <c r="X5" s="114" t="s">
        <v>68</v>
      </c>
      <c r="Y5" s="114" t="s">
        <v>69</v>
      </c>
      <c r="Z5" s="114" t="s">
        <v>70</v>
      </c>
      <c r="AA5" s="114" t="s">
        <v>71</v>
      </c>
      <c r="AB5" s="114" t="s">
        <v>72</v>
      </c>
      <c r="AC5" s="114" t="s">
        <v>73</v>
      </c>
      <c r="AD5" s="114" t="s">
        <v>74</v>
      </c>
      <c r="AE5" s="114" t="s">
        <v>75</v>
      </c>
      <c r="AF5" s="114" t="s">
        <v>76</v>
      </c>
      <c r="AG5" s="114" t="s">
        <v>77</v>
      </c>
      <c r="AH5" s="114" t="s">
        <v>78</v>
      </c>
      <c r="AI5" s="114" t="s">
        <v>79</v>
      </c>
      <c r="AJ5" s="114" t="s">
        <v>80</v>
      </c>
      <c r="AK5" s="114" t="s">
        <v>81</v>
      </c>
      <c r="AL5" s="114" t="s">
        <v>82</v>
      </c>
      <c r="AM5" s="114" t="s">
        <v>83</v>
      </c>
      <c r="AN5" s="114" t="s">
        <v>84</v>
      </c>
      <c r="AO5" s="115" t="s">
        <v>85</v>
      </c>
      <c r="AP5" s="115" t="s">
        <v>86</v>
      </c>
      <c r="AQ5" s="115" t="s">
        <v>87</v>
      </c>
      <c r="AR5" s="115" t="s">
        <v>88</v>
      </c>
      <c r="AS5" s="115" t="s">
        <v>89</v>
      </c>
      <c r="AT5" s="115" t="s">
        <v>90</v>
      </c>
      <c r="AU5" s="115" t="s">
        <v>91</v>
      </c>
      <c r="AV5" s="115" t="s">
        <v>92</v>
      </c>
      <c r="AW5" s="115" t="s">
        <v>93</v>
      </c>
      <c r="AX5" s="115" t="s">
        <v>94</v>
      </c>
      <c r="AY5" s="115" t="s">
        <v>95</v>
      </c>
      <c r="AZ5" s="115" t="s">
        <v>96</v>
      </c>
      <c r="BA5" s="115" t="s">
        <v>97</v>
      </c>
      <c r="BB5" s="115" t="s">
        <v>98</v>
      </c>
      <c r="BC5" s="115" t="s">
        <v>99</v>
      </c>
      <c r="BD5" s="115" t="s">
        <v>100</v>
      </c>
      <c r="BE5" s="115" t="s">
        <v>101</v>
      </c>
      <c r="BF5" s="115" t="s">
        <v>102</v>
      </c>
      <c r="BG5" s="115" t="s">
        <v>103</v>
      </c>
      <c r="BH5" s="115">
        <v>97</v>
      </c>
    </row>
    <row r="6" spans="2:62" ht="40.5" x14ac:dyDescent="0.15">
      <c r="B6" s="8"/>
      <c r="C6" s="9"/>
      <c r="D6" s="10" t="s">
        <v>143</v>
      </c>
      <c r="E6" s="10" t="s">
        <v>104</v>
      </c>
      <c r="F6" s="10" t="s">
        <v>123</v>
      </c>
      <c r="G6" s="10" t="s">
        <v>124</v>
      </c>
      <c r="H6" s="10" t="s">
        <v>105</v>
      </c>
      <c r="I6" s="10" t="s">
        <v>125</v>
      </c>
      <c r="J6" s="10" t="s">
        <v>126</v>
      </c>
      <c r="K6" s="10" t="s">
        <v>144</v>
      </c>
      <c r="L6" s="10" t="s">
        <v>127</v>
      </c>
      <c r="M6" s="10" t="s">
        <v>128</v>
      </c>
      <c r="N6" s="10" t="s">
        <v>129</v>
      </c>
      <c r="O6" s="10" t="s">
        <v>130</v>
      </c>
      <c r="P6" s="10" t="s">
        <v>37</v>
      </c>
      <c r="Q6" s="10" t="s">
        <v>38</v>
      </c>
      <c r="R6" s="10" t="s">
        <v>39</v>
      </c>
      <c r="S6" s="10" t="s">
        <v>106</v>
      </c>
      <c r="T6" s="10" t="s">
        <v>131</v>
      </c>
      <c r="U6" s="10" t="s">
        <v>145</v>
      </c>
      <c r="V6" s="10" t="s">
        <v>132</v>
      </c>
      <c r="W6" s="10" t="s">
        <v>0</v>
      </c>
      <c r="X6" s="10" t="s">
        <v>133</v>
      </c>
      <c r="Y6" s="10" t="s">
        <v>107</v>
      </c>
      <c r="Z6" s="10" t="s">
        <v>1</v>
      </c>
      <c r="AA6" s="10" t="s">
        <v>2</v>
      </c>
      <c r="AB6" s="10" t="s">
        <v>134</v>
      </c>
      <c r="AC6" s="10" t="s">
        <v>135</v>
      </c>
      <c r="AD6" s="10" t="s">
        <v>136</v>
      </c>
      <c r="AE6" s="10" t="s">
        <v>137</v>
      </c>
      <c r="AF6" s="10" t="s">
        <v>108</v>
      </c>
      <c r="AG6" s="10" t="s">
        <v>138</v>
      </c>
      <c r="AH6" s="10" t="s">
        <v>139</v>
      </c>
      <c r="AI6" s="10" t="s">
        <v>109</v>
      </c>
      <c r="AJ6" s="10" t="s">
        <v>146</v>
      </c>
      <c r="AK6" s="10" t="s">
        <v>110</v>
      </c>
      <c r="AL6" s="10" t="s">
        <v>111</v>
      </c>
      <c r="AM6" s="10" t="s">
        <v>3</v>
      </c>
      <c r="AN6" s="10" t="s">
        <v>4</v>
      </c>
      <c r="AO6" s="10" t="s">
        <v>112</v>
      </c>
      <c r="AP6" s="10" t="s">
        <v>5</v>
      </c>
      <c r="AQ6" s="10" t="s">
        <v>40</v>
      </c>
      <c r="AR6" s="10" t="s">
        <v>6</v>
      </c>
      <c r="AS6" s="10" t="s">
        <v>7</v>
      </c>
      <c r="AT6" s="10" t="s">
        <v>8</v>
      </c>
      <c r="AU6" s="10" t="s">
        <v>9</v>
      </c>
      <c r="AV6" s="52" t="s">
        <v>147</v>
      </c>
      <c r="AW6" s="10" t="s">
        <v>10</v>
      </c>
      <c r="AX6" s="10" t="s">
        <v>11</v>
      </c>
      <c r="AY6" s="10" t="s">
        <v>12</v>
      </c>
      <c r="AZ6" s="10" t="s">
        <v>148</v>
      </c>
      <c r="BA6" s="10" t="s">
        <v>149</v>
      </c>
      <c r="BB6" s="10" t="s">
        <v>14</v>
      </c>
      <c r="BC6" s="10" t="s">
        <v>15</v>
      </c>
      <c r="BD6" s="10" t="s">
        <v>16</v>
      </c>
      <c r="BE6" s="10" t="s">
        <v>140</v>
      </c>
      <c r="BF6" s="10" t="s">
        <v>150</v>
      </c>
      <c r="BG6" s="10" t="s">
        <v>17</v>
      </c>
      <c r="BH6" s="10" t="s">
        <v>18</v>
      </c>
      <c r="BI6" s="1"/>
      <c r="BJ6" s="1"/>
    </row>
    <row r="7" spans="2:62" ht="14.25" customHeight="1" x14ac:dyDescent="0.15">
      <c r="B7" s="5" t="s">
        <v>48</v>
      </c>
      <c r="C7" s="42" t="s">
        <v>143</v>
      </c>
      <c r="D7" s="125">
        <f>IF(生産者価格評価表!D$52=0,0,生産者価格評価表!D7/生産者価格評価表!D$52)</f>
        <v>7.2962945506559754E-2</v>
      </c>
      <c r="E7" s="20">
        <f>IF(生産者価格評価表!E$52=0,0,生産者価格評価表!E7/生産者価格評価表!E$52)</f>
        <v>0</v>
      </c>
      <c r="F7" s="20">
        <f>IF(生産者価格評価表!F$52=0,0,生産者価格評価表!F7/生産者価格評価表!F$52)</f>
        <v>0.12776393807687383</v>
      </c>
      <c r="G7" s="20">
        <f>IF(生産者価格評価表!G$52=0,0,生産者価格評価表!G7/生産者価格評価表!G$52)</f>
        <v>2.9469289595353675E-3</v>
      </c>
      <c r="H7" s="20">
        <f>IF(生産者価格評価表!H$52=0,0,生産者価格評価表!H7/生産者価格評価表!H$52)</f>
        <v>5.4443540095726133E-4</v>
      </c>
      <c r="I7" s="20">
        <f>IF(生産者価格評価表!I$52=0,0,生産者価格評価表!I7/生産者価格評価表!I$52)</f>
        <v>3.5340075475686029E-3</v>
      </c>
      <c r="J7" s="20">
        <f>IF(生産者価格評価表!J$52=0,0,生産者価格評価表!J7/生産者価格評価表!J$52)</f>
        <v>0</v>
      </c>
      <c r="K7" s="20">
        <f>IF(生産者価格評価表!K$52=0,0,生産者価格評価表!K7/生産者価格評価表!K$52)</f>
        <v>3.3120332686289774E-3</v>
      </c>
      <c r="L7" s="20">
        <f>IF(生産者価格評価表!L$52=0,0,生産者価格評価表!L7/生産者価格評価表!L$52)</f>
        <v>1.4132937537984604E-4</v>
      </c>
      <c r="M7" s="20">
        <f>IF(生産者価格評価表!M$52=0,0,生産者価格評価表!M7/生産者価格評価表!M$52)</f>
        <v>0</v>
      </c>
      <c r="N7" s="20">
        <f>IF(生産者価格評価表!N$52=0,0,生産者価格評価表!N7/生産者価格評価表!N$52)</f>
        <v>0</v>
      </c>
      <c r="O7" s="20">
        <f>IF(生産者価格評価表!O$52=0,0,生産者価格評価表!O7/生産者価格評価表!O$52)</f>
        <v>0</v>
      </c>
      <c r="P7" s="20">
        <f>IF(生産者価格評価表!P$52=0,0,生産者価格評価表!P7/生産者価格評価表!P$52)</f>
        <v>0</v>
      </c>
      <c r="Q7" s="20">
        <f>IF(生産者価格評価表!Q$52=0,0,生産者価格評価表!Q7/生産者価格評価表!Q$52)</f>
        <v>0</v>
      </c>
      <c r="R7" s="20">
        <f>IF(生産者価格評価表!R$52=0,0,生産者価格評価表!R7/生産者価格評価表!R$52)</f>
        <v>0</v>
      </c>
      <c r="S7" s="20">
        <f>IF(生産者価格評価表!S$52=0,0,生産者価格評価表!S7/生産者価格評価表!S$52)</f>
        <v>0</v>
      </c>
      <c r="T7" s="20">
        <f>IF(生産者価格評価表!T$52=0,0,生産者価格評価表!T7/生産者価格評価表!T$52)</f>
        <v>0</v>
      </c>
      <c r="U7" s="20">
        <f>IF(生産者価格評価表!U$52=0,0,生産者価格評価表!U7/生産者価格評価表!U$52)</f>
        <v>0</v>
      </c>
      <c r="V7" s="20">
        <f>IF(生産者価格評価表!V$52=0,0,生産者価格評価表!V7/生産者価格評価表!V$52)</f>
        <v>0</v>
      </c>
      <c r="W7" s="20">
        <f>IF(生産者価格評価表!W$52=0,0,生産者価格評価表!W7/生産者価格評価表!W$52)</f>
        <v>5.0270019980952511E-3</v>
      </c>
      <c r="X7" s="20">
        <f>IF(生産者価格評価表!X$52=0,0,生産者価格評価表!X7/生産者価格評価表!X$52)</f>
        <v>1.0402271086621144E-3</v>
      </c>
      <c r="Y7" s="20">
        <f>IF(生産者価格評価表!Y$52=0,0,生産者価格評価表!Y7/生産者価格評価表!Y$52)</f>
        <v>0</v>
      </c>
      <c r="Z7" s="20">
        <f>IF(生産者価格評価表!Z$52=0,0,生産者価格評価表!Z7/生産者価格評価表!Z$52)</f>
        <v>0</v>
      </c>
      <c r="AA7" s="20">
        <f>IF(生産者価格評価表!AA$52=0,0,生産者価格評価表!AA7/生産者価格評価表!AA$52)</f>
        <v>0</v>
      </c>
      <c r="AB7" s="20">
        <f>IF(生産者価格評価表!AB$52=0,0,生産者価格評価表!AB7/生産者価格評価表!AB$52)</f>
        <v>1.4016068242694233E-4</v>
      </c>
      <c r="AC7" s="20">
        <f>IF(生産者価格評価表!AC$52=0,0,生産者価格評価表!AC7/生産者価格評価表!AC$52)</f>
        <v>0</v>
      </c>
      <c r="AD7" s="20">
        <f>IF(生産者価格評価表!AD$52=0,0,生産者価格評価表!AD7/生産者価格評価表!AD$52)</f>
        <v>4.5164124827486719E-6</v>
      </c>
      <c r="AE7" s="20">
        <f>IF(生産者価格評価表!AE$52=0,0,生産者価格評価表!AE7/生産者価格評価表!AE$52)</f>
        <v>0</v>
      </c>
      <c r="AF7" s="20">
        <f>IF(生産者価格評価表!AF$52=0,0,生産者価格評価表!AF7/生産者価格評価表!AF$52)</f>
        <v>0</v>
      </c>
      <c r="AG7" s="20">
        <f>IF(生産者価格評価表!AG$52=0,0,生産者価格評価表!AG7/生産者価格評価表!AG$52)</f>
        <v>3.2270726435060971E-5</v>
      </c>
      <c r="AH7" s="20">
        <f>IF(生産者価格評価表!AH$52=0,0,生産者価格評価表!AH7/生産者価格評価表!AH$52)</f>
        <v>1.6370599962283827E-3</v>
      </c>
      <c r="AI7" s="20">
        <f>IF(生産者価格評価表!AI$52=0,0,生産者価格評価表!AI7/生産者価格評価表!AI$52)</f>
        <v>1.8042516038698823E-3</v>
      </c>
      <c r="AJ7" s="20">
        <f>IF(生産者価格評価表!AJ$52=0,0,生産者価格評価表!AJ7/生産者価格評価表!AJ$52)</f>
        <v>1.957888353163172E-3</v>
      </c>
      <c r="AK7" s="20">
        <f>IF(生産者価格評価表!AK$52=0,0,生産者価格評価表!AK7/生産者価格評価表!AK$52)</f>
        <v>9.35144972476743E-6</v>
      </c>
      <c r="AL7" s="20">
        <f>IF(生産者価格評価表!AL$52=0,0,生産者価格評価表!AL7/生産者価格評価表!AL$52)</f>
        <v>1.5854196631257561E-2</v>
      </c>
      <c r="AM7" s="20">
        <f>IF(生産者価格評価表!AM$52=0,0,生産者価格評価表!AM7/生産者価格評価表!AM$52)</f>
        <v>0</v>
      </c>
      <c r="AN7" s="20">
        <f>IF(生産者価格評価表!AN$52=0,0,生産者価格評価表!AN7/生産者価格評価表!AN$52)</f>
        <v>0</v>
      </c>
      <c r="AO7" s="137">
        <f>IF(生産者価格評価表!AO$52=0,0,生産者価格評価表!AO7/生産者価格評価表!AO$52)</f>
        <v>5.13327938181258E-3</v>
      </c>
      <c r="AP7" s="20">
        <f>IF(生産者価格評価表!AP$44=0,0,生産者価格評価表!AP7/生産者価格評価表!AP$44)</f>
        <v>5.7017972860340565E-3</v>
      </c>
      <c r="AQ7" s="20">
        <f>IF(生産者価格評価表!AQ$44=0,0,生産者価格評価表!AQ7/生産者価格評価表!AQ$44)</f>
        <v>5.4995656591041286E-3</v>
      </c>
      <c r="AR7" s="20">
        <f>IF(生産者価格評価表!AR$44=0,0,生産者価格評価表!AR7/生産者価格評価表!AR$44)</f>
        <v>0</v>
      </c>
      <c r="AS7" s="20">
        <f>IF(生産者価格評価表!AS$44=0,0,生産者価格評価表!AS7/生産者価格評価表!AS$44)</f>
        <v>0</v>
      </c>
      <c r="AT7" s="20">
        <f>IF(生産者価格評価表!AT$44=0,0,生産者価格評価表!AT7/生産者価格評価表!AT$44)</f>
        <v>6.9850688456321965E-4</v>
      </c>
      <c r="AU7" s="20">
        <f>IF(生産者価格評価表!AU$44=0,0,生産者価格評価表!AU7/生産者価格評価表!AU$44)</f>
        <v>9.0417209960915006E-3</v>
      </c>
      <c r="AV7" s="53">
        <f>IF(生産者価格評価表!AV$44=0,0,生産者価格評価表!AV7/生産者価格評価表!AV$44)</f>
        <v>0</v>
      </c>
      <c r="AW7" s="20">
        <f>IF(生産者価格評価表!AW$44=0,0,生産者価格評価表!AW7/生産者価格評価表!AW$44)</f>
        <v>3.2671263067540995E-3</v>
      </c>
      <c r="AX7" s="20">
        <f>IF(生産者価格評価表!AX$44=0,0,生産者価格評価表!AX7/生産者価格評価表!AX$44)</f>
        <v>6.544540513523313E-3</v>
      </c>
      <c r="AY7" s="20">
        <f>IF(生産者価格評価表!AY$44=0,0,生産者価格評価表!AY7/生産者価格評価表!AY$44)</f>
        <v>1.8050324693099311E-4</v>
      </c>
      <c r="AZ7" s="20">
        <f>IF(生産者価格評価表!AZ$44=0,0,生産者価格評価表!AZ7/生産者価格評価表!AZ$44)</f>
        <v>3.7727759563393492E-3</v>
      </c>
      <c r="BA7" s="20">
        <f>IF(生産者価格評価表!BA$44=0,0,生産者価格評価表!BA7/生産者価格評価表!BA$44)</f>
        <v>3.3703026731694871E-3</v>
      </c>
      <c r="BB7" s="20">
        <f>IF(生産者価格評価表!BB$44=0,0,生産者価格評価表!BB7/生産者価格評価表!BB$44)</f>
        <v>3.2903325374286311E-3</v>
      </c>
      <c r="BC7" s="20">
        <f>IF(生産者価格評価表!BC$44=0,0,生産者価格評価表!BC7/生産者価格評価表!BC$44)</f>
        <v>6.028799579180991E-3</v>
      </c>
      <c r="BD7" s="20">
        <f>IF(生産者価格評価表!BD$44=0,0,生産者価格評価表!BD7/生産者価格評価表!BD$44)</f>
        <v>1.2958365581219473E-2</v>
      </c>
      <c r="BE7" s="20">
        <f>IF(生産者価格評価表!BE$44=0,0,生産者価格評価表!BE7/生産者価格評価表!BE$44)</f>
        <v>1.7289976381152414E-2</v>
      </c>
      <c r="BF7" s="20">
        <f>IF(生産者価格評価表!BF$44=0,0,生産者価格評価表!BF7/生産者価格評価表!BF$44)</f>
        <v>1.653824845221712E-2</v>
      </c>
      <c r="BG7" s="20">
        <f>IF(生産者価格評価表!BG$44=0,0,生産者価格評価表!BG7/生産者価格評価表!BG$44)</f>
        <v>-5.5226045858737917E-3</v>
      </c>
      <c r="BH7" s="137">
        <f>IF(生産者価格評価表!BH$44=0,0,生産者価格評価表!BH7/生産者価格評価表!BH$44)</f>
        <v>1.7657541101023678E-3</v>
      </c>
    </row>
    <row r="8" spans="2:62" ht="14.25" customHeight="1" x14ac:dyDescent="0.15">
      <c r="B8" s="5" t="s">
        <v>49</v>
      </c>
      <c r="C8" s="42" t="s">
        <v>104</v>
      </c>
      <c r="D8" s="33">
        <f>IF(生産者価格評価表!D$52=0,0,生産者価格評価表!D8/生産者価格評価表!D$52)</f>
        <v>1.0441646719587535E-7</v>
      </c>
      <c r="E8" s="22">
        <f>IF(生産者価格評価表!E$52=0,0,生産者価格評価表!E8/生産者価格評価表!E$52)</f>
        <v>0</v>
      </c>
      <c r="F8" s="22">
        <f>IF(生産者価格評価表!F$52=0,0,生産者価格評価表!F8/生産者価格評価表!F$52)</f>
        <v>2.3039294112927976E-4</v>
      </c>
      <c r="G8" s="22">
        <f>IF(生産者価格評価表!G$52=0,0,生産者価格評価表!G8/生産者価格評価表!G$52)</f>
        <v>5.3457174394719497E-5</v>
      </c>
      <c r="H8" s="22">
        <f>IF(生産者価格評価表!H$52=0,0,生産者価格評価表!H8/生産者価格評価表!H$52)</f>
        <v>5.1201152892692105E-5</v>
      </c>
      <c r="I8" s="22">
        <f>IF(生産者価格評価表!I$52=0,0,生産者価格評価表!I8/生産者価格評価表!I$52)</f>
        <v>8.874895736258997E-4</v>
      </c>
      <c r="J8" s="22">
        <f>IF(生産者価格評価表!J$52=0,0,生産者価格評価表!J8/生産者価格評価表!J$52)</f>
        <v>4.4932079414838053E-2</v>
      </c>
      <c r="K8" s="22">
        <f>IF(生産者価格評価表!K$52=0,0,生産者価格評価表!K8/生産者価格評価表!K$52)</f>
        <v>5.2106272189678673E-5</v>
      </c>
      <c r="L8" s="22">
        <f>IF(生産者価格評価表!L$52=0,0,生産者価格評価表!L8/生産者価格評価表!L$52)</f>
        <v>3.8732738446955128E-2</v>
      </c>
      <c r="M8" s="22">
        <f>IF(生産者価格評価表!M$52=0,0,生産者価格評価表!M8/生産者価格評価表!M$52)</f>
        <v>1.9752684839026703E-4</v>
      </c>
      <c r="N8" s="22">
        <f>IF(生産者価格評価表!N$52=0,0,生産者価格評価表!N8/生産者価格評価表!N$52)</f>
        <v>5.4263675798542202E-2</v>
      </c>
      <c r="O8" s="22">
        <f>IF(生産者価格評価表!O$52=0,0,生産者価格評価表!O8/生産者価格評価表!O$52)</f>
        <v>7.878511426482434E-5</v>
      </c>
      <c r="P8" s="22">
        <f>IF(生産者価格評価表!P$52=0,0,生産者価格評価表!P8/生産者価格評価表!P$52)</f>
        <v>5.7607455124043967E-5</v>
      </c>
      <c r="Q8" s="22">
        <f>IF(生産者価格評価表!Q$52=0,0,生産者価格評価表!Q8/生産者価格評価表!Q$52)</f>
        <v>4.3529808626013347E-5</v>
      </c>
      <c r="R8" s="22">
        <f>IF(生産者価格評価表!R$52=0,0,生産者価格評価表!R8/生産者価格評価表!R$52)</f>
        <v>8.2513455746533368E-5</v>
      </c>
      <c r="S8" s="22">
        <f>IF(生産者価格評価表!S$52=0,0,生産者価格評価表!S8/生産者価格評価表!S$52)</f>
        <v>7.4529364737909015E-5</v>
      </c>
      <c r="T8" s="22">
        <f>IF(生産者価格評価表!T$52=0,0,生産者価格評価表!T8/生産者価格評価表!T$52)</f>
        <v>3.9321816916238064E-5</v>
      </c>
      <c r="U8" s="22">
        <f>IF(生産者価格評価表!U$52=0,0,生産者価格評価表!U8/生産者価格評価表!U$52)</f>
        <v>0</v>
      </c>
      <c r="V8" s="22">
        <f>IF(生産者価格評価表!V$52=0,0,生産者価格評価表!V8/生産者価格評価表!V$52)</f>
        <v>1.0560412244005907E-4</v>
      </c>
      <c r="W8" s="22">
        <f>IF(生産者価格評価表!W$52=0,0,生産者価格評価表!W8/生産者価格評価表!W$52)</f>
        <v>6.6966643840569724E-4</v>
      </c>
      <c r="X8" s="22">
        <f>IF(生産者価格評価表!X$52=0,0,生産者価格評価表!X8/生産者価格評価表!X$52)</f>
        <v>2.0246042461498776E-3</v>
      </c>
      <c r="Y8" s="22">
        <f>IF(生産者価格評価表!Y$52=0,0,生産者価格評価表!Y8/生産者価格評価表!Y$52)</f>
        <v>0.22359255010987489</v>
      </c>
      <c r="Z8" s="22">
        <f>IF(生産者価格評価表!Z$52=0,0,生産者価格評価表!Z8/生産者価格評価表!Z$52)</f>
        <v>0</v>
      </c>
      <c r="AA8" s="22">
        <f>IF(生産者価格評価表!AA$52=0,0,生産者価格評価表!AA8/生産者価格評価表!AA$52)</f>
        <v>0</v>
      </c>
      <c r="AB8" s="22">
        <f>IF(生産者価格評価表!AB$52=0,0,生産者価格評価表!AB8/生産者価格評価表!AB$52)</f>
        <v>1.2187885428429767E-6</v>
      </c>
      <c r="AC8" s="22">
        <f>IF(生産者価格評価表!AC$52=0,0,生産者価格評価表!AC8/生産者価格評価表!AC$52)</f>
        <v>0</v>
      </c>
      <c r="AD8" s="22">
        <f>IF(生産者価格評価表!AD$52=0,0,生産者価格評価表!AD8/生産者価格評価表!AD$52)</f>
        <v>0</v>
      </c>
      <c r="AE8" s="22">
        <f>IF(生産者価格評価表!AE$52=0,0,生産者価格評価表!AE8/生産者価格評価表!AE$52)</f>
        <v>7.532664822053975E-6</v>
      </c>
      <c r="AF8" s="22">
        <f>IF(生産者価格評価表!AF$52=0,0,生産者価格評価表!AF8/生産者価格評価表!AF$52)</f>
        <v>0</v>
      </c>
      <c r="AG8" s="22">
        <f>IF(生産者価格評価表!AG$52=0,0,生産者価格評価表!AG8/生産者価格評価表!AG$52)</f>
        <v>9.2202075528745638E-6</v>
      </c>
      <c r="AH8" s="22">
        <f>IF(生産者価格評価表!AH$52=0,0,生産者価格評価表!AH8/生産者価格評価表!AH$52)</f>
        <v>4.6326405600041173E-5</v>
      </c>
      <c r="AI8" s="22">
        <f>IF(生産者価格評価表!AI$52=0,0,生産者価格評価表!AI8/生産者価格評価表!AI$52)</f>
        <v>3.0458587939464486E-6</v>
      </c>
      <c r="AJ8" s="22">
        <f>IF(生産者価格評価表!AJ$52=0,0,生産者価格評価表!AJ8/生産者価格評価表!AJ$52)</f>
        <v>5.9048277712331085E-5</v>
      </c>
      <c r="AK8" s="22">
        <f>IF(生産者価格評価表!AK$52=0,0,生産者価格評価表!AK8/生産者価格評価表!AK$52)</f>
        <v>4.2286581513834495E-6</v>
      </c>
      <c r="AL8" s="22">
        <f>IF(生産者価格評価表!AL$52=0,0,生産者価格評価表!AL8/生産者価格評価表!AL$52)</f>
        <v>8.3385860112148874E-6</v>
      </c>
      <c r="AM8" s="22">
        <f>IF(生産者価格評価表!AM$52=0,0,生産者価格評価表!AM8/生産者価格評価表!AM$52)</f>
        <v>0</v>
      </c>
      <c r="AN8" s="22">
        <f>IF(生産者価格評価表!AN$52=0,0,生産者価格評価表!AN8/生産者価格評価表!AN$52)</f>
        <v>6.9525860251862552E-5</v>
      </c>
      <c r="AO8" s="29">
        <f>IF(生産者価格評価表!AO$52=0,0,生産者価格評価表!AO8/生産者価格評価表!AO$52)</f>
        <v>3.2738472182469924E-3</v>
      </c>
      <c r="AP8" s="22">
        <f>IF(生産者価格評価表!AP$44=0,0,生産者価格評価表!AP8/生産者価格評価表!AP$44)</f>
        <v>-3.9779981065353882E-4</v>
      </c>
      <c r="AQ8" s="22">
        <f>IF(生産者価格評価表!AQ$44=0,0,生産者価格評価表!AQ8/生産者価格評価表!AQ$44)</f>
        <v>-1.1885967033022546E-5</v>
      </c>
      <c r="AR8" s="22">
        <f>IF(生産者価格評価表!AR$44=0,0,生産者価格評価表!AR8/生産者価格評価表!AR$44)</f>
        <v>0</v>
      </c>
      <c r="AS8" s="22">
        <f>IF(生産者価格評価表!AS$44=0,0,生産者価格評価表!AS8/生産者価格評価表!AS$44)</f>
        <v>0</v>
      </c>
      <c r="AT8" s="22">
        <f>IF(生産者価格評価表!AT$44=0,0,生産者価格評価表!AT8/生産者価格評価表!AT$44)</f>
        <v>-3.1919181475304914E-5</v>
      </c>
      <c r="AU8" s="22">
        <f>IF(生産者価格評価表!AU$44=0,0,生産者価格評価表!AU8/生産者価格評価表!AU$44)</f>
        <v>0</v>
      </c>
      <c r="AV8" s="50">
        <f>IF(生産者価格評価表!AV$44=0,0,生産者価格評価表!AV8/生産者価格評価表!AV$44)</f>
        <v>0</v>
      </c>
      <c r="AW8" s="22">
        <f>IF(生産者価格評価表!AW$44=0,0,生産者価格評価表!AW8/生産者価格評価表!AW$44)</f>
        <v>-1.7612848684137801E-5</v>
      </c>
      <c r="AX8" s="22">
        <f>IF(生産者価格評価表!AX$44=0,0,生産者価格評価表!AX8/生産者価格評価表!AX$44)</f>
        <v>2.7691410365002136E-3</v>
      </c>
      <c r="AY8" s="22">
        <f>IF(生産者価格評価表!AY$44=0,0,生産者価格評価表!AY8/生産者価格評価表!AY$44)</f>
        <v>0</v>
      </c>
      <c r="AZ8" s="22">
        <f>IF(生産者価格評価表!AZ$44=0,0,生産者価格評価表!AZ8/生産者価格評価表!AZ$44)</f>
        <v>0</v>
      </c>
      <c r="BA8" s="22">
        <f>IF(生産者価格評価表!BA$44=0,0,生産者価格評価表!BA8/生産者価格評価表!BA$44)</f>
        <v>0</v>
      </c>
      <c r="BB8" s="22">
        <f>IF(生産者価格評価表!BB$44=0,0,生産者価格評価表!BB8/生産者価格評価表!BB$44)</f>
        <v>-1.365140049983005E-5</v>
      </c>
      <c r="BC8" s="22">
        <f>IF(生産者価格評価表!BC$44=0,0,生産者価格評価表!BC8/生産者価格評価表!BC$44)</f>
        <v>2.3192190529190814E-3</v>
      </c>
      <c r="BD8" s="22">
        <f>IF(生産者価格評価表!BD$44=0,0,生産者価格評価表!BD8/生産者価格評価表!BD$44)</f>
        <v>4.3125255947070028E-2</v>
      </c>
      <c r="BE8" s="22">
        <f>IF(生産者価格評価表!BE$44=0,0,生産者価格評価表!BE8/生産者価格評価表!BE$44)</f>
        <v>6.6852111961926669E-4</v>
      </c>
      <c r="BF8" s="22">
        <f>IF(生産者価格評価表!BF$44=0,0,生産者価格評価表!BF8/生産者価格評価表!BF$44)</f>
        <v>8.0366607829722853E-3</v>
      </c>
      <c r="BG8" s="22">
        <f>IF(生産者価格評価表!BG$44=0,0,生産者価格評価表!BG8/生産者価格評価表!BG$44)</f>
        <v>-5.3689763853676737E-3</v>
      </c>
      <c r="BH8" s="29">
        <f>IF(生産者価格評価表!BH$44=0,0,生産者価格評価表!BH8/生産者価格評価表!BH$44)</f>
        <v>0</v>
      </c>
    </row>
    <row r="9" spans="2:62" ht="14.25" customHeight="1" x14ac:dyDescent="0.15">
      <c r="B9" s="5" t="s">
        <v>50</v>
      </c>
      <c r="C9" s="42" t="s">
        <v>123</v>
      </c>
      <c r="D9" s="33">
        <f>IF(生産者価格評価表!D$52=0,0,生産者価格評価表!D9/生産者価格評価表!D$52)</f>
        <v>1.1562045126875886E-2</v>
      </c>
      <c r="E9" s="22">
        <f>IF(生産者価格評価表!E$52=0,0,生産者価格評価表!E9/生産者価格評価表!E$52)</f>
        <v>0</v>
      </c>
      <c r="F9" s="22">
        <f>IF(生産者価格評価表!F$52=0,0,生産者価格評価表!F9/生産者価格評価表!F$52)</f>
        <v>0.24341944717659778</v>
      </c>
      <c r="G9" s="22">
        <f>IF(生産者価格評価表!G$52=0,0,生産者価格評価表!G9/生産者価格評価表!G$52)</f>
        <v>8.9978749340471464E-4</v>
      </c>
      <c r="H9" s="22">
        <f>IF(生産者価格評価表!H$52=0,0,生産者価格評価表!H9/生産者価格評価表!H$52)</f>
        <v>2.1558455595743807E-3</v>
      </c>
      <c r="I9" s="22">
        <f>IF(生産者価格評価表!I$52=0,0,生産者価格評価表!I9/生産者価格評価表!I$52)</f>
        <v>1.2377845011356449E-2</v>
      </c>
      <c r="J9" s="22">
        <f>IF(生産者価格評価表!J$52=0,0,生産者価格評価表!J9/生産者価格評価表!J$52)</f>
        <v>0</v>
      </c>
      <c r="K9" s="22">
        <f>IF(生産者価格評価表!K$52=0,0,生産者価格評価表!K9/生産者価格評価表!K$52)</f>
        <v>1.5682117692019792E-5</v>
      </c>
      <c r="L9" s="22">
        <f>IF(生産者価格評価表!L$52=0,0,生産者価格評価表!L9/生産者価格評価表!L$52)</f>
        <v>2.7859779398578251E-4</v>
      </c>
      <c r="M9" s="22">
        <f>IF(生産者価格評価表!M$52=0,0,生産者価格評価表!M9/生産者価格評価表!M$52)</f>
        <v>0</v>
      </c>
      <c r="N9" s="22">
        <f>IF(生産者価格評価表!N$52=0,0,生産者価格評価表!N9/生産者価格評価表!N$52)</f>
        <v>0</v>
      </c>
      <c r="O9" s="22">
        <f>IF(生産者価格評価表!O$52=0,0,生産者価格評価表!O9/生産者価格評価表!O$52)</f>
        <v>0</v>
      </c>
      <c r="P9" s="22">
        <f>IF(生産者価格評価表!P$52=0,0,生産者価格評価表!P9/生産者価格評価表!P$52)</f>
        <v>0</v>
      </c>
      <c r="Q9" s="22">
        <f>IF(生産者価格評価表!Q$52=0,0,生産者価格評価表!Q9/生産者価格評価表!Q$52)</f>
        <v>0</v>
      </c>
      <c r="R9" s="22">
        <f>IF(生産者価格評価表!R$52=0,0,生産者価格評価表!R9/生産者価格評価表!R$52)</f>
        <v>0</v>
      </c>
      <c r="S9" s="22">
        <f>IF(生産者価格評価表!S$52=0,0,生産者価格評価表!S9/生産者価格評価表!S$52)</f>
        <v>0</v>
      </c>
      <c r="T9" s="22">
        <f>IF(生産者価格評価表!T$52=0,0,生産者価格評価表!T9/生産者価格評価表!T$52)</f>
        <v>0</v>
      </c>
      <c r="U9" s="22">
        <f>IF(生産者価格評価表!U$52=0,0,生産者価格評価表!U9/生産者価格評価表!U$52)</f>
        <v>0</v>
      </c>
      <c r="V9" s="22">
        <f>IF(生産者価格評価表!V$52=0,0,生産者価格評価表!V9/生産者価格評価表!V$52)</f>
        <v>0</v>
      </c>
      <c r="W9" s="22">
        <f>IF(生産者価格評価表!W$52=0,0,生産者価格評価表!W9/生産者価格評価表!W$52)</f>
        <v>1.8659062757450343E-3</v>
      </c>
      <c r="X9" s="22">
        <f>IF(生産者価格評価表!X$52=0,0,生産者価格評価表!X9/生産者価格評価表!X$52)</f>
        <v>2.152889275212263E-6</v>
      </c>
      <c r="Y9" s="22">
        <f>IF(生産者価格評価表!Y$52=0,0,生産者価格評価表!Y9/生産者価格評価表!Y$52)</f>
        <v>0</v>
      </c>
      <c r="Z9" s="22">
        <f>IF(生産者価格評価表!Z$52=0,0,生産者価格評価表!Z9/生産者価格評価表!Z$52)</f>
        <v>0</v>
      </c>
      <c r="AA9" s="22">
        <f>IF(生産者価格評価表!AA$52=0,0,生産者価格評価表!AA9/生産者価格評価表!AA$52)</f>
        <v>0</v>
      </c>
      <c r="AB9" s="22">
        <f>IF(生産者価格評価表!AB$52=0,0,生産者価格評価表!AB9/生産者価格評価表!AB$52)</f>
        <v>1.414445079084837E-4</v>
      </c>
      <c r="AC9" s="22">
        <f>IF(生産者価格評価表!AC$52=0,0,生産者価格評価表!AC9/生産者価格評価表!AC$52)</f>
        <v>0</v>
      </c>
      <c r="AD9" s="22">
        <f>IF(生産者価格評価表!AD$52=0,0,生産者価格評価表!AD9/生産者価格評価表!AD$52)</f>
        <v>0</v>
      </c>
      <c r="AE9" s="22">
        <f>IF(生産者価格評価表!AE$52=0,0,生産者価格評価表!AE9/生産者価格評価表!AE$52)</f>
        <v>0</v>
      </c>
      <c r="AF9" s="22">
        <f>IF(生産者価格評価表!AF$52=0,0,生産者価格評価表!AF9/生産者価格評価表!AF$52)</f>
        <v>0</v>
      </c>
      <c r="AG9" s="22">
        <f>IF(生産者価格評価表!AG$52=0,0,生産者価格評価表!AG9/生産者価格評価表!AG$52)</f>
        <v>6.9752170444355545E-4</v>
      </c>
      <c r="AH9" s="22">
        <f>IF(生産者価格評価表!AH$52=0,0,生産者価格評価表!AH9/生産者価格評価表!AH$52)</f>
        <v>6.4280983057679623E-3</v>
      </c>
      <c r="AI9" s="22">
        <f>IF(生産者価格評価表!AI$52=0,0,生産者価格評価表!AI9/生産者価格評価表!AI$52)</f>
        <v>6.4440311993991936E-3</v>
      </c>
      <c r="AJ9" s="22">
        <f>IF(生産者価格評価表!AJ$52=0,0,生産者価格評価表!AJ9/生産者価格評価表!AJ$52)</f>
        <v>1.440710297610636E-3</v>
      </c>
      <c r="AK9" s="22">
        <f>IF(生産者価格評価表!AK$52=0,0,生産者価格評価表!AK9/生産者価格評価表!AK$52)</f>
        <v>2.9076508704657224E-6</v>
      </c>
      <c r="AL9" s="22">
        <f>IF(生産者価格評価表!AL$52=0,0,生産者価格評価表!AL9/生産者価格評価表!AL$52)</f>
        <v>0.10383762169853565</v>
      </c>
      <c r="AM9" s="22">
        <f>IF(生産者価格評価表!AM$52=0,0,生産者価格評価表!AM9/生産者価格評価表!AM$52)</f>
        <v>0</v>
      </c>
      <c r="AN9" s="22">
        <f>IF(生産者価格評価表!AN$52=0,0,生産者価格評価表!AN9/生産者価格評価表!AN$52)</f>
        <v>2.0857758075558761E-3</v>
      </c>
      <c r="AO9" s="29">
        <f>IF(生産者価格評価表!AO$52=0,0,生産者価格評価表!AO9/生産者価格評価表!AO$52)</f>
        <v>1.3235807842512619E-2</v>
      </c>
      <c r="AP9" s="22">
        <f>IF(生産者価格評価表!AP$44=0,0,生産者価格評価表!AP9/生産者価格評価表!AP$44)</f>
        <v>7.4185244688988863E-2</v>
      </c>
      <c r="AQ9" s="22">
        <f>IF(生産者価格評価表!AQ$44=0,0,生産者価格評価表!AQ9/生産者価格評価表!AQ$44)</f>
        <v>7.7470284198091766E-2</v>
      </c>
      <c r="AR9" s="22">
        <f>IF(生産者価格評価表!AR$44=0,0,生産者価格評価表!AR9/生産者価格評価表!AR$44)</f>
        <v>0</v>
      </c>
      <c r="AS9" s="22">
        <f>IF(生産者価格評価表!AS$44=0,0,生産者価格評価表!AS9/生産者価格評価表!AS$44)</f>
        <v>0</v>
      </c>
      <c r="AT9" s="22">
        <f>IF(生産者価格評価表!AT$44=0,0,生産者価格評価表!AT9/生産者価格評価表!AT$44)</f>
        <v>0</v>
      </c>
      <c r="AU9" s="22">
        <f>IF(生産者価格評価表!AU$44=0,0,生産者価格評価表!AU9/生産者価格評価表!AU$44)</f>
        <v>0.32074506015868048</v>
      </c>
      <c r="AV9" s="50">
        <f>IF(生産者価格評価表!AV$44=0,0,生産者価格評価表!AV9/生産者価格評価表!AV$44)</f>
        <v>0</v>
      </c>
      <c r="AW9" s="22">
        <f>IF(生産者価格評価表!AW$44=0,0,生産者価格評価表!AW9/生産者価格評価表!AW$44)</f>
        <v>4.4110398511511259E-2</v>
      </c>
      <c r="AX9" s="22">
        <f>IF(生産者価格評価表!AX$44=0,0,生産者価格評価表!AX9/生産者価格評価表!AX$44)</f>
        <v>4.0731912723590127E-2</v>
      </c>
      <c r="AY9" s="22">
        <f>IF(生産者価格評価表!AY$44=0,0,生産者価格評価表!AY9/生産者価格評価表!AY$44)</f>
        <v>1.561720047812871E-2</v>
      </c>
      <c r="AZ9" s="22">
        <f>IF(生産者価格評価表!AZ$44=0,0,生産者価格評価表!AZ9/生産者価格評価表!AZ$44)</f>
        <v>0.11167639215204779</v>
      </c>
      <c r="BA9" s="22">
        <f>IF(生産者価格評価表!BA$44=0,0,生産者価格評価表!BA9/生産者価格評価表!BA$44)</f>
        <v>0.10091405271429038</v>
      </c>
      <c r="BB9" s="22">
        <f>IF(生産者価格評価表!BB$44=0,0,生産者価格評価表!BB9/生産者価格評価表!BB$44)</f>
        <v>5.6886567593478266E-2</v>
      </c>
      <c r="BC9" s="22">
        <f>IF(生産者価格評価表!BC$44=0,0,生産者価格評価表!BC9/生産者価格評価表!BC$44)</f>
        <v>5.0510131833366827E-2</v>
      </c>
      <c r="BD9" s="22">
        <f>IF(生産者価格評価表!BD$44=0,0,生産者価格評価表!BD9/生産者価格評価表!BD$44)</f>
        <v>0.10724765886456879</v>
      </c>
      <c r="BE9" s="22">
        <f>IF(生産者価格評価表!BE$44=0,0,生産者価格評価表!BE9/生産者価格評価表!BE$44)</f>
        <v>0.10032410001129596</v>
      </c>
      <c r="BF9" s="22">
        <f>IF(生産者価格評価表!BF$44=0,0,生産者価格評価表!BF9/生産者価格評価表!BF$44)</f>
        <v>0.10152564668712212</v>
      </c>
      <c r="BG9" s="22">
        <f>IF(生産者価格評価表!BG$44=0,0,生産者価格評価表!BG9/生産者価格評価表!BG$44)</f>
        <v>2.7191225335511632E-2</v>
      </c>
      <c r="BH9" s="29">
        <f>IF(生産者価格評価表!BH$44=0,0,生産者価格評価表!BH9/生産者価格評価表!BH$44)</f>
        <v>2.9816234172567277E-2</v>
      </c>
    </row>
    <row r="10" spans="2:62" ht="14.25" customHeight="1" x14ac:dyDescent="0.15">
      <c r="B10" s="5" t="s">
        <v>51</v>
      </c>
      <c r="C10" s="42" t="s">
        <v>124</v>
      </c>
      <c r="D10" s="33">
        <f>IF(生産者価格評価表!D$52=0,0,生産者価格評価表!D10/生産者価格評価表!D$52)</f>
        <v>2.3694325381310201E-3</v>
      </c>
      <c r="E10" s="22">
        <f>IF(生産者価格評価表!E$52=0,0,生産者価格評価表!E10/生産者価格評価表!E$52)</f>
        <v>0</v>
      </c>
      <c r="F10" s="22">
        <f>IF(生産者価格評価表!F$52=0,0,生産者価格評価表!F10/生産者価格評価表!F$52)</f>
        <v>8.1737945721726017E-4</v>
      </c>
      <c r="G10" s="22">
        <f>IF(生産者価格評価表!G$52=0,0,生産者価格評価表!G10/生産者価格評価表!G$52)</f>
        <v>0.19355162724440297</v>
      </c>
      <c r="H10" s="22">
        <f>IF(生産者価格評価表!H$52=0,0,生産者価格評価表!H10/生産者価格評価表!H$52)</f>
        <v>1.7258043913893487E-3</v>
      </c>
      <c r="I10" s="22">
        <f>IF(生産者価格評価表!I$52=0,0,生産者価格評価表!I10/生産者価格評価表!I$52)</f>
        <v>1.4294181688286945E-3</v>
      </c>
      <c r="J10" s="22">
        <f>IF(生産者価格評価表!J$52=0,0,生産者価格評価表!J10/生産者価格評価表!J$52)</f>
        <v>6.2695924764890308E-4</v>
      </c>
      <c r="K10" s="22">
        <f>IF(生産者価格評価表!K$52=0,0,生産者価格評価表!K10/生産者価格評価表!K$52)</f>
        <v>2.6093665445618896E-3</v>
      </c>
      <c r="L10" s="22">
        <f>IF(生産者価格評価表!L$52=0,0,生産者価格評価表!L10/生産者価格評価表!L$52)</f>
        <v>1.7947967777896393E-3</v>
      </c>
      <c r="M10" s="22">
        <f>IF(生産者価格評価表!M$52=0,0,生産者価格評価表!M10/生産者価格評価表!M$52)</f>
        <v>9.6664470862546463E-4</v>
      </c>
      <c r="N10" s="22">
        <f>IF(生産者価格評価表!N$52=0,0,生産者価格評価表!N10/生産者価格評価表!N$52)</f>
        <v>9.0915982099062475E-4</v>
      </c>
      <c r="O10" s="22">
        <f>IF(生産者価格評価表!O$52=0,0,生産者価格評価表!O10/生産者価格評価表!O$52)</f>
        <v>9.2606931795622956E-4</v>
      </c>
      <c r="P10" s="22">
        <f>IF(生産者価格評価表!P$52=0,0,生産者価格評価表!P10/生産者価格評価表!P$52)</f>
        <v>1.3121766073420692E-3</v>
      </c>
      <c r="Q10" s="22">
        <f>IF(生産者価格評価表!Q$52=0,0,生産者価格評価表!Q10/生産者価格評価表!Q$52)</f>
        <v>2.0102855088844711E-3</v>
      </c>
      <c r="R10" s="22">
        <f>IF(生産者価格評価表!R$52=0,0,生産者価格評価表!R10/生産者価格評価表!R$52)</f>
        <v>1.4053245032957244E-3</v>
      </c>
      <c r="S10" s="22">
        <f>IF(生産者価格評価表!S$52=0,0,生産者価格評価表!S10/生産者価格評価表!S$52)</f>
        <v>2.8312126536759706E-3</v>
      </c>
      <c r="T10" s="22">
        <f>IF(生産者価格評価表!T$52=0,0,生産者価格評価表!T10/生産者価格評価表!T$52)</f>
        <v>1.7570615871750487E-3</v>
      </c>
      <c r="U10" s="22">
        <f>IF(生産者価格評価表!U$52=0,0,生産者価格評価表!U10/生産者価格評価表!U$52)</f>
        <v>3.7901402591685162E-4</v>
      </c>
      <c r="V10" s="22">
        <f>IF(生産者価格評価表!V$52=0,0,生産者価格評価表!V10/生産者価格評価表!V$52)</f>
        <v>1.3668708060997894E-3</v>
      </c>
      <c r="W10" s="22">
        <f>IF(生産者価格評価表!W$52=0,0,生産者価格評価表!W10/生産者価格評価表!W$52)</f>
        <v>3.9213202747480783E-3</v>
      </c>
      <c r="X10" s="22">
        <f>IF(生産者価格評価表!X$52=0,0,生産者価格評価表!X10/生産者価格評価表!X$52)</f>
        <v>3.6148782067914761E-3</v>
      </c>
      <c r="Y10" s="22">
        <f>IF(生産者価格評価表!Y$52=0,0,生産者価格評価表!Y10/生産者価格評価表!Y$52)</f>
        <v>2.1862607754870702E-4</v>
      </c>
      <c r="Z10" s="22">
        <f>IF(生産者価格評価表!Z$52=0,0,生産者価格評価表!Z10/生産者価格評価表!Z$52)</f>
        <v>8.5530127839885805E-4</v>
      </c>
      <c r="AA10" s="22">
        <f>IF(生産者価格評価表!AA$52=0,0,生産者価格評価表!AA10/生産者価格評価表!AA$52)</f>
        <v>2.7158372253566218E-3</v>
      </c>
      <c r="AB10" s="22">
        <f>IF(生産者価格評価表!AB$52=0,0,生産者価格評価表!AB10/生産者価格評価表!AB$52)</f>
        <v>4.3120713502754083E-3</v>
      </c>
      <c r="AC10" s="22">
        <f>IF(生産者価格評価表!AC$52=0,0,生産者価格評価表!AC10/生産者価格評価表!AC$52)</f>
        <v>1.1425763480338625E-3</v>
      </c>
      <c r="AD10" s="22">
        <f>IF(生産者価格評価表!AD$52=0,0,生産者価格評価表!AD10/生産者価格評価表!AD$52)</f>
        <v>4.370418824569235E-5</v>
      </c>
      <c r="AE10" s="22">
        <f>IF(生産者価格評価表!AE$52=0,0,生産者価格評価表!AE10/生産者価格評価表!AE$52)</f>
        <v>1.4058454818752662E-3</v>
      </c>
      <c r="AF10" s="22">
        <f>IF(生産者価格評価表!AF$52=0,0,生産者価格評価表!AF10/生産者価格評価表!AF$52)</f>
        <v>8.2644150951071999E-4</v>
      </c>
      <c r="AG10" s="22">
        <f>IF(生産者価格評価表!AG$52=0,0,生産者価格評価表!AG10/生産者価格評価表!AG$52)</f>
        <v>4.1369732629677148E-3</v>
      </c>
      <c r="AH10" s="22">
        <f>IF(生産者価格評価表!AH$52=0,0,生産者価格評価表!AH10/生産者価格評価表!AH$52)</f>
        <v>4.2903404817544027E-4</v>
      </c>
      <c r="AI10" s="22">
        <f>IF(生産者価格評価表!AI$52=0,0,生産者価格評価表!AI10/生産者価格評価表!AI$52)</f>
        <v>3.2393841908223212E-3</v>
      </c>
      <c r="AJ10" s="22">
        <f>IF(生産者価格評価表!AJ$52=0,0,生産者価格評価表!AJ10/生産者価格評価表!AJ$52)</f>
        <v>2.6809771387251258E-2</v>
      </c>
      <c r="AK10" s="22">
        <f>IF(生産者価格評価表!AK$52=0,0,生産者価格評価表!AK10/生産者価格評価表!AK$52)</f>
        <v>1.9333122431187135E-3</v>
      </c>
      <c r="AL10" s="22">
        <f>IF(生産者価格評価表!AL$52=0,0,生産者価格評価表!AL10/生産者価格評価表!AL$52)</f>
        <v>4.1856695509395738E-3</v>
      </c>
      <c r="AM10" s="22">
        <f>IF(生産者価格評価表!AM$52=0,0,生産者価格評価表!AM10/生産者価格評価表!AM$52)</f>
        <v>2.0105248954257183E-2</v>
      </c>
      <c r="AN10" s="22">
        <f>IF(生産者価格評価表!AN$52=0,0,生産者価格評価表!AN10/生産者価格評価表!AN$52)</f>
        <v>1.1124137640298006E-4</v>
      </c>
      <c r="AO10" s="29">
        <f>IF(生産者価格評価表!AO$52=0,0,生産者価格評価表!AO10/生産者価格評価表!AO$52)</f>
        <v>2.4353054529074633E-3</v>
      </c>
      <c r="AP10" s="22">
        <f>IF(生産者価格評価表!AP$44=0,0,生産者価格評価表!AP10/生産者価格評価表!AP$44)</f>
        <v>1.0201355144315196E-2</v>
      </c>
      <c r="AQ10" s="22">
        <f>IF(生産者価格評価表!AQ$44=0,0,生産者価格評価表!AQ10/生産者価格評価表!AQ$44)</f>
        <v>1.7790936751667225E-2</v>
      </c>
      <c r="AR10" s="22">
        <f>IF(生産者価格評価表!AR$44=0,0,生産者価格評価表!AR10/生産者価格評価表!AR$44)</f>
        <v>0</v>
      </c>
      <c r="AS10" s="22">
        <f>IF(生産者価格評価表!AS$44=0,0,生産者価格評価表!AS10/生産者価格評価表!AS$44)</f>
        <v>2.0616258105906694E-5</v>
      </c>
      <c r="AT10" s="22">
        <f>IF(生産者価格評価表!AT$44=0,0,生産者価格評価表!AT10/生産者価格評価表!AT$44)</f>
        <v>2.7728263869758914E-3</v>
      </c>
      <c r="AU10" s="22">
        <f>IF(生産者価格評価表!AU$44=0,0,生産者価格評価表!AU10/生産者価格評価表!AU$44)</f>
        <v>4.5208604980457499E-2</v>
      </c>
      <c r="AV10" s="50">
        <f>IF(生産者価格評価表!AV$44=0,0,生産者価格評価表!AV10/生産者価格評価表!AV$44)</f>
        <v>0</v>
      </c>
      <c r="AW10" s="22">
        <f>IF(生産者価格評価表!AW$44=0,0,生産者価格評価表!AW10/生産者価格評価表!AW$44)</f>
        <v>1.0560474544101651E-2</v>
      </c>
      <c r="AX10" s="22">
        <f>IF(生産者価格評価表!AX$44=0,0,生産者価格評価表!AX10/生産者価格評価表!AX$44)</f>
        <v>9.1285879892117009E-3</v>
      </c>
      <c r="AY10" s="22">
        <f>IF(生産者価格評価表!AY$44=0,0,生産者価格評価表!AY10/生産者価格評価表!AY$44)</f>
        <v>9.6546728369104431E-4</v>
      </c>
      <c r="AZ10" s="22">
        <f>IF(生産者価格評価表!AZ$44=0,0,生産者価格評価表!AZ10/生産者価格評価表!AZ$44)</f>
        <v>2.8256591899086859E-3</v>
      </c>
      <c r="BA10" s="22">
        <f>IF(生産者価格評価表!BA$44=0,0,生産者価格評価表!BA10/生産者価格評価表!BA$44)</f>
        <v>2.6172458526192892E-3</v>
      </c>
      <c r="BB10" s="22">
        <f>IF(生産者価格評価表!BB$44=0,0,生産者価格評価表!BB10/生産者価格評価表!BB$44)</f>
        <v>8.773898764014864E-3</v>
      </c>
      <c r="BC10" s="22">
        <f>IF(生産者価格評価表!BC$44=0,0,生産者価格評価表!BC10/生産者価格評価表!BC$44)</f>
        <v>8.0706440523533422E-3</v>
      </c>
      <c r="BD10" s="22">
        <f>IF(生産者価格評価表!BD$44=0,0,生産者価格評価表!BD10/生産者価格評価表!BD$44)</f>
        <v>0.10710452396141265</v>
      </c>
      <c r="BE10" s="22">
        <f>IF(生産者価格評価表!BE$44=0,0,生産者価格評価表!BE10/生産者価格評価表!BE$44)</f>
        <v>9.3313017590787358E-3</v>
      </c>
      <c r="BF10" s="22">
        <f>IF(生産者価格評価表!BF$44=0,0,生産者価格評価表!BF10/生産者価格評価表!BF$44)</f>
        <v>2.6299322485370182E-2</v>
      </c>
      <c r="BG10" s="22">
        <f>IF(生産者価格評価表!BG$44=0,0,生産者価格評価表!BG10/生産者価格評価表!BG$44)</f>
        <v>-2.8845732786047565E-3</v>
      </c>
      <c r="BH10" s="29">
        <f>IF(生産者価格評価表!BH$44=0,0,生産者価格評価表!BH10/生産者価格評価表!BH$44)</f>
        <v>6.7637571916398477E-4</v>
      </c>
    </row>
    <row r="11" spans="2:62" ht="14.25" customHeight="1" x14ac:dyDescent="0.15">
      <c r="B11" s="5" t="s">
        <v>52</v>
      </c>
      <c r="C11" s="42" t="s">
        <v>105</v>
      </c>
      <c r="D11" s="33">
        <f>IF(生産者価格評価表!D$52=0,0,生産者価格評価表!D11/生産者価格評価表!D$52)</f>
        <v>5.489103442284466E-2</v>
      </c>
      <c r="E11" s="22">
        <f>IF(生産者価格評価表!E$52=0,0,生産者価格評価表!E11/生産者価格評価表!E$52)</f>
        <v>0</v>
      </c>
      <c r="F11" s="22">
        <f>IF(生産者価格評価表!F$52=0,0,生産者価格評価表!F11/生産者価格評価表!F$52)</f>
        <v>2.2101035622849707E-2</v>
      </c>
      <c r="G11" s="22">
        <f>IF(生産者価格評価表!G$52=0,0,生産者価格評価表!G11/生産者価格評価表!G$52)</f>
        <v>6.1952505104331907E-3</v>
      </c>
      <c r="H11" s="22">
        <f>IF(生産者価格評価表!H$52=0,0,生産者価格評価表!H11/生産者価格評価表!H$52)</f>
        <v>0.42104161274781587</v>
      </c>
      <c r="I11" s="22">
        <f>IF(生産者価格評価表!I$52=0,0,生産者価格評価表!I11/生産者価格評価表!I$52)</f>
        <v>2.3097615032585294E-2</v>
      </c>
      <c r="J11" s="22">
        <f>IF(生産者価格評価表!J$52=0,0,生産者価格評価表!J11/生産者価格評価表!J$52)</f>
        <v>6.2695924764890308E-4</v>
      </c>
      <c r="K11" s="22">
        <f>IF(生産者価格評価表!K$52=0,0,生産者価格評価表!K11/生産者価格評価表!K$52)</f>
        <v>5.7066374589752264E-3</v>
      </c>
      <c r="L11" s="22">
        <f>IF(生産者価格評価表!L$52=0,0,生産者価格評価表!L11/生産者価格評価表!L$52)</f>
        <v>1.6121956917094012E-2</v>
      </c>
      <c r="M11" s="22">
        <f>IF(生産者価格評価表!M$52=0,0,生産者価格評価表!M11/生産者価格評価表!M$52)</f>
        <v>9.056896398587762E-4</v>
      </c>
      <c r="N11" s="22">
        <f>IF(生産者価格評価表!N$52=0,0,生産者価格評価表!N11/生産者価格評価表!N$52)</f>
        <v>3.4481228182787612E-3</v>
      </c>
      <c r="O11" s="22">
        <f>IF(生産者価格評価表!O$52=0,0,生産者価格評価表!O11/生産者価格評価表!O$52)</f>
        <v>6.0060214775725981E-3</v>
      </c>
      <c r="P11" s="22">
        <f>IF(生産者価格評価表!P$52=0,0,生産者価格評価表!P11/生産者価格評価表!P$52)</f>
        <v>1.3119196429278389E-3</v>
      </c>
      <c r="Q11" s="22">
        <f>IF(生産者価格評価表!Q$52=0,0,生産者価格評価表!Q11/生産者価格評価表!Q$52)</f>
        <v>1.1145069172915866E-3</v>
      </c>
      <c r="R11" s="22">
        <f>IF(生産者価格評価表!R$52=0,0,生産者価格評価表!R11/生産者価格評価表!R$52)</f>
        <v>4.3886814252638061E-3</v>
      </c>
      <c r="S11" s="22">
        <f>IF(生産者価格評価表!S$52=0,0,生産者価格評価表!S11/生産者価格評価表!S$52)</f>
        <v>4.4409189785518778E-3</v>
      </c>
      <c r="T11" s="22">
        <f>IF(生産者価格評価表!T$52=0,0,生産者価格評価表!T11/生産者価格評価表!T$52)</f>
        <v>6.6597807037422369E-3</v>
      </c>
      <c r="U11" s="22">
        <f>IF(生産者価格評価表!U$52=0,0,生産者価格評価表!U11/生産者価格評価表!U$52)</f>
        <v>1.1269215951202137E-3</v>
      </c>
      <c r="V11" s="22">
        <f>IF(生産者価格評価表!V$52=0,0,生産者価格評価表!V11/生産者価格評価表!V$52)</f>
        <v>1.6988785924702029E-3</v>
      </c>
      <c r="W11" s="22">
        <f>IF(生産者価格評価表!W$52=0,0,生産者価格評価表!W11/生産者価格評価表!W$52)</f>
        <v>7.3694463387573239E-2</v>
      </c>
      <c r="X11" s="22">
        <f>IF(生産者価格評価表!X$52=0,0,生産者価格評価表!X11/生産者価格評価表!X$52)</f>
        <v>4.8662681272316356E-2</v>
      </c>
      <c r="Y11" s="22">
        <f>IF(生産者価格評価表!Y$52=0,0,生産者価格評価表!Y11/生産者価格評価表!Y$52)</f>
        <v>3.280274715711933E-3</v>
      </c>
      <c r="Z11" s="22">
        <f>IF(生産者価格評価表!Z$52=0,0,生産者価格評価表!Z11/生産者価格評価表!Z$52)</f>
        <v>3.6161505178669367E-3</v>
      </c>
      <c r="AA11" s="22">
        <f>IF(生産者価格評価表!AA$52=0,0,生産者価格評価表!AA11/生産者価格評価表!AA$52)</f>
        <v>4.5350835870112197E-3</v>
      </c>
      <c r="AB11" s="22">
        <f>IF(生産者価格評価表!AB$52=0,0,生産者価格評価表!AB11/生産者価格評価表!AB$52)</f>
        <v>7.5076557333609451E-3</v>
      </c>
      <c r="AC11" s="22">
        <f>IF(生産者価格評価表!AC$52=0,0,生産者価格評価表!AC11/生産者価格評価表!AC$52)</f>
        <v>4.6936566209594644E-3</v>
      </c>
      <c r="AD11" s="22">
        <f>IF(生産者価格評価表!AD$52=0,0,生産者価格評価表!AD11/生産者価格評価表!AD$52)</f>
        <v>5.9741952305025574E-4</v>
      </c>
      <c r="AE11" s="22">
        <f>IF(生産者価格評価表!AE$52=0,0,生産者価格評価表!AE11/生産者価格評価表!AE$52)</f>
        <v>5.5827400923652683E-3</v>
      </c>
      <c r="AF11" s="22">
        <f>IF(生産者価格評価表!AF$52=0,0,生産者価格評価表!AF11/生産者価格評価表!AF$52)</f>
        <v>6.8623105687924636E-3</v>
      </c>
      <c r="AG11" s="22">
        <f>IF(生産者価格評価表!AG$52=0,0,生産者価格評価表!AG11/生産者価格評価表!AG$52)</f>
        <v>1.162747149659339E-3</v>
      </c>
      <c r="AH11" s="22">
        <f>IF(生産者価格評価表!AH$52=0,0,生産者価格評価表!AH11/生産者価格評価表!AH$52)</f>
        <v>8.1298839814628546E-3</v>
      </c>
      <c r="AI11" s="22">
        <f>IF(生産者価格評価表!AI$52=0,0,生産者価格評価表!AI11/生産者価格評価表!AI$52)</f>
        <v>6.2646880982236636E-3</v>
      </c>
      <c r="AJ11" s="22">
        <f>IF(生産者価格評価表!AJ$52=0,0,生産者価格評価表!AJ11/生産者価格評価表!AJ$52)</f>
        <v>1.9187557575181213E-2</v>
      </c>
      <c r="AK11" s="22">
        <f>IF(生産者価格評価表!AK$52=0,0,生産者価格評価表!AK11/生産者価格評価表!AK$52)</f>
        <v>4.6676964177525711E-3</v>
      </c>
      <c r="AL11" s="22">
        <f>IF(生産者価格評価表!AL$52=0,0,生産者価格評価表!AL11/生産者価格評価表!AL$52)</f>
        <v>5.1297425074140852E-3</v>
      </c>
      <c r="AM11" s="22">
        <f>IF(生産者価格評価表!AM$52=0,0,生産者価格評価表!AM11/生産者価格評価表!AM$52)</f>
        <v>0.43246525435163941</v>
      </c>
      <c r="AN11" s="22">
        <f>IF(生産者価格評価表!AN$52=0,0,生産者価格評価表!AN11/生産者価格評価表!AN$52)</f>
        <v>3.1981895715856761E-4</v>
      </c>
      <c r="AO11" s="29">
        <f>IF(生産者価格評価表!AO$52=0,0,生産者価格評価表!AO11/生産者価格評価表!AO$52)</f>
        <v>1.1975272724558988E-2</v>
      </c>
      <c r="AP11" s="22">
        <f>IF(生産者価格評価表!AP$44=0,0,生産者価格評価表!AP11/生産者価格評価表!AP$44)</f>
        <v>1.1916314328021564E-2</v>
      </c>
      <c r="AQ11" s="22">
        <f>IF(生産者価格評価表!AQ$44=0,0,生産者価格評価表!AQ11/生産者価格評価表!AQ$44)</f>
        <v>1.9687760441577749E-3</v>
      </c>
      <c r="AR11" s="22">
        <f>IF(生産者価格評価表!AR$44=0,0,生産者価格評価表!AR11/生産者価格評価表!AR$44)</f>
        <v>0</v>
      </c>
      <c r="AS11" s="22">
        <f>IF(生産者価格評価表!AS$44=0,0,生産者価格評価表!AS11/生産者価格評価表!AS$44)</f>
        <v>4.034896229298881E-4</v>
      </c>
      <c r="AT11" s="22">
        <f>IF(生産者価格評価表!AT$44=0,0,生産者価格評価表!AT11/生産者価格評価表!AT$44)</f>
        <v>1.1749395566666104E-3</v>
      </c>
      <c r="AU11" s="22">
        <f>IF(生産者価格評価表!AU$44=0,0,生産者価格評価表!AU11/生産者価格評価表!AU$44)</f>
        <v>9.0417209960914999E-2</v>
      </c>
      <c r="AV11" s="50">
        <f>IF(生産者価格評価表!AV$44=0,0,生産者価格評価表!AV11/生産者価格評価表!AV$44)</f>
        <v>0</v>
      </c>
      <c r="AW11" s="22">
        <f>IF(生産者価格評価表!AW$44=0,0,生産者価格評価表!AW11/生産者価格評価表!AW$44)</f>
        <v>1.4821333740656637E-3</v>
      </c>
      <c r="AX11" s="22">
        <f>IF(生産者価格評価表!AX$44=0,0,生産者価格評価表!AX11/生産者価格評価表!AX$44)</f>
        <v>1.1163044067882462E-2</v>
      </c>
      <c r="AY11" s="22">
        <f>IF(生産者価格評価表!AY$44=0,0,生産者価格評価表!AY11/生産者価格評価表!AY$44)</f>
        <v>4.8749304350879989E-4</v>
      </c>
      <c r="AZ11" s="22">
        <f>IF(生産者価格評価表!AZ$44=0,0,生産者価格評価表!AZ11/生産者価格評価表!AZ$44)</f>
        <v>8.9502546290779802E-3</v>
      </c>
      <c r="BA11" s="22">
        <f>IF(生産者価格評価表!BA$44=0,0,生産者価格評価表!BA11/生産者価格評価表!BA$44)</f>
        <v>8.0020984851674106E-3</v>
      </c>
      <c r="BB11" s="22">
        <f>IF(生産者価格評価表!BB$44=0,0,生産者価格評価表!BB11/生産者価格評価表!BB$44)</f>
        <v>2.9485914362634698E-3</v>
      </c>
      <c r="BC11" s="22">
        <f>IF(生産者価格評価表!BC$44=0,0,生産者価格評価表!BC11/生産者価格評価表!BC$44)</f>
        <v>1.0649462820910442E-2</v>
      </c>
      <c r="BD11" s="22">
        <f>IF(生産者価格評価表!BD$44=0,0,生産者価格評価表!BD11/生産者価格評価表!BD$44)</f>
        <v>2.616544792163561E-2</v>
      </c>
      <c r="BE11" s="22">
        <f>IF(生産者価格評価表!BE$44=0,0,生産者価格評価表!BE11/生産者価格評価表!BE$44)</f>
        <v>2.914383005200976E-2</v>
      </c>
      <c r="BF11" s="22">
        <f>IF(生産者価格評価表!BF$44=0,0,生産者価格評価表!BF11/生産者価格評価表!BF$44)</f>
        <v>2.8626947734124979E-2</v>
      </c>
      <c r="BG11" s="22">
        <f>IF(生産者価格評価表!BG$44=0,0,生産者価格評価表!BG11/生産者価格評価表!BG$44)</f>
        <v>-1.413347195683161E-2</v>
      </c>
      <c r="BH11" s="29">
        <f>IF(生産者価格評価表!BH$44=0,0,生産者価格評価表!BH11/生産者価格評価表!BH$44)</f>
        <v>3.3570884508957385E-3</v>
      </c>
    </row>
    <row r="12" spans="2:62" ht="14.25" customHeight="1" x14ac:dyDescent="0.15">
      <c r="B12" s="5" t="s">
        <v>53</v>
      </c>
      <c r="C12" s="42" t="s">
        <v>125</v>
      </c>
      <c r="D12" s="33">
        <f>IF(生産者価格評価表!D$52=0,0,生産者価格評価表!D12/生産者価格評価表!D$52)</f>
        <v>5.9699455124771802E-2</v>
      </c>
      <c r="E12" s="22">
        <f>IF(生産者価格評価表!E$52=0,0,生産者価格評価表!E12/生産者価格評価表!E$52)</f>
        <v>0</v>
      </c>
      <c r="F12" s="22">
        <f>IF(生産者価格評価表!F$52=0,0,生産者価格評価表!F12/生産者価格評価表!F$52)</f>
        <v>1.1733929985135248E-2</v>
      </c>
      <c r="G12" s="22">
        <f>IF(生産者価格評価表!G$52=0,0,生産者価格評価表!G12/生産者価格評価表!G$52)</f>
        <v>8.8418469400373359E-2</v>
      </c>
      <c r="H12" s="22">
        <f>IF(生産者価格評価表!H$52=0,0,生産者価格評価表!H12/生産者価格評価表!H$52)</f>
        <v>1.8887623515319255E-2</v>
      </c>
      <c r="I12" s="22">
        <f>IF(生産者価格評価表!I$52=0,0,生産者価格評価表!I12/生産者価格評価表!I$52)</f>
        <v>0.29022394036105353</v>
      </c>
      <c r="J12" s="22">
        <f>IF(生産者価格評価表!J$52=0,0,生産者価格評価表!J12/生産者価格評価表!J$52)</f>
        <v>3.6781609195402312E-2</v>
      </c>
      <c r="K12" s="22">
        <f>IF(生産者価格評価表!K$52=0,0,生産者価格評価表!K12/生産者価格評価表!K$52)</f>
        <v>0.16020355420181631</v>
      </c>
      <c r="L12" s="22">
        <f>IF(生産者価格評価表!L$52=0,0,生産者価格評価表!L12/生産者価格評価表!L$52)</f>
        <v>2.485086485963614E-2</v>
      </c>
      <c r="M12" s="22">
        <f>IF(生産者価格評価表!M$52=0,0,生産者価格評価表!M12/生産者価格評価表!M$52)</f>
        <v>4.281958906126369E-3</v>
      </c>
      <c r="N12" s="22">
        <f>IF(生産者価格評価表!N$52=0,0,生産者価格評価表!N12/生産者価格評価表!N$52)</f>
        <v>1.3291781592501621E-2</v>
      </c>
      <c r="O12" s="22">
        <f>IF(生産者価格評価表!O$52=0,0,生産者価格評価表!O12/生産者価格評価表!O$52)</f>
        <v>9.9895207203248744E-3</v>
      </c>
      <c r="P12" s="22">
        <f>IF(生産者価格評価表!P$52=0,0,生産者価格評価表!P12/生産者価格評価表!P$52)</f>
        <v>4.0824293269595656E-3</v>
      </c>
      <c r="Q12" s="22">
        <f>IF(生産者価格評価表!Q$52=0,0,生産者価格評価表!Q12/生産者価格評価表!Q$52)</f>
        <v>3.9439030751584692E-3</v>
      </c>
      <c r="R12" s="22">
        <f>IF(生産者価格評価表!R$52=0,0,生産者価格評価表!R12/生産者価格評価表!R$52)</f>
        <v>5.6479031168635736E-3</v>
      </c>
      <c r="S12" s="22">
        <f>IF(生産者価格評価表!S$52=0,0,生産者価格評価表!S12/生産者価格評価表!S$52)</f>
        <v>1.1287596885049289E-2</v>
      </c>
      <c r="T12" s="22">
        <f>IF(生産者価格評価表!T$52=0,0,生産者価格評価表!T12/生産者価格評価表!T$52)</f>
        <v>1.0582728234401135E-2</v>
      </c>
      <c r="U12" s="22">
        <f>IF(生産者価格評価表!U$52=0,0,生産者価格評価表!U12/生産者価格評価表!U$52)</f>
        <v>4.6405623247786154E-3</v>
      </c>
      <c r="V12" s="22">
        <f>IF(生産者価格評価表!V$52=0,0,生産者価格評価表!V12/生産者価格評価表!V$52)</f>
        <v>1.9175486719052146E-2</v>
      </c>
      <c r="W12" s="22">
        <f>IF(生産者価格評価表!W$52=0,0,生産者価格評価表!W12/生産者価格評価表!W$52)</f>
        <v>3.7876220774293437E-2</v>
      </c>
      <c r="X12" s="22">
        <f>IF(生産者価格評価表!X$52=0,0,生産者価格評価表!X12/生産者価格評価表!X$52)</f>
        <v>4.9065830425962164E-3</v>
      </c>
      <c r="Y12" s="22">
        <f>IF(生産者価格評価表!Y$52=0,0,生産者価格評価表!Y12/生産者価格評価表!Y$52)</f>
        <v>1.7622185020641575E-3</v>
      </c>
      <c r="Z12" s="22">
        <f>IF(生産者価格評価表!Z$52=0,0,生産者価格評価表!Z12/生産者価格評価表!Z$52)</f>
        <v>8.8013226983725979E-3</v>
      </c>
      <c r="AA12" s="22">
        <f>IF(生産者価格評価表!AA$52=0,0,生産者価格評価表!AA12/生産者価格評価表!AA$52)</f>
        <v>1.5258191420668064E-2</v>
      </c>
      <c r="AB12" s="22">
        <f>IF(生産者価格評価表!AB$52=0,0,生産者価格評価表!AB12/生産者価格評価表!AB$52)</f>
        <v>8.953526968004598E-6</v>
      </c>
      <c r="AC12" s="22">
        <f>IF(生産者価格評価表!AC$52=0,0,生産者価格評価表!AC12/生産者価格評価表!AC$52)</f>
        <v>2.0793059590355896E-5</v>
      </c>
      <c r="AD12" s="22">
        <f>IF(生産者価格評価表!AD$52=0,0,生産者価格評価表!AD12/生産者価格評価表!AD$52)</f>
        <v>3.4745452112273889E-5</v>
      </c>
      <c r="AE12" s="22">
        <f>IF(生産者価格評価表!AE$52=0,0,生産者価格評価表!AE12/生産者価格評価表!AE$52)</f>
        <v>5.6821150959129581E-4</v>
      </c>
      <c r="AF12" s="22">
        <f>IF(生産者価格評価表!AF$52=0,0,生産者価格評価表!AF12/生産者価格評価表!AF$52)</f>
        <v>5.5300529703631576E-4</v>
      </c>
      <c r="AG12" s="22">
        <f>IF(生産者価格評価表!AG$52=0,0,生産者価格評価表!AG12/生産者価格評価表!AG$52)</f>
        <v>9.570308187284739E-4</v>
      </c>
      <c r="AH12" s="22">
        <f>IF(生産者価格評価表!AH$52=0,0,生産者価格評価表!AH12/生産者価格評価表!AH$52)</f>
        <v>1.1225940015931654E-2</v>
      </c>
      <c r="AI12" s="22">
        <f>IF(生産者価格評価表!AI$52=0,0,生産者価格評価表!AI12/生産者価格評価表!AI$52)</f>
        <v>0.16540455289916309</v>
      </c>
      <c r="AJ12" s="22">
        <f>IF(生産者価格評価表!AJ$52=0,0,生産者価格評価表!AJ12/生産者価格評価表!AJ$52)</f>
        <v>2.4958732167094998E-3</v>
      </c>
      <c r="AK12" s="22">
        <f>IF(生産者価格評価表!AK$52=0,0,生産者価格評価表!AK12/生産者価格評価表!AK$52)</f>
        <v>3.8493999563770764E-3</v>
      </c>
      <c r="AL12" s="22">
        <f>IF(生産者価格評価表!AL$52=0,0,生産者価格評価表!AL12/生産者価格評価表!AL$52)</f>
        <v>1.0270992023438674E-2</v>
      </c>
      <c r="AM12" s="22">
        <f>IF(生産者価格評価表!AM$52=0,0,生産者価格評価表!AM12/生産者価格評価表!AM$52)</f>
        <v>9.3104844150586966E-3</v>
      </c>
      <c r="AN12" s="22">
        <f>IF(生産者価格評価表!AN$52=0,0,生産者価格評価表!AN12/生産者価格評価表!AN$52)</f>
        <v>1.9745344311528959E-3</v>
      </c>
      <c r="AO12" s="29">
        <f>IF(生産者価格評価表!AO$52=0,0,生産者価格評価表!AO12/生産者価格評価表!AO$52)</f>
        <v>2.2438081572129051E-2</v>
      </c>
      <c r="AP12" s="22">
        <f>IF(生産者価格評価表!AP$44=0,0,生産者価格評価表!AP12/生産者価格評価表!AP$44)</f>
        <v>1.7273351778155886E-2</v>
      </c>
      <c r="AQ12" s="22">
        <f>IF(生産者価格評価表!AQ$44=0,0,生産者価格評価表!AQ12/生産者価格評価表!AQ$44)</f>
        <v>1.2136275454236354E-2</v>
      </c>
      <c r="AR12" s="22">
        <f>IF(生産者価格評価表!AR$44=0,0,生産者価格評価表!AR12/生産者価格評価表!AR$44)</f>
        <v>0</v>
      </c>
      <c r="AS12" s="22">
        <f>IF(生産者価格評価表!AS$44=0,0,生産者価格評価表!AS12/生産者価格評価表!AS$44)</f>
        <v>0</v>
      </c>
      <c r="AT12" s="22">
        <f>IF(生産者価格評価表!AT$44=0,0,生産者価格評価表!AT12/生産者価格評価表!AT$44)</f>
        <v>0</v>
      </c>
      <c r="AU12" s="22">
        <f>IF(生産者価格評価表!AU$44=0,0,生産者価格評価表!AU12/生産者価格評価表!AU$44)</f>
        <v>-0.16275097792964699</v>
      </c>
      <c r="AV12" s="50">
        <f>IF(生産者価格評価表!AV$44=0,0,生産者価格評価表!AV12/生産者価格評価表!AV$44)</f>
        <v>0</v>
      </c>
      <c r="AW12" s="22">
        <f>IF(生産者価格評価表!AW$44=0,0,生産者価格評価表!AW12/生産者価格評価表!AW$44)</f>
        <v>6.985861721941768E-3</v>
      </c>
      <c r="AX12" s="22">
        <f>IF(生産者価格評価表!AX$44=0,0,生産者価格評価表!AX12/生産者価格評価表!AX$44)</f>
        <v>2.3729893650839825E-2</v>
      </c>
      <c r="AY12" s="22">
        <f>IF(生産者価格評価表!AY$44=0,0,生産者価格評価表!AY12/生産者価格評価表!AY$44)</f>
        <v>3.8107911555759266E-2</v>
      </c>
      <c r="AZ12" s="22">
        <f>IF(生産者価格評価表!AZ$44=0,0,生産者価格評価表!AZ12/生産者価格評価表!AZ$44)</f>
        <v>4.7418945614446435E-2</v>
      </c>
      <c r="BA12" s="22">
        <f>IF(生産者価格評価表!BA$44=0,0,生産者価格評価表!BA12/生産者価格評価表!BA$44)</f>
        <v>4.6375750191812892E-2</v>
      </c>
      <c r="BB12" s="22">
        <f>IF(生産者価格評価表!BB$44=0,0,生産者価格評価表!BB12/生産者価格評価表!BB$44)</f>
        <v>1.5845359975599448E-2</v>
      </c>
      <c r="BC12" s="22">
        <f>IF(生産者価格評価表!BC$44=0,0,生産者価格評価表!BC12/生産者価格評価表!BC$44)</f>
        <v>2.7409326572640585E-2</v>
      </c>
      <c r="BD12" s="22">
        <f>IF(生産者価格評価表!BD$44=0,0,生産者価格評価表!BD12/生産者価格評価表!BD$44)</f>
        <v>8.6313185665432654E-2</v>
      </c>
      <c r="BE12" s="22">
        <f>IF(生産者価格評価表!BE$44=0,0,生産者価格評価表!BE12/生産者価格評価表!BE$44)</f>
        <v>5.2797167043959738E-2</v>
      </c>
      <c r="BF12" s="22">
        <f>IF(生産者価格評価表!BF$44=0,0,生産者価格評価表!BF12/生産者価格評価表!BF$44)</f>
        <v>5.8613693142026142E-2</v>
      </c>
      <c r="BG12" s="22">
        <f>IF(生産者価格評価表!BG$44=0,0,生産者価格評価表!BG12/生産者価格評価表!BG$44)</f>
        <v>-1.2605502295002888E-2</v>
      </c>
      <c r="BH12" s="29">
        <f>IF(生産者価格評価表!BH$44=0,0,生産者価格評価表!BH12/生産者価格評価表!BH$44)</f>
        <v>1.4751609205520726E-2</v>
      </c>
    </row>
    <row r="13" spans="2:62" ht="14.25" customHeight="1" x14ac:dyDescent="0.15">
      <c r="B13" s="5" t="s">
        <v>54</v>
      </c>
      <c r="C13" s="42" t="s">
        <v>126</v>
      </c>
      <c r="D13" s="33">
        <f>IF(生産者価格評価表!D$52=0,0,生産者価格評価表!D13/生産者価格評価表!D$52)</f>
        <v>1.3140788616940211E-2</v>
      </c>
      <c r="E13" s="22">
        <f>IF(生産者価格評価表!E$52=0,0,生産者価格評価表!E13/生産者価格評価表!E$52)</f>
        <v>0</v>
      </c>
      <c r="F13" s="22">
        <f>IF(生産者価格評価表!F$52=0,0,生産者価格評価表!F13/生産者価格評価表!F$52)</f>
        <v>3.302312451930071E-3</v>
      </c>
      <c r="G13" s="22">
        <f>IF(生産者価格評価表!G$52=0,0,生産者価格評価表!G13/生産者価格評価表!G$52)</f>
        <v>2.1350139568403264E-3</v>
      </c>
      <c r="H13" s="22">
        <f>IF(生産者価格評価表!H$52=0,0,生産者価格評価表!H13/生産者価格評価表!H$52)</f>
        <v>1.7794890894379395E-3</v>
      </c>
      <c r="I13" s="22">
        <f>IF(生産者価格評価表!I$52=0,0,生産者価格評価表!I13/生産者価格評価表!I$52)</f>
        <v>4.0835548856578896E-3</v>
      </c>
      <c r="J13" s="22">
        <f>IF(生産者価格評価表!J$52=0,0,生産者価格評価表!J13/生産者価格評価表!J$52)</f>
        <v>0.23824451410658312</v>
      </c>
      <c r="K13" s="22">
        <f>IF(生産者価格評価表!K$52=0,0,生産者価格評価表!K13/生産者価格評価表!K$52)</f>
        <v>1.0340054871024098E-3</v>
      </c>
      <c r="L13" s="22">
        <f>IF(生産者価格評価表!L$52=0,0,生産者価格評価表!L13/生産者価格評価表!L$52)</f>
        <v>1.2845911307681731E-2</v>
      </c>
      <c r="M13" s="22">
        <f>IF(生産者価格評価表!M$52=0,0,生産者価格評価表!M13/生産者価格評価表!M$52)</f>
        <v>1.3579511828976498E-2</v>
      </c>
      <c r="N13" s="22">
        <f>IF(生産者価格評価表!N$52=0,0,生産者価格評価表!N13/生産者価格評価表!N$52)</f>
        <v>4.8613906354336659E-3</v>
      </c>
      <c r="O13" s="22">
        <f>IF(生産者価格評価表!O$52=0,0,生産者価格評価表!O13/生産者価格評価表!O$52)</f>
        <v>3.4649405120094671E-3</v>
      </c>
      <c r="P13" s="22">
        <f>IF(生産者価格評価表!P$52=0,0,生産者価格評価表!P13/生産者価格評価表!P$52)</f>
        <v>9.5890434557945286E-4</v>
      </c>
      <c r="Q13" s="22">
        <f>IF(生産者価格評価表!Q$52=0,0,生産者価格評価表!Q13/生産者価格評価表!Q$52)</f>
        <v>6.3788082833495094E-4</v>
      </c>
      <c r="R13" s="22">
        <f>IF(生産者価格評価表!R$52=0,0,生産者価格評価表!R13/生産者価格評価表!R$52)</f>
        <v>7.4655463613571937E-4</v>
      </c>
      <c r="S13" s="22">
        <f>IF(生産者価格評価表!S$52=0,0,生産者価格評価表!S13/生産者価格評価表!S$52)</f>
        <v>7.241127684629394E-4</v>
      </c>
      <c r="T13" s="22">
        <f>IF(生産者価格評価表!T$52=0,0,生産者価格評価表!T13/生産者価格評価表!T$52)</f>
        <v>9.5686395414709528E-4</v>
      </c>
      <c r="U13" s="22">
        <f>IF(生産者価格評価表!U$52=0,0,生産者価格評価表!U13/生産者価格評価表!U$52)</f>
        <v>9.3273750349006778E-5</v>
      </c>
      <c r="V13" s="22">
        <f>IF(生産者価格評価表!V$52=0,0,生産者価格評価表!V13/生産者価格評価表!V$52)</f>
        <v>1.6376358775553122E-3</v>
      </c>
      <c r="W13" s="22">
        <f>IF(生産者価格評価表!W$52=0,0,生産者価格評価表!W13/生産者価格評価表!W$52)</f>
        <v>1.4519843063071848E-3</v>
      </c>
      <c r="X13" s="22">
        <f>IF(生産者価格評価表!X$52=0,0,生産者価格評価表!X13/生産者価格評価表!X$52)</f>
        <v>1.1827296213431718E-2</v>
      </c>
      <c r="Y13" s="22">
        <f>IF(生産者価格評価表!Y$52=0,0,生産者価格評価表!Y13/生産者価格評価表!Y$52)</f>
        <v>2.9466378833371422E-2</v>
      </c>
      <c r="Z13" s="22">
        <f>IF(生産者価格評価表!Z$52=0,0,生産者価格評価表!Z13/生産者価格評価表!Z$52)</f>
        <v>1.1795415425489933E-2</v>
      </c>
      <c r="AA13" s="22">
        <f>IF(生産者価格評価表!AA$52=0,0,生産者価格評価表!AA13/生産者価格評価表!AA$52)</f>
        <v>1.2229024707073309E-2</v>
      </c>
      <c r="AB13" s="22">
        <f>IF(生産者価格評価表!AB$52=0,0,生産者価格評価表!AB13/生産者価格評価表!AB$52)</f>
        <v>1.3702465963341087E-3</v>
      </c>
      <c r="AC13" s="22">
        <f>IF(生産者価格評価表!AC$52=0,0,生産者価格評価表!AC13/生産者価格評価表!AC$52)</f>
        <v>4.3802694855639987E-4</v>
      </c>
      <c r="AD13" s="22">
        <f>IF(生産者価格評価表!AD$52=0,0,生産者価格評価表!AD13/生産者価格評価表!AD$52)</f>
        <v>3.5687650910636053E-4</v>
      </c>
      <c r="AE13" s="22">
        <f>IF(生産者価格評価表!AE$52=0,0,生産者価格評価表!AE13/生産者価格評価表!AE$52)</f>
        <v>6.9784670866906581E-2</v>
      </c>
      <c r="AF13" s="22">
        <f>IF(生産者価格評価表!AF$52=0,0,生産者価格評価表!AF13/生産者価格評価表!AF$52)</f>
        <v>6.166526679836548E-4</v>
      </c>
      <c r="AG13" s="22">
        <f>IF(生産者価格評価表!AG$52=0,0,生産者価格評価表!AG13/生産者価格評価表!AG$52)</f>
        <v>9.6027102929387032E-3</v>
      </c>
      <c r="AH13" s="22">
        <f>IF(生産者価格評価表!AH$52=0,0,生産者価格評価表!AH13/生産者価格評価表!AH$52)</f>
        <v>2.9602020826305303E-3</v>
      </c>
      <c r="AI13" s="22">
        <f>IF(生産者価格評価表!AI$52=0,0,生産者価格評価表!AI13/生産者価格評価表!AI$52)</f>
        <v>1.8359560665989355E-3</v>
      </c>
      <c r="AJ13" s="22">
        <f>IF(生産者価格評価表!AJ$52=0,0,生産者価格評価表!AJ13/生産者価格評価表!AJ$52)</f>
        <v>3.3749025538106501E-3</v>
      </c>
      <c r="AK13" s="22">
        <f>IF(生産者価格評価表!AK$52=0,0,生産者価格評価表!AK13/生産者価格評価表!AK$52)</f>
        <v>2.1245736238874047E-3</v>
      </c>
      <c r="AL13" s="22">
        <f>IF(生産者価格評価表!AL$52=0,0,生産者価格評価表!AL13/生産者価格評価表!AL$52)</f>
        <v>3.765806101874204E-3</v>
      </c>
      <c r="AM13" s="22">
        <f>IF(生産者価格評価表!AM$52=0,0,生産者価格評価表!AM13/生産者価格評価表!AM$52)</f>
        <v>0</v>
      </c>
      <c r="AN13" s="22">
        <f>IF(生産者価格評価表!AN$52=0,0,生産者価格評価表!AN13/生産者価格評価表!AN$52)</f>
        <v>4.7972843573785163E-3</v>
      </c>
      <c r="AO13" s="29">
        <f>IF(生産者価格評価表!AO$52=0,0,生産者価格評価表!AO13/生産者価格評価表!AO$52)</f>
        <v>7.185661568187369E-3</v>
      </c>
      <c r="AP13" s="22">
        <f>IF(生産者価格評価表!AP$44=0,0,生産者価格評価表!AP13/生産者価格評価表!AP$44)</f>
        <v>1.3259993688451294E-3</v>
      </c>
      <c r="AQ13" s="22">
        <f>IF(生産者価格評価表!AQ$44=0,0,生産者価格評価表!AQ13/生産者価格評価表!AQ$44)</f>
        <v>6.9976401391246149E-3</v>
      </c>
      <c r="AR13" s="22">
        <f>IF(生産者価格評価表!AR$44=0,0,生産者価格評価表!AR13/生産者価格評価表!AR$44)</f>
        <v>0</v>
      </c>
      <c r="AS13" s="22">
        <f>IF(生産者価格評価表!AS$44=0,0,生産者価格評価表!AS13/生産者価格評価表!AS$44)</f>
        <v>0</v>
      </c>
      <c r="AT13" s="22">
        <f>IF(生産者価格評価表!AT$44=0,0,生産者価格評価表!AT13/生産者価格評価表!AT$44)</f>
        <v>0</v>
      </c>
      <c r="AU13" s="22">
        <f>IF(生産者価格評価表!AU$44=0,0,生産者価格評価表!AU13/生産者価格評価表!AU$44)</f>
        <v>1.8083441992183001E-2</v>
      </c>
      <c r="AV13" s="50">
        <f>IF(生産者価格評価表!AV$44=0,0,生産者価格評価表!AV13/生産者価格評価表!AV$44)</f>
        <v>0</v>
      </c>
      <c r="AW13" s="22">
        <f>IF(生産者価格評価表!AW$44=0,0,生産者価格評価表!AW13/生産者価格評価表!AW$44)</f>
        <v>3.9163269566719746E-3</v>
      </c>
      <c r="AX13" s="22">
        <f>IF(生産者価格評価表!AX$44=0,0,生産者価格評価表!AX13/生産者価格評価表!AX$44)</f>
        <v>8.7219107011842142E-3</v>
      </c>
      <c r="AY13" s="22">
        <f>IF(生産者価格評価表!AY$44=0,0,生産者価格評価表!AY13/生産者価格評価表!AY$44)</f>
        <v>3.4827687165735649E-6</v>
      </c>
      <c r="AZ13" s="22">
        <f>IF(生産者価格評価表!AZ$44=0,0,生産者価格評価表!AZ13/生産者価格評価表!AZ$44)</f>
        <v>1.3560902582783073E-3</v>
      </c>
      <c r="BA13" s="22">
        <f>IF(生産者価格評価表!BA$44=0,0,生産者価格評価表!BA13/生産者価格評価表!BA$44)</f>
        <v>1.2045459794326973E-3</v>
      </c>
      <c r="BB13" s="22">
        <f>IF(生産者価格評価表!BB$44=0,0,生産者価格評価表!BB13/生産者価格評価表!BB$44)</f>
        <v>3.3063983743524296E-3</v>
      </c>
      <c r="BC13" s="22">
        <f>IF(生産者価格評価表!BC$44=0,0,生産者価格評価表!BC13/生産者価格評価表!BC$44)</f>
        <v>7.5005111399730224E-3</v>
      </c>
      <c r="BD13" s="22">
        <f>IF(生産者価格評価表!BD$44=0,0,生産者価格評価表!BD13/生産者価格評価表!BD$44)</f>
        <v>1.7194258629216051E-2</v>
      </c>
      <c r="BE13" s="22">
        <f>IF(生産者価格評価表!BE$44=0,0,生産者価格評価表!BE13/生産者価格評価表!BE$44)</f>
        <v>2.6520027901065744E-2</v>
      </c>
      <c r="BF13" s="22">
        <f>IF(生産者価格評価表!BF$44=0,0,生産者価格評価表!BF13/生産者価格評価表!BF$44)</f>
        <v>2.4901590431899653E-2</v>
      </c>
      <c r="BG13" s="22">
        <f>IF(生産者価格評価表!BG$44=0,0,生産者価格評価表!BG13/生産者価格評価表!BG$44)</f>
        <v>-1.1059413651700274E-2</v>
      </c>
      <c r="BH13" s="29">
        <f>IF(生産者価格評価表!BH$44=0,0,生産者価格評価表!BH13/生産者価格評価表!BH$44)</f>
        <v>4.4194954186183895E-4</v>
      </c>
    </row>
    <row r="14" spans="2:62" ht="14.25" customHeight="1" x14ac:dyDescent="0.15">
      <c r="B14" s="5" t="s">
        <v>55</v>
      </c>
      <c r="C14" s="42" t="s">
        <v>144</v>
      </c>
      <c r="D14" s="33">
        <f>IF(生産者価格評価表!D$52=0,0,生産者価格評価表!D14/生産者価格評価表!D$52)</f>
        <v>2.1621803842688775E-2</v>
      </c>
      <c r="E14" s="22">
        <f>IF(生産者価格評価表!E$52=0,0,生産者価格評価表!E14/生産者価格評価表!E$52)</f>
        <v>0</v>
      </c>
      <c r="F14" s="22">
        <f>IF(生産者価格評価表!F$52=0,0,生産者価格評価表!F14/生産者価格評価表!F$52)</f>
        <v>2.1778632981024074E-2</v>
      </c>
      <c r="G14" s="22">
        <f>IF(生産者価格評価表!G$52=0,0,生産者価格評価表!G14/生産者価格評価表!G$52)</f>
        <v>1.2212660463207528E-2</v>
      </c>
      <c r="H14" s="22">
        <f>IF(生産者価格評価表!H$52=0,0,生産者価格評価表!H14/生産者価格評価表!H$52)</f>
        <v>9.7637280295455476E-3</v>
      </c>
      <c r="I14" s="22">
        <f>IF(生産者価格評価表!I$52=0,0,生産者価格評価表!I14/生産者価格評価表!I$52)</f>
        <v>4.5436838935225508E-2</v>
      </c>
      <c r="J14" s="22">
        <f>IF(生産者価格評価表!J$52=0,0,生産者価格評価表!J14/生産者価格評価表!J$52)</f>
        <v>8.3594566353187066E-4</v>
      </c>
      <c r="K14" s="22">
        <f>IF(生産者価格評価表!K$52=0,0,生産者価格評価表!K14/生産者価格評価表!K$52)</f>
        <v>0.20576313373524924</v>
      </c>
      <c r="L14" s="22">
        <f>IF(生産者価格評価表!L$52=0,0,生産者価格評価表!L14/生産者価格評価表!L$52)</f>
        <v>5.4091578595828861E-3</v>
      </c>
      <c r="M14" s="22">
        <f>IF(生産者価格評価表!M$52=0,0,生産者価格評価表!M14/生産者価格評価表!M$52)</f>
        <v>4.9730389242502639E-4</v>
      </c>
      <c r="N14" s="22">
        <f>IF(生産者価格評価表!N$52=0,0,生産者価格評価表!N14/生産者価格評価表!N$52)</f>
        <v>1.5301490275982984E-2</v>
      </c>
      <c r="O14" s="22">
        <f>IF(生産者価格評価表!O$52=0,0,生産者価格評価表!O14/生産者価格評価表!O$52)</f>
        <v>6.9570915397381798E-3</v>
      </c>
      <c r="P14" s="22">
        <f>IF(生産者価格評価表!P$52=0,0,生産者価格評価表!P14/生産者価格評価表!P$52)</f>
        <v>9.9680877447718384E-3</v>
      </c>
      <c r="Q14" s="22">
        <f>IF(生産者価格評価表!Q$52=0,0,生産者価格評価表!Q14/生産者価格評価表!Q$52)</f>
        <v>1.6285885030998985E-2</v>
      </c>
      <c r="R14" s="22">
        <f>IF(生産者価格評価表!R$52=0,0,生産者価格評価表!R14/生産者価格評価表!R$52)</f>
        <v>4.6862544158809805E-2</v>
      </c>
      <c r="S14" s="22">
        <f>IF(生産者価格評価表!S$52=0,0,生産者価格評価表!S14/生産者価格評価表!S$52)</f>
        <v>1.3063305157259642E-2</v>
      </c>
      <c r="T14" s="22">
        <f>IF(生産者価格評価表!T$52=0,0,生産者価格評価表!T14/生産者価格評価表!T$52)</f>
        <v>3.2792852348634355E-2</v>
      </c>
      <c r="U14" s="22">
        <f>IF(生産者価格評価表!U$52=0,0,生産者価格評価表!U14/生産者価格評価表!U$52)</f>
        <v>1.6799657730212539E-2</v>
      </c>
      <c r="V14" s="22">
        <f>IF(生産者価格評価表!V$52=0,0,生産者価格評価表!V14/生産者価格評価表!V$52)</f>
        <v>5.610670597539235E-2</v>
      </c>
      <c r="W14" s="22">
        <f>IF(生産者価格評価表!W$52=0,0,生産者価格評価表!W14/生産者価格評価表!W$52)</f>
        <v>5.6775743798421104E-2</v>
      </c>
      <c r="X14" s="22">
        <f>IF(生産者価格評価表!X$52=0,0,生産者価格評価表!X14/生産者価格評価表!X$52)</f>
        <v>1.429282613183957E-2</v>
      </c>
      <c r="Y14" s="22">
        <f>IF(生産者価格評価表!Y$52=0,0,生産者価格評価表!Y14/生産者価格評価表!Y$52)</f>
        <v>0</v>
      </c>
      <c r="Z14" s="22">
        <f>IF(生産者価格評価表!Z$52=0,0,生産者価格評価表!Z14/生産者価格評価表!Z$52)</f>
        <v>3.9151237882406577E-2</v>
      </c>
      <c r="AA14" s="22">
        <f>IF(生産者価格評価表!AA$52=0,0,生産者価格評価表!AA14/生産者価格評価表!AA$52)</f>
        <v>2.020609735934677E-2</v>
      </c>
      <c r="AB14" s="22">
        <f>IF(生産者価格評価表!AB$52=0,0,生産者価格評価表!AB14/生産者価格評価表!AB$52)</f>
        <v>5.3694433295945346E-3</v>
      </c>
      <c r="AC14" s="22">
        <f>IF(生産者価格評価表!AC$52=0,0,生産者価格評価表!AC14/生産者価格評価表!AC$52)</f>
        <v>2.6516195923910373E-3</v>
      </c>
      <c r="AD14" s="22">
        <f>IF(生産者価格評価表!AD$52=0,0,生産者価格評価表!AD14/生産者価格評価表!AD$52)</f>
        <v>7.1373126652964384E-4</v>
      </c>
      <c r="AE14" s="22">
        <f>IF(生産者価格評価表!AE$52=0,0,生産者価格評価表!AE14/生産者価格評価表!AE$52)</f>
        <v>2.5115421333096778E-3</v>
      </c>
      <c r="AF14" s="22">
        <f>IF(生産者価格評価表!AF$52=0,0,生産者価格評価表!AF14/生産者価格評価表!AF$52)</f>
        <v>2.8867637531964272E-3</v>
      </c>
      <c r="AG14" s="22">
        <f>IF(生産者価格評価表!AG$52=0,0,生産者価格評価表!AG14/生産者価格評価表!AG$52)</f>
        <v>1.8002208068119037E-3</v>
      </c>
      <c r="AH14" s="22">
        <f>IF(生産者価格評価表!AH$52=0,0,生産者価格評価表!AH14/生産者価格評価表!AH$52)</f>
        <v>4.835732909223729E-3</v>
      </c>
      <c r="AI14" s="22">
        <f>IF(生産者価格評価表!AI$52=0,0,生産者価格評価表!AI14/生産者価格評価表!AI$52)</f>
        <v>2.0330945802255734E-3</v>
      </c>
      <c r="AJ14" s="22">
        <f>IF(生産者価格評価表!AJ$52=0,0,生産者価格評価表!AJ14/生産者価格評価表!AJ$52)</f>
        <v>8.7751948724393743E-3</v>
      </c>
      <c r="AK14" s="22">
        <f>IF(生産者価格評価表!AK$52=0,0,生産者価格評価表!AK14/生産者価格評価表!AK$52)</f>
        <v>5.8450029332700118E-3</v>
      </c>
      <c r="AL14" s="22">
        <f>IF(生産者価格評価表!AL$52=0,0,生産者価格評価表!AL14/生産者価格評価表!AL$52)</f>
        <v>2.6532369795087178E-3</v>
      </c>
      <c r="AM14" s="22">
        <f>IF(生産者価格評価表!AM$52=0,0,生産者価格評価表!AM14/生産者価格評価表!AM$52)</f>
        <v>4.6080151126703543E-2</v>
      </c>
      <c r="AN14" s="22">
        <f>IF(生産者価格評価表!AN$52=0,0,生産者価格評価表!AN14/生産者価格評価表!AN$52)</f>
        <v>1.1054611780046142E-3</v>
      </c>
      <c r="AO14" s="29">
        <f>IF(生産者価格評価表!AO$52=0,0,生産者価格評価表!AO14/生産者価格評価表!AO$52)</f>
        <v>8.3088011877950861E-3</v>
      </c>
      <c r="AP14" s="22">
        <f>IF(生産者価格評価表!AP$44=0,0,生産者価格評価表!AP14/生産者価格評価表!AP$44)</f>
        <v>2.0862390069830037E-3</v>
      </c>
      <c r="AQ14" s="22">
        <f>IF(生産者価格評価表!AQ$44=0,0,生産者価格評価表!AQ14/生産者価格評価表!AQ$44)</f>
        <v>2.5284081136193108E-3</v>
      </c>
      <c r="AR14" s="22">
        <f>IF(生産者価格評価表!AR$44=0,0,生産者価格評価表!AR14/生産者価格評価表!AR$44)</f>
        <v>2.4618043283776191E-5</v>
      </c>
      <c r="AS14" s="22">
        <f>IF(生産者価格評価表!AS$44=0,0,生産者価格評価表!AS14/生産者価格評価表!AS$44)</f>
        <v>0</v>
      </c>
      <c r="AT14" s="22">
        <f>IF(生産者価格評価表!AT$44=0,0,生産者価格評価表!AT14/生産者価格評価表!AT$44)</f>
        <v>0</v>
      </c>
      <c r="AU14" s="22">
        <f>IF(生産者価格評価表!AU$44=0,0,生産者価格評価表!AU14/生産者価格評価表!AU$44)</f>
        <v>0.17179269892573851</v>
      </c>
      <c r="AV14" s="50">
        <f>IF(生産者価格評価表!AV$44=0,0,生産者価格評価表!AV14/生産者価格評価表!AV$44)</f>
        <v>0</v>
      </c>
      <c r="AW14" s="22">
        <f>IF(生産者価格評価表!AW$44=0,0,生産者価格評価表!AW14/生産者価格評価表!AW$44)</f>
        <v>1.437406289153564E-3</v>
      </c>
      <c r="AX14" s="22">
        <f>IF(生産者価格評価表!AX$44=0,0,生産者価格評価表!AX14/生産者価格評価表!AX$44)</f>
        <v>8.0187188573013352E-3</v>
      </c>
      <c r="AY14" s="22">
        <f>IF(生産者価格評価表!AY$44=0,0,生産者価格評価表!AY14/生産者価格評価表!AY$44)</f>
        <v>1.8594307115554185E-2</v>
      </c>
      <c r="AZ14" s="22">
        <f>IF(生産者価格評価表!AZ$44=0,0,生産者価格評価表!AZ14/生産者価格評価表!AZ$44)</f>
        <v>2.7516899824909475E-2</v>
      </c>
      <c r="BA14" s="22">
        <f>IF(生産者価格評価表!BA$44=0,0,生産者価格評価表!BA14/生産者価格評価表!BA$44)</f>
        <v>2.6517224835670383E-2</v>
      </c>
      <c r="BB14" s="22">
        <f>IF(生産者価格評価表!BB$44=0,0,生産者価格評価表!BB14/生産者価格評価表!BB$44)</f>
        <v>7.0783110300966963E-3</v>
      </c>
      <c r="BC14" s="22">
        <f>IF(生産者価格評価表!BC$44=0,0,生産者価格評価表!BC14/生産者価格評価表!BC$44)</f>
        <v>1.1024302319238012E-2</v>
      </c>
      <c r="BD14" s="22">
        <f>IF(生産者価格評価表!BD$44=0,0,生産者価格評価表!BD14/生産者価格評価表!BD$44)</f>
        <v>2.8605028633210173E-2</v>
      </c>
      <c r="BE14" s="22">
        <f>IF(生産者価格評価表!BE$44=0,0,生産者価格評価表!BE14/生産者価格評価表!BE$44)</f>
        <v>1.8836966177819839E-2</v>
      </c>
      <c r="BF14" s="22">
        <f>IF(生産者価格評価表!BF$44=0,0,生産者価格評価表!BF14/生産者価格評価表!BF$44)</f>
        <v>2.0532161267696053E-2</v>
      </c>
      <c r="BG14" s="22">
        <f>IF(生産者価格評価表!BG$44=0,0,生産者価格評価表!BG14/生産者価格評価表!BG$44)</f>
        <v>-1.8716201872304391E-3</v>
      </c>
      <c r="BH14" s="29">
        <f>IF(生産者価格評価表!BH$44=0,0,生産者価格評価表!BH14/生産者価格評価表!BH$44)</f>
        <v>7.1675410846069668E-3</v>
      </c>
    </row>
    <row r="15" spans="2:62" ht="14.25" customHeight="1" x14ac:dyDescent="0.15">
      <c r="B15" s="5" t="s">
        <v>56</v>
      </c>
      <c r="C15" s="42" t="s">
        <v>127</v>
      </c>
      <c r="D15" s="33">
        <f>IF(生産者価格評価表!D$52=0,0,生産者価格評価表!D15/生産者価格評価表!D$52)</f>
        <v>4.3875768802291645E-3</v>
      </c>
      <c r="E15" s="22">
        <f>IF(生産者価格評価表!E$52=0,0,生産者価格評価表!E15/生産者価格評価表!E$52)</f>
        <v>0</v>
      </c>
      <c r="F15" s="22">
        <f>IF(生産者価格評価表!F$52=0,0,生産者価格評価表!F15/生産者価格評価表!F$52)</f>
        <v>2.6547273339604287E-3</v>
      </c>
      <c r="G15" s="22">
        <f>IF(生産者価格評価表!G$52=0,0,生産者価格評価表!G15/生産者価格評価表!G$52)</f>
        <v>9.3429645631224628E-4</v>
      </c>
      <c r="H15" s="22">
        <f>IF(生産者価格評価表!H$52=0,0,生産者価格評価表!H15/生産者価格評価表!H$52)</f>
        <v>7.8088925927073845E-4</v>
      </c>
      <c r="I15" s="22">
        <f>IF(生産者価格評価表!I$52=0,0,生産者価格評価表!I15/生産者価格評価表!I$52)</f>
        <v>1.044091764859454E-2</v>
      </c>
      <c r="J15" s="22">
        <f>IF(生産者価格評価表!J$52=0,0,生産者価格評価表!J15/生産者価格評価表!J$52)</f>
        <v>2.5914315569487995E-2</v>
      </c>
      <c r="K15" s="22">
        <f>IF(生産者価格評価表!K$52=0,0,生産者価格評価表!K15/生産者価格評価表!K$52)</f>
        <v>2.839431018896135E-3</v>
      </c>
      <c r="L15" s="22">
        <f>IF(生産者価格評価表!L$52=0,0,生産者価格評価表!L15/生産者価格評価表!L$52)</f>
        <v>0.14419086970887449</v>
      </c>
      <c r="M15" s="22">
        <f>IF(生産者価格評価表!M$52=0,0,生産者価格評価表!M15/生産者価格評価表!M$52)</f>
        <v>6.9134396936593465E-3</v>
      </c>
      <c r="N15" s="22">
        <f>IF(生産者価格評価表!N$52=0,0,生産者価格評価表!N15/生産者価格評価表!N$52)</f>
        <v>1.0886572716796619E-3</v>
      </c>
      <c r="O15" s="22">
        <f>IF(生産者価格評価表!O$52=0,0,生産者価格評価表!O15/生産者価格評価表!O$52)</f>
        <v>6.210298365353196E-3</v>
      </c>
      <c r="P15" s="22">
        <f>IF(生産者価格評価表!P$52=0,0,生産者価格評価表!P15/生産者価格評価表!P$52)</f>
        <v>1.1949594707699253E-2</v>
      </c>
      <c r="Q15" s="22">
        <f>IF(生産者価格評価表!Q$52=0,0,生産者価格評価表!Q15/生産者価格評価表!Q$52)</f>
        <v>6.168135373696231E-3</v>
      </c>
      <c r="R15" s="22">
        <f>IF(生産者価格評価表!R$52=0,0,生産者価格評価表!R15/生産者価格評価表!R$52)</f>
        <v>7.9345358246409009E-2</v>
      </c>
      <c r="S15" s="22">
        <f>IF(生産者価格評価表!S$52=0,0,生産者価格評価表!S15/生産者価格評価表!S$52)</f>
        <v>3.9821916883224381E-2</v>
      </c>
      <c r="T15" s="22">
        <f>IF(生産者価格評価表!T$52=0,0,生産者価格評価表!T15/生産者価格評価表!T$52)</f>
        <v>7.2979406347499221E-3</v>
      </c>
      <c r="U15" s="22">
        <f>IF(生産者価格評価表!U$52=0,0,生産者価格評価表!U15/生産者価格評価表!U$52)</f>
        <v>8.3706897128500886E-4</v>
      </c>
      <c r="V15" s="22">
        <f>IF(生産者価格評価表!V$52=0,0,生産者価格評価表!V15/生産者価格評価表!V$52)</f>
        <v>2.9011090603733567E-3</v>
      </c>
      <c r="W15" s="22">
        <f>IF(生産者価格評価表!W$52=0,0,生産者価格評価表!W15/生産者価格評価表!W$52)</f>
        <v>5.3857798770708632E-3</v>
      </c>
      <c r="X15" s="22">
        <f>IF(生産者価格評価表!X$52=0,0,生産者価格評価表!X15/生産者価格評価表!X$52)</f>
        <v>5.2045268008036986E-2</v>
      </c>
      <c r="Y15" s="22">
        <f>IF(生産者価格評価表!Y$52=0,0,生産者価格評価表!Y15/生産者価格評価表!Y$52)</f>
        <v>6.1111849647393313E-5</v>
      </c>
      <c r="Z15" s="22">
        <f>IF(生産者価格評価表!Z$52=0,0,生産者価格評価表!Z15/生産者価格評価表!Z$52)</f>
        <v>5.2151535067479554E-3</v>
      </c>
      <c r="AA15" s="22">
        <f>IF(生産者価格評価表!AA$52=0,0,生産者価格評価表!AA15/生産者価格評価表!AA$52)</f>
        <v>4.8541976499900301E-4</v>
      </c>
      <c r="AB15" s="22">
        <f>IF(生産者価格評価表!AB$52=0,0,生産者価格評価表!AB15/生産者価格評価表!AB$52)</f>
        <v>2.013215598843136E-4</v>
      </c>
      <c r="AC15" s="22">
        <f>IF(生産者価格評価表!AC$52=0,0,生産者価格評価表!AC15/生産者価格評価表!AC$52)</f>
        <v>1.039652979517795E-5</v>
      </c>
      <c r="AD15" s="22">
        <f>IF(生産者価格評価表!AD$52=0,0,生産者価格評価表!AD15/生産者価格評価表!AD$52)</f>
        <v>6.463616406237421E-5</v>
      </c>
      <c r="AE15" s="22">
        <f>IF(生産者価格評価表!AE$52=0,0,生産者価格評価表!AE15/生産者価格評価表!AE$52)</f>
        <v>2.2015975444524018E-5</v>
      </c>
      <c r="AF15" s="22">
        <f>IF(生産者価格評価表!AF$52=0,0,生産者価格評価表!AF15/生産者価格評価表!AF$52)</f>
        <v>6.4458429348310819E-6</v>
      </c>
      <c r="AG15" s="22">
        <f>IF(生産者価格評価表!AG$52=0,0,生産者価格評価表!AG15/生産者価格評価表!AG$52)</f>
        <v>1.9579698273691616E-4</v>
      </c>
      <c r="AH15" s="22">
        <f>IF(生産者価格評価表!AH$52=0,0,生産者価格評価表!AH15/生産者価格評価表!AH$52)</f>
        <v>1.7691087874093321E-3</v>
      </c>
      <c r="AI15" s="22">
        <f>IF(生産者価格評価表!AI$52=0,0,生産者価格評価表!AI15/生産者価格評価表!AI$52)</f>
        <v>7.3696949308194937E-4</v>
      </c>
      <c r="AJ15" s="22">
        <f>IF(生産者価格評価表!AJ$52=0,0,生産者価格評価表!AJ15/生産者価格評価表!AJ$52)</f>
        <v>5.53685951889455E-4</v>
      </c>
      <c r="AK15" s="22">
        <f>IF(生産者価格評価表!AK$52=0,0,生産者価格評価表!AK15/生産者価格評価表!AK$52)</f>
        <v>5.0747496339747502E-4</v>
      </c>
      <c r="AL15" s="22">
        <f>IF(生産者価格評価表!AL$52=0,0,生産者価格評価表!AL15/生産者価格評価表!AL$52)</f>
        <v>9.8622559672366297E-4</v>
      </c>
      <c r="AM15" s="22">
        <f>IF(生産者価格評価表!AM$52=0,0,生産者価格評価表!AM15/生産者価格評価表!AM$52)</f>
        <v>5.397382269599244E-3</v>
      </c>
      <c r="AN15" s="22">
        <f>IF(生産者価格評価表!AN$52=0,0,生産者価格評価表!AN15/生産者価格評価表!AN$52)</f>
        <v>1.4669956513142996E-3</v>
      </c>
      <c r="AO15" s="29">
        <f>IF(生産者価格評価表!AO$52=0,0,生産者価格評価表!AO15/生産者価格評価表!AO$52)</f>
        <v>6.0361086105739049E-3</v>
      </c>
      <c r="AP15" s="22">
        <f>IF(生産者価格評価表!AP$44=0,0,生産者価格評価表!AP15/生産者価格評価表!AP$44)</f>
        <v>8.3095960447628124E-4</v>
      </c>
      <c r="AQ15" s="22">
        <f>IF(生産者価格評価表!AQ$44=0,0,生産者価格評価表!AQ15/生産者価格評価表!AQ$44)</f>
        <v>9.6599695172265229E-4</v>
      </c>
      <c r="AR15" s="22">
        <f>IF(生産者価格評価表!AR$44=0,0,生産者価格評価表!AR15/生産者価格評価表!AR$44)</f>
        <v>0</v>
      </c>
      <c r="AS15" s="22">
        <f>IF(生産者価格評価表!AS$44=0,0,生産者価格評価表!AS15/生産者価格評価表!AS$44)</f>
        <v>0</v>
      </c>
      <c r="AT15" s="22">
        <f>IF(生産者価格評価表!AT$44=0,0,生産者価格評価表!AT15/生産者価格評価表!AT$44)</f>
        <v>0</v>
      </c>
      <c r="AU15" s="22">
        <f>IF(生産者価格評価表!AU$44=0,0,生産者価格評価表!AU15/生産者価格評価表!AU$44)</f>
        <v>9.0417209960915006E-3</v>
      </c>
      <c r="AV15" s="50">
        <f>IF(生産者価格評価表!AV$44=0,0,生産者価格評価表!AV15/生産者価格評価表!AV$44)</f>
        <v>0</v>
      </c>
      <c r="AW15" s="22">
        <f>IF(生産者価格評価表!AW$44=0,0,生産者価格評価表!AW15/生産者価格評価表!AW$44)</f>
        <v>5.4873716143028156E-4</v>
      </c>
      <c r="AX15" s="22">
        <f>IF(生産者価格評価表!AX$44=0,0,生産者価格評価表!AX15/生産者価格評価表!AX$44)</f>
        <v>5.4941185904948016E-3</v>
      </c>
      <c r="AY15" s="22">
        <f>IF(生産者価格評価表!AY$44=0,0,生産者価格評価表!AY15/生産者価格評価表!AY$44)</f>
        <v>5.4498647993686698E-3</v>
      </c>
      <c r="AZ15" s="22">
        <f>IF(生産者価格評価表!AZ$44=0,0,生産者価格評価表!AZ15/生産者価格評価表!AZ$44)</f>
        <v>3.9232441325808406E-3</v>
      </c>
      <c r="BA15" s="22">
        <f>IF(生産者価格評価表!BA$44=0,0,生産者価格評価表!BA15/生産者価格評価表!BA$44)</f>
        <v>4.0942846079623039E-3</v>
      </c>
      <c r="BB15" s="22">
        <f>IF(生産者価格評価表!BB$44=0,0,生産者価格評価表!BB15/生産者価格評価表!BB$44)</f>
        <v>1.3461949007391246E-3</v>
      </c>
      <c r="BC15" s="22">
        <f>IF(生産者価格評価表!BC$44=0,0,生産者価格評価表!BC15/生産者価格評価表!BC$44)</f>
        <v>5.2666776354103008E-3</v>
      </c>
      <c r="BD15" s="22">
        <f>IF(生産者価格評価表!BD$44=0,0,生産者価格評価表!BD15/生産者価格評価表!BD$44)</f>
        <v>8.6117716873530242E-3</v>
      </c>
      <c r="BE15" s="22">
        <f>IF(生産者価格評価表!BE$44=0,0,生産者価格評価表!BE15/生産者価格評価表!BE$44)</f>
        <v>1.5789023110195938E-2</v>
      </c>
      <c r="BF15" s="22">
        <f>IF(生産者価格評価表!BF$44=0,0,生産者価格評価表!BF15/生産者価格評価表!BF$44)</f>
        <v>1.4543449443322389E-2</v>
      </c>
      <c r="BG15" s="22">
        <f>IF(生産者価格評価表!BG$44=0,0,生産者価格評価表!BG15/生産者価格評価表!BG$44)</f>
        <v>-7.4330406584307415E-3</v>
      </c>
      <c r="BH15" s="29">
        <f>IF(生産者価格評価表!BH$44=0,0,生産者価格評価表!BH15/生産者価格評価表!BH$44)</f>
        <v>1.5036544263758475E-3</v>
      </c>
    </row>
    <row r="16" spans="2:62" ht="14.25" customHeight="1" x14ac:dyDescent="0.15">
      <c r="B16" s="5" t="s">
        <v>57</v>
      </c>
      <c r="C16" s="42" t="s">
        <v>128</v>
      </c>
      <c r="D16" s="33">
        <f>IF(生産者価格評価表!D$52=0,0,生産者価格評価表!D16/生産者価格評価表!D$52)</f>
        <v>8.8408680920130621E-5</v>
      </c>
      <c r="E16" s="22">
        <f>IF(生産者価格評価表!E$52=0,0,生産者価格評価表!E16/生産者価格評価表!E$52)</f>
        <v>0</v>
      </c>
      <c r="F16" s="22">
        <f>IF(生産者価格評価表!F$52=0,0,生産者価格評価表!F16/生産者価格評価表!F$52)</f>
        <v>0</v>
      </c>
      <c r="G16" s="22">
        <f>IF(生産者価格評価表!G$52=0,0,生産者価格評価表!G16/生産者価格評価表!G$52)</f>
        <v>4.1198771296465872E-4</v>
      </c>
      <c r="H16" s="22">
        <f>IF(生産者価格評価表!H$52=0,0,生産者価格評価表!H16/生産者価格評価表!H$52)</f>
        <v>5.5015780186403089E-3</v>
      </c>
      <c r="I16" s="22">
        <f>IF(生産者価格評価表!I$52=0,0,生産者価格評価表!I16/生産者価格評価表!I$52)</f>
        <v>1.0936448739320006E-6</v>
      </c>
      <c r="J16" s="22">
        <f>IF(生産者価格評価表!J$52=0,0,生産者価格評価表!J16/生産者価格評価表!J$52)</f>
        <v>0</v>
      </c>
      <c r="K16" s="22">
        <f>IF(生産者価格評価表!K$52=0,0,生産者価格評価表!K16/生産者価格評価表!K$52)</f>
        <v>1.857932712017825E-3</v>
      </c>
      <c r="L16" s="22">
        <f>IF(生産者価格評価表!L$52=0,0,生産者価格評価表!L16/生産者価格評価表!L$52)</f>
        <v>1.51883088724955E-3</v>
      </c>
      <c r="M16" s="22">
        <f>IF(生産者価格評価表!M$52=0,0,生産者価格評価表!M16/生産者価格評価表!M$52)</f>
        <v>0.33913985472390457</v>
      </c>
      <c r="N16" s="22">
        <f>IF(生産者価格評価表!N$52=0,0,生産者価格評価表!N16/生産者価格評価表!N$52)</f>
        <v>1.1921236619199054E-3</v>
      </c>
      <c r="O16" s="22">
        <f>IF(生産者価格評価表!O$52=0,0,生産者価格評価表!O16/生産者価格評価表!O$52)</f>
        <v>0.18929051640406053</v>
      </c>
      <c r="P16" s="22">
        <f>IF(生産者価格評価表!P$52=0,0,生産者価格評価表!P16/生産者価格評価表!P$52)</f>
        <v>9.9438090198737214E-2</v>
      </c>
      <c r="Q16" s="22">
        <f>IF(生産者価格評価表!Q$52=0,0,生産者価格評価表!Q16/生産者価格評価表!Q$52)</f>
        <v>8.115933984113384E-2</v>
      </c>
      <c r="R16" s="22">
        <f>IF(生産者価格評価表!R$52=0,0,生産者価格評価表!R16/生産者価格評価表!R$52)</f>
        <v>9.3460983476332075E-3</v>
      </c>
      <c r="S16" s="22">
        <f>IF(生産者価格評価表!S$52=0,0,生産者価格評価表!S16/生産者価格評価表!S$52)</f>
        <v>1.1675435298027679E-2</v>
      </c>
      <c r="T16" s="22">
        <f>IF(生産者価格評価表!T$52=0,0,生産者価格評価表!T16/生産者価格評価表!T$52)</f>
        <v>4.7086504452116956E-2</v>
      </c>
      <c r="U16" s="22">
        <f>IF(生産者価格評価表!U$52=0,0,生産者価格評価表!U16/生産者価格評価表!U$52)</f>
        <v>7.9036280168152742E-3</v>
      </c>
      <c r="V16" s="22">
        <f>IF(生産者価格評価表!V$52=0,0,生産者価格評価表!V16/生産者価格評価表!V$52)</f>
        <v>4.6981107454593968E-2</v>
      </c>
      <c r="W16" s="22">
        <f>IF(生産者価格評価表!W$52=0,0,生産者価格評価表!W16/生産者価格評価表!W$52)</f>
        <v>3.4287030063006522E-3</v>
      </c>
      <c r="X16" s="22">
        <f>IF(生産者価格評価表!X$52=0,0,生産者価格評価表!X16/生産者価格評価表!X$52)</f>
        <v>1.9593183111491056E-2</v>
      </c>
      <c r="Y16" s="22">
        <f>IF(生産者価格評価表!Y$52=0,0,生産者価格評価表!Y16/生産者価格評価表!Y$52)</f>
        <v>0</v>
      </c>
      <c r="Z16" s="22">
        <f>IF(生産者価格評価表!Z$52=0,0,生産者価格評価表!Z16/生産者価格評価表!Z$52)</f>
        <v>2.4810475012333004E-5</v>
      </c>
      <c r="AA16" s="22">
        <f>IF(生産者価格評価表!AA$52=0,0,生産者価格評価表!AA16/生産者価格評価表!AA$52)</f>
        <v>0</v>
      </c>
      <c r="AB16" s="22">
        <f>IF(生産者価格評価表!AB$52=0,0,生産者価格評価表!AB16/生産者価格評価表!AB$52)</f>
        <v>0</v>
      </c>
      <c r="AC16" s="22">
        <f>IF(生産者価格評価表!AC$52=0,0,生産者価格評価表!AC16/生産者価格評価表!AC$52)</f>
        <v>0</v>
      </c>
      <c r="AD16" s="22">
        <f>IF(生産者価格評価表!AD$52=0,0,生産者価格評価表!AD16/生産者価格評価表!AD$52)</f>
        <v>0</v>
      </c>
      <c r="AE16" s="22">
        <f>IF(生産者価格評価表!AE$52=0,0,生産者価格評価表!AE16/生産者価格評価表!AE$52)</f>
        <v>2.0307849860430634E-4</v>
      </c>
      <c r="AF16" s="22">
        <f>IF(生産者価格評価表!AF$52=0,0,生産者価格評価表!AF16/生産者価格評価表!AF$52)</f>
        <v>0</v>
      </c>
      <c r="AG16" s="22">
        <f>IF(生産者価格評価表!AG$52=0,0,生産者価格評価表!AG16/生産者価格評価表!AG$52)</f>
        <v>3.6880830211498255E-5</v>
      </c>
      <c r="AH16" s="22">
        <f>IF(生産者価格評価表!AH$52=0,0,生産者価格評価表!AH16/生産者価格評価表!AH$52)</f>
        <v>0</v>
      </c>
      <c r="AI16" s="22">
        <f>IF(生産者価格評価表!AI$52=0,0,生産者価格評価表!AI16/生産者価格評価表!AI$52)</f>
        <v>2.47011513412892E-6</v>
      </c>
      <c r="AJ16" s="22">
        <f>IF(生産者価格評価表!AJ$52=0,0,生産者価格評価表!AJ16/生産者価格評価表!AJ$52)</f>
        <v>0</v>
      </c>
      <c r="AK16" s="22">
        <f>IF(生産者価格評価表!AK$52=0,0,生産者価格評価表!AK16/生産者価格評価表!AK$52)</f>
        <v>1.131741225428847E-4</v>
      </c>
      <c r="AL16" s="22">
        <f>IF(生産者価格評価表!AL$52=0,0,生産者価格評価表!AL16/生産者価格評価表!AL$52)</f>
        <v>4.5644640653147474E-5</v>
      </c>
      <c r="AM16" s="22">
        <f>IF(生産者価格評価表!AM$52=0,0,生産者価格評価表!AM16/生産者価格評価表!AM$52)</f>
        <v>0</v>
      </c>
      <c r="AN16" s="22">
        <f>IF(生産者価格評価表!AN$52=0,0,生産者価格評価表!AN16/生産者価格評価表!AN$52)</f>
        <v>1.3488016888861334E-3</v>
      </c>
      <c r="AO16" s="29">
        <f>IF(生産者価格評価表!AO$52=0,0,生産者価格評価表!AO16/生産者価格評価表!AO$52)</f>
        <v>4.3669576319456706E-3</v>
      </c>
      <c r="AP16" s="22">
        <f>IF(生産者価格評価表!AP$44=0,0,生産者価格評価表!AP16/生産者価格評価表!AP$44)</f>
        <v>0</v>
      </c>
      <c r="AQ16" s="22">
        <f>IF(生産者価格評価表!AQ$44=0,0,生産者価格評価表!AQ16/生産者価格評価表!AQ$44)</f>
        <v>0</v>
      </c>
      <c r="AR16" s="22">
        <f>IF(生産者価格評価表!AR$44=0,0,生産者価格評価表!AR16/生産者価格評価表!AR$44)</f>
        <v>0</v>
      </c>
      <c r="AS16" s="22">
        <f>IF(生産者価格評価表!AS$44=0,0,生産者価格評価表!AS16/生産者価格評価表!AS$44)</f>
        <v>0</v>
      </c>
      <c r="AT16" s="22">
        <f>IF(生産者価格評価表!AT$44=0,0,生産者価格評価表!AT16/生産者価格評価表!AT$44)</f>
        <v>0</v>
      </c>
      <c r="AU16" s="22">
        <f>IF(生産者価格評価表!AU$44=0,0,生産者価格評価表!AU16/生産者価格評価表!AU$44)</f>
        <v>1.8083441992183001E-2</v>
      </c>
      <c r="AV16" s="50">
        <f>IF(生産者価格評価表!AV$44=0,0,生産者価格評価表!AV16/生産者価格評価表!AV$44)</f>
        <v>0</v>
      </c>
      <c r="AW16" s="22">
        <f>IF(生産者価格評価表!AW$44=0,0,生産者価格評価表!AW16/生産者価格評価表!AW$44)</f>
        <v>-3.3242687631645925E-7</v>
      </c>
      <c r="AX16" s="22">
        <f>IF(生産者価格評価表!AX$44=0,0,生産者価格評価表!AX16/生産者価格評価表!AX$44)</f>
        <v>3.7092181265456102E-3</v>
      </c>
      <c r="AY16" s="22">
        <f>IF(生産者価格評価表!AY$44=0,0,生産者価格評価表!AY16/生産者価格評価表!AY$44)</f>
        <v>4.0383550989702202E-4</v>
      </c>
      <c r="AZ16" s="22">
        <f>IF(生産者価格評価表!AZ$44=0,0,生産者価格評価表!AZ16/生産者価格評価表!AZ$44)</f>
        <v>4.0702315668222581E-3</v>
      </c>
      <c r="BA16" s="22">
        <f>IF(生産者価格評価表!BA$44=0,0,生産者価格評価表!BA16/生産者価格評価表!BA$44)</f>
        <v>3.6594536059600478E-3</v>
      </c>
      <c r="BB16" s="22">
        <f>IF(生産者価格評価表!BB$44=0,0,生産者価格評価表!BB16/生産者価格評価表!BB$44)</f>
        <v>8.2281963641208766E-4</v>
      </c>
      <c r="BC16" s="22">
        <f>IF(生産者価格評価表!BC$44=0,0,生産者価格評価表!BC16/生産者価格評価表!BC$44)</f>
        <v>3.7011325319447242E-3</v>
      </c>
      <c r="BD16" s="22">
        <f>IF(生産者価格評価表!BD$44=0,0,生産者価格評価表!BD16/生産者価格評価表!BD$44)</f>
        <v>9.1941950169239766E-3</v>
      </c>
      <c r="BE16" s="22">
        <f>IF(生産者価格評価表!BE$44=0,0,生産者価格評価表!BE16/生産者価格評価表!BE$44)</f>
        <v>1.0303977029831062E-2</v>
      </c>
      <c r="BF16" s="22">
        <f>IF(生産者価格評価表!BF$44=0,0,生産者価格評価表!BF16/生産者価格評価表!BF$44)</f>
        <v>1.0111380286341273E-2</v>
      </c>
      <c r="BG16" s="22">
        <f>IF(生産者価格評価表!BG$44=0,0,生産者価格評価表!BG16/生産者価格評価表!BG$44)</f>
        <v>-5.3562278077544439E-3</v>
      </c>
      <c r="BH16" s="29">
        <f>IF(生産者価格評価表!BH$44=0,0,生産者価格評価表!BH16/生産者価格評価表!BH$44)</f>
        <v>1.1008841292749706E-3</v>
      </c>
    </row>
    <row r="17" spans="2:60" ht="14.25" customHeight="1" x14ac:dyDescent="0.15">
      <c r="B17" s="5" t="s">
        <v>58</v>
      </c>
      <c r="C17" s="42" t="s">
        <v>129</v>
      </c>
      <c r="D17" s="33">
        <f>IF(生産者価格評価表!D$52=0,0,生産者価格評価表!D17/生産者価格評価表!D$52)</f>
        <v>0</v>
      </c>
      <c r="E17" s="22">
        <f>IF(生産者価格評価表!E$52=0,0,生産者価格評価表!E17/生産者価格評価表!E$52)</f>
        <v>0</v>
      </c>
      <c r="F17" s="22">
        <f>IF(生産者価格評価表!F$52=0,0,生産者価格評価表!F17/生産者価格評価表!F$52)</f>
        <v>2.6956434270564008E-3</v>
      </c>
      <c r="G17" s="22">
        <f>IF(生産者価格評価表!G$52=0,0,生産者価格評価表!G17/生産者価格評価表!G$52)</f>
        <v>0</v>
      </c>
      <c r="H17" s="22">
        <f>IF(生産者価格評価表!H$52=0,0,生産者価格評価表!H17/生産者価格評価表!H$52)</f>
        <v>1.3379793745403655E-3</v>
      </c>
      <c r="I17" s="22">
        <f>IF(生産者価格評価表!I$52=0,0,生産者価格評価表!I17/生産者価格評価表!I$52)</f>
        <v>2.8932074340333545E-3</v>
      </c>
      <c r="J17" s="22">
        <f>IF(生産者価格評価表!J$52=0,0,生産者価格評価表!J17/生産者価格評価表!J$52)</f>
        <v>0</v>
      </c>
      <c r="K17" s="22">
        <f>IF(生産者価格評価表!K$52=0,0,生産者価格評価表!K17/生産者価格評価表!K$52)</f>
        <v>2.453608682967969E-3</v>
      </c>
      <c r="L17" s="22">
        <f>IF(生産者価格評価表!L$52=0,0,生産者価格評価表!L17/生産者価格評価表!L$52)</f>
        <v>5.616927144359741E-3</v>
      </c>
      <c r="M17" s="22">
        <f>IF(生産者価格評価表!M$52=0,0,生産者価格評価表!M17/生産者価格評価表!M$52)</f>
        <v>1.5272682849302819E-3</v>
      </c>
      <c r="N17" s="22">
        <f>IF(生産者価格評価表!N$52=0,0,生産者価格評価表!N17/生産者価格評価表!N$52)</f>
        <v>0.49039322850664013</v>
      </c>
      <c r="O17" s="22">
        <f>IF(生産者価格評価表!O$52=0,0,生産者価格評価表!O17/生産者価格評価表!O$52)</f>
        <v>5.9631644704569199E-2</v>
      </c>
      <c r="P17" s="22">
        <f>IF(生産者価格評価表!P$52=0,0,生産者価格評価表!P17/生産者価格評価表!P$52)</f>
        <v>3.9094812313948665E-2</v>
      </c>
      <c r="Q17" s="22">
        <f>IF(生産者価格評価表!Q$52=0,0,生産者価格評価表!Q17/生産者価格評価表!Q$52)</f>
        <v>2.0273575795055617E-2</v>
      </c>
      <c r="R17" s="22">
        <f>IF(生産者価格評価表!R$52=0,0,生産者価格評価表!R17/生産者価格評価表!R$52)</f>
        <v>4.7994893911648621E-2</v>
      </c>
      <c r="S17" s="22">
        <f>IF(生産者価格評価表!S$52=0,0,生産者価格評価表!S17/生産者価格評価表!S$52)</f>
        <v>7.3695675690433948E-2</v>
      </c>
      <c r="T17" s="22">
        <f>IF(生産者価格評価表!T$52=0,0,生産者価格評価表!T17/生産者価格評価表!T$52)</f>
        <v>6.9955944559850353E-2</v>
      </c>
      <c r="U17" s="22">
        <f>IF(生産者価格評価表!U$52=0,0,生産者価格評価表!U17/生産者価格評価表!U$52)</f>
        <v>2.5149433390206678E-2</v>
      </c>
      <c r="V17" s="22">
        <f>IF(生産者価格評価表!V$52=0,0,生産者価格評価表!V17/生産者価格評価表!V$52)</f>
        <v>2.8746705903500969E-2</v>
      </c>
      <c r="W17" s="22">
        <f>IF(生産者価格評価表!W$52=0,0,生産者価格評価表!W17/生産者価格評価表!W$52)</f>
        <v>1.6260366744672714E-2</v>
      </c>
      <c r="X17" s="22">
        <f>IF(生産者価格評価表!X$52=0,0,生産者価格評価表!X17/生産者価格評価表!X$52)</f>
        <v>7.0083650860298004E-3</v>
      </c>
      <c r="Y17" s="22">
        <f>IF(生産者価格評価表!Y$52=0,0,生産者価格評価表!Y17/生産者価格評価表!Y$52)</f>
        <v>4.2957133670899989E-4</v>
      </c>
      <c r="Z17" s="22">
        <f>IF(生産者価格評価表!Z$52=0,0,生産者価格評価表!Z17/生産者価格評価表!Z$52)</f>
        <v>2.35039403090533E-4</v>
      </c>
      <c r="AA17" s="22">
        <f>IF(生産者価格評価表!AA$52=0,0,生産者価格評価表!AA17/生産者価格評価表!AA$52)</f>
        <v>0</v>
      </c>
      <c r="AB17" s="22">
        <f>IF(生産者価格評価表!AB$52=0,0,生産者価格評価表!AB17/生産者価格評価表!AB$52)</f>
        <v>1.371950072432079E-5</v>
      </c>
      <c r="AC17" s="22">
        <f>IF(生産者価格評価表!AC$52=0,0,生産者価格評価表!AC17/生産者価格評価表!AC$52)</f>
        <v>0</v>
      </c>
      <c r="AD17" s="22">
        <f>IF(生産者価格評価表!AD$52=0,0,生産者価格評価表!AD17/生産者価格評価表!AD$52)</f>
        <v>0</v>
      </c>
      <c r="AE17" s="22">
        <f>IF(生産者価格評価表!AE$52=0,0,生産者価格評価表!AE17/生産者価格評価表!AE$52)</f>
        <v>3.031022367228453E-6</v>
      </c>
      <c r="AF17" s="22">
        <f>IF(生産者価格評価表!AF$52=0,0,生産者価格評価表!AF17/生産者価格評価表!AF$52)</f>
        <v>3.2917655412593193E-5</v>
      </c>
      <c r="AG17" s="22">
        <f>IF(生産者価格評価表!AG$52=0,0,生産者価格評価表!AG17/生産者価格評価表!AG$52)</f>
        <v>2.3562702699998927E-4</v>
      </c>
      <c r="AH17" s="22">
        <f>IF(生産者価格評価表!AH$52=0,0,生産者価格評価表!AH17/生産者価格評価表!AH$52)</f>
        <v>1.1110526340370972E-4</v>
      </c>
      <c r="AI17" s="22">
        <f>IF(生産者価格評価表!AI$52=0,0,生産者価格評価表!AI17/生産者価格評価表!AI$52)</f>
        <v>1.4751492823939746E-3</v>
      </c>
      <c r="AJ17" s="22">
        <f>IF(生産者価格評価表!AJ$52=0,0,生産者価格評価表!AJ17/生産者価格評価表!AJ$52)</f>
        <v>2.5844456332779964E-4</v>
      </c>
      <c r="AK17" s="22">
        <f>IF(生産者価格評価表!AK$52=0,0,生産者価格評価表!AK17/生産者価格評価表!AK$52)</f>
        <v>2.7563541923219539E-4</v>
      </c>
      <c r="AL17" s="22">
        <f>IF(生産者価格評価表!AL$52=0,0,生産者価格評価表!AL17/生産者価格評価表!AL$52)</f>
        <v>3.6637328657929954E-4</v>
      </c>
      <c r="AM17" s="22">
        <f>IF(生産者価格評価表!AM$52=0,0,生産者価格評価表!AM17/生産者価格評価表!AM$52)</f>
        <v>9.4454189717986764E-4</v>
      </c>
      <c r="AN17" s="22">
        <f>IF(生産者価格評価表!AN$52=0,0,生産者価格評価表!AN17/生産者価格評価表!AN$52)</f>
        <v>1.1680344522312907E-3</v>
      </c>
      <c r="AO17" s="29">
        <f>IF(生産者価格評価表!AO$52=0,0,生産者価格評価表!AO17/生産者価格評価表!AO$52)</f>
        <v>2.6210800104212117E-3</v>
      </c>
      <c r="AP17" s="22">
        <f>IF(生産者価格評価表!AP$44=0,0,生産者価格評価表!AP17/生産者価格評価表!AP$44)</f>
        <v>1.1491994529991121E-4</v>
      </c>
      <c r="AQ17" s="22">
        <f>IF(生産者価格評価表!AQ$44=0,0,生産者価格評価表!AQ17/生産者価格評価表!AQ$44)</f>
        <v>6.2010365876293385E-4</v>
      </c>
      <c r="AR17" s="22">
        <f>IF(生産者価格評価表!AR$44=0,0,生産者価格評価表!AR17/生産者価格評価表!AR$44)</f>
        <v>0</v>
      </c>
      <c r="AS17" s="22">
        <f>IF(生産者価格評価表!AS$44=0,0,生産者価格評価表!AS17/生産者価格評価表!AS$44)</f>
        <v>0</v>
      </c>
      <c r="AT17" s="22">
        <f>IF(生産者価格評価表!AT$44=0,0,生産者価格評価表!AT17/生産者価格評価表!AT$44)</f>
        <v>-1.6916039028169606E-3</v>
      </c>
      <c r="AU17" s="22">
        <f>IF(生産者価格評価表!AU$44=0,0,生産者価格評価表!AU17/生産者価格評価表!AU$44)</f>
        <v>1.8083441992183001E-2</v>
      </c>
      <c r="AV17" s="50">
        <f>IF(生産者価格評価表!AV$44=0,0,生産者価格評価表!AV17/生産者価格評価表!AV$44)</f>
        <v>0</v>
      </c>
      <c r="AW17" s="22">
        <f>IF(生産者価格評価表!AW$44=0,0,生産者価格評価表!AW17/生産者価格評価表!AW$44)</f>
        <v>3.1940055688694239E-5</v>
      </c>
      <c r="AX17" s="22">
        <f>IF(生産者価格評価表!AX$44=0,0,生産者価格評価表!AX17/生産者価格評価表!AX$44)</f>
        <v>2.2477860971744511E-3</v>
      </c>
      <c r="AY17" s="22">
        <f>IF(生産者価格評価表!AY$44=0,0,生産者価格評価表!AY17/生産者価格評価表!AY$44)</f>
        <v>3.5264122289443288E-3</v>
      </c>
      <c r="AZ17" s="22">
        <f>IF(生産者価格評価表!AZ$44=0,0,生産者価格評価表!AZ17/生産者価格評価表!AZ$44)</f>
        <v>3.6258257059654251E-3</v>
      </c>
      <c r="BA17" s="22">
        <f>IF(生産者価格評価表!BA$44=0,0,生産者価格評価表!BA17/生産者価格評価表!BA$44)</f>
        <v>3.6146875570205474E-3</v>
      </c>
      <c r="BB17" s="22">
        <f>IF(生産者価格評価表!BB$44=0,0,生産者価格評価表!BB17/生産者価格評価表!BB$44)</f>
        <v>8.3776476005729278E-4</v>
      </c>
      <c r="BC17" s="22">
        <f>IF(生産者価格評価表!BC$44=0,0,生産者価格評価表!BC17/生産者価格評価表!BC$44)</f>
        <v>2.4698762717331175E-3</v>
      </c>
      <c r="BD17" s="22">
        <f>IF(生産者価格評価表!BD$44=0,0,生産者価格評価表!BD17/生産者価格評価表!BD$44)</f>
        <v>2.8425479258150251E-2</v>
      </c>
      <c r="BE17" s="22">
        <f>IF(生産者価格評価表!BE$44=0,0,生産者価格評価表!BE17/生産者価格評価表!BE$44)</f>
        <v>2.5577165281383211E-3</v>
      </c>
      <c r="BF17" s="22">
        <f>IF(生産者価格評価表!BF$44=0,0,生産者価格評価表!BF17/生産者価格評価表!BF$44)</f>
        <v>7.0469286483782765E-3</v>
      </c>
      <c r="BG17" s="22">
        <f>IF(生産者価格評価表!BG$44=0,0,生産者価格評価表!BG17/生産者価格評価表!BG$44)</f>
        <v>-3.2927695283562087E-3</v>
      </c>
      <c r="BH17" s="29">
        <f>IF(生産者価格評価表!BH$44=0,0,生産者価格評価表!BH17/生産者価格評価表!BH$44)</f>
        <v>6.132439562123031E-4</v>
      </c>
    </row>
    <row r="18" spans="2:60" ht="14.25" customHeight="1" x14ac:dyDescent="0.15">
      <c r="B18" s="5" t="s">
        <v>59</v>
      </c>
      <c r="C18" s="42" t="s">
        <v>130</v>
      </c>
      <c r="D18" s="33">
        <f>IF(生産者価格評価表!D$52=0,0,生産者価格評価表!D18/生産者価格評価表!D$52)</f>
        <v>3.8508947589322782E-3</v>
      </c>
      <c r="E18" s="22">
        <f>IF(生産者価格評価表!E$52=0,0,生産者価格評価表!E18/生産者価格評価表!E$52)</f>
        <v>0</v>
      </c>
      <c r="F18" s="22">
        <f>IF(生産者価格評価表!F$52=0,0,生産者価格評価表!F18/生産者価格評価表!F$52)</f>
        <v>1.5552468702859215E-2</v>
      </c>
      <c r="G18" s="22">
        <f>IF(生産者価格評価表!G$52=0,0,生産者価格評価表!G18/生産者価格評価表!G$52)</f>
        <v>1.5895489887461339E-3</v>
      </c>
      <c r="H18" s="22">
        <f>IF(生産者価格評価表!H$52=0,0,生産者価格評価表!H18/生産者価格評価表!H$52)</f>
        <v>7.3036862763138036E-3</v>
      </c>
      <c r="I18" s="22">
        <f>IF(生産者価格評価表!I$52=0,0,生産者価格評価表!I18/生産者価格評価表!I$52)</f>
        <v>1.7886493234055677E-2</v>
      </c>
      <c r="J18" s="22">
        <f>IF(生産者価格評価表!J$52=0,0,生産者価格評価表!J18/生産者価格評価表!J$52)</f>
        <v>2.0898641588296767E-4</v>
      </c>
      <c r="K18" s="22">
        <f>IF(生産者価格評価表!K$52=0,0,生産者価格評価表!K18/生産者価格評価表!K$52)</f>
        <v>5.7109869431641209E-3</v>
      </c>
      <c r="L18" s="22">
        <f>IF(生産者価格評価表!L$52=0,0,生産者価格評価表!L18/生産者価格評価表!L$52)</f>
        <v>3.806835804636761E-3</v>
      </c>
      <c r="M18" s="22">
        <f>IF(生産者価格評価表!M$52=0,0,生産者価格評価表!M18/生産者価格評価表!M$52)</f>
        <v>8.4512073022601688E-3</v>
      </c>
      <c r="N18" s="22">
        <f>IF(生産者価格評価表!N$52=0,0,生産者価格評価表!N18/生産者価格評価表!N$52)</f>
        <v>2.60845544327054E-3</v>
      </c>
      <c r="O18" s="22">
        <f>IF(生産者価格評価表!O$52=0,0,生産者価格評価表!O18/生産者価格評価表!O$52)</f>
        <v>8.139179111362467E-2</v>
      </c>
      <c r="P18" s="22">
        <f>IF(生産者価格評価表!P$52=0,0,生産者価格評価表!P18/生産者価格評価表!P$52)</f>
        <v>2.8629129409915407E-2</v>
      </c>
      <c r="Q18" s="22">
        <f>IF(生産者価格評価表!Q$52=0,0,生産者価格評価表!Q18/生産者価格評価表!Q$52)</f>
        <v>3.0082129054018643E-2</v>
      </c>
      <c r="R18" s="22">
        <f>IF(生産者価格評価表!R$52=0,0,生産者価格評価表!R18/生産者価格評価表!R$52)</f>
        <v>2.9236226140091966E-2</v>
      </c>
      <c r="S18" s="22">
        <f>IF(生産者価格評価表!S$52=0,0,生産者価格評価表!S18/生産者価格評価表!S$52)</f>
        <v>2.5462191659171872E-2</v>
      </c>
      <c r="T18" s="22">
        <f>IF(生産者価格評価表!T$52=0,0,生産者価格評価表!T18/生産者価格評価表!T$52)</f>
        <v>3.8412925954629376E-2</v>
      </c>
      <c r="U18" s="22">
        <f>IF(生産者価格評価表!U$52=0,0,生産者価格評価表!U18/生産者価格評価表!U$52)</f>
        <v>1.1454214880855622E-2</v>
      </c>
      <c r="V18" s="22">
        <f>IF(生産者価格評価表!V$52=0,0,生産者価格評価表!V18/生産者価格評価表!V$52)</f>
        <v>9.2852493201359635E-3</v>
      </c>
      <c r="W18" s="22">
        <f>IF(生産者価格評価表!W$52=0,0,生産者価格評価表!W18/生産者価格評価表!W$52)</f>
        <v>1.6741499455938114E-2</v>
      </c>
      <c r="X18" s="22">
        <f>IF(生産者価格評価表!X$52=0,0,生産者価格評価表!X18/生産者価格評価表!X$52)</f>
        <v>8.0887438960790342E-2</v>
      </c>
      <c r="Y18" s="22">
        <f>IF(生産者価格評価表!Y$52=0,0,生産者価格評価表!Y18/生産者価格評価表!Y$52)</f>
        <v>7.3850586584069491E-4</v>
      </c>
      <c r="Z18" s="22">
        <f>IF(生産者価格評価表!Z$52=0,0,生産者価格評価表!Z18/生産者価格評価表!Z$52)</f>
        <v>7.5332380096540085E-4</v>
      </c>
      <c r="AA18" s="22">
        <f>IF(生産者価格評価表!AA$52=0,0,生産者価格評価表!AA18/生産者価格評価表!AA$52)</f>
        <v>1.3087704848427671E-4</v>
      </c>
      <c r="AB18" s="22">
        <f>IF(生産者価格評価表!AB$52=0,0,生産者価格評価表!AB18/生産者価格評価表!AB$52)</f>
        <v>2.7927407064640272E-3</v>
      </c>
      <c r="AC18" s="22">
        <f>IF(生産者価格評価表!AC$52=0,0,生産者価格評価表!AC18/生産者価格評価表!AC$52)</f>
        <v>1.141341686085643E-4</v>
      </c>
      <c r="AD18" s="22">
        <f>IF(生産者価格評価表!AD$52=0,0,生産者価格評価表!AD18/生産者価格評価表!AD$52)</f>
        <v>2.8749463626966522E-4</v>
      </c>
      <c r="AE18" s="22">
        <f>IF(生産者価格評価表!AE$52=0,0,生産者価格評価表!AE18/生産者価格評価表!AE$52)</f>
        <v>1.1495316114003933E-3</v>
      </c>
      <c r="AF18" s="22">
        <f>IF(生産者価格評価表!AF$52=0,0,生産者価格評価表!AF18/生産者価格評価表!AF$52)</f>
        <v>4.1572594390024663E-4</v>
      </c>
      <c r="AG18" s="22">
        <f>IF(生産者価格評価表!AG$52=0,0,生産者価格評価表!AG18/生産者価格評価表!AG$52)</f>
        <v>4.0688396324205225E-3</v>
      </c>
      <c r="AH18" s="22">
        <f>IF(生産者価格評価表!AH$52=0,0,生産者価格評価表!AH18/生産者価格評価表!AH$52)</f>
        <v>2.2069362633860928E-4</v>
      </c>
      <c r="AI18" s="22">
        <f>IF(生産者価格評価表!AI$52=0,0,生産者価格評価表!AI18/生産者価格評価表!AI$52)</f>
        <v>3.9268023834677229E-4</v>
      </c>
      <c r="AJ18" s="22">
        <f>IF(生産者価格評価表!AJ$52=0,0,生産者価格評価表!AJ18/生産者価格評価表!AJ$52)</f>
        <v>2.5806648256406837E-3</v>
      </c>
      <c r="AK18" s="22">
        <f>IF(生産者価格評価表!AK$52=0,0,生産者価格評価表!AK18/生産者価格評価表!AK$52)</f>
        <v>1.1655020358955245E-3</v>
      </c>
      <c r="AL18" s="22">
        <f>IF(生産者価格評価表!AL$52=0,0,生産者価格評価表!AL18/生産者価格評価表!AL$52)</f>
        <v>3.0913424054532755E-3</v>
      </c>
      <c r="AM18" s="22">
        <f>IF(生産者価格評価表!AM$52=0,0,生産者価格評価表!AM18/生産者価格評価表!AM$52)</f>
        <v>4.0480367021994331E-4</v>
      </c>
      <c r="AN18" s="22">
        <f>IF(生産者価格評価表!AN$52=0,0,生産者価格評価表!AN18/生産者価格評価表!AN$52)</f>
        <v>1.6338577159187696E-3</v>
      </c>
      <c r="AO18" s="29">
        <f>IF(生産者価格評価表!AO$52=0,0,生産者価格評価表!AO18/生産者価格評価表!AO$52)</f>
        <v>1.0113042004605855E-2</v>
      </c>
      <c r="AP18" s="22">
        <f>IF(生産者価格評価表!AP$44=0,0,生産者価格評価表!AP18/生産者価格評価表!AP$44)</f>
        <v>2.669678729274861E-3</v>
      </c>
      <c r="AQ18" s="22">
        <f>IF(生産者価格評価表!AQ$44=0,0,生産者価格評価表!AQ18/生産者価格評価表!AQ$44)</f>
        <v>9.0737256261159017E-4</v>
      </c>
      <c r="AR18" s="22">
        <f>IF(生産者価格評価表!AR$44=0,0,生産者価格評価表!AR18/生産者価格評価表!AR$44)</f>
        <v>0</v>
      </c>
      <c r="AS18" s="22">
        <f>IF(生産者価格評価表!AS$44=0,0,生産者価格評価表!AS18/生産者価格評価表!AS$44)</f>
        <v>5.3896789048298922E-4</v>
      </c>
      <c r="AT18" s="22">
        <f>IF(生産者価格評価表!AT$44=0,0,生産者価格評価表!AT18/生産者価格評価表!AT$44)</f>
        <v>3.5185166317563267E-3</v>
      </c>
      <c r="AU18" s="22">
        <f>IF(生産者価格評価表!AU$44=0,0,生産者価格評価表!AU18/生産者価格評価表!AU$44)</f>
        <v>2.7125162988274502E-2</v>
      </c>
      <c r="AV18" s="50">
        <f>IF(生産者価格評価表!AV$44=0,0,生産者価格評価表!AV18/生産者価格評価表!AV$44)</f>
        <v>0</v>
      </c>
      <c r="AW18" s="22">
        <f>IF(生産者価格評価表!AW$44=0,0,生産者価格評価表!AW18/生産者価格評価表!AW$44)</f>
        <v>1.2161045049237052E-3</v>
      </c>
      <c r="AX18" s="22">
        <f>IF(生産者価格評価表!AX$44=0,0,生産者価格評価表!AX18/生産者価格評価表!AX$44)</f>
        <v>9.4033554329152023E-3</v>
      </c>
      <c r="AY18" s="22">
        <f>IF(生産者価格評価表!AY$44=0,0,生産者価格評価表!AY18/生産者価格評価表!AY$44)</f>
        <v>8.1528419612981549E-3</v>
      </c>
      <c r="AZ18" s="22">
        <f>IF(生産者価格評価表!AZ$44=0,0,生産者価格評価表!AZ18/生産者価格評価表!AZ$44)</f>
        <v>2.501046942134888E-2</v>
      </c>
      <c r="BA18" s="22">
        <f>IF(生産者価格評価表!BA$44=0,0,生産者価格評価表!BA18/生産者価格評価表!BA$44)</f>
        <v>2.3121764075418046E-2</v>
      </c>
      <c r="BB18" s="22">
        <f>IF(生産者価格評価表!BB$44=0,0,生産者価格評価表!BB18/生産者価格評価表!BB$44)</f>
        <v>6.1430834898593594E-3</v>
      </c>
      <c r="BC18" s="22">
        <f>IF(生産者価格評価表!BC$44=0,0,生産者価格評価表!BC18/生産者価格評価表!BC$44)</f>
        <v>1.1632282579151207E-2</v>
      </c>
      <c r="BD18" s="22">
        <f>IF(生産者価格評価表!BD$44=0,0,生産者価格評価表!BD18/生産者価格評価表!BD$44)</f>
        <v>1.4731761184116536E-2</v>
      </c>
      <c r="BE18" s="22">
        <f>IF(生産者価格評価表!BE$44=0,0,生産者価格評価表!BE18/生産者価格評価表!BE$44)</f>
        <v>2.554354691564541E-2</v>
      </c>
      <c r="BF18" s="22">
        <f>IF(生産者価格評価表!BF$44=0,0,生産者価格評価表!BF18/生産者価格評価表!BF$44)</f>
        <v>2.3667219223374412E-2</v>
      </c>
      <c r="BG18" s="22">
        <f>IF(生産者価格評価表!BG$44=0,0,生産者価格評価表!BG18/生産者価格評価表!BG$44)</f>
        <v>-5.5145317420796352E-3</v>
      </c>
      <c r="BH18" s="29">
        <f>IF(生産者価格評価表!BH$44=0,0,生産者価格評価表!BH18/生産者価格評価表!BH$44)</f>
        <v>6.7504393206110312E-3</v>
      </c>
    </row>
    <row r="19" spans="2:60" ht="14.25" customHeight="1" x14ac:dyDescent="0.15">
      <c r="B19" s="5" t="s">
        <v>60</v>
      </c>
      <c r="C19" s="42" t="s">
        <v>37</v>
      </c>
      <c r="D19" s="33">
        <f>IF(生産者価格評価表!D$52=0,0,生産者価格評価表!D19/生産者価格評価表!D$52)</f>
        <v>0</v>
      </c>
      <c r="E19" s="22">
        <f>IF(生産者価格評価表!E$52=0,0,生産者価格評価表!E19/生産者価格評価表!E$52)</f>
        <v>0</v>
      </c>
      <c r="F19" s="22">
        <f>IF(生産者価格評価表!F$52=0,0,生産者価格評価表!F19/生産者価格評価表!F$52)</f>
        <v>0</v>
      </c>
      <c r="G19" s="22">
        <f>IF(生産者価格評価表!G$52=0,0,生産者価格評価表!G19/生産者価格評価表!G$52)</f>
        <v>0</v>
      </c>
      <c r="H19" s="22">
        <f>IF(生産者価格評価表!H$52=0,0,生産者価格評価表!H19/生産者価格評価表!H$52)</f>
        <v>6.3485033074159479E-5</v>
      </c>
      <c r="I19" s="22">
        <f>IF(生産者価格評価表!I$52=0,0,生産者価格評価表!I19/生産者価格評価表!I$52)</f>
        <v>5.4682243696600032E-6</v>
      </c>
      <c r="J19" s="22">
        <f>IF(生産者価格評価表!J$52=0,0,生産者価格評価表!J19/生産者価格評価表!J$52)</f>
        <v>0</v>
      </c>
      <c r="K19" s="22">
        <f>IF(生産者価格評価表!K$52=0,0,生産者価格評価表!K19/生産者価格評価表!K$52)</f>
        <v>3.7637082460847504E-4</v>
      </c>
      <c r="L19" s="22">
        <f>IF(生産者価格評価表!L$52=0,0,生産者価格評価表!L19/生産者価格評価表!L$52)</f>
        <v>3.2836305042060408E-4</v>
      </c>
      <c r="M19" s="22">
        <f>IF(生産者価格評価表!M$52=0,0,生産者価格評価表!M19/生産者価格評価表!M$52)</f>
        <v>1.1357793782440352E-3</v>
      </c>
      <c r="N19" s="22">
        <f>IF(生産者価格評価表!N$52=0,0,生産者価格評価表!N19/生産者価格評価表!N$52)</f>
        <v>5.2814782472938431E-6</v>
      </c>
      <c r="O19" s="22">
        <f>IF(生産者価格評価表!O$52=0,0,生産者価格評価表!O19/生産者価格評価表!O$52)</f>
        <v>8.7893799902486998E-4</v>
      </c>
      <c r="P19" s="22">
        <f>IF(生産者価格評価表!P$52=0,0,生産者価格評価表!P19/生産者価格評価表!P$52)</f>
        <v>0.16937019719344004</v>
      </c>
      <c r="Q19" s="22">
        <f>IF(生産者価格評価表!Q$52=0,0,生産者価格評価表!Q19/生産者価格評価表!Q$52)</f>
        <v>3.7504858680042823E-2</v>
      </c>
      <c r="R19" s="22">
        <f>IF(生産者価格評価表!R$52=0,0,生産者価格評価表!R19/生産者価格評価表!R$52)</f>
        <v>5.5163537200368469E-3</v>
      </c>
      <c r="S19" s="22">
        <f>IF(生産者価格評価表!S$52=0,0,生産者価格評価表!S19/生産者価格評価表!S$52)</f>
        <v>2.6279479885830755E-3</v>
      </c>
      <c r="T19" s="22">
        <f>IF(生産者価格評価表!T$52=0,0,生産者価格評価表!T19/生産者価格評価表!T$52)</f>
        <v>7.0895045617586794E-3</v>
      </c>
      <c r="U19" s="22">
        <f>IF(生産者価格評価表!U$52=0,0,生産者価格評価表!U19/生産者価格評価表!U$52)</f>
        <v>3.6327720967940643E-3</v>
      </c>
      <c r="V19" s="22">
        <f>IF(生産者価格評価表!V$52=0,0,生産者価格評価表!V19/生産者価格評価表!V$52)</f>
        <v>1.0837032177177634E-2</v>
      </c>
      <c r="W19" s="22">
        <f>IF(生産者価格評価表!W$52=0,0,生産者価格評価表!W19/生産者価格評価表!W$52)</f>
        <v>9.1060731562935202E-5</v>
      </c>
      <c r="X19" s="22">
        <f>IF(生産者価格評価表!X$52=0,0,生産者価格評価表!X19/生産者価格評価表!X$52)</f>
        <v>7.0927455993287612E-3</v>
      </c>
      <c r="Y19" s="22">
        <f>IF(生産者価格評価表!Y$52=0,0,生産者価格評価表!Y19/生産者価格評価表!Y$52)</f>
        <v>0</v>
      </c>
      <c r="Z19" s="22">
        <f>IF(生産者価格評価表!Z$52=0,0,生産者価格評価表!Z19/生産者価格評価表!Z$52)</f>
        <v>1.1556210200978929E-2</v>
      </c>
      <c r="AA19" s="22">
        <f>IF(生産者価格評価表!AA$52=0,0,生産者価格評価表!AA19/生産者価格評価表!AA$52)</f>
        <v>0</v>
      </c>
      <c r="AB19" s="22">
        <f>IF(生産者価格評価表!AB$52=0,0,生産者価格評価表!AB19/生産者価格評価表!AB$52)</f>
        <v>4.3439665882124297E-6</v>
      </c>
      <c r="AC19" s="22">
        <f>IF(生産者価格評価表!AC$52=0,0,生産者価格評価表!AC19/生産者価格評価表!AC$52)</f>
        <v>0</v>
      </c>
      <c r="AD19" s="22">
        <f>IF(生産者価格評価表!AD$52=0,0,生産者価格評価表!AD19/生産者価格評価表!AD$52)</f>
        <v>0</v>
      </c>
      <c r="AE19" s="22">
        <f>IF(生産者価格評価表!AE$52=0,0,生産者価格評価表!AE19/生産者価格評価表!AE$52)</f>
        <v>2.0828455306892493E-4</v>
      </c>
      <c r="AF19" s="22">
        <f>IF(生産者価格評価表!AF$52=0,0,生産者価格評価表!AF19/生産者価格評価表!AF$52)</f>
        <v>2.1832196280198521E-6</v>
      </c>
      <c r="AG19" s="22">
        <f>IF(生産者価格評価表!AG$52=0,0,生産者価格評価表!AG19/生産者価格評価表!AG$52)</f>
        <v>3.4197924785910158E-4</v>
      </c>
      <c r="AH19" s="22">
        <f>IF(生産者価格評価表!AH$52=0,0,生産者価格評価表!AH19/生産者価格評価表!AH$52)</f>
        <v>0</v>
      </c>
      <c r="AI19" s="22">
        <f>IF(生産者価格評価表!AI$52=0,0,生産者価格評価表!AI19/生産者価格評価表!AI$52)</f>
        <v>0</v>
      </c>
      <c r="AJ19" s="22">
        <f>IF(生産者価格評価表!AJ$52=0,0,生産者価格評価表!AJ19/生産者価格評価表!AJ$52)</f>
        <v>0</v>
      </c>
      <c r="AK19" s="22">
        <f>IF(生産者価格評価表!AK$52=0,0,生産者価格評価表!AK19/生産者価格評価表!AK$52)</f>
        <v>6.4691815016059166E-3</v>
      </c>
      <c r="AL19" s="22">
        <f>IF(生産者価格評価表!AL$52=0,0,生産者価格評価表!AL19/生産者価格評価表!AL$52)</f>
        <v>2.4326170497841086E-5</v>
      </c>
      <c r="AM19" s="22">
        <f>IF(生産者価格評価表!AM$52=0,0,生産者価格評価表!AM19/生産者価格評価表!AM$52)</f>
        <v>0</v>
      </c>
      <c r="AN19" s="22">
        <f>IF(生産者価格評価表!AN$52=0,0,生産者価格評価表!AN19/生産者価格評価表!AN$52)</f>
        <v>0</v>
      </c>
      <c r="AO19" s="29">
        <f>IF(生産者価格評価表!AO$52=0,0,生産者価格評価表!AO19/生産者価格評価表!AO$52)</f>
        <v>2.2265176945776943E-3</v>
      </c>
      <c r="AP19" s="22">
        <f>IF(生産者価格評価表!AP$44=0,0,生産者価格評価表!AP19/生産者価格評価表!AP$44)</f>
        <v>0</v>
      </c>
      <c r="AQ19" s="22">
        <f>IF(生産者価格評価表!AQ$44=0,0,生産者価格評価表!AQ19/生産者価格評価表!AQ$44)</f>
        <v>4.5846119347549612E-5</v>
      </c>
      <c r="AR19" s="22">
        <f>IF(生産者価格評価表!AR$44=0,0,生産者価格評価表!AR19/生産者価格評価表!AR$44)</f>
        <v>0</v>
      </c>
      <c r="AS19" s="22">
        <f>IF(生産者価格評価表!AS$44=0,0,生産者価格評価表!AS19/生産者価格評価表!AS$44)</f>
        <v>4.4825635481699983E-3</v>
      </c>
      <c r="AT19" s="22">
        <f>IF(生産者価格評価表!AT$44=0,0,生産者価格評価表!AT19/生産者価格評価表!AT$44)</f>
        <v>2.4622661887325759E-2</v>
      </c>
      <c r="AU19" s="22">
        <f>IF(生産者価格評価表!AU$44=0,0,生産者価格評価表!AU19/生産者価格評価表!AU$44)</f>
        <v>9.0417209960915006E-3</v>
      </c>
      <c r="AV19" s="50">
        <f>IF(生産者価格評価表!AV$44=0,0,生産者価格評価表!AV19/生産者価格評価表!AV$44)</f>
        <v>0</v>
      </c>
      <c r="AW19" s="22">
        <f>IF(生産者価格評価表!AW$44=0,0,生産者価格評価表!AW19/生産者価格評価表!AW$44)</f>
        <v>4.7926979429435378E-3</v>
      </c>
      <c r="AX19" s="22">
        <f>IF(生産者価格評価表!AX$44=0,0,生産者価格評価表!AX19/生産者価格評価表!AX$44)</f>
        <v>5.0953247600781775E-3</v>
      </c>
      <c r="AY19" s="22">
        <f>IF(生産者価格評価表!AY$44=0,0,生産者価格評価表!AY19/生産者価格評価表!AY$44)</f>
        <v>2.245267450997207E-2</v>
      </c>
      <c r="AZ19" s="22">
        <f>IF(生産者価格評価表!AZ$44=0,0,生産者価格評価表!AZ19/生産者価格評価表!AZ$44)</f>
        <v>9.0600724510153108E-3</v>
      </c>
      <c r="BA19" s="22">
        <f>IF(生産者価格評価表!BA$44=0,0,生産者価格評価表!BA19/生産者価格評価表!BA$44)</f>
        <v>1.0560561126816187E-2</v>
      </c>
      <c r="BB19" s="22">
        <f>IF(生産者価格評価表!BB$44=0,0,生産者価格評価表!BB19/生産者価格評価表!BB$44)</f>
        <v>6.0899946805045568E-3</v>
      </c>
      <c r="BC19" s="22">
        <f>IF(生産者価格評価表!BC$44=0,0,生産者価格評価表!BC19/生産者価格評価表!BC$44)</f>
        <v>5.9833004732871486E-3</v>
      </c>
      <c r="BD19" s="22">
        <f>IF(生産者価格評価表!BD$44=0,0,生産者価格評価表!BD19/生産者価格評価表!BD$44)</f>
        <v>1.6935100801469878E-2</v>
      </c>
      <c r="BE19" s="22">
        <f>IF(生産者価格評価表!BE$44=0,0,生産者価格評価表!BE19/生産者価格評価表!BE$44)</f>
        <v>1.3391626591292886E-2</v>
      </c>
      <c r="BF19" s="22">
        <f>IF(生産者価格評価表!BF$44=0,0,生産者価格評価表!BF19/生産者価格評価表!BF$44)</f>
        <v>1.4006577622741323E-2</v>
      </c>
      <c r="BG19" s="22">
        <f>IF(生産者価格評価表!BG$44=0,0,生産者価格評価表!BG19/生産者価格評価表!BG$44)</f>
        <v>8.2363066143197321E-4</v>
      </c>
      <c r="BH19" s="29">
        <f>IF(生産者価格評価表!BH$44=0,0,生産者価格評価表!BH19/生産者価格評価表!BH$44)</f>
        <v>2.7287439582544611E-3</v>
      </c>
    </row>
    <row r="20" spans="2:60" ht="14.25" customHeight="1" x14ac:dyDescent="0.15">
      <c r="B20" s="5" t="s">
        <v>61</v>
      </c>
      <c r="C20" s="42" t="s">
        <v>38</v>
      </c>
      <c r="D20" s="33">
        <f>IF(生産者価格評価表!D$52=0,0,生産者価格評価表!D20/生産者価格評価表!D$52)</f>
        <v>3.4758424993338336E-8</v>
      </c>
      <c r="E20" s="22">
        <f>IF(生産者価格評価表!E$52=0,0,生産者価格評価表!E20/生産者価格評価表!E$52)</f>
        <v>0</v>
      </c>
      <c r="F20" s="22">
        <f>IF(生産者価格評価表!F$52=0,0,生産者価格評価表!F20/生産者価格評価表!F$52)</f>
        <v>0</v>
      </c>
      <c r="G20" s="22">
        <f>IF(生産者価格評価表!G$52=0,0,生産者価格評価表!G20/生産者価格評価表!G$52)</f>
        <v>0</v>
      </c>
      <c r="H20" s="22">
        <f>IF(生産者価格評価表!H$52=0,0,生産者価格評価表!H20/生産者価格評価表!H$52)</f>
        <v>5.1845405895234648E-5</v>
      </c>
      <c r="I20" s="22">
        <f>IF(生産者価格評価表!I$52=0,0,生産者価格評価表!I20/生産者価格評価表!I$52)</f>
        <v>0</v>
      </c>
      <c r="J20" s="22">
        <f>IF(生産者価格評価表!J$52=0,0,生産者価格評価表!J20/生産者価格評価表!J$52)</f>
        <v>0</v>
      </c>
      <c r="K20" s="22">
        <f>IF(生産者価格評価表!K$52=0,0,生産者価格評価表!K20/生産者価格評価表!K$52)</f>
        <v>2.9168738907156813E-3</v>
      </c>
      <c r="L20" s="22">
        <f>IF(生産者価格評価表!L$52=0,0,生産者価格評価表!L20/生産者価格評価表!L$52)</f>
        <v>3.4983329538153983E-4</v>
      </c>
      <c r="M20" s="22">
        <f>IF(生産者価格評価表!M$52=0,0,生産者価格評価表!M20/生産者価格評価表!M$52)</f>
        <v>1.3828439760217267E-3</v>
      </c>
      <c r="N20" s="22">
        <f>IF(生産者価格評価表!N$52=0,0,生産者価格評価表!N20/生産者価格評価表!N$52)</f>
        <v>8.7159840656363826E-5</v>
      </c>
      <c r="O20" s="22">
        <f>IF(生産者価格評価表!O$52=0,0,生産者価格評価表!O20/生産者価格評価表!O$52)</f>
        <v>3.5837629690072442E-4</v>
      </c>
      <c r="P20" s="22">
        <f>IF(生産者価格評価表!P$52=0,0,生産者価格評価表!P20/生産者価格評価表!P$52)</f>
        <v>5.9215175959147874E-3</v>
      </c>
      <c r="Q20" s="22">
        <f>IF(生産者価格評価表!Q$52=0,0,生産者価格評価表!Q20/生産者価格評価表!Q$52)</f>
        <v>0.10992366459649604</v>
      </c>
      <c r="R20" s="22">
        <f>IF(生産者価格評価表!R$52=0,0,生産者価格評価表!R20/生産者価格評価表!R$52)</f>
        <v>7.5848487316293499E-4</v>
      </c>
      <c r="S20" s="22">
        <f>IF(生産者価格評価表!S$52=0,0,生産者価格評価表!S20/生産者価格評価表!S$52)</f>
        <v>2.2587138125220105E-3</v>
      </c>
      <c r="T20" s="22">
        <f>IF(生産者価格評価表!T$52=0,0,生産者価格評価表!T20/生産者価格評価表!T$52)</f>
        <v>3.6179186097933451E-3</v>
      </c>
      <c r="U20" s="22">
        <f>IF(生産者価格評価表!U$52=0,0,生産者価格評価表!U20/生産者価格評価表!U$52)</f>
        <v>1.6309744864765005E-4</v>
      </c>
      <c r="V20" s="22">
        <f>IF(生産者価格評価表!V$52=0,0,生産者価格評価表!V20/生産者価格評価表!V$52)</f>
        <v>8.8265999776751677E-4</v>
      </c>
      <c r="W20" s="22">
        <f>IF(生産者価格評価表!W$52=0,0,生産者価格評価表!W20/生産者価格評価表!W$52)</f>
        <v>6.20239629648717E-5</v>
      </c>
      <c r="X20" s="22">
        <f>IF(生産者価格評価表!X$52=0,0,生産者価格評価表!X20/生産者価格評価表!X$52)</f>
        <v>5.1824075329413352E-5</v>
      </c>
      <c r="Y20" s="22">
        <f>IF(生産者価格評価表!Y$52=0,0,生産者価格評価表!Y20/生産者価格評価表!Y$52)</f>
        <v>7.7559236887158785E-6</v>
      </c>
      <c r="Z20" s="22">
        <f>IF(生産者価格評価表!Z$52=0,0,生産者価格評価表!Z20/生産者価格評価表!Z$52)</f>
        <v>2.9772570014799599E-4</v>
      </c>
      <c r="AA20" s="22">
        <f>IF(生産者価格評価表!AA$52=0,0,生産者価格評価表!AA20/生産者価格評価表!AA$52)</f>
        <v>0</v>
      </c>
      <c r="AB20" s="22">
        <f>IF(生産者価格評価表!AB$52=0,0,生産者価格評価表!AB20/生産者価格評価表!AB$52)</f>
        <v>3.1251780453694529E-6</v>
      </c>
      <c r="AC20" s="22">
        <f>IF(生産者価格評価表!AC$52=0,0,生産者価格評価表!AC20/生産者価格評価表!AC$52)</f>
        <v>0</v>
      </c>
      <c r="AD20" s="22">
        <f>IF(生産者価格評価表!AD$52=0,0,生産者価格評価表!AD20/生産者価格評価表!AD$52)</f>
        <v>0</v>
      </c>
      <c r="AE20" s="22">
        <f>IF(生産者価格評価表!AE$52=0,0,生産者価格評価表!AE20/生産者価格評価表!AE$52)</f>
        <v>6.9530170950593572E-5</v>
      </c>
      <c r="AF20" s="22">
        <f>IF(生産者価格評価表!AF$52=0,0,生産者価格評価表!AF20/生産者価格評価表!AF$52)</f>
        <v>8.1359537750611552E-6</v>
      </c>
      <c r="AG20" s="22">
        <f>IF(生産者価格評価表!AG$52=0,0,生産者価格評価表!AG20/生産者価格評価表!AG$52)</f>
        <v>2.3178452482608376E-5</v>
      </c>
      <c r="AH20" s="22">
        <f>IF(生産者価格評価表!AH$52=0,0,生産者価格評価表!AH20/生産者価格評価表!AH$52)</f>
        <v>0</v>
      </c>
      <c r="AI20" s="22">
        <f>IF(生産者価格評価表!AI$52=0,0,生産者価格評価表!AI20/生産者価格評価表!AI$52)</f>
        <v>0</v>
      </c>
      <c r="AJ20" s="22">
        <f>IF(生産者価格評価表!AJ$52=0,0,生産者価格評価表!AJ20/生産者価格評価表!AJ$52)</f>
        <v>0</v>
      </c>
      <c r="AK20" s="22">
        <f>IF(生産者価格評価表!AK$52=0,0,生産者価格評価表!AK20/生産者価格評価表!AK$52)</f>
        <v>1.0181757318429014E-2</v>
      </c>
      <c r="AL20" s="22">
        <f>IF(生産者価格評価表!AL$52=0,0,生産者価格評価表!AL20/生産者価格評価表!AL$52)</f>
        <v>1.452607098570272E-5</v>
      </c>
      <c r="AM20" s="22">
        <f>IF(生産者価格評価表!AM$52=0,0,生産者価格評価表!AM20/生産者価格評価表!AM$52)</f>
        <v>0</v>
      </c>
      <c r="AN20" s="22">
        <f>IF(生産者価格評価表!AN$52=0,0,生産者価格評価表!AN20/生産者価格評価表!AN$52)</f>
        <v>0</v>
      </c>
      <c r="AO20" s="29">
        <f>IF(生産者価格評価表!AO$52=0,0,生産者価格評価表!AO20/生産者価格評価表!AO$52)</f>
        <v>1.6309739028185686E-3</v>
      </c>
      <c r="AP20" s="22">
        <f>IF(生産者価格評価表!AP$44=0,0,生産者価格評価表!AP20/生産者価格評価表!AP$44)</f>
        <v>0</v>
      </c>
      <c r="AQ20" s="22">
        <f>IF(生産者価格評価表!AQ$44=0,0,生産者価格評価表!AQ20/生産者価格評価表!AQ$44)</f>
        <v>1.2937839300655102E-5</v>
      </c>
      <c r="AR20" s="22">
        <f>IF(生産者価格評価表!AR$44=0,0,生産者価格評価表!AR20/生産者価格評価表!AR$44)</f>
        <v>0</v>
      </c>
      <c r="AS20" s="22">
        <f>IF(生産者価格評価表!AS$44=0,0,生産者価格評価表!AS20/生産者価格評価表!AS$44)</f>
        <v>1.9555993403317204E-3</v>
      </c>
      <c r="AT20" s="22">
        <f>IF(生産者価格評価表!AT$44=0,0,生産者価格評価表!AT20/生産者価格評価表!AT$44)</f>
        <v>2.5560006168184071E-2</v>
      </c>
      <c r="AU20" s="22">
        <f>IF(生産者価格評価表!AU$44=0,0,生産者価格評価表!AU20/生産者価格評価表!AU$44)</f>
        <v>9.0417209960915006E-3</v>
      </c>
      <c r="AV20" s="50">
        <f>IF(生産者価格評価表!AV$44=0,0,生産者価格評価表!AV20/生産者価格評価表!AV$44)</f>
        <v>0</v>
      </c>
      <c r="AW20" s="22">
        <f>IF(生産者価格評価表!AW$44=0,0,生産者価格評価表!AW20/生産者価格評価表!AW$44)</f>
        <v>4.8441919628770674E-3</v>
      </c>
      <c r="AX20" s="22">
        <f>IF(生産者価格評価表!AX$44=0,0,生産者価格評価表!AX20/生産者価格評価表!AX$44)</f>
        <v>4.6238749980380515E-3</v>
      </c>
      <c r="AY20" s="22">
        <f>IF(生産者価格評価表!AY$44=0,0,生産者価格評価表!AY20/生産者価格評価表!AY$44)</f>
        <v>3.5229475958228361E-2</v>
      </c>
      <c r="AZ20" s="22">
        <f>IF(生産者価格評価表!AZ$44=0,0,生産者価格評価表!AZ20/生産者価格評価表!AZ$44)</f>
        <v>7.411555797319995E-3</v>
      </c>
      <c r="BA20" s="22">
        <f>IF(生産者価格評価表!BA$44=0,0,生産者価格評価表!BA20/生産者価格評価表!BA$44)</f>
        <v>1.0528237230997073E-2</v>
      </c>
      <c r="BB20" s="22">
        <f>IF(生産者価格評価表!BB$44=0,0,生産者価格評価表!BB20/生産者価格評価表!BB$44)</f>
        <v>6.1226365354007627E-3</v>
      </c>
      <c r="BC20" s="22">
        <f>IF(生産者価格評価表!BC$44=0,0,生産者価格評価表!BC20/生産者価格評価表!BC$44)</f>
        <v>5.5831986051129269E-3</v>
      </c>
      <c r="BD20" s="22">
        <f>IF(生産者価格評価表!BD$44=0,0,生産者価格評価表!BD20/生産者価格評価表!BD$44)</f>
        <v>1.4265126319641479E-2</v>
      </c>
      <c r="BE20" s="22">
        <f>IF(生産者価格評価表!BE$44=0,0,生産者価格評価表!BE20/生産者価格評価表!BE$44)</f>
        <v>1.2446991470274293E-2</v>
      </c>
      <c r="BF20" s="22">
        <f>IF(生産者価格評価表!BF$44=0,0,生産者価格評価表!BF20/生産者価格評価表!BF$44)</f>
        <v>1.2762519066812052E-2</v>
      </c>
      <c r="BG20" s="22">
        <f>IF(生産者価格評価表!BG$44=0,0,生産者価格評価表!BG20/生産者価格評価表!BG$44)</f>
        <v>1.7055744380998436E-3</v>
      </c>
      <c r="BH20" s="29">
        <f>IF(生産者価格評価表!BH$44=0,0,生産者価格評価表!BH20/生産者価格評価表!BH$44)</f>
        <v>2.6709840889136537E-3</v>
      </c>
    </row>
    <row r="21" spans="2:60" ht="14.25" customHeight="1" x14ac:dyDescent="0.15">
      <c r="B21" s="5" t="s">
        <v>62</v>
      </c>
      <c r="C21" s="42" t="s">
        <v>39</v>
      </c>
      <c r="D21" s="33">
        <f>IF(生産者価格評価表!D$52=0,0,生産者価格評価表!D21/生産者価格評価表!D$52)</f>
        <v>1.1640306332619412E-6</v>
      </c>
      <c r="E21" s="22">
        <f>IF(生産者価格評価表!E$52=0,0,生産者価格評価表!E21/生産者価格評価表!E$52)</f>
        <v>0</v>
      </c>
      <c r="F21" s="22">
        <f>IF(生産者価格評価表!F$52=0,0,生産者価格評価表!F21/生産者価格評価表!F$52)</f>
        <v>0</v>
      </c>
      <c r="G21" s="22">
        <f>IF(生産者価格評価表!G$52=0,0,生産者価格評価表!G21/生産者価格評価表!G$52)</f>
        <v>0</v>
      </c>
      <c r="H21" s="22">
        <f>IF(生産者価格評価表!H$52=0,0,生産者価格評価表!H21/生産者価格評価表!H$52)</f>
        <v>0</v>
      </c>
      <c r="I21" s="22">
        <f>IF(生産者価格評価表!I$52=0,0,生産者価格評価表!I21/生産者価格評価表!I$52)</f>
        <v>0</v>
      </c>
      <c r="J21" s="22">
        <f>IF(生産者価格評価表!J$52=0,0,生産者価格評価表!J21/生産者価格評価表!J$52)</f>
        <v>0</v>
      </c>
      <c r="K21" s="22">
        <f>IF(生産者価格評価表!K$52=0,0,生産者価格評価表!K21/生産者価格評価表!K$52)</f>
        <v>0</v>
      </c>
      <c r="L21" s="22">
        <f>IF(生産者価格評価表!L$52=0,0,生産者価格評価表!L21/生産者価格評価表!L$52)</f>
        <v>0</v>
      </c>
      <c r="M21" s="22">
        <f>IF(生産者価格評価表!M$52=0,0,生産者価格評価表!M21/生産者価格評価表!M$52)</f>
        <v>0</v>
      </c>
      <c r="N21" s="22">
        <f>IF(生産者価格評価表!N$52=0,0,生産者価格評価表!N21/生産者価格評価表!N$52)</f>
        <v>0</v>
      </c>
      <c r="O21" s="22">
        <f>IF(生産者価格評価表!O$52=0,0,生産者価格評価表!O21/生産者価格評価表!O$52)</f>
        <v>6.2917041934108141E-6</v>
      </c>
      <c r="P21" s="22">
        <f>IF(生産者価格評価表!P$52=0,0,生産者価格評価表!P21/生産者価格評価表!P$52)</f>
        <v>2.2380414976053034E-3</v>
      </c>
      <c r="Q21" s="22">
        <f>IF(生産者価格評価表!Q$52=0,0,生産者価格評価表!Q21/生産者価格評価表!Q$52)</f>
        <v>4.5507718044647451E-3</v>
      </c>
      <c r="R21" s="22">
        <f>IF(生産者価格評価表!R$52=0,0,生産者価格評価表!R21/生産者価格評価表!R$52)</f>
        <v>6.2152618658101302E-2</v>
      </c>
      <c r="S21" s="22">
        <f>IF(生産者価格評価表!S$52=0,0,生産者価格評価表!S21/生産者価格評価表!S$52)</f>
        <v>0</v>
      </c>
      <c r="T21" s="22">
        <f>IF(生産者価格評価表!T$52=0,0,生産者価格評価表!T21/生産者価格評価表!T$52)</f>
        <v>1.2520426944236296E-3</v>
      </c>
      <c r="U21" s="22">
        <f>IF(生産者価格評価表!U$52=0,0,生産者価格評価表!U21/生産者価格評価表!U$52)</f>
        <v>7.7949179452424554E-5</v>
      </c>
      <c r="V21" s="22">
        <f>IF(生産者価格評価表!V$52=0,0,生産者価格評価表!V21/生産者価格評価表!V$52)</f>
        <v>3.7566057131289889E-4</v>
      </c>
      <c r="W21" s="22">
        <f>IF(生産者価格評価表!W$52=0,0,生産者価格評価表!W21/生産者価格評価表!W$52)</f>
        <v>1.4569717050069635E-4</v>
      </c>
      <c r="X21" s="22">
        <f>IF(生産者価格評価表!X$52=0,0,生産者価格評価表!X21/生産者価格評価表!X$52)</f>
        <v>1.8574734261074787E-4</v>
      </c>
      <c r="Y21" s="22">
        <f>IF(生産者価格評価表!Y$52=0,0,生産者価格評価表!Y21/生産者価格評価表!Y$52)</f>
        <v>0</v>
      </c>
      <c r="Z21" s="22">
        <f>IF(生産者価格評価表!Z$52=0,0,生産者価格評価表!Z21/生産者価格評価表!Z$52)</f>
        <v>1.2060911851210774E-4</v>
      </c>
      <c r="AA21" s="22">
        <f>IF(生産者価格評価表!AA$52=0,0,生産者価格評価表!AA21/生産者価格評価表!AA$52)</f>
        <v>1.7254492196707024E-5</v>
      </c>
      <c r="AB21" s="22">
        <f>IF(生産者価格評価表!AB$52=0,0,生産者価格評価表!AB21/生産者価格評価表!AB$52)</f>
        <v>9.648452701382864E-4</v>
      </c>
      <c r="AC21" s="22">
        <f>IF(生産者価格評価表!AC$52=0,0,生産者価格評価表!AC21/生産者価格評価表!AC$52)</f>
        <v>1.039652979517795E-5</v>
      </c>
      <c r="AD21" s="22">
        <f>IF(生産者価格評価表!AD$52=0,0,生産者価格評価表!AD21/生産者価格評価表!AD$52)</f>
        <v>0</v>
      </c>
      <c r="AE21" s="22">
        <f>IF(生産者価格評価表!AE$52=0,0,生産者価格評価表!AE21/生産者価格評価表!AE$52)</f>
        <v>9.9990783393025305E-6</v>
      </c>
      <c r="AF21" s="22">
        <f>IF(生産者価格評価表!AF$52=0,0,生産者価格評価表!AF21/生産者価格評価表!AF$52)</f>
        <v>1.3749069728135038E-4</v>
      </c>
      <c r="AG21" s="22">
        <f>IF(生産者価格評価表!AG$52=0,0,生産者価格評価表!AG21/生産者価格評価表!AG$52)</f>
        <v>4.0148179468331036E-3</v>
      </c>
      <c r="AH21" s="22">
        <f>IF(生産者価格評価表!AH$52=0,0,生産者価格評価表!AH21/生産者価格評価表!AH$52)</f>
        <v>0</v>
      </c>
      <c r="AI21" s="22">
        <f>IF(生産者価格評価表!AI$52=0,0,生産者価格評価表!AI21/生産者価格評価表!AI$52)</f>
        <v>1.0947245307811004E-2</v>
      </c>
      <c r="AJ21" s="22">
        <f>IF(生産者価格評価表!AJ$52=0,0,生産者価格評価表!AJ21/生産者価格評価表!AJ$52)</f>
        <v>0</v>
      </c>
      <c r="AK21" s="22">
        <f>IF(生産者価格評価表!AK$52=0,0,生産者価格評価表!AK21/生産者価格評価表!AK$52)</f>
        <v>3.241553249847351E-3</v>
      </c>
      <c r="AL21" s="22">
        <f>IF(生産者価格評価表!AL$52=0,0,生産者価格評価表!AL21/生産者価格評価表!AL$52)</f>
        <v>8.9176165502766658E-4</v>
      </c>
      <c r="AM21" s="22">
        <f>IF(生産者価格評価表!AM$52=0,0,生産者価格評価表!AM21/生産者価格評価表!AM$52)</f>
        <v>2.3478612872756707E-2</v>
      </c>
      <c r="AN21" s="22">
        <f>IF(生産者価格評価表!AN$52=0,0,生産者価格評価表!AN21/生産者価格評価表!AN$52)</f>
        <v>0</v>
      </c>
      <c r="AO21" s="29">
        <f>IF(生産者価格評価表!AO$52=0,0,生産者価格評価表!AO21/生産者価格評価表!AO$52)</f>
        <v>2.1167606835574802E-3</v>
      </c>
      <c r="AP21" s="22">
        <f>IF(生産者価格評価表!AP$44=0,0,生産者価格評価表!AP21/生産者価格評価表!AP$44)</f>
        <v>1.9447990743061899E-4</v>
      </c>
      <c r="AQ21" s="22">
        <f>IF(生産者価格評価表!AQ$44=0,0,生産者価格評価表!AQ21/生産者価格評価表!AQ$44)</f>
        <v>3.1410795235262671E-4</v>
      </c>
      <c r="AR21" s="22">
        <f>IF(生産者価格評価表!AR$44=0,0,生産者価格評価表!AR21/生産者価格評価表!AR$44)</f>
        <v>0</v>
      </c>
      <c r="AS21" s="22">
        <f>IF(生産者価格評価表!AS$44=0,0,生産者価格評価表!AS21/生産者価格評価表!AS$44)</f>
        <v>1.4958567845700012E-2</v>
      </c>
      <c r="AT21" s="22">
        <f>IF(生産者価格評価表!AT$44=0,0,生産者価格評価表!AT21/生産者価格評価表!AT$44)</f>
        <v>2.1722443965734126E-2</v>
      </c>
      <c r="AU21" s="22">
        <f>IF(生産者価格評価表!AU$44=0,0,生産者価格評価表!AU21/生産者価格評価表!AU$44)</f>
        <v>2.7125162988274502E-2</v>
      </c>
      <c r="AV21" s="50">
        <f>IF(生産者価格評価表!AV$44=0,0,生産者価格評価表!AV21/生産者価格評価表!AV$44)</f>
        <v>0</v>
      </c>
      <c r="AW21" s="22">
        <f>IF(生産者価格評価表!AW$44=0,0,生産者価格評価表!AW21/生産者価格評価表!AW$44)</f>
        <v>4.8382506556523298E-3</v>
      </c>
      <c r="AX21" s="22">
        <f>IF(生産者価格評価表!AX$44=0,0,生産者価格評価表!AX21/生産者価格評価表!AX$44)</f>
        <v>5.0325466703209434E-3</v>
      </c>
      <c r="AY21" s="22">
        <f>IF(生産者価格評価表!AY$44=0,0,生産者価格評価表!AY21/生産者価格評価表!AY$44)</f>
        <v>4.5510845131644162E-2</v>
      </c>
      <c r="AZ21" s="22">
        <f>IF(生産者価格評価表!AZ$44=0,0,生産者価格評価表!AZ21/生産者価格評価表!AZ$44)</f>
        <v>1.7209738311803523E-2</v>
      </c>
      <c r="BA21" s="22">
        <f>IF(生産者価格評価表!BA$44=0,0,生産者価格評価表!BA21/生産者価格評価表!BA$44)</f>
        <v>2.0380555312776209E-2</v>
      </c>
      <c r="BB21" s="22">
        <f>IF(生産者価格評価表!BB$44=0,0,生産者価格評価表!BB21/生産者価格評価表!BB$44)</f>
        <v>8.3339960440386787E-3</v>
      </c>
      <c r="BC21" s="22">
        <f>IF(生産者価格評価表!BC$44=0,0,生産者価格評価表!BC21/生産者価格評価表!BC$44)</f>
        <v>7.5262464860447569E-3</v>
      </c>
      <c r="BD21" s="22">
        <f>IF(生産者価格評価表!BD$44=0,0,生産者価格評価表!BD21/生産者価格評価表!BD$44)</f>
        <v>2.7777450624556981E-2</v>
      </c>
      <c r="BE21" s="22">
        <f>IF(生産者価格評価表!BE$44=0,0,生産者価格評価表!BE21/生産者価格評価表!BE$44)</f>
        <v>1.1388987752739568E-2</v>
      </c>
      <c r="BF21" s="22">
        <f>IF(生産者価格評価表!BF$44=0,0,生産者価格評価表!BF21/生産者価格評価表!BF$44)</f>
        <v>1.4233117990214931E-2</v>
      </c>
      <c r="BG21" s="22">
        <f>IF(生産者価格評価表!BG$44=0,0,生産者価格評価表!BG21/生産者価格評価表!BG$44)</f>
        <v>4.4097115657298633E-3</v>
      </c>
      <c r="BH21" s="29">
        <f>IF(生産者価格評価表!BH$44=0,0,生産者価格評価表!BH21/生産者価格評価表!BH$44)</f>
        <v>4.8056758335814943E-3</v>
      </c>
    </row>
    <row r="22" spans="2:60" ht="14.25" customHeight="1" x14ac:dyDescent="0.15">
      <c r="B22" s="5" t="s">
        <v>63</v>
      </c>
      <c r="C22" s="42" t="s">
        <v>106</v>
      </c>
      <c r="D22" s="33">
        <f>IF(生産者価格評価表!D$52=0,0,生産者価格評価表!D22/生産者価格評価表!D$52)</f>
        <v>0</v>
      </c>
      <c r="E22" s="22">
        <f>IF(生産者価格評価表!E$52=0,0,生産者価格評価表!E22/生産者価格評価表!E$52)</f>
        <v>0</v>
      </c>
      <c r="F22" s="22">
        <f>IF(生産者価格評価表!F$52=0,0,生産者価格評価表!F22/生産者価格評価表!F$52)</f>
        <v>0</v>
      </c>
      <c r="G22" s="22">
        <f>IF(生産者価格評価表!G$52=0,0,生産者価格評価表!G22/生産者価格評価表!G$52)</f>
        <v>0</v>
      </c>
      <c r="H22" s="22">
        <f>IF(生産者価格評価表!H$52=0,0,生産者価格評価表!H22/生産者価格評価表!H$52)</f>
        <v>6.7629987961851561E-6</v>
      </c>
      <c r="I22" s="22">
        <f>IF(生産者価格評価表!I$52=0,0,生産者価格評価表!I22/生産者価格評価表!I$52)</f>
        <v>6.433596411409002E-6</v>
      </c>
      <c r="J22" s="22">
        <f>IF(生産者価格評価表!J$52=0,0,生産者価格評価表!J22/生産者価格評価表!J$52)</f>
        <v>0</v>
      </c>
      <c r="K22" s="22">
        <f>IF(生産者価格評価表!K$52=0,0,生産者価格評価表!K22/生産者価格評価表!K$52)</f>
        <v>0</v>
      </c>
      <c r="L22" s="22">
        <f>IF(生産者価格評価表!L$52=0,0,生産者価格評価表!L22/生産者価格評価表!L$52)</f>
        <v>0</v>
      </c>
      <c r="M22" s="22">
        <f>IF(生産者価格評価表!M$52=0,0,生産者価格評価表!M22/生産者価格評価表!M$52)</f>
        <v>0</v>
      </c>
      <c r="N22" s="22">
        <f>IF(生産者価格評価表!N$52=0,0,生産者価格評価表!N22/生産者価格評価表!N$52)</f>
        <v>3.2526506711200935E-4</v>
      </c>
      <c r="O22" s="22">
        <f>IF(生産者価格評価表!O$52=0,0,生産者価格評価表!O22/生産者価格評価表!O$52)</f>
        <v>7.0572728797773749E-3</v>
      </c>
      <c r="P22" s="22">
        <f>IF(生産者価格評価表!P$52=0,0,生産者価格評価表!P22/生産者価格評価表!P$52)</f>
        <v>6.0379558986847727E-3</v>
      </c>
      <c r="Q22" s="22">
        <f>IF(生産者価格評価表!Q$52=0,0,生産者価格評価表!Q22/生産者価格評価表!Q$52)</f>
        <v>7.5786727010969702E-3</v>
      </c>
      <c r="R22" s="22">
        <f>IF(生産者価格評価表!R$52=0,0,生産者価格評価表!R22/生産者価格評価表!R$52)</f>
        <v>0.10803764998752408</v>
      </c>
      <c r="S22" s="22">
        <f>IF(生産者価格評価表!S$52=0,0,生産者価格評価表!S22/生産者価格評価表!S$52)</f>
        <v>0.31841793306488508</v>
      </c>
      <c r="T22" s="22">
        <f>IF(生産者価格評価表!T$52=0,0,生産者価格評価表!T22/生産者価格評価表!T$52)</f>
        <v>0.13992731254408125</v>
      </c>
      <c r="U22" s="22">
        <f>IF(生産者価格評価表!U$52=0,0,生産者価格評価表!U22/生産者価格評価表!U$52)</f>
        <v>0.27233411110042921</v>
      </c>
      <c r="V22" s="22">
        <f>IF(生産者価格評価表!V$52=0,0,生産者価格評価表!V22/生産者価格評価表!V$52)</f>
        <v>2.2240926751087048E-2</v>
      </c>
      <c r="W22" s="22">
        <f>IF(生産者価格評価表!W$52=0,0,生産者価格評価表!W22/生産者価格評価表!W$52)</f>
        <v>6.6533400646539651E-3</v>
      </c>
      <c r="X22" s="22">
        <f>IF(生産者価格評価表!X$52=0,0,生産者価格評価表!X22/生産者価格評価表!X$52)</f>
        <v>4.1153803297708577E-4</v>
      </c>
      <c r="Y22" s="22">
        <f>IF(生産者価格評価表!Y$52=0,0,生産者価格評価表!Y22/生産者価格評価表!Y$52)</f>
        <v>3.4221011337611095E-6</v>
      </c>
      <c r="Z22" s="22">
        <f>IF(生産者価格評価表!Z$52=0,0,生産者価格評価表!Z22/生産者価格評価表!Z$52)</f>
        <v>2.4810475012333004E-5</v>
      </c>
      <c r="AA22" s="22">
        <f>IF(生産者価格評価表!AA$52=0,0,生産者価格評価表!AA22/生産者価格評価表!AA$52)</f>
        <v>0</v>
      </c>
      <c r="AB22" s="22">
        <f>IF(生産者価格評価表!AB$52=0,0,生産者価格評価表!AB22/生産者価格評価表!AB$52)</f>
        <v>2.6438573735910032E-5</v>
      </c>
      <c r="AC22" s="22">
        <f>IF(生産者価格評価表!AC$52=0,0,生産者価格評価表!AC22/生産者価格評価表!AC$52)</f>
        <v>4.0162947985136136E-5</v>
      </c>
      <c r="AD22" s="22">
        <f>IF(生産者価格評価表!AD$52=0,0,生産者価格評価表!AD22/生産者価格評価表!AD$52)</f>
        <v>0</v>
      </c>
      <c r="AE22" s="22">
        <f>IF(生産者価格評価表!AE$52=0,0,生産者価格評価表!AE22/生産者価格評価表!AE$52)</f>
        <v>2.8635176043419532E-6</v>
      </c>
      <c r="AF22" s="22">
        <f>IF(生産者価格評価表!AF$52=0,0,生産者価格評価表!AF22/生産者価格評価表!AF$52)</f>
        <v>6.2724503652538126E-4</v>
      </c>
      <c r="AG22" s="22">
        <f>IF(生産者価格評価表!AG$52=0,0,生産者価格評価表!AG22/生産者価格評価表!AG$52)</f>
        <v>1.9902810012554393E-3</v>
      </c>
      <c r="AH22" s="22">
        <f>IF(生産者価格評価表!AH$52=0,0,生産者価格評価表!AH22/生産者価格評価表!AH$52)</f>
        <v>1.188632165137876E-3</v>
      </c>
      <c r="AI22" s="22">
        <f>IF(生産者価格評価表!AI$52=0,0,生産者価格評価表!AI22/生産者価格評価表!AI$52)</f>
        <v>1.6220157614091091E-6</v>
      </c>
      <c r="AJ22" s="22">
        <f>IF(生産者価格評価表!AJ$52=0,0,生産者価格評価表!AJ22/生産者価格評価表!AJ$52)</f>
        <v>0</v>
      </c>
      <c r="AK22" s="22">
        <f>IF(生産者価格評価表!AK$52=0,0,生産者価格評価表!AK22/生産者価格評価表!AK$52)</f>
        <v>1.0365103097961216E-2</v>
      </c>
      <c r="AL22" s="22">
        <f>IF(生産者価格評価表!AL$52=0,0,生産者価格評価表!AL22/生産者価格評価表!AL$52)</f>
        <v>2.4730630293248589E-5</v>
      </c>
      <c r="AM22" s="22">
        <f>IF(生産者価格評価表!AM$52=0,0,生産者価格評価表!AM22/生産者価格評価表!AM$52)</f>
        <v>3.2046957225745507E-2</v>
      </c>
      <c r="AN22" s="22">
        <f>IF(生産者価格評価表!AN$52=0,0,生産者価格評価表!AN22/生産者価格評価表!AN$52)</f>
        <v>0</v>
      </c>
      <c r="AO22" s="29">
        <f>IF(生産者価格評価表!AO$52=0,0,生産者価格評価表!AO22/生産者価格評価表!AO$52)</f>
        <v>3.385544564688286E-3</v>
      </c>
      <c r="AP22" s="22">
        <f>IF(生産者価格評価表!AP$44=0,0,生産者価格評価表!AP22/生産者価格評価表!AP$44)</f>
        <v>3.5359983169203451E-5</v>
      </c>
      <c r="AQ22" s="22">
        <f>IF(生産者価格評価表!AQ$44=0,0,生産者価格評価表!AQ22/生産者価格評価表!AQ$44)</f>
        <v>1.005679901378723E-4</v>
      </c>
      <c r="AR22" s="22">
        <f>IF(生産者価格評価表!AR$44=0,0,生産者価格評価表!AR22/生産者価格評価表!AR$44)</f>
        <v>0</v>
      </c>
      <c r="AS22" s="22">
        <f>IF(生産者価格評価表!AS$44=0,0,生産者価格評価表!AS22/生産者価格評価表!AS$44)</f>
        <v>0</v>
      </c>
      <c r="AT22" s="22">
        <f>IF(生産者価格評価表!AT$44=0,0,生産者価格評価表!AT22/生産者価格評価表!AT$44)</f>
        <v>0</v>
      </c>
      <c r="AU22" s="22">
        <f>IF(生産者価格評価表!AU$44=0,0,生産者価格評価表!AU22/生産者価格評価表!AU$44)</f>
        <v>1.8083441992183001E-2</v>
      </c>
      <c r="AV22" s="50">
        <f>IF(生産者価格評価表!AV$44=0,0,生産者価格評価表!AV22/生産者価格評価表!AV$44)</f>
        <v>0</v>
      </c>
      <c r="AW22" s="22">
        <f>IF(生産者価格評価表!AW$44=0,0,生産者価格評価表!AW22/生産者価格評価表!AW$44)</f>
        <v>5.6163562258199422E-5</v>
      </c>
      <c r="AX22" s="22">
        <f>IF(生産者価格評価表!AX$44=0,0,生産者価格評価表!AX22/生産者価格評価表!AX$44)</f>
        <v>2.9133420018667973E-3</v>
      </c>
      <c r="AY22" s="22">
        <f>IF(生産者価格評価表!AY$44=0,0,生産者価格評価表!AY22/生産者価格評価表!AY$44)</f>
        <v>1.6072614771834606E-2</v>
      </c>
      <c r="AZ22" s="22">
        <f>IF(生産者価格評価表!AZ$44=0,0,生産者価格評価表!AZ22/生産者価格評価表!AZ$44)</f>
        <v>5.0927597577503161E-3</v>
      </c>
      <c r="BA22" s="22">
        <f>IF(生産者価格評価表!BA$44=0,0,生産者価格評価表!BA22/生産者価格評価表!BA$44)</f>
        <v>6.3229275801079329E-3</v>
      </c>
      <c r="BB22" s="22">
        <f>IF(生産者価格評価表!BB$44=0,0,生産者価格評価表!BB22/生産者価格評価表!BB$44)</f>
        <v>1.4656721196305161E-3</v>
      </c>
      <c r="BC22" s="22">
        <f>IF(生産者価格評価表!BC$44=0,0,生産者価格評価表!BC22/生産者価格評価表!BC$44)</f>
        <v>3.4673215523236003E-3</v>
      </c>
      <c r="BD22" s="22">
        <f>IF(生産者価格評価表!BD$44=0,0,生産者価格評価表!BD22/生産者価格評価表!BD$44)</f>
        <v>2.4975968878719494E-2</v>
      </c>
      <c r="BE22" s="22">
        <f>IF(生産者価格評価表!BE$44=0,0,生産者価格評価表!BE22/生産者価格評価表!BE$44)</f>
        <v>4.358149419779779E-3</v>
      </c>
      <c r="BF22" s="22">
        <f>IF(生産者価格評価表!BF$44=0,0,生産者価格評価表!BF22/生産者価格評価表!BF$44)</f>
        <v>7.9362619134669618E-3</v>
      </c>
      <c r="BG22" s="22">
        <f>IF(生産者価格評価表!BG$44=0,0,生産者価格評価表!BG22/生産者価格評価表!BG$44)</f>
        <v>-2.8387710373574257E-3</v>
      </c>
      <c r="BH22" s="29">
        <f>IF(生産者価格評価表!BH$44=0,0,生産者価格評価表!BH22/生産者価格評価表!BH$44)</f>
        <v>1.6545437189365133E-3</v>
      </c>
    </row>
    <row r="23" spans="2:60" ht="14.25" customHeight="1" x14ac:dyDescent="0.15">
      <c r="B23" s="5" t="s">
        <v>64</v>
      </c>
      <c r="C23" s="42" t="s">
        <v>131</v>
      </c>
      <c r="D23" s="33">
        <f>IF(生産者価格評価表!D$52=0,0,生産者価格評価表!D23/生産者価格評価表!D$52)</f>
        <v>1.0533686081257575E-6</v>
      </c>
      <c r="E23" s="22">
        <f>IF(生産者価格評価表!E$52=0,0,生産者価格評価表!E23/生産者価格評価表!E$52)</f>
        <v>0</v>
      </c>
      <c r="F23" s="22">
        <f>IF(生産者価格評価表!F$52=0,0,生産者価格評価表!F23/生産者価格評価表!F$52)</f>
        <v>0</v>
      </c>
      <c r="G23" s="22">
        <f>IF(生産者価格評価表!G$52=0,0,生産者価格評価表!G23/生産者価格評価表!G$52)</f>
        <v>0</v>
      </c>
      <c r="H23" s="22">
        <f>IF(生産者価格評価表!H$52=0,0,生産者価格評価表!H23/生産者価格評価表!H$52)</f>
        <v>6.3788274177337389E-5</v>
      </c>
      <c r="I23" s="22">
        <f>IF(生産者価格評価表!I$52=0,0,生産者価格評価表!I23/生産者価格評価表!I$52)</f>
        <v>6.433596411409002E-6</v>
      </c>
      <c r="J23" s="22">
        <f>IF(生産者価格評価表!J$52=0,0,生産者価格評価表!J23/生産者価格評価表!J$52)</f>
        <v>0</v>
      </c>
      <c r="K23" s="22">
        <f>IF(生産者価格評価表!K$52=0,0,生産者価格評価表!K23/生産者価格評価表!K$52)</f>
        <v>3.1364235384039578E-5</v>
      </c>
      <c r="L23" s="22">
        <f>IF(生産者価格評価表!L$52=0,0,生産者価格評価表!L23/生産者価格評価表!L$52)</f>
        <v>1.2999191675123277E-5</v>
      </c>
      <c r="M23" s="22">
        <f>IF(生産者価格評価表!M$52=0,0,生産者価格評価表!M23/生産者価格評価表!M$52)</f>
        <v>0</v>
      </c>
      <c r="N23" s="22">
        <f>IF(生産者価格評価表!N$52=0,0,生産者価格評価表!N23/生産者価格評価表!N$52)</f>
        <v>3.6140563012445485E-5</v>
      </c>
      <c r="O23" s="22">
        <f>IF(生産者価格評価表!O$52=0,0,生産者価格評価表!O23/生産者価格評価表!O$52)</f>
        <v>7.2631108215443939E-4</v>
      </c>
      <c r="P23" s="22">
        <f>IF(生産者価格評価表!P$52=0,0,生産者価格評価表!P23/生産者価格評価表!P$52)</f>
        <v>2.8009705349115802E-2</v>
      </c>
      <c r="Q23" s="22">
        <f>IF(生産者価格評価表!Q$52=0,0,生産者価格評価表!Q23/生産者価格評価表!Q$52)</f>
        <v>1.6565628589455494E-2</v>
      </c>
      <c r="R23" s="22">
        <f>IF(生産者価格評価表!R$52=0,0,生産者価格評価表!R23/生産者価格評価表!R$52)</f>
        <v>1.0277899819527979E-2</v>
      </c>
      <c r="S23" s="22">
        <f>IF(生産者価格評価表!S$52=0,0,生産者価格評価表!S23/生産者価格評価表!S$52)</f>
        <v>8.3327604958327254E-3</v>
      </c>
      <c r="T23" s="22">
        <f>IF(生産者価格評価表!T$52=0,0,生産者価格評価表!T23/生産者価格評価表!T$52)</f>
        <v>8.4547706240352558E-2</v>
      </c>
      <c r="U23" s="22">
        <f>IF(生産者価格評価表!U$52=0,0,生産者価格評価表!U23/生産者価格評価表!U$52)</f>
        <v>1.4218239098635321E-2</v>
      </c>
      <c r="V23" s="22">
        <f>IF(生産者価格評価表!V$52=0,0,生産者価格評価表!V23/生産者価格評価表!V$52)</f>
        <v>4.1089340244490687E-2</v>
      </c>
      <c r="W23" s="22">
        <f>IF(生産者価格評価表!W$52=0,0,生産者価格評価表!W23/生産者価格評価表!W$52)</f>
        <v>7.1601095600782379E-4</v>
      </c>
      <c r="X23" s="22">
        <f>IF(生産者価格評価表!X$52=0,0,生産者価格評価表!X23/生産者価格評価表!X$52)</f>
        <v>7.9372519305607545E-3</v>
      </c>
      <c r="Y23" s="22">
        <f>IF(生産者価格評価表!Y$52=0,0,生産者価格評価表!Y23/生産者価格評価表!Y$52)</f>
        <v>3.4221011337611095E-6</v>
      </c>
      <c r="Z23" s="22">
        <f>IF(生産者価格評価表!Z$52=0,0,生産者価格評価表!Z23/生産者価格評価表!Z$52)</f>
        <v>2.4810475012333006E-4</v>
      </c>
      <c r="AA23" s="22">
        <f>IF(生産者価格評価表!AA$52=0,0,生産者価格評価表!AA23/生産者価格評価表!AA$52)</f>
        <v>0</v>
      </c>
      <c r="AB23" s="22">
        <f>IF(生産者価格評価表!AB$52=0,0,生産者価格評価表!AB23/生産者価格評価表!AB$52)</f>
        <v>2.0049534952533619E-4</v>
      </c>
      <c r="AC23" s="22">
        <f>IF(生産者価格評価表!AC$52=0,0,生産者価格評価表!AC23/生産者価格評価表!AC$52)</f>
        <v>2.0793059590355896E-6</v>
      </c>
      <c r="AD23" s="22">
        <f>IF(生産者価格評価表!AD$52=0,0,生産者価格評価表!AD23/生産者価格評価表!AD$52)</f>
        <v>1.8689596682775428E-5</v>
      </c>
      <c r="AE23" s="22">
        <f>IF(生産者価格評価表!AE$52=0,0,生産者価格評価表!AE23/生産者価格評価表!AE$52)</f>
        <v>1.8032004427374343E-4</v>
      </c>
      <c r="AF23" s="22">
        <f>IF(生産者価格評価表!AF$52=0,0,生産者価格評価表!AF23/生産者価格評価表!AF$52)</f>
        <v>1.1854468753625815E-4</v>
      </c>
      <c r="AG23" s="22">
        <f>IF(生産者価格評価表!AG$52=0,0,生産者価格評価表!AG23/生産者価格評価表!AG$52)</f>
        <v>1.806062009356712E-3</v>
      </c>
      <c r="AH23" s="22">
        <f>IF(生産者価格評価表!AH$52=0,0,生産者価格評価表!AH23/生産者価格評価表!AH$52)</f>
        <v>6.4364665414479594E-4</v>
      </c>
      <c r="AI23" s="22">
        <f>IF(生産者価格評価表!AI$52=0,0,生産者価格評価表!AI23/生産者価格評価表!AI$52)</f>
        <v>5.9078649018474705E-5</v>
      </c>
      <c r="AJ23" s="22">
        <f>IF(生産者価格評価表!AJ$52=0,0,生産者価格評価表!AJ23/生産者価格評価表!AJ$52)</f>
        <v>0</v>
      </c>
      <c r="AK23" s="22">
        <f>IF(生産者価格評価表!AK$52=0,0,生産者価格評価表!AK23/生産者価格評価表!AK$52)</f>
        <v>4.5788014656342165E-3</v>
      </c>
      <c r="AL23" s="22">
        <f>IF(生産者価格評価表!AL$52=0,0,生産者価格評価表!AL23/生産者価格評価表!AL$52)</f>
        <v>1.2503896816893129E-4</v>
      </c>
      <c r="AM23" s="22">
        <f>IF(生産者価格評価表!AM$52=0,0,生産者価格評価表!AM23/生産者価格評価表!AM$52)</f>
        <v>0</v>
      </c>
      <c r="AN23" s="22">
        <f>IF(生産者価格評価表!AN$52=0,0,生産者価格評価表!AN23/生産者価格評価表!AN$52)</f>
        <v>1.2514654845335258E-4</v>
      </c>
      <c r="AO23" s="29">
        <f>IF(生産者価格評価表!AO$52=0,0,生産者価格評価表!AO23/生産者価格評価表!AO$52)</f>
        <v>2.0828386450343675E-3</v>
      </c>
      <c r="AP23" s="22">
        <f>IF(生産者価格評価表!AP$44=0,0,生産者価格評価表!AP23/生産者価格評価表!AP$44)</f>
        <v>6.0819171051029932E-3</v>
      </c>
      <c r="AQ23" s="22">
        <f>IF(生産者価格評価表!AQ$44=0,0,生産者価格評価表!AQ23/生産者価格評価表!AQ$44)</f>
        <v>1.3311646889459986E-2</v>
      </c>
      <c r="AR23" s="22">
        <f>IF(生産者価格評価表!AR$44=0,0,生産者価格評価表!AR23/生産者価格評価表!AR$44)</f>
        <v>0</v>
      </c>
      <c r="AS23" s="22">
        <f>IF(生産者価格評価表!AS$44=0,0,生産者価格評価表!AS23/生産者価格評価表!AS$44)</f>
        <v>6.4005328269578256E-3</v>
      </c>
      <c r="AT23" s="22">
        <f>IF(生産者価格評価表!AT$44=0,0,生産者価格評価表!AT23/生産者価格評価表!AT$44)</f>
        <v>2.4183099118583844E-2</v>
      </c>
      <c r="AU23" s="22">
        <f>IF(生産者価格評価表!AU$44=0,0,生産者価格評価表!AU23/生産者価格評価表!AU$44)</f>
        <v>-9.0417209960915006E-3</v>
      </c>
      <c r="AV23" s="50">
        <f>IF(生産者価格評価表!AV$44=0,0,生産者価格評価表!AV23/生産者価格評価表!AV$44)</f>
        <v>0</v>
      </c>
      <c r="AW23" s="22">
        <f>IF(生産者価格評価表!AW$44=0,0,生産者価格評価表!AW23/生産者価格評価表!AW$44)</f>
        <v>1.2260928833458331E-2</v>
      </c>
      <c r="AX23" s="22">
        <f>IF(生産者価格評価表!AX$44=0,0,生産者価格評価表!AX23/生産者価格評価表!AX$44)</f>
        <v>9.9659897256069978E-3</v>
      </c>
      <c r="AY23" s="22">
        <f>IF(生産者価格評価表!AY$44=0,0,生産者価格評価表!AY23/生産者価格評価表!AY$44)</f>
        <v>7.2394790292502958E-3</v>
      </c>
      <c r="AZ23" s="22">
        <f>IF(生産者価格評価表!AZ$44=0,0,生産者価格評価表!AZ23/生産者価格評価表!AZ$44)</f>
        <v>8.6408205796392242E-3</v>
      </c>
      <c r="BA23" s="22">
        <f>IF(生産者価格評価表!BA$44=0,0,生産者価格評価表!BA23/生産者価格評価表!BA$44)</f>
        <v>8.4838162037881876E-3</v>
      </c>
      <c r="BB23" s="22">
        <f>IF(生産者価格評価表!BB$44=0,0,生産者価格評価表!BB23/生産者価格評価表!BB$44)</f>
        <v>1.141138789677793E-2</v>
      </c>
      <c r="BC23" s="22">
        <f>IF(生産者価格評価表!BC$44=0,0,生産者価格評価表!BC23/生産者価格評価表!BC$44)</f>
        <v>9.7251704816038228E-3</v>
      </c>
      <c r="BD23" s="22">
        <f>IF(生産者価格評価表!BD$44=0,0,生産者価格評価表!BD23/生産者価格評価表!BD$44)</f>
        <v>5.7009396513759941E-2</v>
      </c>
      <c r="BE23" s="22">
        <f>IF(生産者価格評価表!BE$44=0,0,生産者価格評価表!BE23/生産者価格評価表!BE$44)</f>
        <v>2.2050942602518633E-2</v>
      </c>
      <c r="BF23" s="22">
        <f>IF(生産者価格評価表!BF$44=0,0,生産者価格評価表!BF23/生産者価格評価表!BF$44)</f>
        <v>2.8117795644320973E-2</v>
      </c>
      <c r="BG23" s="22">
        <f>IF(生産者価格評価表!BG$44=0,0,生産者価格評価表!BG23/生産者価格評価表!BG$44)</f>
        <v>2.9775145898958995E-4</v>
      </c>
      <c r="BH23" s="29">
        <f>IF(生産者価格評価表!BH$44=0,0,生産者価格評価表!BH23/生産者価格評価表!BH$44)</f>
        <v>2.2643989119781193E-3</v>
      </c>
    </row>
    <row r="24" spans="2:60" ht="14.25" customHeight="1" x14ac:dyDescent="0.15">
      <c r="B24" s="5" t="s">
        <v>65</v>
      </c>
      <c r="C24" s="42" t="s">
        <v>145</v>
      </c>
      <c r="D24" s="33">
        <f>IF(生産者価格評価表!D$52=0,0,生産者価格評価表!D24/生産者価格評価表!D$52)</f>
        <v>0</v>
      </c>
      <c r="E24" s="22">
        <f>IF(生産者価格評価表!E$52=0,0,生産者価格評価表!E24/生産者価格評価表!E$52)</f>
        <v>0</v>
      </c>
      <c r="F24" s="22">
        <f>IF(生産者価格評価表!F$52=0,0,生産者価格評価表!F24/生産者価格評価表!F$52)</f>
        <v>1.1354360232659188E-5</v>
      </c>
      <c r="G24" s="22">
        <f>IF(生産者価格評価表!G$52=0,0,生産者価格評価表!G24/生産者価格評価表!G$52)</f>
        <v>0</v>
      </c>
      <c r="H24" s="22">
        <f>IF(生産者価格評価表!H$52=0,0,生産者価格評価表!H24/生産者価格評価表!H$52)</f>
        <v>0</v>
      </c>
      <c r="I24" s="22">
        <f>IF(生産者価格評価表!I$52=0,0,生産者価格評価表!I24/生産者価格評価表!I$52)</f>
        <v>6.4335964114090022E-5</v>
      </c>
      <c r="J24" s="22">
        <f>IF(生産者価格評価表!J$52=0,0,生産者価格評価表!J24/生産者価格評価表!J$52)</f>
        <v>0</v>
      </c>
      <c r="K24" s="22">
        <f>IF(生産者価格評価表!K$52=0,0,生産者価格評価表!K24/生産者価格評価表!K$52)</f>
        <v>2.2229998121979756E-6</v>
      </c>
      <c r="L24" s="22">
        <f>IF(生産者価格評価表!L$52=0,0,生産者価格評価表!L24/生産者価格評価表!L$52)</f>
        <v>0</v>
      </c>
      <c r="M24" s="22">
        <f>IF(生産者価格評価表!M$52=0,0,生産者価格評価表!M24/生産者価格評価表!M$52)</f>
        <v>0</v>
      </c>
      <c r="N24" s="22">
        <f>IF(生産者価格評価表!N$52=0,0,生産者価格評価表!N24/生産者価格評価表!N$52)</f>
        <v>0</v>
      </c>
      <c r="O24" s="22">
        <f>IF(生産者価格評価表!O$52=0,0,生産者価格評価表!O24/生産者価格評価表!O$52)</f>
        <v>1.5009141196642892E-5</v>
      </c>
      <c r="P24" s="22">
        <f>IF(生産者価格評価表!P$52=0,0,生産者価格評価表!P24/生産者価格評価表!P$52)</f>
        <v>8.6141887834237472E-4</v>
      </c>
      <c r="Q24" s="22">
        <f>IF(生産者価格評価表!Q$52=0,0,生産者価格評価表!Q24/生産者価格評価表!Q$52)</f>
        <v>1.4050767395070015E-4</v>
      </c>
      <c r="R24" s="22">
        <f>IF(生産者価格評価表!R$52=0,0,生産者価格評価表!R24/生産者価格評価表!R$52)</f>
        <v>0</v>
      </c>
      <c r="S24" s="22">
        <f>IF(生産者価格評価表!S$52=0,0,生産者価格評価表!S24/生産者価格評価表!S$52)</f>
        <v>3.2182459648510576E-5</v>
      </c>
      <c r="T24" s="22">
        <f>IF(生産者価格評価表!T$52=0,0,生産者価格評価表!T24/生産者価格評価表!T$52)</f>
        <v>6.7961449259441032E-5</v>
      </c>
      <c r="U24" s="22">
        <f>IF(生産者価格評価表!U$52=0,0,生産者価格評価表!U24/生産者価格評価表!U$52)</f>
        <v>7.238518092274232E-2</v>
      </c>
      <c r="V24" s="22">
        <f>IF(生産者価格評価表!V$52=0,0,生産者価格評価表!V24/生産者価格評価表!V$52)</f>
        <v>1.0056858108958974E-4</v>
      </c>
      <c r="W24" s="22">
        <f>IF(生産者価格評価表!W$52=0,0,生産者価格評価表!W24/生産者価格評価表!W$52)</f>
        <v>9.481557831460348E-6</v>
      </c>
      <c r="X24" s="22">
        <f>IF(生産者価格評価表!X$52=0,0,生産者価格評価表!X24/生産者価格評価表!X$52)</f>
        <v>1.9139624448195479E-3</v>
      </c>
      <c r="Y24" s="22">
        <f>IF(生産者価格評価表!Y$52=0,0,生産者価格評価表!Y24/生産者価格評価表!Y$52)</f>
        <v>6.844202267522219E-6</v>
      </c>
      <c r="Z24" s="22">
        <f>IF(生産者価格評価表!Z$52=0,0,生産者価格評価表!Z24/生産者価格評価表!Z$52)</f>
        <v>0</v>
      </c>
      <c r="AA24" s="22">
        <f>IF(生産者価格評価表!AA$52=0,0,生産者価格評価表!AA24/生産者価格評価表!AA$52)</f>
        <v>3.4508984393414048E-5</v>
      </c>
      <c r="AB24" s="22">
        <f>IF(生産者価格評価表!AB$52=0,0,生産者価格評価表!AB24/生産者価格評価表!AB$52)</f>
        <v>2.222151824663983E-4</v>
      </c>
      <c r="AC24" s="22">
        <f>IF(生産者価格評価表!AC$52=0,0,生産者価格評価表!AC24/生産者価格評価表!AC$52)</f>
        <v>9.2795875923404279E-5</v>
      </c>
      <c r="AD24" s="22">
        <f>IF(生産者価格評価表!AD$52=0,0,生産者価格評価表!AD24/生産者価格評価表!AD$52)</f>
        <v>7.0599288046606105E-5</v>
      </c>
      <c r="AE24" s="22">
        <f>IF(生産者価格評価表!AE$52=0,0,生産者価格評価表!AE24/生産者価格評価表!AE$52)</f>
        <v>5.820887087581475E-5</v>
      </c>
      <c r="AF24" s="22">
        <f>IF(生産者価格評価表!AF$52=0,0,生産者価格評価表!AF24/生産者価格評価表!AF$52)</f>
        <v>1.2842271940524945E-4</v>
      </c>
      <c r="AG24" s="22">
        <f>IF(生産者価格評価表!AG$52=0,0,生産者価格評価表!AG24/生産者価格評価表!AG$52)</f>
        <v>2.1280106604272815E-3</v>
      </c>
      <c r="AH24" s="22">
        <f>IF(生産者価格評価表!AH$52=0,0,生産者価格評価表!AH24/生産者価格評価表!AH$52)</f>
        <v>1.0780363794717592E-4</v>
      </c>
      <c r="AI24" s="22">
        <f>IF(生産者価格評価表!AI$52=0,0,生産者価格評価表!AI24/生産者価格評価表!AI$52)</f>
        <v>2.079283507113437E-5</v>
      </c>
      <c r="AJ24" s="22">
        <f>IF(生産者価格評価表!AJ$52=0,0,生産者価格評価表!AJ24/生産者価格評価表!AJ$52)</f>
        <v>4.7994783697327541E-5</v>
      </c>
      <c r="AK24" s="22">
        <f>IF(生産者価格評価表!AK$52=0,0,生産者価格評価表!AK24/生産者価格評価表!AK$52)</f>
        <v>1.097470979931719E-3</v>
      </c>
      <c r="AL24" s="22">
        <f>IF(生産者価格評価表!AL$52=0,0,生産者価格評価表!AL24/生産者価格評価表!AL$52)</f>
        <v>8.0708324392174134E-5</v>
      </c>
      <c r="AM24" s="22">
        <f>IF(生産者価格評価表!AM$52=0,0,生産者価格評価表!AM24/生産者価格評価表!AM$52)</f>
        <v>0</v>
      </c>
      <c r="AN24" s="22">
        <f>IF(生産者価格評価表!AN$52=0,0,生産者価格評価表!AN24/生産者価格評価表!AN$52)</f>
        <v>0</v>
      </c>
      <c r="AO24" s="29">
        <f>IF(生産者価格評価表!AO$52=0,0,生産者価格評価表!AO24/生産者価格評価表!AO$52)</f>
        <v>5.6466909195847562E-4</v>
      </c>
      <c r="AP24" s="22">
        <f>IF(生産者価格評価表!AP$44=0,0,生産者価格評価表!AP24/生産者価格評価表!AP$44)</f>
        <v>3.0674785399283995E-3</v>
      </c>
      <c r="AQ24" s="22">
        <f>IF(生産者価格評価表!AQ$44=0,0,生産者価格評価表!AQ24/生産者価格評価表!AQ$44)</f>
        <v>9.3813600745571366E-3</v>
      </c>
      <c r="AR24" s="22">
        <f>IF(生産者価格評価表!AR$44=0,0,生産者価格評価表!AR24/生産者価格評価表!AR$44)</f>
        <v>0</v>
      </c>
      <c r="AS24" s="22">
        <f>IF(生産者価格評価表!AS$44=0,0,生産者価格評価表!AS24/生産者価格評価表!AS$44)</f>
        <v>2.9237239869026578E-2</v>
      </c>
      <c r="AT24" s="22">
        <f>IF(生産者価格評価表!AT$44=0,0,生産者価格評価表!AT24/生産者価格評価表!AT$44)</f>
        <v>3.8652540458629939E-2</v>
      </c>
      <c r="AU24" s="22">
        <f>IF(生産者価格評価表!AU$44=0,0,生産者価格評価表!AU24/生産者価格評価表!AU$44)</f>
        <v>5.4250325976549003E-2</v>
      </c>
      <c r="AV24" s="50">
        <f>IF(生産者価格評価表!AV$44=0,0,生産者価格評価表!AV24/生産者価格評価表!AV$44)</f>
        <v>0</v>
      </c>
      <c r="AW24" s="22">
        <f>IF(生産者価格評価表!AW$44=0,0,生産者価格評価表!AW24/生産者価格評価表!AW$44)</f>
        <v>1.3668781027535304E-2</v>
      </c>
      <c r="AX24" s="22">
        <f>IF(生産者価格評価表!AX$44=0,0,生産者価格評価表!AX24/生産者価格評価表!AX$44)</f>
        <v>9.6175921557901025E-3</v>
      </c>
      <c r="AY24" s="22">
        <f>IF(生産者価格評価表!AY$44=0,0,生産者価格評価表!AY24/生産者価格評価表!AY$44)</f>
        <v>5.5529531965916546E-3</v>
      </c>
      <c r="AZ24" s="22">
        <f>IF(生産者価格評価表!AZ$44=0,0,生産者価格評価表!AZ24/生産者価格評価表!AZ$44)</f>
        <v>1.9718045442080577E-3</v>
      </c>
      <c r="BA24" s="22">
        <f>IF(生産者価格評価表!BA$44=0,0,生産者価格評価表!BA24/生産者価格評価表!BA$44)</f>
        <v>2.3730315033610376E-3</v>
      </c>
      <c r="BB24" s="22">
        <f>IF(生産者価格評価表!BB$44=0,0,生産者価格評価表!BB24/生産者価格評価表!BB$44)</f>
        <v>1.1128162684334805E-2</v>
      </c>
      <c r="BC24" s="22">
        <f>IF(生産者価格評価表!BC$44=0,0,生産者価格評価表!BC24/生産者価格評価表!BC$44)</f>
        <v>8.4405170065105194E-3</v>
      </c>
      <c r="BD24" s="22">
        <f>IF(生産者価格評価表!BD$44=0,0,生産者価格評価表!BD24/生産者価格評価表!BD$44)</f>
        <v>0.10613818583788333</v>
      </c>
      <c r="BE24" s="22">
        <f>IF(生産者価格評価表!BE$44=0,0,生産者価格評価表!BE24/生産者価格評価表!BE$44)</f>
        <v>1.1350727322067513E-2</v>
      </c>
      <c r="BF24" s="22">
        <f>IF(生産者価格評価表!BF$44=0,0,生産者価格評価表!BF24/生産者価格評価表!BF$44)</f>
        <v>2.7800584700813698E-2</v>
      </c>
      <c r="BG24" s="22">
        <f>IF(生産者価格評価表!BG$44=0,0,生産者価格評価表!BG24/生産者価格評価表!BG$44)</f>
        <v>3.7134641171281914E-5</v>
      </c>
      <c r="BH24" s="29">
        <f>IF(生産者価格評価表!BH$44=0,0,生産者価格評価表!BH24/生産者価格評価表!BH$44)</f>
        <v>5.8731272697809132E-4</v>
      </c>
    </row>
    <row r="25" spans="2:60" ht="14.25" customHeight="1" x14ac:dyDescent="0.15">
      <c r="B25" s="5" t="s">
        <v>66</v>
      </c>
      <c r="C25" s="42" t="s">
        <v>132</v>
      </c>
      <c r="D25" s="33">
        <f>IF(生産者価格評価表!D$52=0,0,生産者価格評価表!D25/生産者価格評価表!D$52)</f>
        <v>0</v>
      </c>
      <c r="E25" s="22">
        <f>IF(生産者価格評価表!E$52=0,0,生産者価格評価表!E25/生産者価格評価表!E$52)</f>
        <v>0</v>
      </c>
      <c r="F25" s="22">
        <f>IF(生産者価格評価表!F$52=0,0,生産者価格評価表!F25/生産者価格評価表!F$52)</f>
        <v>0</v>
      </c>
      <c r="G25" s="22">
        <f>IF(生産者価格評価表!G$52=0,0,生産者価格評価表!G25/生産者価格評価表!G$52)</f>
        <v>0</v>
      </c>
      <c r="H25" s="22">
        <f>IF(生産者価格評価表!H$52=0,0,生産者価格評価表!H25/生産者価格評価表!H$52)</f>
        <v>0</v>
      </c>
      <c r="I25" s="22">
        <f>IF(生産者価格評価表!I$52=0,0,生産者価格評価表!I25/生産者価格評価表!I$52)</f>
        <v>0</v>
      </c>
      <c r="J25" s="22">
        <f>IF(生産者価格評価表!J$52=0,0,生産者価格評価表!J25/生産者価格評価表!J$52)</f>
        <v>0</v>
      </c>
      <c r="K25" s="22">
        <f>IF(生産者価格評価表!K$52=0,0,生産者価格評価表!K25/生産者価格評価表!K$52)</f>
        <v>0</v>
      </c>
      <c r="L25" s="22">
        <f>IF(生産者価格評価表!L$52=0,0,生産者価格評価表!L25/生産者価格評価表!L$52)</f>
        <v>0</v>
      </c>
      <c r="M25" s="22">
        <f>IF(生産者価格評価表!M$52=0,0,生産者価格評価表!M25/生産者価格評価表!M$52)</f>
        <v>0</v>
      </c>
      <c r="N25" s="22">
        <f>IF(生産者価格評価表!N$52=0,0,生産者価格評価表!N25/生産者価格評価表!N$52)</f>
        <v>0</v>
      </c>
      <c r="O25" s="22">
        <f>IF(生産者価格評価表!O$52=0,0,生産者価格評価表!O25/生産者価格評価表!O$52)</f>
        <v>0</v>
      </c>
      <c r="P25" s="22">
        <f>IF(生産者価格評価表!P$52=0,0,生産者価格評価表!P25/生産者価格評価表!P$52)</f>
        <v>0</v>
      </c>
      <c r="Q25" s="22">
        <f>IF(生産者価格評価表!Q$52=0,0,生産者価格評価表!Q25/生産者価格評価表!Q$52)</f>
        <v>5.818896223585332E-5</v>
      </c>
      <c r="R25" s="22">
        <f>IF(生産者価格評価表!R$52=0,0,生産者価格評価表!R25/生産者価格評価表!R$52)</f>
        <v>0</v>
      </c>
      <c r="S25" s="22">
        <f>IF(生産者価格評価表!S$52=0,0,生産者価格評価表!S25/生産者価格評価表!S$52)</f>
        <v>0</v>
      </c>
      <c r="T25" s="22">
        <f>IF(生産者価格評価表!T$52=0,0,生産者価格評価表!T25/生産者価格評価表!T$52)</f>
        <v>0</v>
      </c>
      <c r="U25" s="22">
        <f>IF(生産者価格評価表!U$52=0,0,生産者価格評価表!U25/生産者価格評価表!U$52)</f>
        <v>0</v>
      </c>
      <c r="V25" s="22">
        <f>IF(生産者価格評価表!V$52=0,0,生産者価格評価表!V25/生産者価格評価表!V$52)</f>
        <v>0.38107524032853157</v>
      </c>
      <c r="W25" s="22">
        <f>IF(生産者価格評価表!W$52=0,0,生産者価格評価表!W25/生産者価格評価表!W$52)</f>
        <v>0</v>
      </c>
      <c r="X25" s="22">
        <f>IF(生産者価格評価表!X$52=0,0,生産者価格評価表!X25/生産者価格評価表!X$52)</f>
        <v>0</v>
      </c>
      <c r="Y25" s="22">
        <f>IF(生産者価格評価表!Y$52=0,0,生産者価格評価表!Y25/生産者価格評価表!Y$52)</f>
        <v>0</v>
      </c>
      <c r="Z25" s="22">
        <f>IF(生産者価格評価表!Z$52=0,0,生産者価格評価表!Z25/生産者価格評価表!Z$52)</f>
        <v>0</v>
      </c>
      <c r="AA25" s="22">
        <f>IF(生産者価格評価表!AA$52=0,0,生産者価格評価表!AA25/生産者価格評価表!AA$52)</f>
        <v>0</v>
      </c>
      <c r="AB25" s="22">
        <f>IF(生産者価格評価表!AB$52=0,0,生産者価格評価表!AB25/生産者価格評価表!AB$52)</f>
        <v>0</v>
      </c>
      <c r="AC25" s="22">
        <f>IF(生産者価格評価表!AC$52=0,0,生産者価格評価表!AC25/生産者価格評価表!AC$52)</f>
        <v>0</v>
      </c>
      <c r="AD25" s="22">
        <f>IF(生産者価格評価表!AD$52=0,0,生産者価格評価表!AD25/生産者価格評価表!AD$52)</f>
        <v>0</v>
      </c>
      <c r="AE25" s="22">
        <f>IF(生産者価格評価表!AE$52=0,0,生産者価格評価表!AE25/生産者価格評価表!AE$52)</f>
        <v>1.0360576755705272E-2</v>
      </c>
      <c r="AF25" s="22">
        <f>IF(生産者価格評価表!AF$52=0,0,生産者価格評価表!AF25/生産者価格評価表!AF$52)</f>
        <v>0</v>
      </c>
      <c r="AG25" s="22">
        <f>IF(生産者価格評価表!AG$52=0,0,生産者価格評価表!AG25/生産者価格評価表!AG$52)</f>
        <v>8.7901111163777284E-3</v>
      </c>
      <c r="AH25" s="22">
        <f>IF(生産者価格評価表!AH$52=0,0,生産者価格評価表!AH25/生産者価格評価表!AH$52)</f>
        <v>6.3173653487339098E-5</v>
      </c>
      <c r="AI25" s="22">
        <f>IF(生産者価格評価表!AI$52=0,0,生産者価格評価表!AI25/生産者価格評価表!AI$52)</f>
        <v>0</v>
      </c>
      <c r="AJ25" s="22">
        <f>IF(生産者価格評価表!AJ$52=0,0,生産者価格評価表!AJ25/生産者価格評価表!AJ$52)</f>
        <v>0</v>
      </c>
      <c r="AK25" s="22">
        <f>IF(生産者価格評価表!AK$52=0,0,生産者価格評価表!AK25/生産者価格評価表!AK$52)</f>
        <v>1.4110879165806093E-2</v>
      </c>
      <c r="AL25" s="22">
        <f>IF(生産者価格評価表!AL$52=0,0,生産者価格評価表!AL25/生産者価格評価表!AL$52)</f>
        <v>8.8735564133703141E-5</v>
      </c>
      <c r="AM25" s="22">
        <f>IF(生産者価格評価表!AM$52=0,0,生産者価格評価表!AM25/生産者価格評価表!AM$52)</f>
        <v>0</v>
      </c>
      <c r="AN25" s="22">
        <f>IF(生産者価格評価表!AN$52=0,0,生産者価格評価表!AN25/生産者価格評価表!AN$52)</f>
        <v>0</v>
      </c>
      <c r="AO25" s="29">
        <f>IF(生産者価格評価表!AO$52=0,0,生産者価格評価表!AO25/生産者価格評価表!AO$52)</f>
        <v>4.8526967285977786E-3</v>
      </c>
      <c r="AP25" s="22">
        <f>IF(生産者価格評価表!AP$44=0,0,生産者価格評価表!AP25/生産者価格評価表!AP$44)</f>
        <v>0</v>
      </c>
      <c r="AQ25" s="22">
        <f>IF(生産者価格評価表!AQ$44=0,0,生産者価格評価表!AQ25/生産者価格評価表!AQ$44)</f>
        <v>2.1644460721837375E-2</v>
      </c>
      <c r="AR25" s="22">
        <f>IF(生産者価格評価表!AR$44=0,0,生産者価格評価表!AR25/生産者価格評価表!AR$44)</f>
        <v>0</v>
      </c>
      <c r="AS25" s="22">
        <f>IF(生産者価格評価表!AS$44=0,0,生産者価格評価表!AS25/生産者価格評価表!AS$44)</f>
        <v>2.7163392644396777E-2</v>
      </c>
      <c r="AT25" s="22">
        <f>IF(生産者価格評価表!AT$44=0,0,生産者価格評価表!AT25/生産者価格評価表!AT$44)</f>
        <v>4.9435469793469425E-2</v>
      </c>
      <c r="AU25" s="22">
        <f>IF(生産者価格評価表!AU$44=0,0,生産者価格評価表!AU25/生産者価格評価表!AU$44)</f>
        <v>2.7125162988274502E-2</v>
      </c>
      <c r="AV25" s="50">
        <f>IF(生産者価格評価表!AV$44=0,0,生産者価格評価表!AV25/生産者価格評価表!AV$44)</f>
        <v>0</v>
      </c>
      <c r="AW25" s="22">
        <f>IF(生産者価格評価表!AW$44=0,0,生産者価格評価表!AW25/生産者価格評価表!AW$44)</f>
        <v>2.2385302906499465E-2</v>
      </c>
      <c r="AX25" s="22">
        <f>IF(生産者価格評価表!AX$44=0,0,生産者価格評価表!AX25/生産者価格評価表!AX$44)</f>
        <v>1.908721319495538E-2</v>
      </c>
      <c r="AY25" s="22">
        <f>IF(生産者価格評価表!AY$44=0,0,生産者価格評価表!AY25/生産者価格評価表!AY$44)</f>
        <v>4.7082527426649819E-2</v>
      </c>
      <c r="AZ25" s="22">
        <f>IF(生産者価格評価表!AZ$44=0,0,生産者価格評価表!AZ25/生産者価格評価表!AZ$44)</f>
        <v>1.0101276425217904E-2</v>
      </c>
      <c r="BA25" s="22">
        <f>IF(生産者価格評価表!BA$44=0,0,生産者価格評価表!BA25/生産者価格評価表!BA$44)</f>
        <v>1.4244604816543294E-2</v>
      </c>
      <c r="BB25" s="22">
        <f>IF(生産者価格評価表!BB$44=0,0,生産者価格評価表!BB25/生産者価格評価表!BB$44)</f>
        <v>2.0554312687608978E-2</v>
      </c>
      <c r="BC25" s="22">
        <f>IF(生産者価格評価表!BC$44=0,0,生産者価格評価表!BC25/生産者価格評価表!BC$44)</f>
        <v>1.8300400266829674E-2</v>
      </c>
      <c r="BD25" s="22">
        <f>IF(生産者価格評価表!BD$44=0,0,生産者価格評価表!BD25/生産者価格評価表!BD$44)</f>
        <v>5.5901819258719287E-2</v>
      </c>
      <c r="BE25" s="22">
        <f>IF(生産者価格評価表!BE$44=0,0,生産者価格評価表!BE25/生産者価格評価表!BE$44)</f>
        <v>4.9733003903477659E-2</v>
      </c>
      <c r="BF25" s="22">
        <f>IF(生産者価格評価表!BF$44=0,0,生産者価格評価表!BF25/生産者価格評価表!BF$44)</f>
        <v>5.0803568874608428E-2</v>
      </c>
      <c r="BG25" s="22">
        <f>IF(生産者価格評価表!BG$44=0,0,生産者価格評価表!BG25/生産者価格評価表!BG$44)</f>
        <v>4.315405838769797E-4</v>
      </c>
      <c r="BH25" s="29">
        <f>IF(生産者価格評価表!BH$44=0,0,生産者価格評価表!BH25/生産者価格評価表!BH$44)</f>
        <v>5.115837751891659E-3</v>
      </c>
    </row>
    <row r="26" spans="2:60" ht="14.25" customHeight="1" x14ac:dyDescent="0.15">
      <c r="B26" s="5" t="s">
        <v>67</v>
      </c>
      <c r="C26" s="42" t="s">
        <v>0</v>
      </c>
      <c r="D26" s="33">
        <f>IF(生産者価格評価表!D$52=0,0,生産者価格評価表!D26/生産者価格評価表!D$52)</f>
        <v>6.8127296950623909E-4</v>
      </c>
      <c r="E26" s="22">
        <f>IF(生産者価格評価表!E$52=0,0,生産者価格評価表!E26/生産者価格評価表!E$52)</f>
        <v>0</v>
      </c>
      <c r="F26" s="22">
        <f>IF(生産者価格評価表!F$52=0,0,生産者価格評価表!F26/生産者価格評価表!F$52)</f>
        <v>9.2521291147364404E-3</v>
      </c>
      <c r="G26" s="22">
        <f>IF(生産者価格評価表!G$52=0,0,生産者価格評価表!G26/生産者価格評価表!G$52)</f>
        <v>2.0850516926711062E-2</v>
      </c>
      <c r="H26" s="22">
        <f>IF(生産者価格評価表!H$52=0,0,生産者価格評価表!H26/生産者価格評価表!H$52)</f>
        <v>2.9194785010056294E-3</v>
      </c>
      <c r="I26" s="22">
        <f>IF(生産者価格評価表!I$52=0,0,生産者価格評価表!I26/生産者価格評価表!I$52)</f>
        <v>3.664541431933599E-3</v>
      </c>
      <c r="J26" s="22">
        <f>IF(生産者価格評価表!J$52=0,0,生産者価格評価表!J26/生産者価格評価表!J$52)</f>
        <v>1.0449320794148384E-3</v>
      </c>
      <c r="K26" s="22">
        <f>IF(生産者価格評価表!K$52=0,0,生産者価格評価表!K26/生産者価格評価表!K$52)</f>
        <v>5.0395124987345618E-3</v>
      </c>
      <c r="L26" s="22">
        <f>IF(生産者価格評価表!L$52=0,0,生産者価格評価表!L26/生産者価格評価表!L$52)</f>
        <v>6.8615906450115892E-3</v>
      </c>
      <c r="M26" s="22">
        <f>IF(生産者価格評価表!M$52=0,0,生産者価格評価表!M26/生産者価格評価表!M$52)</f>
        <v>7.473877337367053E-3</v>
      </c>
      <c r="N26" s="22">
        <f>IF(生産者価格評価表!N$52=0,0,生産者価格評価表!N26/生産者価格評価表!N$52)</f>
        <v>2.235043143925074E-2</v>
      </c>
      <c r="O26" s="22">
        <f>IF(生産者価格評価表!O$52=0,0,生産者価格評価表!O26/生産者価格評価表!O$52)</f>
        <v>4.2990992878614593E-3</v>
      </c>
      <c r="P26" s="22">
        <f>IF(生産者価格評価表!P$52=0,0,生産者価格評価表!P26/生産者価格評価表!P$52)</f>
        <v>6.4956473817440663E-4</v>
      </c>
      <c r="Q26" s="22">
        <f>IF(生産者価格評価表!Q$52=0,0,生産者価格評価表!Q26/生産者価格評価表!Q$52)</f>
        <v>2.5066189530830742E-3</v>
      </c>
      <c r="R26" s="22">
        <f>IF(生産者価格評価表!R$52=0,0,生産者価格評価表!R26/生産者価格評価表!R$52)</f>
        <v>1.123706290360481E-2</v>
      </c>
      <c r="S26" s="22">
        <f>IF(生産者価格評価表!S$52=0,0,生産者価格評価表!S26/生産者価格評価表!S$52)</f>
        <v>1.59166831834242E-3</v>
      </c>
      <c r="T26" s="22">
        <f>IF(生産者価格評価表!T$52=0,0,生産者価格評価表!T26/生産者価格評価表!T$52)</f>
        <v>8.1714564627763803E-3</v>
      </c>
      <c r="U26" s="22">
        <f>IF(生産者価格評価表!U$52=0,0,生産者価格評価表!U26/生産者価格評価表!U$52)</f>
        <v>3.1163939919971024E-3</v>
      </c>
      <c r="V26" s="22">
        <f>IF(生産者価格評価表!V$52=0,0,生産者価格評価表!V26/生産者価格評価表!V$52)</f>
        <v>1.1642483482004239E-3</v>
      </c>
      <c r="W26" s="22">
        <f>IF(生産者価格評価表!W$52=0,0,生産者価格評価表!W26/生産者価格評価表!W$52)</f>
        <v>3.5273724554552292E-2</v>
      </c>
      <c r="X26" s="22">
        <f>IF(生産者価格評価表!X$52=0,0,生産者価格評価表!X26/生産者価格評価表!X$52)</f>
        <v>2.818037418407273E-3</v>
      </c>
      <c r="Y26" s="22">
        <f>IF(生産者価格評価表!Y$52=0,0,生産者価格評価表!Y26/生産者価格評価表!Y$52)</f>
        <v>8.3525439817451631E-3</v>
      </c>
      <c r="Z26" s="22">
        <f>IF(生産者価格評価表!Z$52=0,0,生産者価格評価表!Z26/生産者価格評価表!Z$52)</f>
        <v>3.3902269689285282E-3</v>
      </c>
      <c r="AA26" s="22">
        <f>IF(生産者価格評価表!AA$52=0,0,生産者価格評価表!AA26/生産者価格評価表!AA$52)</f>
        <v>5.3773400520161548E-3</v>
      </c>
      <c r="AB26" s="22">
        <f>IF(生産者価格評価表!AB$52=0,0,生産者価格評価表!AB26/生産者価格評価表!AB$52)</f>
        <v>5.2524588993257109E-3</v>
      </c>
      <c r="AC26" s="22">
        <f>IF(生産者価格評価表!AC$52=0,0,生産者価格評価表!AC26/生産者価格評価表!AC$52)</f>
        <v>1.5237480765025497E-2</v>
      </c>
      <c r="AD26" s="22">
        <f>IF(生産者価格評価表!AD$52=0,0,生産者価格評価表!AD26/生産者価格評価表!AD$52)</f>
        <v>8.3999827606196905E-5</v>
      </c>
      <c r="AE26" s="22">
        <f>IF(生産者価格評価表!AE$52=0,0,生産者価格評価表!AE26/生産者価格評価表!AE$52)</f>
        <v>2.5107613267025125E-3</v>
      </c>
      <c r="AF26" s="22">
        <f>IF(生産者価格評価表!AF$52=0,0,生産者価格評価表!AF26/生産者価格評価表!AF$52)</f>
        <v>1.6203814150649674E-2</v>
      </c>
      <c r="AG26" s="22">
        <f>IF(生産者価格評価表!AG$52=0,0,生産者価格評価表!AG26/生産者価格評価表!AG$52)</f>
        <v>6.753374338609652E-3</v>
      </c>
      <c r="AH26" s="22">
        <f>IF(生産者価格評価表!AH$52=0,0,生産者価格評価表!AH26/生産者価格評価表!AH$52)</f>
        <v>1.7425970102450509E-2</v>
      </c>
      <c r="AI26" s="22">
        <f>IF(生産者価格評価表!AI$52=0,0,生産者価格評価表!AI26/生産者価格評価表!AI$52)</f>
        <v>3.7161200774084467E-3</v>
      </c>
      <c r="AJ26" s="22">
        <f>IF(生産者価格評価表!AJ$52=0,0,生産者価格評価表!AJ26/生産者価格評価表!AJ$52)</f>
        <v>3.662485755637742E-2</v>
      </c>
      <c r="AK26" s="22">
        <f>IF(生産者価格評価表!AK$52=0,0,生産者価格評価表!AK26/生産者価格評価表!AK$52)</f>
        <v>6.3836902432655137E-3</v>
      </c>
      <c r="AL26" s="22">
        <f>IF(生産者価格評価表!AL$52=0,0,生産者価格評価表!AL26/生産者価格評価表!AL$52)</f>
        <v>5.8793841810090208E-3</v>
      </c>
      <c r="AM26" s="22">
        <f>IF(生産者価格評価表!AM$52=0,0,生産者価格評価表!AM26/生産者価格評価表!AM$52)</f>
        <v>0.12892996896505191</v>
      </c>
      <c r="AN26" s="22">
        <f>IF(生産者価格評価表!AN$52=0,0,生産者価格評価表!AN26/生産者価格評価表!AN$52)</f>
        <v>4.0324998946080274E-4</v>
      </c>
      <c r="AO26" s="29">
        <f>IF(生産者価格評価表!AO$52=0,0,生産者価格評価表!AO26/生産者価格評価表!AO$52)</f>
        <v>6.9017348323757747E-3</v>
      </c>
      <c r="AP26" s="22">
        <f>IF(生産者価格評価表!AP$44=0,0,生産者価格評価表!AP26/生産者価格評価表!AP$44)</f>
        <v>1.7768391542524738E-2</v>
      </c>
      <c r="AQ26" s="22">
        <f>IF(生産者価格評価表!AQ$44=0,0,生産者価格評価表!AQ26/生産者価格評価表!AQ$44)</f>
        <v>9.1925699693870978E-3</v>
      </c>
      <c r="AR26" s="22">
        <f>IF(生産者価格評価表!AR$44=0,0,生産者価格評価表!AR26/生産者価格評価表!AR$44)</f>
        <v>0</v>
      </c>
      <c r="AS26" s="22">
        <f>IF(生産者価格評価表!AS$44=0,0,生産者価格評価表!AS26/生産者価格評価表!AS$44)</f>
        <v>3.8375691874280604E-3</v>
      </c>
      <c r="AT26" s="22">
        <f>IF(生産者価格評価表!AT$44=0,0,生産者価格評価表!AT26/生産者価格評価表!AT$44)</f>
        <v>1.5147669928108062E-2</v>
      </c>
      <c r="AU26" s="22">
        <f>IF(生産者価格評価表!AU$44=0,0,生産者価格評価表!AU26/生産者価格評価表!AU$44)</f>
        <v>0.13562581494137249</v>
      </c>
      <c r="AV26" s="50">
        <f>IF(生産者価格評価表!AV$44=0,0,生産者価格評価表!AV26/生産者価格評価表!AV$44)</f>
        <v>0</v>
      </c>
      <c r="AW26" s="22">
        <f>IF(生産者価格評価表!AW$44=0,0,生産者価格評価表!AW26/生産者価格評価表!AW$44)</f>
        <v>8.3236256250671485E-3</v>
      </c>
      <c r="AX26" s="22">
        <f>IF(生産者価格評価表!AX$44=0,0,生産者価格評価表!AX26/生産者価格評価表!AX$44)</f>
        <v>1.1427130059792637E-2</v>
      </c>
      <c r="AY26" s="22">
        <f>IF(生産者価格評価表!AY$44=0,0,生産者価格評価表!AY26/生産者価格評価表!AY$44)</f>
        <v>6.407635790529484E-3</v>
      </c>
      <c r="AZ26" s="22">
        <f>IF(生産者価格評価表!AZ$44=0,0,生産者価格評価表!AZ26/生産者価格評価表!AZ$44)</f>
        <v>2.2574713707282989E-2</v>
      </c>
      <c r="BA26" s="22">
        <f>IF(生産者価格評価表!BA$44=0,0,生産者価格評価表!BA26/生産者価格評価表!BA$44)</f>
        <v>2.0763376580405894E-2</v>
      </c>
      <c r="BB26" s="22">
        <f>IF(生産者価格評価表!BB$44=0,0,生産者価格評価表!BB26/生産者価格評価表!BB$44)</f>
        <v>1.1121550578550032E-2</v>
      </c>
      <c r="BC26" s="22">
        <f>IF(生産者価格評価表!BC$44=0,0,生産者価格評価表!BC26/生産者価格評価表!BC$44)</f>
        <v>1.2944056246790205E-2</v>
      </c>
      <c r="BD26" s="22">
        <f>IF(生産者価格評価表!BD$44=0,0,生産者価格評価表!BD26/生産者価格評価表!BD$44)</f>
        <v>5.2088334079627409E-2</v>
      </c>
      <c r="BE26" s="22">
        <f>IF(生産者価格評価表!BE$44=0,0,生産者価格評価表!BE26/生産者価格評価表!BE$44)</f>
        <v>2.5452563153635949E-2</v>
      </c>
      <c r="BF26" s="22">
        <f>IF(生産者価格評価表!BF$44=0,0,生産者価格評価表!BF26/生産者価格評価表!BF$44)</f>
        <v>3.0075058996083336E-2</v>
      </c>
      <c r="BG26" s="22">
        <f>IF(生産者価格評価表!BG$44=0,0,生産者価格評価表!BG26/生産者価格評価表!BG$44)</f>
        <v>-1.486929051309627E-3</v>
      </c>
      <c r="BH26" s="29">
        <f>IF(生産者価格評価表!BH$44=0,0,生産者価格評価表!BH26/生産者価格評価表!BH$44)</f>
        <v>5.9950483079895638E-3</v>
      </c>
    </row>
    <row r="27" spans="2:60" ht="14.25" customHeight="1" x14ac:dyDescent="0.15">
      <c r="B27" s="5" t="s">
        <v>68</v>
      </c>
      <c r="C27" s="42" t="s">
        <v>133</v>
      </c>
      <c r="D27" s="33">
        <f>IF(生産者価格評価表!D$52=0,0,生産者価格評価表!D27/生産者価格評価表!D$52)</f>
        <v>4.0169286449557567E-3</v>
      </c>
      <c r="E27" s="22">
        <f>IF(生産者価格評価表!E$52=0,0,生産者価格評価表!E27/生産者価格評価表!E$52)</f>
        <v>0</v>
      </c>
      <c r="F27" s="22">
        <f>IF(生産者価格評価表!F$52=0,0,生産者価格評価表!F27/生産者価格評価表!F$52)</f>
        <v>6.6491172488045787E-4</v>
      </c>
      <c r="G27" s="22">
        <f>IF(生産者価格評価表!G$52=0,0,生産者価格評価表!G27/生産者価格評価表!G$52)</f>
        <v>2.7397285017751647E-3</v>
      </c>
      <c r="H27" s="22">
        <f>IF(生産者価格評価表!H$52=0,0,生産者価格評価表!H27/生産者価格評価表!H$52)</f>
        <v>4.6885780307336158E-3</v>
      </c>
      <c r="I27" s="22">
        <f>IF(生産者価格評価表!I$52=0,0,生産者価格評価表!I27/生産者価格評価表!I$52)</f>
        <v>2.0597742403803665E-3</v>
      </c>
      <c r="J27" s="22">
        <f>IF(生産者価格評価表!J$52=0,0,生産者価格評価表!J27/生産者価格評価表!J$52)</f>
        <v>6.8965517241379327E-3</v>
      </c>
      <c r="K27" s="22">
        <f>IF(生産者価格評価表!K$52=0,0,生産者価格評価表!K27/生産者価格評価表!K$52)</f>
        <v>4.985899899935844E-3</v>
      </c>
      <c r="L27" s="22">
        <f>IF(生産者価格評価表!L$52=0,0,生産者価格評価表!L27/生産者価格評価表!L$52)</f>
        <v>3.497143096445234E-3</v>
      </c>
      <c r="M27" s="22">
        <f>IF(生産者価格評価表!M$52=0,0,生産者価格評価表!M27/生産者価格評価表!M$52)</f>
        <v>4.7787348960673156E-3</v>
      </c>
      <c r="N27" s="22">
        <f>IF(生産者価格評価表!N$52=0,0,生産者価格評価表!N27/生産者価格評価表!N$52)</f>
        <v>4.0797794282514737E-3</v>
      </c>
      <c r="O27" s="22">
        <f>IF(生産者価格評価表!O$52=0,0,生産者価格評価表!O27/生産者価格評価表!O$52)</f>
        <v>3.5611189706312336E-3</v>
      </c>
      <c r="P27" s="22">
        <f>IF(生産者価格評価表!P$52=0,0,生産者価格評価表!P27/生産者価格評価表!P$52)</f>
        <v>2.7275761469390319E-3</v>
      </c>
      <c r="Q27" s="22">
        <f>IF(生産者価格評価表!Q$52=0,0,生産者価格評価表!Q27/生産者価格評価表!Q$52)</f>
        <v>2.2201985785581155E-3</v>
      </c>
      <c r="R27" s="22">
        <f>IF(生産者価格評価表!R$52=0,0,生産者価格評価表!R27/生産者価格評価表!R$52)</f>
        <v>2.152632110514475E-3</v>
      </c>
      <c r="S27" s="22">
        <f>IF(生産者価格評価表!S$52=0,0,生産者価格評価表!S27/生産者価格評価表!S$52)</f>
        <v>5.9435960512945118E-3</v>
      </c>
      <c r="T27" s="22">
        <f>IF(生産者価格評価表!T$52=0,0,生産者価格評価表!T27/生産者価格評価表!T$52)</f>
        <v>2.4905228332371505E-3</v>
      </c>
      <c r="U27" s="22">
        <f>IF(生産者価格評価表!U$52=0,0,生産者価格評価表!U27/生産者価格評価表!U$52)</f>
        <v>2.3148731587948495E-3</v>
      </c>
      <c r="V27" s="22">
        <f>IF(生産者価格評価表!V$52=0,0,生産者価格評価表!V27/生産者価格評価表!V$52)</f>
        <v>7.8200537020014984E-4</v>
      </c>
      <c r="W27" s="22">
        <f>IF(生産者価格評価表!W$52=0,0,生産者価格評価表!W27/生産者価格評価表!W$52)</f>
        <v>1.8393584885451767E-3</v>
      </c>
      <c r="X27" s="22">
        <f>IF(生産者価格評価表!X$52=0,0,生産者価格評価表!X27/生産者価格評価表!X$52)</f>
        <v>7.8534384433858037E-4</v>
      </c>
      <c r="Y27" s="22">
        <f>IF(生産者価格評価表!Y$52=0,0,生産者価格評価表!Y27/生産者価格評価表!Y$52)</f>
        <v>2.585336761966308E-2</v>
      </c>
      <c r="Z27" s="22">
        <f>IF(生産者価格評価表!Z$52=0,0,生産者価格評価表!Z27/生産者価格評価表!Z$52)</f>
        <v>4.8697981472578804E-2</v>
      </c>
      <c r="AA27" s="22">
        <f>IF(生産者価格評価表!AA$52=0,0,生産者価格評価表!AA27/生産者価格評価表!AA$52)</f>
        <v>2.9841074808878124E-3</v>
      </c>
      <c r="AB27" s="22">
        <f>IF(生産者価格評価表!AB$52=0,0,生産者価格評価表!AB27/生産者価格評価表!AB$52)</f>
        <v>3.806527340846709E-3</v>
      </c>
      <c r="AC27" s="22">
        <f>IF(生産者価格評価表!AC$52=0,0,生産者価格評価表!AC27/生産者価格評価表!AC$52)</f>
        <v>4.1950402555564056E-3</v>
      </c>
      <c r="AD27" s="22">
        <f>IF(生産者価格評価表!AD$52=0,0,生産者価格評価表!AD27/生産者価格評価表!AD$52)</f>
        <v>1.3481352275515484E-2</v>
      </c>
      <c r="AE27" s="22">
        <f>IF(生産者価格評価表!AE$52=0,0,生産者価格評価表!AE27/生産者価格評価表!AE$52)</f>
        <v>1.508107823195629E-2</v>
      </c>
      <c r="AF27" s="22">
        <f>IF(生産者価格評価表!AF$52=0,0,生産者価格評価表!AF27/生産者価格評価表!AF$52)</f>
        <v>5.6243813983502334E-3</v>
      </c>
      <c r="AG27" s="22">
        <f>IF(生産者価格評価表!AG$52=0,0,生産者価格評価表!AG27/生産者価格評価表!AG$52)</f>
        <v>8.1041997604487468E-3</v>
      </c>
      <c r="AH27" s="22">
        <f>IF(生産者価格評価表!AH$52=0,0,生産者価格評価表!AH27/生産者価格評価表!AH$52)</f>
        <v>7.3674569068268875E-3</v>
      </c>
      <c r="AI27" s="22">
        <f>IF(生産者価格評価表!AI$52=0,0,生産者価格評価表!AI27/生産者価格評価表!AI$52)</f>
        <v>2.8288009299541192E-3</v>
      </c>
      <c r="AJ27" s="22">
        <f>IF(生産者価格評価表!AJ$52=0,0,生産者価格評価表!AJ27/生産者価格評価表!AJ$52)</f>
        <v>2.0189838651311965E-3</v>
      </c>
      <c r="AK27" s="22">
        <f>IF(生産者価格評価表!AK$52=0,0,生産者価格評価表!AK27/生産者価格評価表!AK$52)</f>
        <v>2.0382923781052521E-3</v>
      </c>
      <c r="AL27" s="22">
        <f>IF(生産者価格評価表!AL$52=0,0,生産者価格評価表!AL27/生産者価格評価表!AL$52)</f>
        <v>3.1276694155349589E-3</v>
      </c>
      <c r="AM27" s="22">
        <f>IF(生産者価格評価表!AM$52=0,0,生産者価格評価表!AM27/生産者価格評価表!AM$52)</f>
        <v>0</v>
      </c>
      <c r="AN27" s="22">
        <f>IF(生産者価格評価表!AN$52=0,0,生産者価格評価表!AN27/生産者価格評価表!AN$52)</f>
        <v>7.8494696224352817E-3</v>
      </c>
      <c r="AO27" s="29">
        <f>IF(生産者価格評価表!AO$52=0,0,生産者価格評価表!AO27/生産者価格評価表!AO$52)</f>
        <v>6.1142067770673198E-3</v>
      </c>
      <c r="AP27" s="22">
        <f>IF(生産者価格評価表!AP$44=0,0,生産者価格評価表!AP27/生産者価格評価表!AP$44)</f>
        <v>0</v>
      </c>
      <c r="AQ27" s="22">
        <f>IF(生産者価格評価表!AQ$44=0,0,生産者価格評価表!AQ27/生産者価格評価表!AQ$44)</f>
        <v>0</v>
      </c>
      <c r="AR27" s="22">
        <f>IF(生産者価格評価表!AR$44=0,0,生産者価格評価表!AR27/生産者価格評価表!AR$44)</f>
        <v>0</v>
      </c>
      <c r="AS27" s="22">
        <f>IF(生産者価格評価表!AS$44=0,0,生産者価格評価表!AS27/生産者価格評価表!AS$44)</f>
        <v>0.83020929062915116</v>
      </c>
      <c r="AT27" s="22">
        <f>IF(生産者価格評価表!AT$44=0,0,生産者価格評価表!AT27/生産者価格評価表!AT$44)</f>
        <v>0.37162346091170789</v>
      </c>
      <c r="AU27" s="22">
        <f>IF(生産者価格評価表!AU$44=0,0,生産者価格評価表!AU27/生産者価格評価表!AU$44)</f>
        <v>0</v>
      </c>
      <c r="AV27" s="50">
        <f>IF(生産者価格評価表!AV$44=0,0,生産者価格評価表!AV27/生産者価格評価表!AV$44)</f>
        <v>0</v>
      </c>
      <c r="AW27" s="22">
        <f>IF(生産者価格評価表!AW$44=0,0,生産者価格評価表!AW27/生産者価格評価表!AW$44)</f>
        <v>0.10351280157940358</v>
      </c>
      <c r="AX27" s="22">
        <f>IF(生産者価格評価表!AX$44=0,0,生産者価格評価表!AX27/生産者価格評価表!AX$44)</f>
        <v>7.4394670484578804E-2</v>
      </c>
      <c r="AY27" s="22">
        <f>IF(生産者価格評価表!AY$44=0,0,生産者価格評価表!AY27/生産者価格評価表!AY$44)</f>
        <v>0</v>
      </c>
      <c r="AZ27" s="22">
        <f>IF(生産者価格評価表!AZ$44=0,0,生産者価格評価表!AZ27/生産者価格評価表!AZ$44)</f>
        <v>0</v>
      </c>
      <c r="BA27" s="22">
        <f>IF(生産者価格評価表!BA$44=0,0,生産者価格評価表!BA27/生産者価格評価表!BA$44)</f>
        <v>0</v>
      </c>
      <c r="BB27" s="22">
        <f>IF(生産者価格評価表!BB$44=0,0,生産者価格評価表!BB27/生産者価格評価表!BB$44)</f>
        <v>8.0230900552306306E-2</v>
      </c>
      <c r="BC27" s="22">
        <f>IF(生産者価格評価表!BC$44=0,0,生産者価格評価表!BC27/生産者価格評価表!BC$44)</f>
        <v>6.2307240746948024E-2</v>
      </c>
      <c r="BD27" s="22">
        <f>IF(生産者価格評価表!BD$44=0,0,生産者価格評価表!BD27/生産者価格評価表!BD$44)</f>
        <v>0</v>
      </c>
      <c r="BE27" s="22">
        <f>IF(生産者価格評価表!BE$44=0,0,生産者価格評価表!BE27/生産者価格評価表!BE$44)</f>
        <v>9.5103999048418403E-7</v>
      </c>
      <c r="BF27" s="22">
        <f>IF(生産者価格評価表!BF$44=0,0,生産者価格評価表!BF27/生産者価格評価表!BF$44)</f>
        <v>7.859920775017022E-7</v>
      </c>
      <c r="BG27" s="22">
        <f>IF(生産者価格評価表!BG$44=0,0,生産者価格評価表!BG27/生産者価格評価表!BG$44)</f>
        <v>0.13360253723557955</v>
      </c>
      <c r="BH27" s="29">
        <f>IF(生産者価格評価表!BH$44=0,0,生産者価格評価表!BH27/生産者価格評価表!BH$44)</f>
        <v>8.7581187349284731E-2</v>
      </c>
    </row>
    <row r="28" spans="2:60" ht="14.25" customHeight="1" x14ac:dyDescent="0.15">
      <c r="B28" s="5" t="s">
        <v>69</v>
      </c>
      <c r="C28" s="42" t="s">
        <v>107</v>
      </c>
      <c r="D28" s="33">
        <f>IF(生産者価格評価表!D$52=0,0,生産者価格評価表!D28/生産者価格評価表!D$52)</f>
        <v>1.3188604186376624E-2</v>
      </c>
      <c r="E28" s="22">
        <f>IF(生産者価格評価表!E$52=0,0,生産者価格評価表!E28/生産者価格評価表!E$52)</f>
        <v>0</v>
      </c>
      <c r="F28" s="22">
        <f>IF(生産者価格評価表!F$52=0,0,生産者価格評価表!F28/生産者価格評価表!F$52)</f>
        <v>1.5098569685882638E-2</v>
      </c>
      <c r="G28" s="22">
        <f>IF(生産者価格評価表!G$52=0,0,生産者価格評価表!G28/生産者価格評価表!G$52)</f>
        <v>1.8741879904674373E-2</v>
      </c>
      <c r="H28" s="22">
        <f>IF(生産者価格評価表!H$52=0,0,生産者価格評価表!H28/生産者価格評価表!H$52)</f>
        <v>1.0519269564863619E-2</v>
      </c>
      <c r="I28" s="22">
        <f>IF(生産者価格評価表!I$52=0,0,生産者価格評価表!I28/生産者価格評価表!I$52)</f>
        <v>1.5896677604807504E-2</v>
      </c>
      <c r="J28" s="22">
        <f>IF(生産者価格評価表!J$52=0,0,生産者価格評価表!J28/生産者価格評価表!J$52)</f>
        <v>1.9017763845350057E-2</v>
      </c>
      <c r="K28" s="22">
        <f>IF(生産者価格評価表!K$52=0,0,生産者価格評価表!K28/生産者価格評価表!K$52)</f>
        <v>2.7308455185230646E-2</v>
      </c>
      <c r="L28" s="22">
        <f>IF(生産者価格評価表!L$52=0,0,生産者価格評価表!L28/生産者価格評価表!L$52)</f>
        <v>3.9113107479295271E-2</v>
      </c>
      <c r="M28" s="22">
        <f>IF(生産者価格評価表!M$52=0,0,生産者価格評価表!M28/生産者価格評価表!M$52)</f>
        <v>7.9780527656789071E-2</v>
      </c>
      <c r="N28" s="22">
        <f>IF(生産者価格評価表!N$52=0,0,生産者価格評価表!N28/生産者価格評価表!N$52)</f>
        <v>5.5313409208265732E-2</v>
      </c>
      <c r="O28" s="22">
        <f>IF(生産者価格評価表!O$52=0,0,生産者価格評価表!O28/生産者価格評価表!O$52)</f>
        <v>1.5432286270302662E-2</v>
      </c>
      <c r="P28" s="22">
        <f>IF(生産者価格評価表!P$52=0,0,生産者価格評価表!P28/生産者価格評価表!P$52)</f>
        <v>1.2671033011176792E-2</v>
      </c>
      <c r="Q28" s="22">
        <f>IF(生産者価格評価表!Q$52=0,0,生産者価格評価表!Q28/生産者価格評価表!Q$52)</f>
        <v>1.0693546853792282E-2</v>
      </c>
      <c r="R28" s="22">
        <f>IF(生産者価格評価表!R$52=0,0,生産者価格評価表!R28/生産者価格評価表!R$52)</f>
        <v>1.9122990302942275E-2</v>
      </c>
      <c r="S28" s="22">
        <f>IF(生産者価格評価表!S$52=0,0,生産者価格評価表!S28/生産者価格評価表!S$52)</f>
        <v>2.549583998973963E-2</v>
      </c>
      <c r="T28" s="22">
        <f>IF(生産者価格評価表!T$52=0,0,生産者価格評価表!T28/生産者価格評価表!T$52)</f>
        <v>8.7626550839259142E-3</v>
      </c>
      <c r="U28" s="22">
        <f>IF(生産者価格評価表!U$52=0,0,生産者価格評価表!U28/生産者価格評価表!U$52)</f>
        <v>5.2782989278644605E-3</v>
      </c>
      <c r="V28" s="22">
        <f>IF(生産者価格評価表!V$52=0,0,生産者価格評価表!V28/生産者価格評価表!V$52)</f>
        <v>1.2954802350408794E-2</v>
      </c>
      <c r="W28" s="22">
        <f>IF(生産者価格評価表!W$52=0,0,生産者価格評価表!W28/生産者価格評価表!W$52)</f>
        <v>1.9139811324204999E-2</v>
      </c>
      <c r="X28" s="22">
        <f>IF(生産者価格評価表!X$52=0,0,生産者価格評価表!X28/生産者価格評価表!X$52)</f>
        <v>3.1014045132680703E-3</v>
      </c>
      <c r="Y28" s="22">
        <f>IF(生産者価格評価表!Y$52=0,0,生産者価格評価表!Y28/生産者価格評価表!Y$52)</f>
        <v>9.8365200558071186E-2</v>
      </c>
      <c r="Z28" s="22">
        <f>IF(生産者価格評価表!Z$52=0,0,生産者価格評価表!Z28/生産者価格評価表!Z$52)</f>
        <v>5.4453707933197225E-2</v>
      </c>
      <c r="AA28" s="22">
        <f>IF(生産者価格評価表!AA$52=0,0,生産者価格評価表!AA28/生産者価格評価表!AA$52)</f>
        <v>6.9138531010694199E-2</v>
      </c>
      <c r="AB28" s="22">
        <f>IF(生産者価格評価表!AB$52=0,0,生産者価格評価表!AB28/生産者価格評価表!AB$52)</f>
        <v>2.388455314924785E-2</v>
      </c>
      <c r="AC28" s="22">
        <f>IF(生産者価格評価表!AC$52=0,0,生産者価格評価表!AC28/生産者価格評価表!AC$52)</f>
        <v>6.167311303795278E-3</v>
      </c>
      <c r="AD28" s="22">
        <f>IF(生産者価格評価表!AD$52=0,0,生産者価格評価表!AD28/生産者価格評価表!AD$52)</f>
        <v>4.3589054790326319E-3</v>
      </c>
      <c r="AE28" s="22">
        <f>IF(生産者価格評価表!AE$52=0,0,生産者価格評価表!AE28/生産者価格評価表!AE$52)</f>
        <v>1.3624232286065562E-2</v>
      </c>
      <c r="AF28" s="22">
        <f>IF(生産者価格評価表!AF$52=0,0,生産者価格評価表!AF28/生産者価格評価表!AF$52)</f>
        <v>6.3925903234862153E-3</v>
      </c>
      <c r="AG28" s="22">
        <f>IF(生産者価格評価表!AG$52=0,0,生産者価格評価表!AG28/生産者価格評価表!AG$52)</f>
        <v>1.0764986005652474E-2</v>
      </c>
      <c r="AH28" s="22">
        <f>IF(生産者価格評価表!AH$52=0,0,生産者価格評価表!AH28/生産者価格評価表!AH$52)</f>
        <v>1.2930720579750954E-2</v>
      </c>
      <c r="AI28" s="22">
        <f>IF(生産者価格評価表!AI$52=0,0,生産者価格評価表!AI28/生産者価格評価表!AI$52)</f>
        <v>1.2330294682875262E-2</v>
      </c>
      <c r="AJ28" s="22">
        <f>IF(生産者価格評価表!AJ$52=0,0,生産者価格評価表!AJ28/生産者価格評価表!AJ$52)</f>
        <v>4.0142469013220976E-3</v>
      </c>
      <c r="AK28" s="22">
        <f>IF(生産者価格評価表!AK$52=0,0,生産者価格評価表!AK28/生産者価格評価表!AK$52)</f>
        <v>5.4143158553755892E-3</v>
      </c>
      <c r="AL28" s="22">
        <f>IF(生産者価格評価表!AL$52=0,0,生産者価格評価表!AL28/生産者価格評価表!AL$52)</f>
        <v>2.7437215962986948E-2</v>
      </c>
      <c r="AM28" s="22">
        <f>IF(生産者価格評価表!AM$52=0,0,生産者価格評価表!AM28/生産者価格評価表!AM$52)</f>
        <v>0</v>
      </c>
      <c r="AN28" s="22">
        <f>IF(生産者価格評価表!AN$52=0,0,生産者価格評価表!AN28/生産者価格評価表!AN$52)</f>
        <v>1.2666350553546979E-2</v>
      </c>
      <c r="AO28" s="29">
        <f>IF(生産者価格評価表!AO$52=0,0,生産者価格評価表!AO28/生産者価格評価表!AO$52)</f>
        <v>1.3154786810713723E-2</v>
      </c>
      <c r="AP28" s="22">
        <f>IF(生産者価格評価表!AP$44=0,0,生産者価格評価表!AP28/生産者価格評価表!AP$44)</f>
        <v>5.1271975595345003E-4</v>
      </c>
      <c r="AQ28" s="22">
        <f>IF(生産者価格評価表!AQ$44=0,0,生産者価格評価表!AQ28/生産者価格評価表!AQ$44)</f>
        <v>2.0139482975745349E-2</v>
      </c>
      <c r="AR28" s="22">
        <f>IF(生産者価格評価表!AR$44=0,0,生産者価格評価表!AR28/生産者価格評価表!AR$44)</f>
        <v>0</v>
      </c>
      <c r="AS28" s="22">
        <f>IF(生産者価格評価表!AS$44=0,0,生産者価格評価表!AS28/生産者価格評価表!AS$44)</f>
        <v>0</v>
      </c>
      <c r="AT28" s="22">
        <f>IF(生産者価格評価表!AT$44=0,0,生産者価格評価表!AT28/生産者価格評価表!AT$44)</f>
        <v>0</v>
      </c>
      <c r="AU28" s="22">
        <f>IF(生産者価格評価表!AU$44=0,0,生産者価格評価表!AU28/生産者価格評価表!AU$44)</f>
        <v>0</v>
      </c>
      <c r="AV28" s="50">
        <f>IF(生産者価格評価表!AV$44=0,0,生産者価格評価表!AV28/生産者価格評価表!AV$44)</f>
        <v>0</v>
      </c>
      <c r="AW28" s="22">
        <f>IF(生産者価格評価表!AW$44=0,0,生産者価格評価表!AW28/生産者価格評価表!AW$44)</f>
        <v>1.1230367971194482E-2</v>
      </c>
      <c r="AX28" s="22">
        <f>IF(生産者価格評価表!AX$44=0,0,生産者価格評価表!AX28/生産者価格評価表!AX$44)</f>
        <v>1.8681916742476542E-2</v>
      </c>
      <c r="AY28" s="22">
        <f>IF(生産者価格評価表!AY$44=0,0,生産者価格評価表!AY28/生産者価格評価表!AY$44)</f>
        <v>8.3812825872588083E-4</v>
      </c>
      <c r="AZ28" s="22">
        <f>IF(生産者価格評価表!AZ$44=0,0,生産者価格評価表!AZ28/生産者価格評価表!AZ$44)</f>
        <v>7.4896472619085384E-4</v>
      </c>
      <c r="BA28" s="22">
        <f>IF(生産者価格評価表!BA$44=0,0,生産者価格評価表!BA28/生産者価格評価表!BA$44)</f>
        <v>7.5895448548290534E-4</v>
      </c>
      <c r="BB28" s="22">
        <f>IF(生産者価格評価表!BB$44=0,0,生産者価格評価表!BB28/生産者価格評価表!BB$44)</f>
        <v>8.8751577105472875E-3</v>
      </c>
      <c r="BC28" s="22">
        <f>IF(生産者価格評価表!BC$44=0,0,生産者価格評価表!BC28/生産者価格評価表!BC$44)</f>
        <v>1.5769845950839304E-2</v>
      </c>
      <c r="BD28" s="22">
        <f>IF(生産者価格評価表!BD$44=0,0,生産者価格評価表!BD28/生産者価格評価表!BD$44)</f>
        <v>-1.2822498944993706E-5</v>
      </c>
      <c r="BE28" s="22">
        <f>IF(生産者価格評価表!BE$44=0,0,生産者価格評価表!BE28/生産者価格評価表!BE$44)</f>
        <v>2.6730117266896797E-2</v>
      </c>
      <c r="BF28" s="22">
        <f>IF(生産者価格評価表!BF$44=0,0,生産者価格評価表!BF28/生産者価格評価表!BF$44)</f>
        <v>2.2089022844441156E-2</v>
      </c>
      <c r="BG28" s="22">
        <f>IF(生産者価格評価表!BG$44=0,0,生産者価格評価表!BG28/生産者価格評価表!BG$44)</f>
        <v>8.4872255096151041E-5</v>
      </c>
      <c r="BH28" s="29">
        <f>IF(生産者価格評価表!BH$44=0,0,生産者価格評価表!BH28/生産者価格評価表!BH$44)</f>
        <v>1.3206539468261287E-2</v>
      </c>
    </row>
    <row r="29" spans="2:60" ht="14.25" customHeight="1" x14ac:dyDescent="0.15">
      <c r="B29" s="5" t="s">
        <v>70</v>
      </c>
      <c r="C29" s="42" t="s">
        <v>1</v>
      </c>
      <c r="D29" s="33">
        <f>IF(生産者価格評価表!D$52=0,0,生産者価格評価表!D29/生産者価格評価表!D$52)</f>
        <v>2.3929412238995676E-4</v>
      </c>
      <c r="E29" s="22">
        <f>IF(生産者価格評価表!E$52=0,0,生産者価格評価表!E29/生産者価格評価表!E$52)</f>
        <v>0</v>
      </c>
      <c r="F29" s="22">
        <f>IF(生産者価格評価表!F$52=0,0,生産者価格評価表!F29/生産者価格評価表!F$52)</f>
        <v>2.0480132830558253E-3</v>
      </c>
      <c r="G29" s="22">
        <f>IF(生産者価格評価表!G$52=0,0,生産者価格評価表!G29/生産者価格評価表!G$52)</f>
        <v>1.2507890687991246E-3</v>
      </c>
      <c r="H29" s="22">
        <f>IF(生産者価格評価表!H$52=0,0,生産者価格評価表!H29/生産者価格評価表!H$52)</f>
        <v>9.093239254232958E-4</v>
      </c>
      <c r="I29" s="22">
        <f>IF(生産者価格評価表!I$52=0,0,生産者価格評価表!I29/生産者価格評価表!I$52)</f>
        <v>3.2099223044289114E-3</v>
      </c>
      <c r="J29" s="22">
        <f>IF(生産者価格評価表!J$52=0,0,生産者価格評価表!J29/生産者価格評価表!J$52)</f>
        <v>6.2695924764890308E-4</v>
      </c>
      <c r="K29" s="22">
        <f>IF(生産者価格評価表!K$52=0,0,生産者価格評価表!K29/生産者価格評価表!K$52)</f>
        <v>6.7926091870152327E-4</v>
      </c>
      <c r="L29" s="22">
        <f>IF(生産者価格評価表!L$52=0,0,生産者価格評価表!L29/生産者価格評価表!L$52)</f>
        <v>1.04270477189156E-3</v>
      </c>
      <c r="M29" s="22">
        <f>IF(生産者価格評価表!M$52=0,0,生産者価格評価表!M29/生産者価格評価表!M$52)</f>
        <v>6.3452971651528839E-4</v>
      </c>
      <c r="N29" s="22">
        <f>IF(生産者価格評価表!N$52=0,0,生産者価格評価表!N29/生産者価格評価表!N$52)</f>
        <v>9.4144001156765958E-4</v>
      </c>
      <c r="O29" s="22">
        <f>IF(生産者価格評価表!O$52=0,0,生産者価格評価表!O29/生産者価格評価表!O$52)</f>
        <v>3.7065509510740422E-4</v>
      </c>
      <c r="P29" s="22">
        <f>IF(生産者価格評価表!P$52=0,0,生産者価格評価表!P29/生産者価格評価表!P$52)</f>
        <v>6.7201753301496746E-4</v>
      </c>
      <c r="Q29" s="22">
        <f>IF(生産者価格評価表!Q$52=0,0,生産者価格評価表!Q29/生産者価格評価表!Q$52)</f>
        <v>5.4120117983219465E-4</v>
      </c>
      <c r="R29" s="22">
        <f>IF(生産者価格評価表!R$52=0,0,生産者価格評価表!R29/生産者価格評価表!R$52)</f>
        <v>3.4426928740948751E-4</v>
      </c>
      <c r="S29" s="22">
        <f>IF(生産者価格評価表!S$52=0,0,生産者価格評価表!S29/生産者価格評価表!S$52)</f>
        <v>1.0290089998323177E-3</v>
      </c>
      <c r="T29" s="22">
        <f>IF(生産者価格評価表!T$52=0,0,生産者価格評価表!T29/生産者価格評価表!T$52)</f>
        <v>3.1909328174969188E-4</v>
      </c>
      <c r="U29" s="22">
        <f>IF(生産者価格評価表!U$52=0,0,生産者価格評価表!U29/生産者価格評価表!U$52)</f>
        <v>1.4579915943439475E-4</v>
      </c>
      <c r="V29" s="22">
        <f>IF(生産者価格評価表!V$52=0,0,生産者価格評価表!V29/生産者価格評価表!V$52)</f>
        <v>2.4837946945640036E-4</v>
      </c>
      <c r="W29" s="22">
        <f>IF(生産者価格評価表!W$52=0,0,生産者価格評価表!W29/生産者価格評価表!W$52)</f>
        <v>4.3614647512571763E-4</v>
      </c>
      <c r="X29" s="22">
        <f>IF(生産者価格評価表!X$52=0,0,生産者価格評価表!X29/生産者価格評価表!X$52)</f>
        <v>8.4342332716093413E-4</v>
      </c>
      <c r="Y29" s="22">
        <f>IF(生産者価格評価表!Y$52=0,0,生産者価格評価表!Y29/生産者価格評価表!Y$52)</f>
        <v>1.4580276348264696E-3</v>
      </c>
      <c r="Z29" s="22">
        <f>IF(生産者価格評価表!Z$52=0,0,生産者価格評価表!Z29/生産者価格評価表!Z$52)</f>
        <v>8.1742390549317132E-2</v>
      </c>
      <c r="AA29" s="22">
        <f>IF(生産者価格評価表!AA$52=0,0,生産者価格評価表!AA29/生産者価格評価表!AA$52)</f>
        <v>8.1114402920072076E-3</v>
      </c>
      <c r="AB29" s="22">
        <f>IF(生産者価格評価表!AB$52=0,0,生産者価格評価表!AB29/生産者価格評価表!AB$52)</f>
        <v>2.472370605316335E-3</v>
      </c>
      <c r="AC29" s="22">
        <f>IF(生産者価格評価表!AC$52=0,0,生産者価格評価表!AC29/生産者価格評価表!AC$52)</f>
        <v>1.1627149343013457E-3</v>
      </c>
      <c r="AD29" s="22">
        <f>IF(生産者価格評価表!AD$52=0,0,生産者価格評価表!AD29/生産者価格評価表!AD$52)</f>
        <v>4.6151339601327012E-4</v>
      </c>
      <c r="AE29" s="22">
        <f>IF(生産者価格評価表!AE$52=0,0,生産者価格評価表!AE29/生産者価格評価表!AE$52)</f>
        <v>6.1145271819024643E-3</v>
      </c>
      <c r="AF29" s="22">
        <f>IF(生産者価格評価表!AF$52=0,0,生産者価格評価表!AF29/生産者価格評価表!AF$52)</f>
        <v>1.8938515679472496E-3</v>
      </c>
      <c r="AG29" s="22">
        <f>IF(生産者価格評価表!AG$52=0,0,生産者価格評価表!AG29/生産者価格評価表!AG$52)</f>
        <v>3.7243162435794831E-3</v>
      </c>
      <c r="AH29" s="22">
        <f>IF(生産者価格評価表!AH$52=0,0,生産者価格評価表!AH29/生産者価格評価表!AH$52)</f>
        <v>7.5118598751204354E-3</v>
      </c>
      <c r="AI29" s="22">
        <f>IF(生産者価格評価表!AI$52=0,0,生産者価格評価表!AI29/生産者価格評価表!AI$52)</f>
        <v>3.9918831430889781E-3</v>
      </c>
      <c r="AJ29" s="22">
        <f>IF(生産者価格評価表!AJ$52=0,0,生産者価格評価表!AJ29/生産者価格評価表!AJ$52)</f>
        <v>2.1050756540985948E-3</v>
      </c>
      <c r="AK29" s="22">
        <f>IF(生産者価格評価表!AK$52=0,0,生産者価格評価表!AK29/生産者価格評価表!AK$52)</f>
        <v>9.5522340778366973E-4</v>
      </c>
      <c r="AL29" s="22">
        <f>IF(生産者価格評価表!AL$52=0,0,生産者価格評価表!AL29/生産者価格評価表!AL$52)</f>
        <v>8.0583894095859823E-3</v>
      </c>
      <c r="AM29" s="22">
        <f>IF(生産者価格評価表!AM$52=0,0,生産者価格評価表!AM29/生産者価格評価表!AM$52)</f>
        <v>0</v>
      </c>
      <c r="AN29" s="22">
        <f>IF(生産者価格評価表!AN$52=0,0,生産者価格評価表!AN29/生産者価格評価表!AN$52)</f>
        <v>0.19721393584133123</v>
      </c>
      <c r="AO29" s="29">
        <f>IF(生産者価格評価表!AO$52=0,0,生産者価格評価表!AO29/生産者価格評価表!AO$52)</f>
        <v>4.7896190674842059E-3</v>
      </c>
      <c r="AP29" s="22">
        <f>IF(生産者価格評価表!AP$44=0,0,生産者価格評価表!AP29/生産者価格評価表!AP$44)</f>
        <v>2.2983989059982243E-4</v>
      </c>
      <c r="AQ29" s="22">
        <f>IF(生産者価格評価表!AQ$44=0,0,生産者価格評価表!AQ29/生産者価格評価表!AQ$44)</f>
        <v>4.9770197103387176E-3</v>
      </c>
      <c r="AR29" s="22">
        <f>IF(生産者価格評価表!AR$44=0,0,生産者価格評価表!AR29/生産者価格評価表!AR$44)</f>
        <v>1.2730867990682104E-3</v>
      </c>
      <c r="AS29" s="22">
        <f>IF(生産者価格評価表!AS$44=0,0,生産者価格評価表!AS29/生産者価格評価表!AS$44)</f>
        <v>0</v>
      </c>
      <c r="AT29" s="22">
        <f>IF(生産者価格評価表!AT$44=0,0,生産者価格評価表!AT29/生産者価格評価表!AT$44)</f>
        <v>0</v>
      </c>
      <c r="AU29" s="22">
        <f>IF(生産者価格評価表!AU$44=0,0,生産者価格評価表!AU29/生産者価格評価表!AU$44)</f>
        <v>0</v>
      </c>
      <c r="AV29" s="50">
        <f>IF(生産者価格評価表!AV$44=0,0,生産者価格評価表!AV29/生産者価格評価表!AV$44)</f>
        <v>0</v>
      </c>
      <c r="AW29" s="22">
        <f>IF(生産者価格評価表!AW$44=0,0,生産者価格評価表!AW29/生産者価格評価表!AW$44)</f>
        <v>3.0345062869506861E-3</v>
      </c>
      <c r="AX29" s="22">
        <f>IF(生産者価格評価表!AX$44=0,0,生産者価格評価表!AX29/生産者価格評価表!AX$44)</f>
        <v>6.0971112460172072E-3</v>
      </c>
      <c r="AY29" s="22">
        <f>IF(生産者価格評価表!AY$44=0,0,生産者価格評価表!AY29/生産者価格評価表!AY$44)</f>
        <v>1.0172475295163121E-3</v>
      </c>
      <c r="AZ29" s="22">
        <f>IF(生産者価格評価表!AZ$44=0,0,生産者価格評価表!AZ29/生産者価格評価表!AZ$44)</f>
        <v>2.5124415851251617E-3</v>
      </c>
      <c r="BA29" s="22">
        <f>IF(生産者価格評価表!BA$44=0,0,生産者価格評価表!BA29/生産者価格評価表!BA$44)</f>
        <v>2.3449221039452193E-3</v>
      </c>
      <c r="BB29" s="22">
        <f>IF(生産者価格評価表!BB$44=0,0,生産者価格評価表!BB29/生産者価格評価表!BB$44)</f>
        <v>2.8794063335766153E-3</v>
      </c>
      <c r="BC29" s="22">
        <f>IF(生産者価格評価表!BC$44=0,0,生産者価格評価表!BC29/生産者価格評価表!BC$44)</f>
        <v>5.4874664647220524E-3</v>
      </c>
      <c r="BD29" s="22">
        <f>IF(生産者価格評価表!BD$44=0,0,生産者価格評価表!BD29/生産者価格評価表!BD$44)</f>
        <v>0</v>
      </c>
      <c r="BE29" s="22">
        <f>IF(生産者価格評価表!BE$44=0,0,生産者価格評価表!BE29/生産者価格評価表!BE$44)</f>
        <v>3.487311700835433E-5</v>
      </c>
      <c r="BF29" s="22">
        <f>IF(生産者価格評価表!BF$44=0,0,生産者価格評価表!BF29/生産者価格評価表!BF$44)</f>
        <v>2.8821073730455502E-5</v>
      </c>
      <c r="BG29" s="22">
        <f>IF(生産者価格評価表!BG$44=0,0,生産者価格評価表!BG29/生産者価格評価表!BG$44)</f>
        <v>4.7757067646197662E-3</v>
      </c>
      <c r="BH29" s="29">
        <f>IF(生産者価格評価表!BH$44=0,0,生産者価格評価表!BH29/生産者価格評価表!BH$44)</f>
        <v>7.7017075521950713E-3</v>
      </c>
    </row>
    <row r="30" spans="2:60" ht="14.25" customHeight="1" x14ac:dyDescent="0.15">
      <c r="B30" s="5" t="s">
        <v>71</v>
      </c>
      <c r="C30" s="42" t="s">
        <v>2</v>
      </c>
      <c r="D30" s="33">
        <f>IF(生産者価格評価表!D$52=0,0,生産者価格評価表!D30/生産者価格評価表!D$52)</f>
        <v>3.0670849766724227E-5</v>
      </c>
      <c r="E30" s="22">
        <f>IF(生産者価格評価表!E$52=0,0,生産者価格評価表!E30/生産者価格評価表!E$52)</f>
        <v>0</v>
      </c>
      <c r="F30" s="22">
        <f>IF(生産者価格評価表!F$52=0,0,生産者価格評価表!F30/生産者価格評価表!F$52)</f>
        <v>1.4435905922868012E-3</v>
      </c>
      <c r="G30" s="22">
        <f>IF(生産者価格評価表!G$52=0,0,生産者価格評価表!G30/生産者価格評価表!G$52)</f>
        <v>3.1048161461683468E-4</v>
      </c>
      <c r="H30" s="22">
        <f>IF(生産者価格評価表!H$52=0,0,生産者価格評価表!H30/生産者価格評価表!H$52)</f>
        <v>6.2220846074571747E-4</v>
      </c>
      <c r="I30" s="22">
        <f>IF(生産者価格評価表!I$52=0,0,生産者価格評価表!I30/生産者価格評価表!I$52)</f>
        <v>2.7518095449195297E-3</v>
      </c>
      <c r="J30" s="22">
        <f>IF(生産者価格評価表!J$52=0,0,生産者価格評価表!J30/生産者価格評価表!J$52)</f>
        <v>0</v>
      </c>
      <c r="K30" s="22">
        <f>IF(生産者価格評価表!K$52=0,0,生産者価格評価表!K30/生産者価格評価表!K$52)</f>
        <v>7.9768488607492641E-5</v>
      </c>
      <c r="L30" s="22">
        <f>IF(生産者価格評価表!L$52=0,0,生産者価格評価表!L30/生産者価格評価表!L$52)</f>
        <v>3.634056371168069E-3</v>
      </c>
      <c r="M30" s="22">
        <f>IF(生産者価格評価表!M$52=0,0,生産者価格評価表!M30/生産者価格評価表!M$52)</f>
        <v>4.9381712097566759E-5</v>
      </c>
      <c r="N30" s="22">
        <f>IF(生産者価格評価表!N$52=0,0,生産者価格評価表!N30/生産者価格評価表!N$52)</f>
        <v>4.6982731916179121E-4</v>
      </c>
      <c r="O30" s="22">
        <f>IF(生産者価格評価表!O$52=0,0,生産者価格評価表!O30/生産者価格評価表!O$52)</f>
        <v>1.0951100944278747E-4</v>
      </c>
      <c r="P30" s="22">
        <f>IF(生産者価格評価表!P$52=0,0,生産者価格評価表!P30/生産者価格評価表!P$52)</f>
        <v>2.807074204597466E-4</v>
      </c>
      <c r="Q30" s="22">
        <f>IF(生産者価格評価表!Q$52=0,0,生産者価格評価表!Q30/生産者価格評価表!Q$52)</f>
        <v>1.2686962583923763E-5</v>
      </c>
      <c r="R30" s="22">
        <f>IF(生産者価格評価表!R$52=0,0,生産者価格評価表!R30/生産者価格評価表!R$52)</f>
        <v>2.7288041051073199E-4</v>
      </c>
      <c r="S30" s="22">
        <f>IF(生産者価格評価表!S$52=0,0,生産者価格評価表!S30/生産者価格評価表!S$52)</f>
        <v>1.0890803442506417E-3</v>
      </c>
      <c r="T30" s="22">
        <f>IF(生産者価格評価表!T$52=0,0,生産者価格評価表!T30/生産者価格評価表!T$52)</f>
        <v>2.4934637487763599E-4</v>
      </c>
      <c r="U30" s="22">
        <f>IF(生産者価格評価表!U$52=0,0,生産者価格評価表!U30/生産者価格評価表!U$52)</f>
        <v>1.4233915608793994E-4</v>
      </c>
      <c r="V30" s="22">
        <f>IF(生産者価格評価表!V$52=0,0,生産者価格評価表!V30/生産者価格評価表!V$52)</f>
        <v>8.6742966860291757E-5</v>
      </c>
      <c r="W30" s="22">
        <f>IF(生産者価格評価表!W$52=0,0,生産者価格評価表!W30/生産者価格評価表!W$52)</f>
        <v>3.8938898141393217E-4</v>
      </c>
      <c r="X30" s="22">
        <f>IF(生産者価格評価表!X$52=0,0,生産者価格評価表!X30/生産者価格評価表!X$52)</f>
        <v>2.3603438663305962E-3</v>
      </c>
      <c r="Y30" s="22">
        <f>IF(生産者価格評価表!Y$52=0,0,生産者価格評価表!Y30/生産者価格評価表!Y$52)</f>
        <v>1.1684281143765133E-2</v>
      </c>
      <c r="Z30" s="22">
        <f>IF(生産者価格評価表!Z$52=0,0,生産者価格評価表!Z30/生産者価格評価表!Z$52)</f>
        <v>2.8418400555491716E-3</v>
      </c>
      <c r="AA30" s="22">
        <f>IF(生産者価格評価表!AA$52=0,0,生産者価格評価表!AA30/生産者価格評価表!AA$52)</f>
        <v>0</v>
      </c>
      <c r="AB30" s="22">
        <f>IF(生産者価格評価表!AB$52=0,0,生産者価格評価表!AB30/生産者価格評価表!AB$52)</f>
        <v>1.5371973766895803E-3</v>
      </c>
      <c r="AC30" s="22">
        <f>IF(生産者価格評価表!AC$52=0,0,生産者価格評価表!AC30/生産者価格評価表!AC$52)</f>
        <v>4.3463525434343812E-3</v>
      </c>
      <c r="AD30" s="22">
        <f>IF(生産者価格評価表!AD$52=0,0,生産者価格評価表!AD30/生産者価格評価表!AD$52)</f>
        <v>2.4159625185635141E-5</v>
      </c>
      <c r="AE30" s="22">
        <f>IF(生産者価格評価表!AE$52=0,0,生産者価格評価表!AE30/生産者価格評価表!AE$52)</f>
        <v>1.4282710154128674E-2</v>
      </c>
      <c r="AF30" s="22">
        <f>IF(生産者価格評価表!AF$52=0,0,生産者価格評価表!AF30/生産者価格評価表!AF$52)</f>
        <v>5.9166957604929295E-3</v>
      </c>
      <c r="AG30" s="22">
        <f>IF(生産者価格評価表!AG$52=0,0,生産者価格評価表!AG30/生産者価格評価表!AG$52)</f>
        <v>2.8987264434389055E-2</v>
      </c>
      <c r="AH30" s="22">
        <f>IF(生産者価格評価表!AH$52=0,0,生産者価格評価表!AH30/生産者価格評価表!AH$52)</f>
        <v>7.4592426643123834E-3</v>
      </c>
      <c r="AI30" s="22">
        <f>IF(生産者価格評価表!AI$52=0,0,生産者価格評価表!AI30/生産者価格評価表!AI$52)</f>
        <v>4.8907901171750456E-3</v>
      </c>
      <c r="AJ30" s="22">
        <f>IF(生産者価格評価表!AJ$52=0,0,生産者価格評価表!AJ30/生産者価格評価表!AJ$52)</f>
        <v>6.6465428538489547E-5</v>
      </c>
      <c r="AK30" s="22">
        <f>IF(生産者価格評価表!AK$52=0,0,生産者価格評価表!AK30/生産者価格評価表!AK$52)</f>
        <v>2.0778913657738219E-3</v>
      </c>
      <c r="AL30" s="22">
        <f>IF(生産者価格評価表!AL$52=0,0,生産者価格評価表!AL30/生産者価格評価表!AL$52)</f>
        <v>1.8968553229309668E-2</v>
      </c>
      <c r="AM30" s="22">
        <f>IF(生産者価格評価表!AM$52=0,0,生産者価格評価表!AM30/生産者価格評価表!AM$52)</f>
        <v>0</v>
      </c>
      <c r="AN30" s="22">
        <f>IF(生産者価格評価表!AN$52=0,0,生産者価格評価表!AN30/生産者価格評価表!AN$52)</f>
        <v>6.757913616481038E-3</v>
      </c>
      <c r="AO30" s="29">
        <f>IF(生産者価格評価表!AO$52=0,0,生産者価格評価表!AO30/生産者価格評価表!AO$52)</f>
        <v>6.0387003035035471E-3</v>
      </c>
      <c r="AP30" s="22">
        <f>IF(生産者価格評価表!AP$44=0,0,生産者価格評価表!AP30/生産者価格評価表!AP$44)</f>
        <v>0</v>
      </c>
      <c r="AQ30" s="22">
        <f>IF(生産者価格評価表!AQ$44=0,0,生産者価格評価表!AQ30/生産者価格評価表!AQ$44)</f>
        <v>5.1325108137747946E-4</v>
      </c>
      <c r="AR30" s="22">
        <f>IF(生産者価格評価表!AR$44=0,0,生産者価格評価表!AR30/生産者価格評価表!AR$44)</f>
        <v>1.0446369296884951E-2</v>
      </c>
      <c r="AS30" s="22">
        <f>IF(生産者価格評価表!AS$44=0,0,生産者価格評価表!AS30/生産者価格評価表!AS$44)</f>
        <v>0</v>
      </c>
      <c r="AT30" s="22">
        <f>IF(生産者価格評価表!AT$44=0,0,生産者価格評価表!AT30/生産者価格評価表!AT$44)</f>
        <v>0</v>
      </c>
      <c r="AU30" s="22">
        <f>IF(生産者価格評価表!AU$44=0,0,生産者価格評価表!AU30/生産者価格評価表!AU$44)</f>
        <v>0</v>
      </c>
      <c r="AV30" s="50">
        <f>IF(生産者価格評価表!AV$44=0,0,生産者価格評価表!AV30/生産者価格評価表!AV$44)</f>
        <v>0</v>
      </c>
      <c r="AW30" s="22">
        <f>IF(生産者価格評価表!AW$44=0,0,生産者価格評価表!AW30/生産者価格評価表!AW$44)</f>
        <v>2.4019579869708745E-3</v>
      </c>
      <c r="AX30" s="22">
        <f>IF(生産者価格評価表!AX$44=0,0,生産者価格評価表!AX30/生産者価格評価表!AX$44)</f>
        <v>6.7352474210904019E-3</v>
      </c>
      <c r="AY30" s="22">
        <f>IF(生産者価格評価表!AY$44=0,0,生産者価格評価表!AY30/生産者価格評価表!AY$44)</f>
        <v>4.340182704982193E-4</v>
      </c>
      <c r="AZ30" s="22">
        <f>IF(生産者価格評価表!AZ$44=0,0,生産者価格評価表!AZ30/生産者価格評価表!AZ$44)</f>
        <v>1.8775243282511251E-2</v>
      </c>
      <c r="BA30" s="22">
        <f>IF(生産者価格評価表!BA$44=0,0,生産者価格評価表!BA30/生産者価格評価表!BA$44)</f>
        <v>1.6720317711685685E-2</v>
      </c>
      <c r="BB30" s="22">
        <f>IF(生産者価格評価表!BB$44=0,0,生産者価格評価表!BB30/生産者価格評価表!BB$44)</f>
        <v>5.622416025926281E-3</v>
      </c>
      <c r="BC30" s="22">
        <f>IF(生産者価格評価表!BC$44=0,0,生産者価格評価表!BC30/生産者価格評価表!BC$44)</f>
        <v>8.3575926076033744E-3</v>
      </c>
      <c r="BD30" s="22">
        <f>IF(生産者価格評価表!BD$44=0,0,生産者価格評価表!BD30/生産者価格評価表!BD$44)</f>
        <v>4.2368096827457082E-5</v>
      </c>
      <c r="BE30" s="22">
        <f>IF(生産者価格評価表!BE$44=0,0,生産者価格評価表!BE30/生産者価格評価表!BE$44)</f>
        <v>1.0610148135135932E-2</v>
      </c>
      <c r="BF30" s="22">
        <f>IF(生産者価格評価表!BF$44=0,0,生産者価格評価表!BF30/生産者価格評価表!BF$44)</f>
        <v>8.7761663282376109E-3</v>
      </c>
      <c r="BG30" s="22">
        <f>IF(生産者価格評価表!BG$44=0,0,生産者価格評価表!BG30/生産者価格評価表!BG$44)</f>
        <v>3.5244405182586992E-3</v>
      </c>
      <c r="BH30" s="29">
        <f>IF(生産者価格評価表!BH$44=0,0,生産者価格評価表!BH30/生産者価格評価表!BH$44)</f>
        <v>8.1878026571709228E-3</v>
      </c>
    </row>
    <row r="31" spans="2:60" ht="14.25" customHeight="1" x14ac:dyDescent="0.15">
      <c r="B31" s="5" t="s">
        <v>72</v>
      </c>
      <c r="C31" s="42" t="s">
        <v>134</v>
      </c>
      <c r="D31" s="33">
        <f>IF(生産者価格評価表!D$52=0,0,生産者価格評価表!D31/生産者価格評価表!D$52)</f>
        <v>7.8213240038892753E-2</v>
      </c>
      <c r="E31" s="22">
        <f>IF(生産者価格評価表!E$52=0,0,生産者価格評価表!E31/生産者価格評価表!E$52)</f>
        <v>0</v>
      </c>
      <c r="F31" s="22">
        <f>IF(生産者価格評価表!F$52=0,0,生産者価格評価表!F31/生産者価格評価表!F$52)</f>
        <v>6.7620358459303045E-2</v>
      </c>
      <c r="G31" s="22">
        <f>IF(生産者価格評価表!G$52=0,0,生産者価格評価表!G31/生産者価格評価表!G$52)</f>
        <v>8.0312334425260479E-2</v>
      </c>
      <c r="H31" s="22">
        <f>IF(生産者価格評価表!H$52=0,0,生産者価格評価表!H31/生産者価格評価表!H$52)</f>
        <v>8.8913085494643759E-2</v>
      </c>
      <c r="I31" s="22">
        <f>IF(生産者価格評価表!I$52=0,0,生産者価格評価表!I31/生産者価格評価表!I$52)</f>
        <v>5.4822869495516784E-2</v>
      </c>
      <c r="J31" s="22">
        <f>IF(生産者価格評価表!J$52=0,0,生産者価格評価表!J31/生産者価格評価表!J$52)</f>
        <v>2.2779519331243482E-2</v>
      </c>
      <c r="K31" s="22">
        <f>IF(生産者価格評価表!K$52=0,0,生産者価格評価表!K31/生産者価格評価表!K$52)</f>
        <v>5.6658530928362698E-2</v>
      </c>
      <c r="L31" s="22">
        <f>IF(生産者価格評価表!L$52=0,0,生産者価格評価表!L31/生産者価格評価表!L$52)</f>
        <v>3.4572446196372439E-2</v>
      </c>
      <c r="M31" s="22">
        <f>IF(生産者価格評価表!M$52=0,0,生産者価格評価表!M31/生産者価格評価表!M$52)</f>
        <v>3.8234592747610319E-2</v>
      </c>
      <c r="N31" s="22">
        <f>IF(生産者価格評価表!N$52=0,0,生産者価格評価表!N31/生産者価格評価表!N$52)</f>
        <v>3.0694251136122386E-2</v>
      </c>
      <c r="O31" s="22">
        <f>IF(生産者価格評価表!O$52=0,0,生産者価格評価表!O31/生産者価格評価表!O$52)</f>
        <v>2.8826137898233812E-2</v>
      </c>
      <c r="P31" s="22">
        <f>IF(生産者価格評価表!P$52=0,0,生産者価格評価表!P31/生産者価格評価表!P$52)</f>
        <v>4.7417241482272561E-2</v>
      </c>
      <c r="Q31" s="22">
        <f>IF(生産者価格評価表!Q$52=0,0,生産者価格評価表!Q31/生産者価格評価表!Q$52)</f>
        <v>3.8177165833680797E-2</v>
      </c>
      <c r="R31" s="22">
        <f>IF(生産者価格評価表!R$52=0,0,生産者価格評価表!R31/生産者価格評価表!R$52)</f>
        <v>4.6588668942053393E-2</v>
      </c>
      <c r="S31" s="22">
        <f>IF(生産者価格評価表!S$52=0,0,生産者価格評価表!S31/生産者価格評価表!S$52)</f>
        <v>3.756317416067901E-2</v>
      </c>
      <c r="T31" s="22">
        <f>IF(生産者価格評価表!T$52=0,0,生産者価格評価表!T31/生産者価格評価表!T$52)</f>
        <v>5.6530227148004659E-2</v>
      </c>
      <c r="U31" s="22">
        <f>IF(生産者価格評価表!U$52=0,0,生産者価格評価表!U31/生産者価格評価表!U$52)</f>
        <v>3.766921442580367E-2</v>
      </c>
      <c r="V31" s="22">
        <f>IF(生産者価格評価表!V$52=0,0,生産者価格評価表!V31/生産者価格評価表!V$52)</f>
        <v>4.6824221621614565E-2</v>
      </c>
      <c r="W31" s="22">
        <f>IF(生産者価格評価表!W$52=0,0,生産者価格評価表!W31/生産者価格評価表!W$52)</f>
        <v>5.8679184759871481E-2</v>
      </c>
      <c r="X31" s="22">
        <f>IF(生産者価格評価表!X$52=0,0,生産者価格評価表!X31/生産者価格評価表!X$52)</f>
        <v>4.9650071311175804E-2</v>
      </c>
      <c r="Y31" s="22">
        <f>IF(生産者価格評価表!Y$52=0,0,生産者価格評価表!Y31/生産者価格評価表!Y$52)</f>
        <v>5.3453384242043373E-3</v>
      </c>
      <c r="Z31" s="22">
        <f>IF(生産者価格評価表!Z$52=0,0,生産者価格評価表!Z31/生産者価格評価表!Z$52)</f>
        <v>1.9255637368437807E-2</v>
      </c>
      <c r="AA31" s="22">
        <f>IF(生産者価格評価表!AA$52=0,0,生産者価格評価表!AA31/生産者価格評価表!AA$52)</f>
        <v>1.7512379531785024E-2</v>
      </c>
      <c r="AB31" s="22">
        <f>IF(生産者価格評価表!AB$52=0,0,生産者価格評価表!AB31/生産者価格評価表!AB$52)</f>
        <v>9.6132104176545503E-3</v>
      </c>
      <c r="AC31" s="22">
        <f>IF(生産者価格評価表!AC$52=0,0,生産者価格評価表!AC31/生産者価格評価表!AC$52)</f>
        <v>5.3364527143302063E-3</v>
      </c>
      <c r="AD31" s="22">
        <f>IF(生産者価格評価表!AD$52=0,0,生産者価格評価表!AD31/生産者価格評価表!AD$52)</f>
        <v>1.4895229055918561E-3</v>
      </c>
      <c r="AE31" s="22">
        <f>IF(生産者価格評価表!AE$52=0,0,生産者価格評価表!AE31/生産者価格評価表!AE$52)</f>
        <v>2.2834816204153448E-2</v>
      </c>
      <c r="AF31" s="22">
        <f>IF(生産者価格評価表!AF$52=0,0,生産者価格評価表!AF31/生産者価格評価表!AF$52)</f>
        <v>7.7376267824222382E-3</v>
      </c>
      <c r="AG31" s="22">
        <f>IF(生産者価格評価表!AG$52=0,0,生産者価格評価表!AG31/生産者価格評価表!AG$52)</f>
        <v>9.1436726992411635E-3</v>
      </c>
      <c r="AH31" s="22">
        <f>IF(生産者価格評価表!AH$52=0,0,生産者価格評価表!AH31/生産者価格評価表!AH$52)</f>
        <v>1.9186590427859335E-2</v>
      </c>
      <c r="AI31" s="22">
        <f>IF(生産者価格評価表!AI$52=0,0,生産者価格評価表!AI31/生産者価格評価表!AI$52)</f>
        <v>4.3869699188658746E-2</v>
      </c>
      <c r="AJ31" s="22">
        <f>IF(生産者価格評価表!AJ$52=0,0,生産者価格評価表!AJ31/生産者価格評価表!AJ$52)</f>
        <v>3.7637469804280836E-2</v>
      </c>
      <c r="AK31" s="22">
        <f>IF(生産者価格評価表!AK$52=0,0,生産者価格評価表!AK31/生産者価格評価表!AK$52)</f>
        <v>1.7181584516335984E-2</v>
      </c>
      <c r="AL31" s="22">
        <f>IF(生産者価格評価表!AL$52=0,0,生産者価格評価表!AL31/生産者価格評価表!AL$52)</f>
        <v>6.2444287390025957E-2</v>
      </c>
      <c r="AM31" s="22">
        <f>IF(生産者価格評価表!AM$52=0,0,生産者価格評価表!AM31/生産者価格評価表!AM$52)</f>
        <v>0.23883416542976654</v>
      </c>
      <c r="AN31" s="22">
        <f>IF(生産者価格評価表!AN$52=0,0,生産者価格評価表!AN31/生産者価格評価表!AN$52)</f>
        <v>2.1831120119084834E-3</v>
      </c>
      <c r="AO31" s="29">
        <f>IF(生産者価格評価表!AO$52=0,0,生産者価格評価表!AO31/生産者価格評価表!AO$52)</f>
        <v>2.3955997942842228E-2</v>
      </c>
      <c r="AP31" s="22">
        <f>IF(生産者価格評価表!AP$44=0,0,生産者価格評価表!AP31/生産者価格評価表!AP$44)</f>
        <v>0.14476377109471894</v>
      </c>
      <c r="AQ31" s="22">
        <f>IF(生産者価格評価表!AQ$44=0,0,生産者価格評価表!AQ31/生産者価格評価表!AQ$44)</f>
        <v>0.14237729296317653</v>
      </c>
      <c r="AR31" s="22">
        <f>IF(生産者価格評価表!AR$44=0,0,生産者価格評価表!AR31/生産者価格評価表!AR$44)</f>
        <v>4.9236086567552383E-5</v>
      </c>
      <c r="AS31" s="22">
        <f>IF(生産者価格評価表!AS$44=0,0,生産者価格評価表!AS31/生産者価格評価表!AS$44)</f>
        <v>1.6083626502336634E-2</v>
      </c>
      <c r="AT31" s="22">
        <f>IF(生産者価格評価表!AT$44=0,0,生産者価格評価表!AT31/生産者価格評価表!AT$44)</f>
        <v>4.3749209762552414E-2</v>
      </c>
      <c r="AU31" s="22">
        <f>IF(生産者価格評価表!AU$44=0,0,生産者価格評価表!AU31/生産者価格評価表!AU$44)</f>
        <v>0</v>
      </c>
      <c r="AV31" s="50">
        <f>IF(生産者価格評価表!AV$44=0,0,生産者価格評価表!AV31/生産者価格評価表!AV$44)</f>
        <v>0</v>
      </c>
      <c r="AW31" s="22">
        <f>IF(生産者価格評価表!AW$44=0,0,生産者価格評価表!AW31/生産者価格評価表!AW$44)</f>
        <v>9.0001724516224915E-2</v>
      </c>
      <c r="AX31" s="22">
        <f>IF(生産者価格評価表!AX$44=0,0,生産者価格評価表!AX31/生産者価格評価表!AX$44)</f>
        <v>8.051757266191234E-2</v>
      </c>
      <c r="AY31" s="22">
        <f>IF(生産者価格評価表!AY$44=0,0,生産者価格評価表!AY31/生産者価格評価表!AY$44)</f>
        <v>0.262531874763061</v>
      </c>
      <c r="AZ31" s="22">
        <f>IF(生産者価格評価表!AZ$44=0,0,生産者価格評価表!AZ31/生産者価格評価表!AZ$44)</f>
        <v>7.35906472896182E-2</v>
      </c>
      <c r="BA31" s="22">
        <f>IF(生産者価格評価表!BA$44=0,0,生産者価格評価表!BA31/生産者価格評価表!BA$44)</f>
        <v>9.47593620000068E-2</v>
      </c>
      <c r="BB31" s="22">
        <f>IF(生産者価格評価表!BB$44=0,0,生産者価格評価表!BB31/生産者価格評価表!BB$44)</f>
        <v>9.1071803224656453E-2</v>
      </c>
      <c r="BC31" s="22">
        <f>IF(生産者価格評価表!BC$44=0,0,生産者価格評価表!BC31/生産者価格評価表!BC$44)</f>
        <v>8.2831537181696599E-2</v>
      </c>
      <c r="BD31" s="22">
        <f>IF(生産者価格評価表!BD$44=0,0,生産者価格評価表!BD31/生産者価格評価表!BD$44)</f>
        <v>1.8419050630466194E-3</v>
      </c>
      <c r="BE31" s="22">
        <f>IF(生産者価格評価表!BE$44=0,0,生産者価格評価表!BE31/生産者価格評価表!BE$44)</f>
        <v>4.0476297758235004E-2</v>
      </c>
      <c r="BF31" s="22">
        <f>IF(生産者価格評価表!BF$44=0,0,生産者価格評価表!BF31/生産者価格評価表!BF$44)</f>
        <v>3.3771505165401838E-2</v>
      </c>
      <c r="BG31" s="22">
        <f>IF(生産者価格評価表!BG$44=0,0,生産者価格評価表!BG31/生産者価格評価表!BG$44)</f>
        <v>0.12918979304213332</v>
      </c>
      <c r="BH31" s="29">
        <f>IF(生産者価格評価表!BH$44=0,0,生産者価格評価表!BH31/生産者価格評価表!BH$44)</f>
        <v>0.10273221415596845</v>
      </c>
    </row>
    <row r="32" spans="2:60" ht="14.25" customHeight="1" x14ac:dyDescent="0.15">
      <c r="B32" s="5" t="s">
        <v>73</v>
      </c>
      <c r="C32" s="42" t="s">
        <v>135</v>
      </c>
      <c r="D32" s="33">
        <f>IF(生産者価格評価表!D$52=0,0,生産者価格評価表!D32/生産者価格評価表!D$52)</f>
        <v>4.9710130241697797E-3</v>
      </c>
      <c r="E32" s="22">
        <f>IF(生産者価格評価表!E$52=0,0,生産者価格評価表!E32/生産者価格評価表!E$52)</f>
        <v>0</v>
      </c>
      <c r="F32" s="22">
        <f>IF(生産者価格評価表!F$52=0,0,生産者価格評価表!F32/生産者価格評価表!F$52)</f>
        <v>5.470600841118574E-3</v>
      </c>
      <c r="G32" s="22">
        <f>IF(生産者価格評価表!G$52=0,0,生産者価格評価表!G32/生産者価格評価表!G$52)</f>
        <v>1.7248995509172509E-2</v>
      </c>
      <c r="H32" s="22">
        <f>IF(生産者価格評価表!H$52=0,0,生産者価格評価表!H32/生産者価格評価表!H$52)</f>
        <v>9.8761062529056469E-3</v>
      </c>
      <c r="I32" s="22">
        <f>IF(生産者価格評価表!I$52=0,0,生産者価格評価表!I32/生産者価格評価表!I$52)</f>
        <v>8.7899408848673196E-3</v>
      </c>
      <c r="J32" s="22">
        <f>IF(生産者価格評価表!J$52=0,0,生産者価格評価表!J32/生産者価格評価表!J$52)</f>
        <v>1.6718913270637413E-3</v>
      </c>
      <c r="K32" s="22">
        <f>IF(生産者価格評価表!K$52=0,0,生産者価格評価表!K32/生産者価格評価表!K$52)</f>
        <v>4.6809074440691588E-3</v>
      </c>
      <c r="L32" s="22">
        <f>IF(生産者価格評価表!L$52=0,0,生産者価格評価表!L32/生産者価格評価表!L$52)</f>
        <v>1.0341486207949944E-2</v>
      </c>
      <c r="M32" s="22">
        <f>IF(生産者価格評価表!M$52=0,0,生産者価格評価表!M32/生産者価格評価表!M$52)</f>
        <v>8.4560386187037366E-3</v>
      </c>
      <c r="N32" s="22">
        <f>IF(生産者価格評価表!N$52=0,0,生産者価格評価表!N32/生産者価格評価表!N$52)</f>
        <v>6.1095604072364936E-3</v>
      </c>
      <c r="O32" s="22">
        <f>IF(生産者価格評価表!O$52=0,0,生産者価格評価表!O32/生産者価格評価表!O$52)</f>
        <v>1.205188085251529E-2</v>
      </c>
      <c r="P32" s="22">
        <f>IF(生産者価格評価表!P$52=0,0,生産者価格評価表!P32/生産者価格評価表!P$52)</f>
        <v>5.9707350746883601E-3</v>
      </c>
      <c r="Q32" s="22">
        <f>IF(生産者価格評価表!Q$52=0,0,生産者価格評価表!Q32/生産者価格評価表!Q$52)</f>
        <v>7.5838382158156976E-3</v>
      </c>
      <c r="R32" s="22">
        <f>IF(生産者価格評価表!R$52=0,0,生産者価格評価表!R32/生産者価格評価表!R$52)</f>
        <v>1.5844230398619579E-2</v>
      </c>
      <c r="S32" s="22">
        <f>IF(生産者価格評価表!S$52=0,0,生産者価格評価表!S32/生産者価格評価表!S$52)</f>
        <v>7.4464372996715152E-3</v>
      </c>
      <c r="T32" s="22">
        <f>IF(生産者価格評価表!T$52=0,0,生産者価格評価表!T32/生産者価格評価表!T$52)</f>
        <v>7.7966064405520646E-3</v>
      </c>
      <c r="U32" s="22">
        <f>IF(生産者価格評価表!U$52=0,0,生産者価格評価表!U32/生産者価格評価表!U$52)</f>
        <v>1.1536068482213453E-2</v>
      </c>
      <c r="V32" s="22">
        <f>IF(生産者価格評価表!V$52=0,0,生産者価格評価表!V32/生産者価格評価表!V$52)</f>
        <v>4.3461479355912909E-3</v>
      </c>
      <c r="W32" s="22">
        <f>IF(生産者価格評価表!W$52=0,0,生産者価格評価表!W32/生産者価格評価表!W$52)</f>
        <v>2.4334237866236525E-2</v>
      </c>
      <c r="X32" s="22">
        <f>IF(生産者価格評価表!X$52=0,0,生産者価格評価表!X32/生産者価格評価表!X$52)</f>
        <v>1.1062339040363797E-2</v>
      </c>
      <c r="Y32" s="22">
        <f>IF(生産者価格評価表!Y$52=0,0,生産者価格評価表!Y32/生産者価格評価表!Y$52)</f>
        <v>1.884847699663619E-2</v>
      </c>
      <c r="Z32" s="22">
        <f>IF(生産者価格評価表!Z$52=0,0,生産者価格評価表!Z32/生産者価格評価表!Z$52)</f>
        <v>1.8364319447683394E-2</v>
      </c>
      <c r="AA32" s="22">
        <f>IF(生産者価格評価表!AA$52=0,0,生産者価格評価表!AA32/生産者価格評価表!AA$52)</f>
        <v>2.5129104135342892E-2</v>
      </c>
      <c r="AB32" s="22">
        <f>IF(生産者価格評価表!AB$52=0,0,生産者価格評価表!AB32/生産者価格評価表!AB$52)</f>
        <v>1.9034751870608116E-2</v>
      </c>
      <c r="AC32" s="22">
        <f>IF(生産者価格評価表!AC$52=0,0,生産者価格評価表!AC32/生産者価格評価表!AC$52)</f>
        <v>8.3359670832393623E-2</v>
      </c>
      <c r="AD32" s="22">
        <f>IF(生産者価格評価表!AD$52=0,0,生産者価格評価表!AD32/生産者価格評価表!AD$52)</f>
        <v>8.0888125072698311E-2</v>
      </c>
      <c r="AE32" s="22">
        <f>IF(生産者価格評価表!AE$52=0,0,生産者価格評価表!AE32/生産者価格評価表!AE$52)</f>
        <v>2.5224222257283879E-2</v>
      </c>
      <c r="AF32" s="22">
        <f>IF(生産者価格評価表!AF$52=0,0,生産者価格評価表!AF32/生産者価格評価表!AF$52)</f>
        <v>5.4569513415159377E-3</v>
      </c>
      <c r="AG32" s="22">
        <f>IF(生産者価格評価表!AG$52=0,0,生産者価格評価表!AG32/生産者価格評価表!AG$52)</f>
        <v>1.8023523693610901E-2</v>
      </c>
      <c r="AH32" s="22">
        <f>IF(生産者価格評価表!AH$52=0,0,生産者価格評価表!AH32/生産者価格評価表!AH$52)</f>
        <v>8.3909944164863356E-3</v>
      </c>
      <c r="AI32" s="22">
        <f>IF(生産者価格評価表!AI$52=0,0,生産者価格評価表!AI32/生産者価格評価表!AI$52)</f>
        <v>7.6293335557623349E-3</v>
      </c>
      <c r="AJ32" s="22">
        <f>IF(生産者価格評価表!AJ$52=0,0,生産者価格評価表!AJ32/生産者価格評価表!AJ$52)</f>
        <v>2.3138059140508583E-2</v>
      </c>
      <c r="AK32" s="22">
        <f>IF(生産者価格評価表!AK$52=0,0,生産者価格評価表!AK32/生産者価格評価表!AK$52)</f>
        <v>1.3077994931743771E-2</v>
      </c>
      <c r="AL32" s="22">
        <f>IF(生産者価格評価表!AL$52=0,0,生産者価格評価表!AL32/生産者価格評価表!AL$52)</f>
        <v>1.1159903898010496E-2</v>
      </c>
      <c r="AM32" s="22">
        <f>IF(生産者価格評価表!AM$52=0,0,生産者価格評価表!AM32/生産者価格評価表!AM$52)</f>
        <v>0</v>
      </c>
      <c r="AN32" s="22">
        <f>IF(生産者価格評価表!AN$52=0,0,生産者価格評価表!AN32/生産者価格評価表!AN$52)</f>
        <v>1.8612072789423603E-2</v>
      </c>
      <c r="AO32" s="29">
        <f>IF(生産者価格評価表!AO$52=0,0,生産者価格評価表!AO32/生産者価格評価表!AO$52)</f>
        <v>2.6117810210467593E-2</v>
      </c>
      <c r="AP32" s="22">
        <f>IF(生産者価格評価表!AP$44=0,0,生産者価格評価表!AP32/生産者価格評価表!AP$44)</f>
        <v>2.6519987376902592E-5</v>
      </c>
      <c r="AQ32" s="22">
        <f>IF(生産者価格評価表!AQ$44=0,0,生産者価格評価表!AQ32/生産者価格評価表!AQ$44)</f>
        <v>7.8399868965837977E-2</v>
      </c>
      <c r="AR32" s="22">
        <f>IF(生産者価格評価表!AR$44=0,0,生産者価格評価表!AR32/生産者価格評価表!AR$44)</f>
        <v>0</v>
      </c>
      <c r="AS32" s="22">
        <f>IF(生産者価格評価表!AS$44=0,0,生産者価格評価表!AS32/生産者価格評価表!AS$44)</f>
        <v>0</v>
      </c>
      <c r="AT32" s="22">
        <f>IF(生産者価格評価表!AT$44=0,0,生産者価格評価表!AT32/生産者価格評価表!AT$44)</f>
        <v>0</v>
      </c>
      <c r="AU32" s="22">
        <f>IF(生産者価格評価表!AU$44=0,0,生産者価格評価表!AU32/生産者価格評価表!AU$44)</f>
        <v>0</v>
      </c>
      <c r="AV32" s="50">
        <f>IF(生産者価格評価表!AV$44=0,0,生産者価格評価表!AV32/生産者価格評価表!AV$44)</f>
        <v>0</v>
      </c>
      <c r="AW32" s="22">
        <f>IF(生産者価格評価表!AW$44=0,0,生産者価格評価表!AW32/生産者価格評価表!AW$44)</f>
        <v>4.3693075063051416E-2</v>
      </c>
      <c r="AX32" s="22">
        <f>IF(生産者価格評価表!AX$44=0,0,生産者価格評価表!AX32/生産者価格評価表!AX$44)</f>
        <v>5.1395326027332482E-2</v>
      </c>
      <c r="AY32" s="22">
        <f>IF(生産者価格評価表!AY$44=0,0,生産者価格評価表!AY32/生産者価格評価表!AY$44)</f>
        <v>0.12733410217240632</v>
      </c>
      <c r="AZ32" s="22">
        <f>IF(生産者価格評価表!AZ$44=0,0,生産者価格評価表!AZ32/生産者価格評価表!AZ$44)</f>
        <v>1.2201731804445276E-2</v>
      </c>
      <c r="BA32" s="22">
        <f>IF(生産者価格評価表!BA$44=0,0,生産者価格評価表!BA32/生産者価格評価表!BA$44)</f>
        <v>2.5101003894718605E-2</v>
      </c>
      <c r="BB32" s="22">
        <f>IF(生産者価格評価表!BB$44=0,0,生産者価格評価表!BB32/生産者価格評価表!BB$44)</f>
        <v>3.9511382033539197E-2</v>
      </c>
      <c r="BC32" s="22">
        <f>IF(生産者価格評価表!BC$44=0,0,生産者価格評価表!BC32/生産者価格評価表!BC$44)</f>
        <v>4.7123101025106251E-2</v>
      </c>
      <c r="BD32" s="22">
        <f>IF(生産者価格評価表!BD$44=0,0,生産者価格評価表!BD32/生産者価格評価表!BD$44)</f>
        <v>2.0112893859645958E-2</v>
      </c>
      <c r="BE32" s="22">
        <f>IF(生産者価格評価表!BE$44=0,0,生産者価格評価表!BE32/生産者価格評価表!BE$44)</f>
        <v>5.9302961801882652E-3</v>
      </c>
      <c r="BF32" s="22">
        <f>IF(生産者価格評価表!BF$44=0,0,生産者価格評価表!BF32/生産者価格評価表!BF$44)</f>
        <v>8.391610290095412E-3</v>
      </c>
      <c r="BG32" s="22">
        <f>IF(生産者価格評価表!BG$44=0,0,生産者価格評価表!BG32/生産者価格評価表!BG$44)</f>
        <v>6.0213248910603485E-2</v>
      </c>
      <c r="BH32" s="29">
        <f>IF(生産者価格評価表!BH$44=0,0,生産者価格評価表!BH32/生産者価格評価表!BH$44)</f>
        <v>6.2834115758921477E-2</v>
      </c>
    </row>
    <row r="33" spans="2:60" ht="14.25" customHeight="1" x14ac:dyDescent="0.15">
      <c r="B33" s="5" t="s">
        <v>74</v>
      </c>
      <c r="C33" s="42" t="s">
        <v>136</v>
      </c>
      <c r="D33" s="33">
        <f>IF(生産者価格評価表!D$52=0,0,生産者価格評価表!D33/生産者価格評価表!D$52)</f>
        <v>5.8897521408096773E-4</v>
      </c>
      <c r="E33" s="22">
        <f>IF(生産者価格評価表!E$52=0,0,生産者価格評価表!E33/生産者価格評価表!E$52)</f>
        <v>0</v>
      </c>
      <c r="F33" s="22">
        <f>IF(生産者価格評価表!F$52=0,0,生産者価格評価表!F33/生産者価格評価表!F$52)</f>
        <v>4.443271963709073E-3</v>
      </c>
      <c r="G33" s="22">
        <f>IF(生産者価格評価表!G$52=0,0,生産者価格評価表!G33/生産者価格評価表!G$52)</f>
        <v>5.1984106241100229E-3</v>
      </c>
      <c r="H33" s="22">
        <f>IF(生産者価格評価表!H$52=0,0,生産者価格評価表!H33/生産者価格評価表!H$52)</f>
        <v>1.9236975300427326E-3</v>
      </c>
      <c r="I33" s="22">
        <f>IF(生産者価格評価表!I$52=0,0,生産者価格評価表!I33/生産者価格評価表!I$52)</f>
        <v>4.5060741550349889E-3</v>
      </c>
      <c r="J33" s="22">
        <f>IF(生産者価格評価表!J$52=0,0,生産者価格評価表!J33/生産者価格評価表!J$52)</f>
        <v>1.8808777429467091E-3</v>
      </c>
      <c r="K33" s="22">
        <f>IF(生産者価格評価表!K$52=0,0,生産者価格評価表!K33/生産者価格評価表!K$52)</f>
        <v>4.3361622125951361E-3</v>
      </c>
      <c r="L33" s="22">
        <f>IF(生産者価格評価表!L$52=0,0,生産者価格評価表!L33/生産者価格評価表!L$52)</f>
        <v>5.2317718336031809E-3</v>
      </c>
      <c r="M33" s="22">
        <f>IF(生産者価格評価表!M$52=0,0,生産者価格評価表!M33/生産者価格評価表!M$52)</f>
        <v>2.2220301211158572E-3</v>
      </c>
      <c r="N33" s="22">
        <f>IF(生産者価格評価表!N$52=0,0,生産者価格評価表!N33/生産者価格評価表!N$52)</f>
        <v>1.3416124345474198E-3</v>
      </c>
      <c r="O33" s="22">
        <f>IF(生産者価格評価表!O$52=0,0,生産者価格評価表!O33/生産者価格評価表!O$52)</f>
        <v>3.4055856199170422E-3</v>
      </c>
      <c r="P33" s="22">
        <f>IF(生産者価格評価表!P$52=0,0,生産者価格評価表!P33/生産者価格評価表!P$52)</f>
        <v>4.1617611827934383E-3</v>
      </c>
      <c r="Q33" s="22">
        <f>IF(生産者価格評価表!Q$52=0,0,生産者価格評価表!Q33/生産者価格評価表!Q$52)</f>
        <v>3.2375398146410319E-3</v>
      </c>
      <c r="R33" s="22">
        <f>IF(生産者価格評価表!R$52=0,0,生産者価格評価表!R33/生産者価格評価表!R$52)</f>
        <v>3.7145417745357407E-3</v>
      </c>
      <c r="S33" s="22">
        <f>IF(生産者価格評価表!S$52=0,0,生産者価格評価表!S33/生産者価格評価表!S$52)</f>
        <v>2.1905069215285783E-3</v>
      </c>
      <c r="T33" s="22">
        <f>IF(生産者価格評価表!T$52=0,0,生産者価格評価表!T33/生産者価格評価表!T$52)</f>
        <v>2.8597617949476213E-3</v>
      </c>
      <c r="U33" s="22">
        <f>IF(生産者価格評価表!U$52=0,0,生産者価格評価表!U33/生産者価格評価表!U$52)</f>
        <v>7.3077071085143885E-3</v>
      </c>
      <c r="V33" s="22">
        <f>IF(生産者価格評価表!V$52=0,0,生産者価格評価表!V33/生産者価格評価表!V$52)</f>
        <v>5.1105823438540301E-4</v>
      </c>
      <c r="W33" s="22">
        <f>IF(生産者価格評価表!W$52=0,0,生産者価格評価表!W33/生産者価格評価表!W$52)</f>
        <v>3.5813700321723537E-3</v>
      </c>
      <c r="X33" s="22">
        <f>IF(生産者価格評価表!X$52=0,0,生産者価格評価表!X33/生産者価格評価表!X$52)</f>
        <v>5.8715085586307321E-3</v>
      </c>
      <c r="Y33" s="22">
        <f>IF(生産者価格評価表!Y$52=0,0,生産者価格評価表!Y33/生産者価格評価表!Y$52)</f>
        <v>9.5720402540684993E-3</v>
      </c>
      <c r="Z33" s="22">
        <f>IF(生産者価格評価表!Z$52=0,0,生産者価格評価表!Z33/生産者価格評価表!Z$52)</f>
        <v>1.1297344439957289E-3</v>
      </c>
      <c r="AA33" s="22">
        <f>IF(生産者価格評価表!AA$52=0,0,生産者価格評価表!AA33/生産者価格評価表!AA$52)</f>
        <v>1.4930622628816293E-3</v>
      </c>
      <c r="AB33" s="22">
        <f>IF(生産者価格評価表!AB$52=0,0,生産者価格評価表!AB33/生産者価格評価表!AB$52)</f>
        <v>3.5673900374060687E-2</v>
      </c>
      <c r="AC33" s="22">
        <f>IF(生産者価格評価表!AC$52=0,0,生産者価格評価表!AC33/生産者価格評価表!AC$52)</f>
        <v>1.8651356230078627E-2</v>
      </c>
      <c r="AD33" s="22">
        <f>IF(生産者価格評価表!AD$52=0,0,生産者価格評価表!AD33/生産者価格評価表!AD$52)</f>
        <v>5.326247425505367E-2</v>
      </c>
      <c r="AE33" s="22">
        <f>IF(生産者価格評価表!AE$52=0,0,生産者価格評価表!AE33/生産者価格評価表!AE$52)</f>
        <v>2.2401589899530457E-2</v>
      </c>
      <c r="AF33" s="22">
        <f>IF(生産者価格評価表!AF$52=0,0,生産者価格評価表!AF33/生産者価格評価表!AF$52)</f>
        <v>3.2957061895366173E-2</v>
      </c>
      <c r="AG33" s="22">
        <f>IF(生産者価格評価表!AG$52=0,0,生産者価格評価表!AG33/生産者価格評価表!AG$52)</f>
        <v>3.6044098023175113E-3</v>
      </c>
      <c r="AH33" s="22">
        <f>IF(生産者価格評価表!AH$52=0,0,生産者価格評価表!AH33/生産者価格評価表!AH$52)</f>
        <v>1.0076102182106318E-2</v>
      </c>
      <c r="AI33" s="22">
        <f>IF(生産者価格評価表!AI$52=0,0,生産者価格評価表!AI33/生産者価格評価表!AI$52)</f>
        <v>2.0260298188068678E-2</v>
      </c>
      <c r="AJ33" s="22">
        <f>IF(生産者価格評価表!AJ$52=0,0,生産者価格評価表!AJ33/生産者価格評価表!AJ$52)</f>
        <v>1.8480158690198128E-2</v>
      </c>
      <c r="AK33" s="22">
        <f>IF(生産者価格評価表!AK$52=0,0,生産者価格評価表!AK33/生産者価格評価表!AK$52)</f>
        <v>1.3010633387429206E-2</v>
      </c>
      <c r="AL33" s="22">
        <f>IF(生産者価格評価表!AL$52=0,0,生産者価格評価表!AL33/生産者価格評価表!AL$52)</f>
        <v>3.6927884864594002E-2</v>
      </c>
      <c r="AM33" s="22">
        <f>IF(生産者価格評価表!AM$52=0,0,生産者価格評価表!AM33/生産者価格評価表!AM$52)</f>
        <v>0</v>
      </c>
      <c r="AN33" s="22">
        <f>IF(生産者価格評価表!AN$52=0,0,生産者価格評価表!AN33/生産者価格評価表!AN$52)</f>
        <v>1.0282874731250471E-2</v>
      </c>
      <c r="AO33" s="29">
        <f>IF(生産者価格評価表!AO$52=0,0,生産者価格評価表!AO33/生産者価格評価表!AO$52)</f>
        <v>2.1516253802361142E-2</v>
      </c>
      <c r="AP33" s="22">
        <f>IF(生産者価格評価表!AP$44=0,0,生産者価格評価表!AP33/生産者価格評価表!AP$44)</f>
        <v>0</v>
      </c>
      <c r="AQ33" s="22">
        <f>IF(生産者価格評価表!AQ$44=0,0,生産者価格評価表!AQ33/生産者価格評価表!AQ$44)</f>
        <v>0.23166878511845834</v>
      </c>
      <c r="AR33" s="22">
        <f>IF(生産者価格評価表!AR$44=0,0,生産者価格評価表!AR33/生産者価格評価表!AR$44)</f>
        <v>4.1030072139626987E-5</v>
      </c>
      <c r="AS33" s="22">
        <f>IF(生産者価格評価表!AS$44=0,0,生産者価格評価表!AS33/生産者価格評価表!AS$44)</f>
        <v>0</v>
      </c>
      <c r="AT33" s="22">
        <f>IF(生産者価格評価表!AT$44=0,0,生産者価格評価表!AT33/生産者価格評価表!AT$44)</f>
        <v>2.02798064624789E-2</v>
      </c>
      <c r="AU33" s="22">
        <f>IF(生産者価格評価表!AU$44=0,0,生産者価格評価表!AU33/生産者価格評価表!AU$44)</f>
        <v>0</v>
      </c>
      <c r="AV33" s="50">
        <f>IF(生産者価格評価表!AV$44=0,0,生産者価格評価表!AV33/生産者価格評価表!AV$44)</f>
        <v>0</v>
      </c>
      <c r="AW33" s="22">
        <f>IF(生産者価格評価表!AW$44=0,0,生産者価格評価表!AW33/生産者価格評価表!AW$44)</f>
        <v>0.13289244542226739</v>
      </c>
      <c r="AX33" s="22">
        <f>IF(生産者価格評価表!AX$44=0,0,生産者価格評価表!AX33/生産者価格評価表!AX$44)</f>
        <v>0.10711875859273992</v>
      </c>
      <c r="AY33" s="22">
        <f>IF(生産者価格評価表!AY$44=0,0,生産者価格評価表!AY33/生産者価格評価表!AY$44)</f>
        <v>1.9162703416401622E-3</v>
      </c>
      <c r="AZ33" s="22">
        <f>IF(生産者価格評価表!AZ$44=0,0,生産者価格評価表!AZ33/生産者価格評価表!AZ$44)</f>
        <v>3.8896463827085156E-2</v>
      </c>
      <c r="BA33" s="22">
        <f>IF(生産者価格評価表!BA$44=0,0,生産者価格評価表!BA33/生産者価格評価表!BA$44)</f>
        <v>3.475325391839338E-2</v>
      </c>
      <c r="BB33" s="22">
        <f>IF(生産者価格評価表!BB$44=0,0,生産者価格評価表!BB33/生産者価格評価表!BB$44)</f>
        <v>0.11081916647889108</v>
      </c>
      <c r="BC33" s="22">
        <f>IF(生産者価格評価表!BC$44=0,0,生産者価格評価表!BC33/生産者価格評価表!BC$44)</f>
        <v>9.5361021815605143E-2</v>
      </c>
      <c r="BD33" s="22">
        <f>IF(生産者価格評価表!BD$44=0,0,生産者価格評価表!BD33/生産者価格評価表!BD$44)</f>
        <v>1.3578024274881007E-4</v>
      </c>
      <c r="BE33" s="22">
        <f>IF(生産者価格評価表!BE$44=0,0,生産者価格評価表!BE33/生産者価格評価表!BE$44)</f>
        <v>2.2325477266360475E-2</v>
      </c>
      <c r="BF33" s="22">
        <f>IF(生産者価格評価表!BF$44=0,0,生産者価格評価表!BF33/生産者価格評価表!BF$44)</f>
        <v>1.8474573813187962E-2</v>
      </c>
      <c r="BG33" s="22">
        <f>IF(生産者価格評価表!BG$44=0,0,生産者価格評価表!BG33/生産者価格評価表!BG$44)</f>
        <v>0.17224974122547046</v>
      </c>
      <c r="BH33" s="29">
        <f>IF(生産者価格評価表!BH$44=0,0,生産者価格評価表!BH33/生産者価格評価表!BH$44)</f>
        <v>0.12654918665184189</v>
      </c>
    </row>
    <row r="34" spans="2:60" ht="14.25" customHeight="1" x14ac:dyDescent="0.15">
      <c r="B34" s="5" t="s">
        <v>75</v>
      </c>
      <c r="C34" s="42" t="s">
        <v>137</v>
      </c>
      <c r="D34" s="33">
        <f>IF(生産者価格評価表!D$52=0,0,生産者価格評価表!D34/生産者価格評価表!D$52)</f>
        <v>7.6508311519592198E-2</v>
      </c>
      <c r="E34" s="22">
        <f>IF(生産者価格評価表!E$52=0,0,生産者価格評価表!E34/生産者価格評価表!E$52)</f>
        <v>0</v>
      </c>
      <c r="F34" s="22">
        <f>IF(生産者価格評価表!F$52=0,0,生産者価格評価表!F34/生産者価格評価表!F$52)</f>
        <v>3.5239683692530846E-2</v>
      </c>
      <c r="G34" s="22">
        <f>IF(生産者価格評価表!G$52=0,0,生産者価格評価表!G34/生産者価格評価表!G$52)</f>
        <v>2.3340876402353702E-2</v>
      </c>
      <c r="H34" s="22">
        <f>IF(生産者価格評価表!H$52=0,0,生産者価格評価表!H34/生産者価格評価表!H$52)</f>
        <v>5.1361341262843398E-2</v>
      </c>
      <c r="I34" s="22">
        <f>IF(生産者価格評価表!I$52=0,0,生産者価格評価表!I34/生産者価格評価表!I$52)</f>
        <v>2.6113127364848748E-2</v>
      </c>
      <c r="J34" s="22">
        <f>IF(生産者価格評価表!J$52=0,0,生産者価格評価表!J34/生産者価格評価表!J$52)</f>
        <v>7.0637408568443055E-2</v>
      </c>
      <c r="K34" s="22">
        <f>IF(生産者価格評価表!K$52=0,0,生産者価格評価表!K34/生産者価格評価表!K$52)</f>
        <v>1.8749759391320057E-2</v>
      </c>
      <c r="L34" s="22">
        <f>IF(生産者価格評価表!L$52=0,0,生産者価格評価表!L34/生産者価格評価表!L$52)</f>
        <v>9.8950043342899516E-2</v>
      </c>
      <c r="M34" s="22">
        <f>IF(生産者価格評価表!M$52=0,0,生産者価格評価表!M34/生産者価格評価表!M$52)</f>
        <v>4.6814962623294647E-2</v>
      </c>
      <c r="N34" s="22">
        <f>IF(生産者価格評価表!N$52=0,0,生産者価格評価表!N34/生産者価格評価表!N$52)</f>
        <v>2.8723778059119839E-2</v>
      </c>
      <c r="O34" s="22">
        <f>IF(生産者価格評価表!O$52=0,0,生産者価格評価表!O34/生産者価格評価表!O$52)</f>
        <v>2.7165377285616871E-2</v>
      </c>
      <c r="P34" s="22">
        <f>IF(生産者価格評価表!P$52=0,0,生産者価格評価表!P34/生産者価格評価表!P$52)</f>
        <v>2.2398561957865104E-2</v>
      </c>
      <c r="Q34" s="22">
        <f>IF(生産者価格評価表!Q$52=0,0,生産者価格評価表!Q34/生産者価格評価表!Q$52)</f>
        <v>1.8445615377236487E-2</v>
      </c>
      <c r="R34" s="22">
        <f>IF(生産者価格評価表!R$52=0,0,生産者価格評価表!R34/生産者価格評価表!R$52)</f>
        <v>2.8548373859133298E-2</v>
      </c>
      <c r="S34" s="22">
        <f>IF(生産者価格評価表!S$52=0,0,生産者価格評価表!S34/生産者価格評価表!S$52)</f>
        <v>1.465049188424224E-2</v>
      </c>
      <c r="T34" s="22">
        <f>IF(生産者価格評価表!T$52=0,0,生産者価格評価表!T34/生産者価格評価表!T$52)</f>
        <v>2.2486002077802898E-2</v>
      </c>
      <c r="U34" s="22">
        <f>IF(生産者価格評価表!U$52=0,0,生産者価格評価表!U34/生産者価格評価表!U$52)</f>
        <v>2.1548215261522896E-2</v>
      </c>
      <c r="V34" s="22">
        <f>IF(生産者価格評価表!V$52=0,0,生産者価格評価表!V34/生産者価格評価表!V$52)</f>
        <v>1.5477694636827142E-2</v>
      </c>
      <c r="W34" s="22">
        <f>IF(生産者価格評価表!W$52=0,0,生産者価格評価表!W34/生産者価格評価表!W$52)</f>
        <v>9.2765522306730672E-2</v>
      </c>
      <c r="X34" s="22">
        <f>IF(生産者価格評価表!X$52=0,0,生産者価格評価表!X34/生産者価格評価表!X$52)</f>
        <v>4.3820916366795332E-2</v>
      </c>
      <c r="Y34" s="22">
        <f>IF(生産者価格評価表!Y$52=0,0,生産者価格評価表!Y34/生産者価格評価表!Y$52)</f>
        <v>3.3672375307540296E-2</v>
      </c>
      <c r="Z34" s="22">
        <f>IF(生産者価格評価表!Z$52=0,0,生産者価格評価表!Z34/生産者価格評価表!Z$52)</f>
        <v>2.3461995624651389E-2</v>
      </c>
      <c r="AA34" s="22">
        <f>IF(生産者価格評価表!AA$52=0,0,生産者価格評価表!AA34/生産者価格評価表!AA$52)</f>
        <v>7.6340990852400856E-2</v>
      </c>
      <c r="AB34" s="22">
        <f>IF(生産者価格評価表!AB$52=0,0,生産者価格評価表!AB34/生産者価格評価表!AB$52)</f>
        <v>4.9963186388831078E-2</v>
      </c>
      <c r="AC34" s="22">
        <f>IF(生産者価格評価表!AC$52=0,0,生産者価格評価表!AC34/生産者価格評価表!AC$52)</f>
        <v>3.58164076334287E-2</v>
      </c>
      <c r="AD34" s="22">
        <f>IF(生産者価格評価表!AD$52=0,0,生産者価格評価表!AD34/生産者価格評価表!AD$52)</f>
        <v>2.9480730613467036E-3</v>
      </c>
      <c r="AE34" s="22">
        <f>IF(生産者価格評価表!AE$52=0,0,生産者価格評価表!AE34/生産者価格評価表!AE$52)</f>
        <v>5.1131226523204044E-2</v>
      </c>
      <c r="AF34" s="22">
        <f>IF(生産者価格評価表!AF$52=0,0,生産者価格評価表!AF34/生産者価格評価表!AF$52)</f>
        <v>2.0129017015024432E-2</v>
      </c>
      <c r="AG34" s="22">
        <f>IF(生産者価格評価表!AG$52=0,0,生産者価格評価表!AG34/生産者価格評価表!AG$52)</f>
        <v>3.3689001626385245E-2</v>
      </c>
      <c r="AH34" s="22">
        <f>IF(生産者価格評価表!AH$52=0,0,生産者価格評価表!AH34/生産者価格評価表!AH$52)</f>
        <v>2.7559569819311139E-2</v>
      </c>
      <c r="AI34" s="22">
        <f>IF(生産者価格評価表!AI$52=0,0,生産者価格評価表!AI34/生産者価格評価表!AI$52)</f>
        <v>1.7294725303480446E-2</v>
      </c>
      <c r="AJ34" s="22">
        <f>IF(生産者価格評価表!AJ$52=0,0,生産者価格評価表!AJ34/生産者価格評価表!AJ$52)</f>
        <v>4.0369222470965582E-2</v>
      </c>
      <c r="AK34" s="22">
        <f>IF(生産者価格評価表!AK$52=0,0,生産者価格評価表!AK34/生産者価格評価表!AK$52)</f>
        <v>1.5052941394748432E-2</v>
      </c>
      <c r="AL34" s="22">
        <f>IF(生産者価格評価表!AL$52=0,0,生産者価格評価表!AL34/生産者価格評価表!AL$52)</f>
        <v>3.5777195426330968E-2</v>
      </c>
      <c r="AM34" s="22">
        <f>IF(生産者価格評価表!AM$52=0,0,生産者価格評価表!AM34/生産者価格評価表!AM$52)</f>
        <v>6.1530157873431378E-2</v>
      </c>
      <c r="AN34" s="22">
        <f>IF(生産者価格評価表!AN$52=0,0,生産者価格評価表!AN34/生産者価格評価表!AN$52)</f>
        <v>2.7414046697309392E-2</v>
      </c>
      <c r="AO34" s="29">
        <f>IF(生産者価格評価表!AO$52=0,0,生産者価格評価表!AO34/生産者価格評価表!AO$52)</f>
        <v>2.9138021655200273E-2</v>
      </c>
      <c r="AP34" s="22">
        <f>IF(生産者価格評価表!AP$44=0,0,生産者価格評価表!AP34/生産者価格評価表!AP$44)</f>
        <v>3.2495824532497969E-2</v>
      </c>
      <c r="AQ34" s="22">
        <f>IF(生産者価格評価表!AQ$44=0,0,生産者価格評価表!AQ34/生産者価格評価表!AQ$44)</f>
        <v>5.1860577601668907E-2</v>
      </c>
      <c r="AR34" s="22">
        <f>IF(生産者価格評価表!AR$44=0,0,生産者価格評価表!AR34/生産者価格評価表!AR$44)</f>
        <v>2.6259246169361273E-4</v>
      </c>
      <c r="AS34" s="22">
        <f>IF(生産者価格評価表!AS$44=0,0,生産者価格評価表!AS34/生産者価格評価表!AS$44)</f>
        <v>2.0734065295083303E-3</v>
      </c>
      <c r="AT34" s="22">
        <f>IF(生産者価格評価表!AT$44=0,0,生産者価格評価表!AT34/生産者価格評価表!AT$44)</f>
        <v>4.9640725807598499E-3</v>
      </c>
      <c r="AU34" s="22">
        <f>IF(生産者価格評価表!AU$44=0,0,生産者価格評価表!AU34/生産者価格評価表!AU$44)</f>
        <v>0</v>
      </c>
      <c r="AV34" s="50">
        <f>IF(生産者価格評価表!AV$44=0,0,生産者価格評価表!AV34/生産者価格評価表!AV$44)</f>
        <v>0</v>
      </c>
      <c r="AW34" s="22">
        <f>IF(生産者価格評価表!AW$44=0,0,生産者価格評価表!AW34/生産者価格評価表!AW$44)</f>
        <v>3.0377407061290784E-2</v>
      </c>
      <c r="AX34" s="22">
        <f>IF(生産者価格評価表!AX$44=0,0,生産者価格評価表!AX34/生産者価格評価表!AX$44)</f>
        <v>4.5058917143457465E-2</v>
      </c>
      <c r="AY34" s="22">
        <f>IF(生産者価格評価表!AY$44=0,0,生産者価格評価表!AY34/生産者価格評価表!AY$44)</f>
        <v>4.1306762678093814E-2</v>
      </c>
      <c r="AZ34" s="22">
        <f>IF(生産者価格評価表!AZ$44=0,0,生産者価格評価表!AZ34/生産者価格評価表!AZ$44)</f>
        <v>6.9128526267972362E-2</v>
      </c>
      <c r="BA34" s="22">
        <f>IF(生産者価格評価表!BA$44=0,0,生産者価格評価表!BA34/生産者価格評価表!BA$44)</f>
        <v>6.6011414221810824E-2</v>
      </c>
      <c r="BB34" s="22">
        <f>IF(生産者価格評価表!BB$44=0,0,生産者価格評価表!BB34/生産者価格評価表!BB$44)</f>
        <v>3.8392139686160426E-2</v>
      </c>
      <c r="BC34" s="22">
        <f>IF(生産者価格評価表!BC$44=0,0,生産者価格評価表!BC34/生産者価格評価表!BC$44)</f>
        <v>4.846321794367419E-2</v>
      </c>
      <c r="BD34" s="22">
        <f>IF(生産者価格評価表!BD$44=0,0,生産者価格評価表!BD34/生産者価格評価表!BD$44)</f>
        <v>8.7519354878398698E-3</v>
      </c>
      <c r="BE34" s="22">
        <f>IF(生産者価格評価表!BE$44=0,0,生産者価格評価表!BE34/生産者価格評価表!BE$44)</f>
        <v>5.4394020850086697E-2</v>
      </c>
      <c r="BF34" s="22">
        <f>IF(生産者価格評価表!BF$44=0,0,生産者価格評価表!BF34/生産者価格評価表!BF$44)</f>
        <v>4.6473080607214334E-2</v>
      </c>
      <c r="BG34" s="22">
        <f>IF(生産者価格評価表!BG$44=0,0,生産者価格評価表!BG34/生産者価格評価表!BG$44)</f>
        <v>3.3016439486035248E-2</v>
      </c>
      <c r="BH34" s="29">
        <f>IF(生産者価格評価表!BH$44=0,0,生産者価格評価表!BH34/生産者価格評価表!BH$44)</f>
        <v>4.9270495856867762E-2</v>
      </c>
    </row>
    <row r="35" spans="2:60" ht="14.25" customHeight="1" x14ac:dyDescent="0.15">
      <c r="B35" s="5" t="s">
        <v>76</v>
      </c>
      <c r="C35" s="42" t="s">
        <v>108</v>
      </c>
      <c r="D35" s="33">
        <f>IF(生産者価格評価表!D$52=0,0,生産者価格評価表!D35/生産者価格評価表!D$52)</f>
        <v>4.6713839599760104E-3</v>
      </c>
      <c r="E35" s="22">
        <f>IF(生産者価格評価表!E$52=0,0,生産者価格評価表!E35/生産者価格評価表!E$52)</f>
        <v>0</v>
      </c>
      <c r="F35" s="22">
        <f>IF(生産者価格評価表!F$52=0,0,生産者価格評価表!F35/生産者価格評価表!F$52)</f>
        <v>5.9479436056672557E-3</v>
      </c>
      <c r="G35" s="22">
        <f>IF(生産者価格評価表!G$52=0,0,生産者価格評価表!G35/生産者価格評価表!G$52)</f>
        <v>4.6476827947886899E-3</v>
      </c>
      <c r="H35" s="22">
        <f>IF(生産者価格評価表!H$52=0,0,生産者価格評価表!H35/生産者価格評価表!H$52)</f>
        <v>2.8521262309095892E-3</v>
      </c>
      <c r="I35" s="22">
        <f>IF(生産者価格評価表!I$52=0,0,生産者価格評価表!I35/生産者価格評価表!I$52)</f>
        <v>1.5101860358226291E-2</v>
      </c>
      <c r="J35" s="22">
        <f>IF(生産者価格評価表!J$52=0,0,生産者価格評価表!J35/生産者価格評価表!J$52)</f>
        <v>3.7617554858934183E-3</v>
      </c>
      <c r="K35" s="22">
        <f>IF(生産者価格評価表!K$52=0,0,生産者価格評価表!K35/生産者価格評価表!K$52)</f>
        <v>3.7139374240279638E-3</v>
      </c>
      <c r="L35" s="22">
        <f>IF(生産者価格評価表!L$52=0,0,生産者価格評価表!L35/生産者価格評価表!L$52)</f>
        <v>4.258019115855727E-3</v>
      </c>
      <c r="M35" s="22">
        <f>IF(生産者価格評価表!M$52=0,0,生産者価格評価表!M35/生産者価格評価表!M$52)</f>
        <v>4.7650309802198774E-3</v>
      </c>
      <c r="N35" s="22">
        <f>IF(生産者価格評価表!N$52=0,0,生産者価格評価表!N35/生産者価格評価表!N$52)</f>
        <v>2.4666853547792317E-3</v>
      </c>
      <c r="O35" s="22">
        <f>IF(生産者価格評価表!O$52=0,0,生産者価格評価表!O35/生産者価格評価表!O$52)</f>
        <v>5.3259380937150302E-3</v>
      </c>
      <c r="P35" s="22">
        <f>IF(生産者価格評価表!P$52=0,0,生産者価格評価表!P35/生産者価格評価表!P$52)</f>
        <v>6.5720050371886295E-3</v>
      </c>
      <c r="Q35" s="22">
        <f>IF(生産者価格評価表!Q$52=0,0,生産者価格評価表!Q35/生産者価格評価表!Q$52)</f>
        <v>8.7307302341391238E-3</v>
      </c>
      <c r="R35" s="22">
        <f>IF(生産者価格評価表!R$52=0,0,生産者価格評価表!R35/生産者価格評価表!R$52)</f>
        <v>5.0522124773591612E-3</v>
      </c>
      <c r="S35" s="22">
        <f>IF(生産者価格評価表!S$52=0,0,生産者価格評価表!S35/生産者価格評価表!S$52)</f>
        <v>5.4709731499475072E-3</v>
      </c>
      <c r="T35" s="22">
        <f>IF(生産者価格評価表!T$52=0,0,生産者価格評価表!T35/生産者価格評価表!T$52)</f>
        <v>1.375285326418158E-2</v>
      </c>
      <c r="U35" s="22">
        <f>IF(生産者価格評価表!U$52=0,0,生産者価格評価表!U35/生産者価格評価表!U$52)</f>
        <v>2.1509350299391154E-2</v>
      </c>
      <c r="V35" s="22">
        <f>IF(生産者価格評価表!V$52=0,0,生産者価格評価表!V35/生産者価格評価表!V$52)</f>
        <v>2.527346213644666E-3</v>
      </c>
      <c r="W35" s="22">
        <f>IF(生産者価格評価表!W$52=0,0,生産者価格評価表!W35/生産者価格評価表!W$52)</f>
        <v>5.9347511669174315E-3</v>
      </c>
      <c r="X35" s="22">
        <f>IF(生産者価格評価表!X$52=0,0,生産者価格評価表!X35/生産者価格評価表!X$52)</f>
        <v>8.4632893842499501E-3</v>
      </c>
      <c r="Y35" s="22">
        <f>IF(生産者価格評価表!Y$52=0,0,生産者価格評価表!Y35/生産者価格評価表!Y$52)</f>
        <v>1.240771357726517E-2</v>
      </c>
      <c r="Z35" s="22">
        <f>IF(生産者価格評価表!Z$52=0,0,生産者価格評価表!Z35/生産者価格評価表!Z$52)</f>
        <v>3.6894956604542818E-2</v>
      </c>
      <c r="AA35" s="22">
        <f>IF(生産者価格評価表!AA$52=0,0,生産者価格評価表!AA35/生産者価格評価表!AA$52)</f>
        <v>9.8098163549896374E-3</v>
      </c>
      <c r="AB35" s="22">
        <f>IF(生産者価格評価表!AB$52=0,0,生産者価格評価表!AB35/生産者価格評価表!AB$52)</f>
        <v>4.0404870525758953E-2</v>
      </c>
      <c r="AC35" s="22">
        <f>IF(生産者価格評価表!AC$52=0,0,生産者価格評価表!AC35/生産者価格評価表!AC$52)</f>
        <v>5.8526957700170794E-2</v>
      </c>
      <c r="AD35" s="22">
        <f>IF(生産者価格評価表!AD$52=0,0,生産者価格評価表!AD35/生産者価格評価表!AD$52)</f>
        <v>3.6636291024851222E-3</v>
      </c>
      <c r="AE35" s="22">
        <f>IF(生産者価格評価表!AE$52=0,0,生産者価格評価表!AE35/生産者価格評価表!AE$52)</f>
        <v>1.1234342430915562E-2</v>
      </c>
      <c r="AF35" s="22">
        <f>IF(生産者価格評価表!AF$52=0,0,生産者価格評価表!AF35/生産者価格評価表!AF$52)</f>
        <v>0.18563688999729233</v>
      </c>
      <c r="AG35" s="22">
        <f>IF(生産者価格評価表!AG$52=0,0,生産者価格評価表!AG35/生産者価格評価表!AG$52)</f>
        <v>2.9284361759296478E-2</v>
      </c>
      <c r="AH35" s="22">
        <f>IF(生産者価格評価表!AH$52=0,0,生産者価格評価表!AH35/生産者価格評価表!AH$52)</f>
        <v>3.3829829146885093E-2</v>
      </c>
      <c r="AI35" s="22">
        <f>IF(生産者価格評価表!AI$52=0,0,生産者価格評価表!AI35/生産者価格評価表!AI$52)</f>
        <v>1.400903822269154E-2</v>
      </c>
      <c r="AJ35" s="22">
        <f>IF(生産者価格評価表!AJ$52=0,0,生産者価格評価表!AJ35/生産者価格評価表!AJ$52)</f>
        <v>6.7745442145525789E-2</v>
      </c>
      <c r="AK35" s="22">
        <f>IF(生産者価格評価表!AK$52=0,0,生産者価格評価表!AK35/生産者価格評価表!AK$52)</f>
        <v>3.8205270056906347E-2</v>
      </c>
      <c r="AL35" s="22">
        <f>IF(生産者価格評価表!AL$52=0,0,生産者価格評価表!AL35/生産者価格評価表!AL$52)</f>
        <v>2.4155058304552394E-2</v>
      </c>
      <c r="AM35" s="22">
        <f>IF(生産者価格評価表!AM$52=0,0,生産者価格評価表!AM35/生産者価格評価表!AM$52)</f>
        <v>0</v>
      </c>
      <c r="AN35" s="22">
        <f>IF(生産者価格評価表!AN$52=0,0,生産者価格評価表!AN35/生産者価格評価表!AN$52)</f>
        <v>2.3367641630651002E-2</v>
      </c>
      <c r="AO35" s="29">
        <f>IF(生産者価格評価表!AO$52=0,0,生産者価格評価表!AO35/生産者価格評価表!AO$52)</f>
        <v>3.2814363803015598E-2</v>
      </c>
      <c r="AP35" s="22">
        <f>IF(生産者価格評価表!AP$44=0,0,生産者価格評価表!AP35/生産者価格評価表!AP$44)</f>
        <v>1.6026912371441465E-2</v>
      </c>
      <c r="AQ35" s="22">
        <f>IF(生産者価格評価表!AQ$44=0,0,生産者価格評価表!AQ35/生産者価格評価表!AQ$44)</f>
        <v>5.9739359485307189E-2</v>
      </c>
      <c r="AR35" s="22">
        <f>IF(生産者価格評価表!AR$44=0,0,生産者価格評価表!AR35/生産者価格評価表!AR$44)</f>
        <v>9.0266158707179363E-5</v>
      </c>
      <c r="AS35" s="22">
        <f>IF(生産者価格評価表!AS$44=0,0,生産者価格評価表!AS35/生産者価格評価表!AS$44)</f>
        <v>3.6157971538030922E-2</v>
      </c>
      <c r="AT35" s="22">
        <f>IF(生産者価格評価表!AT$44=0,0,生産者価格評価表!AT35/生産者価格評価表!AT$44)</f>
        <v>0.21984085406215359</v>
      </c>
      <c r="AU35" s="22">
        <f>IF(生産者価格評価表!AU$44=0,0,生産者価格評価表!AU35/生産者価格評価表!AU$44)</f>
        <v>0.1638768430641038</v>
      </c>
      <c r="AV35" s="50">
        <f>IF(生産者価格評価表!AV$44=0,0,生産者価格評価表!AV35/生産者価格評価表!AV$44)</f>
        <v>0</v>
      </c>
      <c r="AW35" s="22">
        <f>IF(生産者価格評価表!AW$44=0,0,生産者価格評価表!AW35/生産者価格評価表!AW$44)</f>
        <v>7.5916348416990395E-2</v>
      </c>
      <c r="AX35" s="22">
        <f>IF(生産者価格評価表!AX$44=0,0,生産者価格評価表!AX35/生産者価格評価表!AX$44)</f>
        <v>7.8625717747037999E-2</v>
      </c>
      <c r="AY35" s="22">
        <f>IF(生産者価格評価表!AY$44=0,0,生産者価格評価表!AY35/生産者価格評価表!AY$44)</f>
        <v>5.0753903931706333E-2</v>
      </c>
      <c r="AZ35" s="22">
        <f>IF(生産者価格評価表!AZ$44=0,0,生産者価格評価表!AZ35/生産者価格評価表!AZ$44)</f>
        <v>0.12355376202085577</v>
      </c>
      <c r="BA35" s="22">
        <f>IF(生産者価格評価表!BA$44=0,0,生産者価格評価表!BA35/生産者価格評価表!BA$44)</f>
        <v>0.1153973662598375</v>
      </c>
      <c r="BB35" s="22">
        <f>IF(生産者価格評価表!BB$44=0,0,生産者価格評価表!BB35/生産者価格評価表!BB$44)</f>
        <v>8.4796343314637188E-2</v>
      </c>
      <c r="BC35" s="22">
        <f>IF(生産者価格評価表!BC$44=0,0,生産者価格評価表!BC35/生産者価格評価表!BC$44)</f>
        <v>8.4600268273845605E-2</v>
      </c>
      <c r="BD35" s="22">
        <f>IF(生産者価格評価表!BD$44=0,0,生産者価格評価表!BD35/生産者価格評価表!BD$44)</f>
        <v>5.8857903993328665E-2</v>
      </c>
      <c r="BE35" s="22">
        <f>IF(生産者価格評価表!BE$44=0,0,生産者価格評価表!BE35/生産者価格評価表!BE$44)</f>
        <v>0.17116408387868684</v>
      </c>
      <c r="BF35" s="22">
        <f>IF(生産者価格評価表!BF$44=0,0,生産者価格評価表!BF35/生産者価格評価表!BF$44)</f>
        <v>0.15167394593435418</v>
      </c>
      <c r="BG35" s="22">
        <f>IF(生産者価格評価表!BG$44=0,0,生産者価格評価表!BG35/生産者価格評価表!BG$44)</f>
        <v>4.030722437428786E-2</v>
      </c>
      <c r="BH35" s="29">
        <f>IF(生産者価格評価表!BH$44=0,0,生産者価格評価表!BH35/生産者価格評価表!BH$44)</f>
        <v>5.739254871600117E-2</v>
      </c>
    </row>
    <row r="36" spans="2:60" ht="14.25" customHeight="1" x14ac:dyDescent="0.15">
      <c r="B36" s="5" t="s">
        <v>77</v>
      </c>
      <c r="C36" s="42" t="s">
        <v>138</v>
      </c>
      <c r="D36" s="33">
        <f>IF(生産者価格評価表!D$52=0,0,生産者価格評価表!D36/生産者価格評価表!D$52)</f>
        <v>0</v>
      </c>
      <c r="E36" s="22">
        <f>IF(生産者価格評価表!E$52=0,0,生産者価格評価表!E36/生産者価格評価表!E$52)</f>
        <v>0</v>
      </c>
      <c r="F36" s="22">
        <f>IF(生産者価格評価表!F$52=0,0,生産者価格評価表!F36/生産者価格評価表!F$52)</f>
        <v>0</v>
      </c>
      <c r="G36" s="22">
        <f>IF(生産者価格評価表!G$52=0,0,生産者価格評価表!G36/生産者価格評価表!G$52)</f>
        <v>0</v>
      </c>
      <c r="H36" s="22">
        <f>IF(生産者価格評価表!H$52=0,0,生産者価格評価表!H36/生産者価格評価表!H$52)</f>
        <v>0</v>
      </c>
      <c r="I36" s="22">
        <f>IF(生産者価格評価表!I$52=0,0,生産者価格評価表!I36/生産者価格評価表!I$52)</f>
        <v>0</v>
      </c>
      <c r="J36" s="22">
        <f>IF(生産者価格評価表!J$52=0,0,生産者価格評価表!J36/生産者価格評価表!J$52)</f>
        <v>0</v>
      </c>
      <c r="K36" s="22">
        <f>IF(生産者価格評価表!K$52=0,0,生産者価格評価表!K36/生産者価格評価表!K$52)</f>
        <v>0</v>
      </c>
      <c r="L36" s="22">
        <f>IF(生産者価格評価表!L$52=0,0,生産者価格評価表!L36/生産者価格評価表!L$52)</f>
        <v>0</v>
      </c>
      <c r="M36" s="22">
        <f>IF(生産者価格評価表!M$52=0,0,生産者価格評価表!M36/生産者価格評価表!M$52)</f>
        <v>0</v>
      </c>
      <c r="N36" s="22">
        <f>IF(生産者価格評価表!N$52=0,0,生産者価格評価表!N36/生産者価格評価表!N$52)</f>
        <v>0</v>
      </c>
      <c r="O36" s="22">
        <f>IF(生産者価格評価表!O$52=0,0,生産者価格評価表!O36/生産者価格評価表!O$52)</f>
        <v>0</v>
      </c>
      <c r="P36" s="22">
        <f>IF(生産者価格評価表!P$52=0,0,生産者価格評価表!P36/生産者価格評価表!P$52)</f>
        <v>0</v>
      </c>
      <c r="Q36" s="22">
        <f>IF(生産者価格評価表!Q$52=0,0,生産者価格評価表!Q36/生産者価格評価表!Q$52)</f>
        <v>0</v>
      </c>
      <c r="R36" s="22">
        <f>IF(生産者価格評価表!R$52=0,0,生産者価格評価表!R36/生産者価格評価表!R$52)</f>
        <v>0</v>
      </c>
      <c r="S36" s="22">
        <f>IF(生産者価格評価表!S$52=0,0,生産者価格評価表!S36/生産者価格評価表!S$52)</f>
        <v>0</v>
      </c>
      <c r="T36" s="22">
        <f>IF(生産者価格評価表!T$52=0,0,生産者価格評価表!T36/生産者価格評価表!T$52)</f>
        <v>0</v>
      </c>
      <c r="U36" s="22">
        <f>IF(生産者価格評価表!U$52=0,0,生産者価格評価表!U36/生産者価格評価表!U$52)</f>
        <v>0</v>
      </c>
      <c r="V36" s="22">
        <f>IF(生産者価格評価表!V$52=0,0,生産者価格評価表!V36/生産者価格評価表!V$52)</f>
        <v>0</v>
      </c>
      <c r="W36" s="22">
        <f>IF(生産者価格評価表!W$52=0,0,生産者価格評価表!W36/生産者価格評価表!W$52)</f>
        <v>0</v>
      </c>
      <c r="X36" s="22">
        <f>IF(生産者価格評価表!X$52=0,0,生産者価格評価表!X36/生産者価格評価表!X$52)</f>
        <v>0</v>
      </c>
      <c r="Y36" s="22">
        <f>IF(生産者価格評価表!Y$52=0,0,生産者価格評価表!Y36/生産者価格評価表!Y$52)</f>
        <v>0</v>
      </c>
      <c r="Z36" s="22">
        <f>IF(生産者価格評価表!Z$52=0,0,生産者価格評価表!Z36/生産者価格評価表!Z$52)</f>
        <v>0</v>
      </c>
      <c r="AA36" s="22">
        <f>IF(生産者価格評価表!AA$52=0,0,生産者価格評価表!AA36/生産者価格評価表!AA$52)</f>
        <v>0</v>
      </c>
      <c r="AB36" s="22">
        <f>IF(生産者価格評価表!AB$52=0,0,生産者価格評価表!AB36/生産者価格評価表!AB$52)</f>
        <v>0</v>
      </c>
      <c r="AC36" s="22">
        <f>IF(生産者価格評価表!AC$52=0,0,生産者価格評価表!AC36/生産者価格評価表!AC$52)</f>
        <v>0</v>
      </c>
      <c r="AD36" s="22">
        <f>IF(生産者価格評価表!AD$52=0,0,生産者価格評価表!AD36/生産者価格評価表!AD$52)</f>
        <v>0</v>
      </c>
      <c r="AE36" s="22">
        <f>IF(生産者価格評価表!AE$52=0,0,生産者価格評価表!AE36/生産者価格評価表!AE$52)</f>
        <v>0</v>
      </c>
      <c r="AF36" s="22">
        <f>IF(生産者価格評価表!AF$52=0,0,生産者価格評価表!AF36/生産者価格評価表!AF$52)</f>
        <v>0</v>
      </c>
      <c r="AG36" s="22">
        <f>IF(生産者価格評価表!AG$52=0,0,生産者価格評価表!AG36/生産者価格評価表!AG$52)</f>
        <v>0</v>
      </c>
      <c r="AH36" s="22">
        <f>IF(生産者価格評価表!AH$52=0,0,生産者価格評価表!AH36/生産者価格評価表!AH$52)</f>
        <v>0</v>
      </c>
      <c r="AI36" s="22">
        <f>IF(生産者価格評価表!AI$52=0,0,生産者価格評価表!AI36/生産者価格評価表!AI$52)</f>
        <v>0</v>
      </c>
      <c r="AJ36" s="22">
        <f>IF(生産者価格評価表!AJ$52=0,0,生産者価格評価表!AJ36/生産者価格評価表!AJ$52)</f>
        <v>0</v>
      </c>
      <c r="AK36" s="22">
        <f>IF(生産者価格評価表!AK$52=0,0,生産者価格評価表!AK36/生産者価格評価表!AK$52)</f>
        <v>0</v>
      </c>
      <c r="AL36" s="22">
        <f>IF(生産者価格評価表!AL$52=0,0,生産者価格評価表!AL36/生産者価格評価表!AL$52)</f>
        <v>0</v>
      </c>
      <c r="AM36" s="22">
        <f>IF(生産者価格評価表!AM$52=0,0,生産者価格評価表!AM36/生産者価格評価表!AM$52)</f>
        <v>0</v>
      </c>
      <c r="AN36" s="22">
        <f>IF(生産者価格評価表!AN$52=0,0,生産者価格評価表!AN36/生産者価格評価表!AN$52)</f>
        <v>5.4584752883737278E-2</v>
      </c>
      <c r="AO36" s="29">
        <f>IF(生産者価格評価表!AO$52=0,0,生産者価格評価表!AO36/生産者価格評価表!AO$52)</f>
        <v>4.379425668843734E-4</v>
      </c>
      <c r="AP36" s="22">
        <f>IF(生産者価格評価表!AP$44=0,0,生産者価格評価表!AP36/生産者価格評価表!AP$44)</f>
        <v>0</v>
      </c>
      <c r="AQ36" s="22">
        <f>IF(生産者価格評価表!AQ$44=0,0,生産者価格評価表!AQ36/生産者価格評価表!AQ$44)</f>
        <v>2.8232744987246156E-3</v>
      </c>
      <c r="AR36" s="22">
        <f>IF(生産者価格評価表!AR$44=0,0,生産者価格評価表!AR36/生産者価格評価表!AR$44)</f>
        <v>0.44394344185362217</v>
      </c>
      <c r="AS36" s="22">
        <f>IF(生産者価格評価表!AS$44=0,0,生産者価格評価表!AS36/生産者価格評価表!AS$44)</f>
        <v>0</v>
      </c>
      <c r="AT36" s="22">
        <f>IF(生産者価格評価表!AT$44=0,0,生産者価格評価表!AT36/生産者価格評価表!AT$44)</f>
        <v>0</v>
      </c>
      <c r="AU36" s="22">
        <f>IF(生産者価格評価表!AU$44=0,0,生産者価格評価表!AU36/生産者価格評価表!AU$44)</f>
        <v>0</v>
      </c>
      <c r="AV36" s="50">
        <f>IF(生産者価格評価表!AV$44=0,0,生産者価格評価表!AV36/生産者価格評価表!AV$44)</f>
        <v>0</v>
      </c>
      <c r="AW36" s="22">
        <f>IF(生産者価格評価表!AW$44=0,0,生産者価格評価表!AW36/生産者価格評価表!AW$44)</f>
        <v>9.1494505935793682E-2</v>
      </c>
      <c r="AX36" s="22">
        <f>IF(生産者価格評価表!AX$44=0,0,生産者価格評価表!AX36/生産者価格評価表!AX$44)</f>
        <v>6.1538511226503709E-2</v>
      </c>
      <c r="AY36" s="22">
        <f>IF(生産者価格評価表!AY$44=0,0,生産者価格評価表!AY36/生産者価格評価表!AY$44)</f>
        <v>0</v>
      </c>
      <c r="AZ36" s="22">
        <f>IF(生産者価格評価表!AZ$44=0,0,生産者価格評価表!AZ36/生産者価格評価表!AZ$44)</f>
        <v>0</v>
      </c>
      <c r="BA36" s="22">
        <f>IF(生産者価格評価表!BA$44=0,0,生産者価格評価表!BA36/生産者価格評価表!BA$44)</f>
        <v>0</v>
      </c>
      <c r="BB36" s="22">
        <f>IF(生産者価格評価表!BB$44=0,0,生産者価格評価表!BB36/生産者価格評価表!BB$44)</f>
        <v>7.0915736940866184E-2</v>
      </c>
      <c r="BC36" s="22">
        <f>IF(生産者価格評価表!BC$44=0,0,生産者価格評価表!BC36/生産者価格評価表!BC$44)</f>
        <v>5.1539912862351316E-2</v>
      </c>
      <c r="BD36" s="22">
        <f>IF(生産者価格評価表!BD$44=0,0,生産者価格評価表!BD36/生産者価格評価表!BD$44)</f>
        <v>0</v>
      </c>
      <c r="BE36" s="22">
        <f>IF(生産者価格評価表!BE$44=0,0,生産者価格評価表!BE36/生産者価格評価表!BE$44)</f>
        <v>7.9253332540348696E-8</v>
      </c>
      <c r="BF36" s="22">
        <f>IF(生産者価格評価表!BF$44=0,0,生産者価格評価表!BF36/生産者価格評価表!BF$44)</f>
        <v>6.5499339791808538E-8</v>
      </c>
      <c r="BG36" s="22">
        <f>IF(生産者価格評価表!BG$44=0,0,生産者価格評価表!BG36/生産者価格評価表!BG$44)</f>
        <v>0.11809110833443695</v>
      </c>
      <c r="BH36" s="29">
        <f>IF(生産者価格評価表!BH$44=0,0,生産者価格評価表!BH36/生産者価格評価表!BH$44)</f>
        <v>7.244650039441615E-2</v>
      </c>
    </row>
    <row r="37" spans="2:60" ht="14.25" customHeight="1" x14ac:dyDescent="0.15">
      <c r="B37" s="5" t="s">
        <v>78</v>
      </c>
      <c r="C37" s="42" t="s">
        <v>139</v>
      </c>
      <c r="D37" s="33">
        <f>IF(生産者価格評価表!D$52=0,0,生産者価格評価表!D37/生産者価格評価表!D$52)</f>
        <v>2.0897412660761102E-7</v>
      </c>
      <c r="E37" s="22">
        <f>IF(生産者価格評価表!E$52=0,0,生産者価格評価表!E37/生産者価格評価表!E$52)</f>
        <v>0</v>
      </c>
      <c r="F37" s="22">
        <f>IF(生産者価格評価表!F$52=0,0,生産者価格評価表!F37/生産者価格評価表!F$52)</f>
        <v>2.1805194103003181E-4</v>
      </c>
      <c r="G37" s="22">
        <f>IF(生産者価格評価表!G$52=0,0,生産者価格評価表!G37/生産者価格評価表!G$52)</f>
        <v>1.4673619323925086E-6</v>
      </c>
      <c r="H37" s="22">
        <f>IF(生産者価格評価表!H$52=0,0,生産者価格評価表!H37/生産者価格評価表!H$52)</f>
        <v>6.099694176110829E-5</v>
      </c>
      <c r="I37" s="22">
        <f>IF(生産者価格評価表!I$52=0,0,生産者価格評価表!I37/生産者価格評価表!I$52)</f>
        <v>3.0972295905132665E-4</v>
      </c>
      <c r="J37" s="22">
        <f>IF(生産者価格評価表!J$52=0,0,生産者価格評価表!J37/生産者価格評価表!J$52)</f>
        <v>0</v>
      </c>
      <c r="K37" s="22">
        <f>IF(生産者価格評価表!K$52=0,0,生産者価格評価表!K37/生産者価格評価表!K$52)</f>
        <v>1.705872545446314E-4</v>
      </c>
      <c r="L37" s="22">
        <f>IF(生産者価格評価表!L$52=0,0,生産者価格評価表!L37/生産者価格評価表!L$52)</f>
        <v>1.4789055720742643E-4</v>
      </c>
      <c r="M37" s="22">
        <f>IF(生産者価格評価表!M$52=0,0,生産者価格評価表!M37/生産者価格評価表!M$52)</f>
        <v>3.9505369678053407E-4</v>
      </c>
      <c r="N37" s="22">
        <f>IF(生産者価格評価表!N$52=0,0,生産者価格評価表!N37/生産者価格評価表!N$52)</f>
        <v>1.8762713749808108E-5</v>
      </c>
      <c r="O37" s="22">
        <f>IF(生産者価格評価表!O$52=0,0,生産者価格評価表!O37/生産者価格評価表!O$52)</f>
        <v>3.860821181463099E-4</v>
      </c>
      <c r="P37" s="22">
        <f>IF(生産者価格評価表!P$52=0,0,生産者価格評価表!P37/生産者価格評価表!P$52)</f>
        <v>7.1464807640472154E-4</v>
      </c>
      <c r="Q37" s="22">
        <f>IF(生産者価格評価表!Q$52=0,0,生産者価格評価表!Q37/生産者価格評価表!Q$52)</f>
        <v>3.9043063457807356E-4</v>
      </c>
      <c r="R37" s="22">
        <f>IF(生産者価格評価表!R$52=0,0,生産者価格評価表!R37/生産者価格評価表!R$52)</f>
        <v>3.276039754223136E-4</v>
      </c>
      <c r="S37" s="22">
        <f>IF(生産者価格評価表!S$52=0,0,生産者価格評価表!S37/生産者価格評価表!S$52)</f>
        <v>1.6607850758019117E-3</v>
      </c>
      <c r="T37" s="22">
        <f>IF(生産者価格評価表!T$52=0,0,生産者価格評価表!T37/生産者価格評価表!T$52)</f>
        <v>1.6528816553622737E-3</v>
      </c>
      <c r="U37" s="22">
        <f>IF(生産者価格評価表!U$52=0,0,生産者価格評価表!U37/生産者価格評価表!U$52)</f>
        <v>5.7606358869439903E-4</v>
      </c>
      <c r="V37" s="22">
        <f>IF(生産者価格評価表!V$52=0,0,生産者価格評価表!V37/生産者価格評価表!V$52)</f>
        <v>1.551791911878432E-4</v>
      </c>
      <c r="W37" s="22">
        <f>IF(生産者価格評価表!W$52=0,0,生産者価格評価表!W37/生産者価格評価表!W$52)</f>
        <v>4.740173105589862E-5</v>
      </c>
      <c r="X37" s="22">
        <f>IF(生産者価格評価表!X$52=0,0,生産者価格評価表!X37/生産者価格評価表!X$52)</f>
        <v>1.8690269436022746E-4</v>
      </c>
      <c r="Y37" s="22">
        <f>IF(生産者価格評価表!Y$52=0,0,生産者価格評価表!Y37/生産者価格評価表!Y$52)</f>
        <v>6.9259838847229936E-4</v>
      </c>
      <c r="Z37" s="22">
        <f>IF(生産者価格評価表!Z$52=0,0,生産者価格評価表!Z37/生産者価格評価表!Z$52)</f>
        <v>1.0683609231387863E-4</v>
      </c>
      <c r="AA37" s="22">
        <f>IF(生産者価格評価表!AA$52=0,0,生産者価格評価表!AA37/生産者価格評価表!AA$52)</f>
        <v>2.5165849386122588E-4</v>
      </c>
      <c r="AB37" s="22">
        <f>IF(生産者価格評価表!AB$52=0,0,生産者価格評価表!AB37/生産者価格評価表!AB$52)</f>
        <v>2.2266661861874027E-4</v>
      </c>
      <c r="AC37" s="22">
        <f>IF(生産者価格評価表!AC$52=0,0,生産者価格評価表!AC37/生産者価格評価表!AC$52)</f>
        <v>1.7784886083493137E-4</v>
      </c>
      <c r="AD37" s="22">
        <f>IF(生産者価格評価表!AD$52=0,0,生産者価格評価表!AD37/生産者価格評価表!AD$52)</f>
        <v>1.5165601557066629E-6</v>
      </c>
      <c r="AE37" s="22">
        <f>IF(生産者価格評価表!AE$52=0,0,生産者価格評価表!AE37/生産者価格評価表!AE$52)</f>
        <v>1.0612804041563899E-3</v>
      </c>
      <c r="AF37" s="22">
        <f>IF(生産者価格評価表!AF$52=0,0,生産者価格評価表!AF37/生産者価格評価表!AF$52)</f>
        <v>6.013827604222202E-3</v>
      </c>
      <c r="AG37" s="22">
        <f>IF(生産者価格評価表!AG$52=0,0,生産者価格評価表!AG37/生産者価格評価表!AG$52)</f>
        <v>1.5674352839886756E-4</v>
      </c>
      <c r="AH37" s="22">
        <f>IF(生産者価格評価表!AH$52=0,0,生産者価格評価表!AH37/生産者価格評価表!AH$52)</f>
        <v>0</v>
      </c>
      <c r="AI37" s="22">
        <f>IF(生産者価格評価表!AI$52=0,0,生産者価格評価表!AI37/生産者価格評価表!AI$52)</f>
        <v>1.1009060593154574E-4</v>
      </c>
      <c r="AJ37" s="22">
        <f>IF(生産者価格評価表!AJ$52=0,0,生産者価格評価表!AJ37/生産者価格評価表!AJ$52)</f>
        <v>0</v>
      </c>
      <c r="AK37" s="22">
        <f>IF(生産者価格評価表!AK$52=0,0,生産者価格評価表!AK37/生産者価格評価表!AK$52)</f>
        <v>5.4618765536036229E-4</v>
      </c>
      <c r="AL37" s="22">
        <f>IF(生産者価格評価表!AL$52=0,0,生産者価格評価表!AL37/生産者価格評価表!AL$52)</f>
        <v>6.0351170746368306E-4</v>
      </c>
      <c r="AM37" s="22">
        <f>IF(生産者価格評価表!AM$52=0,0,生産者価格評価表!AM37/生産者価格評価表!AM$52)</f>
        <v>0</v>
      </c>
      <c r="AN37" s="22">
        <f>IF(生産者価格評価表!AN$52=0,0,生産者価格評価表!AN37/生産者価格評価表!AN$52)</f>
        <v>1.3209913447853885E-3</v>
      </c>
      <c r="AO37" s="29">
        <f>IF(生産者価格評価表!AO$52=0,0,生産者価格評価表!AO37/生産者価格評価表!AO$52)</f>
        <v>6.1487759110535444E-4</v>
      </c>
      <c r="AP37" s="22">
        <f>IF(生産者価格評価表!AP$44=0,0,生産者価格評価表!AP37/生産者価格評価表!AP$44)</f>
        <v>0</v>
      </c>
      <c r="AQ37" s="22">
        <f>IF(生産者価格評価表!AQ$44=0,0,生産者価格評価表!AQ37/生産者価格評価表!AQ$44)</f>
        <v>3.2621932662972711E-2</v>
      </c>
      <c r="AR37" s="22">
        <f>IF(生産者価格評価表!AR$44=0,0,生産者価格評価表!AR37/生産者価格評価表!AR$44)</f>
        <v>0.14458960504415261</v>
      </c>
      <c r="AS37" s="22">
        <f>IF(生産者価格評価表!AS$44=0,0,生産者価格評価表!AS37/生産者価格評価表!AS$44)</f>
        <v>2.1785494458484544E-2</v>
      </c>
      <c r="AT37" s="22">
        <f>IF(生産者価格評価表!AT$44=0,0,生産者価格評価表!AT37/生産者価格評価表!AT$44)</f>
        <v>0.12404275630821783</v>
      </c>
      <c r="AU37" s="22">
        <f>IF(生産者価格評価表!AU$44=0,0,生産者価格評価表!AU37/生産者価格評価表!AU$44)</f>
        <v>0</v>
      </c>
      <c r="AV37" s="50">
        <f>IF(生産者価格評価表!AV$44=0,0,生産者価格評価表!AV37/生産者価格評価表!AV$44)</f>
        <v>0</v>
      </c>
      <c r="AW37" s="22">
        <f>IF(生産者価格評価表!AW$44=0,0,生産者価格評価表!AW37/生産者価格評価表!AW$44)</f>
        <v>7.1450697372298477E-2</v>
      </c>
      <c r="AX37" s="22">
        <f>IF(生産者価格評価表!AX$44=0,0,生産者価格評価表!AX37/生産者価格評価表!AX$44)</f>
        <v>4.8288987210049754E-2</v>
      </c>
      <c r="AY37" s="22">
        <f>IF(生産者価格評価表!AY$44=0,0,生産者価格評価表!AY37/生産者価格評価表!AY$44)</f>
        <v>3.5998046279365696E-2</v>
      </c>
      <c r="AZ37" s="22">
        <f>IF(生産者価格評価表!AZ$44=0,0,生産者価格評価表!AZ37/生産者価格評価表!AZ$44)</f>
        <v>1.5707789787628115E-2</v>
      </c>
      <c r="BA37" s="22">
        <f>IF(生産者価格評価表!BA$44=0,0,生産者価格評価表!BA37/生産者価格評価表!BA$44)</f>
        <v>1.7981082159112125E-2</v>
      </c>
      <c r="BB37" s="22">
        <f>IF(生産者価格評価表!BB$44=0,0,生産者価格評価表!BB37/生産者価格評価表!BB$44)</f>
        <v>5.9424413952701836E-2</v>
      </c>
      <c r="BC37" s="22">
        <f>IF(生産者価格評価表!BC$44=0,0,生産者価格評価表!BC37/生産者価格評価表!BC$44)</f>
        <v>4.3364646925836352E-2</v>
      </c>
      <c r="BD37" s="22">
        <f>IF(生産者価格評価表!BD$44=0,0,生産者価格評価表!BD37/生産者価格評価表!BD$44)</f>
        <v>2.8859259041996987E-3</v>
      </c>
      <c r="BE37" s="22">
        <f>IF(生産者価格評価表!BE$44=0,0,生産者価格評価表!BE37/生産者価格評価表!BE$44)</f>
        <v>2.5819168370767455E-2</v>
      </c>
      <c r="BF37" s="22">
        <f>IF(生産者価格評価表!BF$44=0,0,生産者価格評価表!BF37/生産者価格評価表!BF$44)</f>
        <v>2.1839226575574164E-2</v>
      </c>
      <c r="BG37" s="22">
        <f>IF(生産者価格評価表!BG$44=0,0,生産者価格評価表!BG37/生産者価格評価表!BG$44)</f>
        <v>8.442728197003356E-2</v>
      </c>
      <c r="BH37" s="29">
        <f>IF(生産者価格評価表!BH$44=0,0,生産者価格評価表!BH37/生産者価格評価表!BH$44)</f>
        <v>5.2096203337860435E-2</v>
      </c>
    </row>
    <row r="38" spans="2:60" ht="14.25" customHeight="1" x14ac:dyDescent="0.15">
      <c r="B38" s="5" t="s">
        <v>79</v>
      </c>
      <c r="C38" s="42" t="s">
        <v>109</v>
      </c>
      <c r="D38" s="33">
        <f>IF(生産者価格評価表!D$52=0,0,生産者価格評価表!D38/生産者価格評価表!D$52)</f>
        <v>0</v>
      </c>
      <c r="E38" s="22">
        <f>IF(生産者価格評価表!E$52=0,0,生産者価格評価表!E38/生産者価格評価表!E$52)</f>
        <v>0</v>
      </c>
      <c r="F38" s="22">
        <f>IF(生産者価格評価表!F$52=0,0,生産者価格評価表!F38/生産者価格評価表!F$52)</f>
        <v>0</v>
      </c>
      <c r="G38" s="22">
        <f>IF(生産者価格評価表!G$52=0,0,生産者価格評価表!G38/生産者価格評価表!G$52)</f>
        <v>0</v>
      </c>
      <c r="H38" s="22">
        <f>IF(生産者価格評価表!H$52=0,0,生産者価格評価表!H38/生産者価格評価表!H$52)</f>
        <v>0</v>
      </c>
      <c r="I38" s="22">
        <f>IF(生産者価格評価表!I$52=0,0,生産者価格評価表!I38/生産者価格評価表!I$52)</f>
        <v>6.433596411409002E-6</v>
      </c>
      <c r="J38" s="22">
        <f>IF(生産者価格評価表!J$52=0,0,生産者価格評価表!J38/生産者価格評価表!J$52)</f>
        <v>0</v>
      </c>
      <c r="K38" s="22">
        <f>IF(生産者価格評価表!K$52=0,0,生産者価格評価表!K38/生産者価格評価表!K$52)</f>
        <v>0</v>
      </c>
      <c r="L38" s="22">
        <f>IF(生産者価格評価表!L$52=0,0,生産者価格評価表!L38/生産者価格評価表!L$52)</f>
        <v>0</v>
      </c>
      <c r="M38" s="22">
        <f>IF(生産者価格評価表!M$52=0,0,生産者価格評価表!M38/生産者価格評価表!M$52)</f>
        <v>0</v>
      </c>
      <c r="N38" s="22">
        <f>IF(生産者価格評価表!N$52=0,0,生産者価格評価表!N38/生産者価格評価表!N$52)</f>
        <v>0</v>
      </c>
      <c r="O38" s="22">
        <f>IF(生産者価格評価表!O$52=0,0,生産者価格評価表!O38/生産者価格評価表!O$52)</f>
        <v>0</v>
      </c>
      <c r="P38" s="22">
        <f>IF(生産者価格評価表!P$52=0,0,生産者価格評価表!P38/生産者価格評価表!P$52)</f>
        <v>0</v>
      </c>
      <c r="Q38" s="22">
        <f>IF(生産者価格評価表!Q$52=0,0,生産者価格評価表!Q38/生産者価格評価表!Q$52)</f>
        <v>0</v>
      </c>
      <c r="R38" s="22">
        <f>IF(生産者価格評価表!R$52=0,0,生産者価格評価表!R38/生産者価格評価表!R$52)</f>
        <v>0</v>
      </c>
      <c r="S38" s="22">
        <f>IF(生産者価格評価表!S$52=0,0,生産者価格評価表!S38/生産者価格評価表!S$52)</f>
        <v>0</v>
      </c>
      <c r="T38" s="22">
        <f>IF(生産者価格評価表!T$52=0,0,生産者価格評価表!T38/生産者価格評価表!T$52)</f>
        <v>0</v>
      </c>
      <c r="U38" s="22">
        <f>IF(生産者価格評価表!U$52=0,0,生産者価格評価表!U38/生産者価格評価表!U$52)</f>
        <v>0</v>
      </c>
      <c r="V38" s="22">
        <f>IF(生産者価格評価表!V$52=0,0,生産者価格評価表!V38/生産者価格評価表!V$52)</f>
        <v>0</v>
      </c>
      <c r="W38" s="22">
        <f>IF(生産者価格評価表!W$52=0,0,生産者価格評価表!W38/生産者価格評価表!W$52)</f>
        <v>0</v>
      </c>
      <c r="X38" s="22">
        <f>IF(生産者価格評価表!X$52=0,0,生産者価格評価表!X38/生産者価格評価表!X$52)</f>
        <v>0</v>
      </c>
      <c r="Y38" s="22">
        <f>IF(生産者価格評価表!Y$52=0,0,生産者価格評価表!Y38/生産者価格評価表!Y$52)</f>
        <v>0</v>
      </c>
      <c r="Z38" s="22">
        <f>IF(生産者価格評価表!Z$52=0,0,生産者価格評価表!Z38/生産者価格評価表!Z$52)</f>
        <v>1.2820331077665435E-4</v>
      </c>
      <c r="AA38" s="22">
        <f>IF(生産者価格評価表!AA$52=0,0,生産者価格評価表!AA38/生産者価格評価表!AA$52)</f>
        <v>0</v>
      </c>
      <c r="AB38" s="22">
        <f>IF(生産者価格評価表!AB$52=0,0,生産者価格評価表!AB38/生産者価格評価表!AB$52)</f>
        <v>2.0079037230115413E-5</v>
      </c>
      <c r="AC38" s="22">
        <f>IF(生産者価格評価表!AC$52=0,0,生産者価格評価表!AC38/生産者価格評価表!AC$52)</f>
        <v>9.4096433848161093E-5</v>
      </c>
      <c r="AD38" s="22">
        <f>IF(生産者価格評価表!AD$52=0,0,生産者価格評価表!AD38/生産者価格評価表!AD$52)</f>
        <v>1.0207883620715687E-5</v>
      </c>
      <c r="AE38" s="22">
        <f>IF(生産者価格評価表!AE$52=0,0,生産者価格評価表!AE38/生産者価格評価表!AE$52)</f>
        <v>3.7718008413040963E-4</v>
      </c>
      <c r="AF38" s="22">
        <f>IF(生産者価格評価表!AF$52=0,0,生産者価格評価表!AF38/生産者価格評価表!AF$52)</f>
        <v>3.1204523858412527E-4</v>
      </c>
      <c r="AG38" s="22">
        <f>IF(生産者価格評価表!AG$52=0,0,生産者価格評価表!AG38/生産者価格評価表!AG$52)</f>
        <v>1.8632315506382082E-5</v>
      </c>
      <c r="AH38" s="22">
        <f>IF(生産者価格評価表!AH$52=0,0,生産者価格評価表!AH38/生産者価格評価表!AH$52)</f>
        <v>1.2340509785718488E-5</v>
      </c>
      <c r="AI38" s="22">
        <f>IF(生産者価格評価表!AI$52=0,0,生産者価格評価表!AI38/生産者価格評価表!AI$52)</f>
        <v>1.4866737471527286E-2</v>
      </c>
      <c r="AJ38" s="22">
        <f>IF(生産者価格評価表!AJ$52=0,0,生産者価格評価表!AJ38/生産者価格評価表!AJ$52)</f>
        <v>0</v>
      </c>
      <c r="AK38" s="22">
        <f>IF(生産者価格評価表!AK$52=0,0,生産者価格評価表!AK38/生産者価格評価表!AK$52)</f>
        <v>2.0556659332251676E-5</v>
      </c>
      <c r="AL38" s="22">
        <f>IF(生産者価格評価表!AL$52=0,0,生産者価格評価表!AL38/生産者価格評価表!AL$52)</f>
        <v>2.9148763550261082E-4</v>
      </c>
      <c r="AM38" s="22">
        <f>IF(生産者価格評価表!AM$52=0,0,生産者価格評価表!AM38/生産者価格評価表!AM$52)</f>
        <v>0</v>
      </c>
      <c r="AN38" s="22">
        <f>IF(生産者価格評価表!AN$52=0,0,生産者価格評価表!AN38/生産者価格評価表!AN$52)</f>
        <v>6.9525860251862552E-5</v>
      </c>
      <c r="AO38" s="29">
        <f>IF(生産者価格評価表!AO$52=0,0,生産者価格評価表!AO38/生産者価格評価表!AO$52)</f>
        <v>1.2801687616683208E-3</v>
      </c>
      <c r="AP38" s="22">
        <f>IF(生産者価格評価表!AP$44=0,0,生産者価格評価表!AP38/生産者価格評価表!AP$44)</f>
        <v>5.5638933516741623E-2</v>
      </c>
      <c r="AQ38" s="22">
        <f>IF(生産者価格評価表!AQ$44=0,0,生産者価格評価表!AQ38/生産者価格評価表!AQ$44)</f>
        <v>5.7167544677571396E-2</v>
      </c>
      <c r="AR38" s="22">
        <f>IF(生産者価格評価表!AR$44=0,0,生産者価格評価表!AR38/生産者価格評価表!AR$44)</f>
        <v>0.3992797541838804</v>
      </c>
      <c r="AS38" s="22">
        <f>IF(生産者価格評価表!AS$44=0,0,生産者価格評価表!AS38/生産者価格評価表!AS$44)</f>
        <v>0</v>
      </c>
      <c r="AT38" s="22">
        <f>IF(生産者価格評価表!AT$44=0,0,生産者価格評価表!AT38/生産者価格評価表!AT$44)</f>
        <v>0</v>
      </c>
      <c r="AU38" s="22">
        <f>IF(生産者価格評価表!AU$44=0,0,生産者価格評価表!AU38/生産者価格評価表!AU$44)</f>
        <v>0</v>
      </c>
      <c r="AV38" s="50">
        <f>IF(生産者価格評価表!AV$44=0,0,生産者価格評価表!AV38/生産者価格評価表!AV$44)</f>
        <v>0</v>
      </c>
      <c r="AW38" s="22">
        <f>IF(生産者価格評価表!AW$44=0,0,生産者価格評価表!AW38/生産者価格評価表!AW$44)</f>
        <v>0.11344045970907811</v>
      </c>
      <c r="AX38" s="22">
        <f>IF(生産者価格評価表!AX$44=0,0,生産者価格評価表!AX38/生産者価格評価表!AX$44)</f>
        <v>7.692537959465795E-2</v>
      </c>
      <c r="AY38" s="22">
        <f>IF(生産者価格評価表!AY$44=0,0,生産者価格評価表!AY38/生産者価格評価表!AY$44)</f>
        <v>4.0950404292723959E-5</v>
      </c>
      <c r="AZ38" s="22">
        <f>IF(生産者価格評価表!AZ$44=0,0,生産者価格評価表!AZ38/生産者価格評価表!AZ$44)</f>
        <v>1.489252897201857E-2</v>
      </c>
      <c r="BA38" s="22">
        <f>IF(生産者価格評価表!BA$44=0,0,生産者価格評価表!BA38/生産者価格評価表!BA$44)</f>
        <v>1.322857857906741E-2</v>
      </c>
      <c r="BB38" s="22">
        <f>IF(生産者価格評価表!BB$44=0,0,生産者価格評価表!BB38/生産者価格評価表!BB$44)</f>
        <v>9.0900995385736094E-2</v>
      </c>
      <c r="BC38" s="22">
        <f>IF(生産者価格評価表!BC$44=0,0,生産者価格評価表!BC38/生産者価格評価表!BC$44)</f>
        <v>6.6576108581388294E-2</v>
      </c>
      <c r="BD38" s="22">
        <f>IF(生産者価格評価表!BD$44=0,0,生産者価格評価表!BD38/生産者価格評価表!BD$44)</f>
        <v>4.3996997987651527E-5</v>
      </c>
      <c r="BE38" s="22">
        <f>IF(生産者価格評価表!BE$44=0,0,生産者価格評価表!BE38/生産者価格評価表!BE$44)</f>
        <v>3.5407986278625986E-2</v>
      </c>
      <c r="BF38" s="22">
        <f>IF(生産者価格評価表!BF$44=0,0,生産者価格評価表!BF38/生産者価格評価表!BF$44)</f>
        <v>2.9270754738517275E-2</v>
      </c>
      <c r="BG38" s="22">
        <f>IF(生産者価格評価表!BG$44=0,0,生産者価格評価表!BG38/生産者価格評価表!BG$44)</f>
        <v>0.13189940141514261</v>
      </c>
      <c r="BH38" s="29">
        <f>IF(生産者価格評価表!BH$44=0,0,生産者価格評価表!BH38/生産者価格評価表!BH$44)</f>
        <v>8.1708626146629729E-2</v>
      </c>
    </row>
    <row r="39" spans="2:60" ht="14.25" customHeight="1" x14ac:dyDescent="0.15">
      <c r="B39" s="5" t="s">
        <v>80</v>
      </c>
      <c r="C39" s="42" t="s">
        <v>146</v>
      </c>
      <c r="D39" s="33">
        <f>IF(生産者価格評価表!D$52=0,0,生産者価格評価表!D39/生産者価格評価表!D$52)</f>
        <v>2.6685391075649718E-3</v>
      </c>
      <c r="E39" s="22">
        <f>IF(生産者価格評価表!E$52=0,0,生産者価格評価表!E39/生産者価格評価表!E$52)</f>
        <v>0</v>
      </c>
      <c r="F39" s="22">
        <f>IF(生産者価格評価表!F$52=0,0,生産者価格評価表!F39/生産者価格評価表!F$52)</f>
        <v>1.1709154401354062E-3</v>
      </c>
      <c r="G39" s="22">
        <f>IF(生産者価格評価表!G$52=0,0,生産者価格評価表!G39/生産者価格評価表!G$52)</f>
        <v>1.7302344315843668E-3</v>
      </c>
      <c r="H39" s="22">
        <f>IF(生産者価格評価表!H$52=0,0,生産者価格評価表!H39/生産者価格評価表!H$52)</f>
        <v>2.935985697786469E-4</v>
      </c>
      <c r="I39" s="22">
        <f>IF(生産者価格評価表!I$52=0,0,生産者価格評価表!I39/生産者価格評価表!I$52)</f>
        <v>1.2110490534211385E-3</v>
      </c>
      <c r="J39" s="22">
        <f>IF(生産者価格評価表!J$52=0,0,生産者価格評価表!J39/生産者価格評価表!J$52)</f>
        <v>4.1797283176593533E-4</v>
      </c>
      <c r="K39" s="22">
        <f>IF(生産者価格評価表!K$52=0,0,生産者価格評価表!K39/生産者価格評価表!K$52)</f>
        <v>4.47954153825388E-4</v>
      </c>
      <c r="L39" s="22">
        <f>IF(生産者価格評価表!L$52=0,0,生産者価格評価表!L39/生産者価格評価表!L$52)</f>
        <v>1.2521692070850778E-3</v>
      </c>
      <c r="M39" s="22">
        <f>IF(生産者価格評価表!M$52=0,0,生産者価格評価表!M39/生産者価格評価表!M$52)</f>
        <v>3.9528775271532033E-4</v>
      </c>
      <c r="N39" s="22">
        <f>IF(生産者価格評価表!N$52=0,0,生産者価格評価表!N39/生産者価格評価表!N$52)</f>
        <v>1.407967379771633E-3</v>
      </c>
      <c r="O39" s="22">
        <f>IF(生産者価格評価表!O$52=0,0,生産者価格評価表!O39/生産者価格評価表!O$52)</f>
        <v>2.4806884738207249E-4</v>
      </c>
      <c r="P39" s="22">
        <f>IF(生産者価格評価表!P$52=0,0,生産者価格評価表!P39/生産者価格評価表!P$52)</f>
        <v>1.5434737104851146E-3</v>
      </c>
      <c r="Q39" s="22">
        <f>IF(生産者価格評価表!Q$52=0,0,生産者価格評価表!Q39/生産者価格評価表!Q$52)</f>
        <v>5.2305790938489199E-4</v>
      </c>
      <c r="R39" s="22">
        <f>IF(生産者価格評価表!R$52=0,0,生産者価格評価表!R39/生産者価格評価表!R$52)</f>
        <v>4.3020924077321953E-4</v>
      </c>
      <c r="S39" s="22">
        <f>IF(生産者価格評価表!S$52=0,0,生産者価格評価表!S39/生産者価格評価表!S$52)</f>
        <v>3.5062138311047088E-4</v>
      </c>
      <c r="T39" s="22">
        <f>IF(生産者価格評価表!T$52=0,0,生産者価格評価表!T39/生産者価格評価表!T$52)</f>
        <v>4.5325633785580385E-4</v>
      </c>
      <c r="U39" s="22">
        <f>IF(生産者価格評価表!U$52=0,0,生産者価格評価表!U39/生産者価格評価表!U$52)</f>
        <v>1.6656609918698086E-4</v>
      </c>
      <c r="V39" s="22">
        <f>IF(生産者価格評価表!V$52=0,0,生産者価格評価表!V39/生産者価格評価表!V$52)</f>
        <v>8.6630049724963475E-5</v>
      </c>
      <c r="W39" s="22">
        <f>IF(生産者価格評価表!W$52=0,0,生産者価格評価表!W39/生産者価格評価表!W$52)</f>
        <v>8.6631557797192693E-4</v>
      </c>
      <c r="X39" s="22">
        <f>IF(生産者価格評価表!X$52=0,0,生産者価格評価表!X39/生産者価格評価表!X$52)</f>
        <v>7.5604485635324286E-4</v>
      </c>
      <c r="Y39" s="22">
        <f>IF(生産者価格評価表!Y$52=0,0,生産者価格評価表!Y39/生産者価格評価表!Y$52)</f>
        <v>2.3599361790380439E-3</v>
      </c>
      <c r="Z39" s="22">
        <f>IF(生産者価格評価表!Z$52=0,0,生産者価格評価表!Z39/生産者価格評価表!Z$52)</f>
        <v>8.3152912385693143E-3</v>
      </c>
      <c r="AA39" s="22">
        <f>IF(生産者価格評価表!AA$52=0,0,生産者価格評価表!AA39/生産者価格評価表!AA$52)</f>
        <v>1.8710098382447194E-3</v>
      </c>
      <c r="AB39" s="22">
        <f>IF(生産者価格評価表!AB$52=0,0,生産者価格評価表!AB39/生産者価格評価表!AB$52)</f>
        <v>5.9444744663242756E-4</v>
      </c>
      <c r="AC39" s="22">
        <f>IF(生産者価格評価表!AC$52=0,0,生産者価格評価表!AC39/生産者価格評価表!AC$52)</f>
        <v>3.7976678316811638E-3</v>
      </c>
      <c r="AD39" s="22">
        <f>IF(生産者価格評価表!AD$52=0,0,生産者価格評価表!AD39/生産者価格評価表!AD$52)</f>
        <v>2.4595961951497927E-4</v>
      </c>
      <c r="AE39" s="22">
        <f>IF(生産者価格評価表!AE$52=0,0,生産者価格評価表!AE39/生産者価格評価表!AE$52)</f>
        <v>1.7461407414282465E-3</v>
      </c>
      <c r="AF39" s="22">
        <f>IF(生産者価格評価表!AF$52=0,0,生産者価格評価表!AF39/生産者価格評価表!AF$52)</f>
        <v>8.1916351670931523E-4</v>
      </c>
      <c r="AG39" s="22">
        <f>IF(生産者価格評価表!AG$52=0,0,生産者価格評価表!AG39/生産者価格評価表!AG$52)</f>
        <v>2.3050518882186409E-6</v>
      </c>
      <c r="AH39" s="22">
        <f>IF(生産者価格評価表!AH$52=0,0,生産者価格評価表!AH39/生産者価格評価表!AH$52)</f>
        <v>2.389905748870894E-3</v>
      </c>
      <c r="AI39" s="22">
        <f>IF(生産者価格評価表!AI$52=0,0,生産者価格評価表!AI39/生産者価格評価表!AI$52)</f>
        <v>1.1534257724688886E-3</v>
      </c>
      <c r="AJ39" s="22">
        <f>IF(生産者価格評価表!AJ$52=0,0,生産者価格評価表!AJ39/生産者価格評価表!AJ$52)</f>
        <v>0</v>
      </c>
      <c r="AK39" s="22">
        <f>IF(生産者価格評価表!AK$52=0,0,生産者価格評価表!AK39/生産者価格評価表!AK$52)</f>
        <v>1.8585050533557166E-3</v>
      </c>
      <c r="AL39" s="22">
        <f>IF(生産者価格評価表!AL$52=0,0,生産者価格評価表!AL39/生産者価格評価表!AL$52)</f>
        <v>2.5636609402141883E-3</v>
      </c>
      <c r="AM39" s="22">
        <f>IF(生産者価格評価表!AM$52=0,0,生産者価格評価表!AM39/生産者価格評価表!AM$52)</f>
        <v>0</v>
      </c>
      <c r="AN39" s="22">
        <f>IF(生産者価格評価表!AN$52=0,0,生産者価格評価表!AN39/生産者価格評価表!AN$52)</f>
        <v>1.6827401801211922E-2</v>
      </c>
      <c r="AO39" s="29">
        <f>IF(生産者価格評価表!AO$52=0,0,生産者価格評価表!AO39/生産者価格評価表!AO$52)</f>
        <v>1.4263484181916053E-3</v>
      </c>
      <c r="AP39" s="22">
        <f>IF(生産者価格評価表!AP$44=0,0,生産者価格評価表!AP39/生産者価格評価表!AP$44)</f>
        <v>0</v>
      </c>
      <c r="AQ39" s="22">
        <f>IF(生産者価格評価表!AQ$44=0,0,生産者価格評価表!AQ39/生産者価格評価表!AQ$44)</f>
        <v>7.1984000308196365E-3</v>
      </c>
      <c r="AR39" s="22">
        <f>IF(生産者価格評価表!AR$44=0,0,生産者価格評価表!AR39/生産者価格評価表!AR$44)</f>
        <v>0</v>
      </c>
      <c r="AS39" s="22">
        <f>IF(生産者価格評価表!AS$44=0,0,生産者価格評価表!AS39/生産者価格評価表!AS$44)</f>
        <v>0</v>
      </c>
      <c r="AT39" s="22">
        <f>IF(生産者価格評価表!AT$44=0,0,生産者価格評価表!AT39/生産者価格評価表!AT$44)</f>
        <v>0</v>
      </c>
      <c r="AU39" s="22">
        <f>IF(生産者価格評価表!AU$44=0,0,生産者価格評価表!AU39/生産者価格評価表!AU$44)</f>
        <v>0</v>
      </c>
      <c r="AV39" s="50">
        <f>IF(生産者価格評価表!AV$44=0,0,生産者価格評価表!AV39/生産者価格評価表!AV$44)</f>
        <v>0</v>
      </c>
      <c r="AW39" s="22">
        <f>IF(生産者価格評価表!AW$44=0,0,生産者価格評価表!AW39/生産者価格評価表!AW$44)</f>
        <v>4.0117134626849989E-3</v>
      </c>
      <c r="AX39" s="22">
        <f>IF(生産者価格評価表!AX$44=0,0,生産者価格評価表!AX39/生産者価格評価表!AX$44)</f>
        <v>3.8935252490985483E-3</v>
      </c>
      <c r="AY39" s="22">
        <f>IF(生産者価格評価表!AY$44=0,0,生産者価格評価表!AY39/生産者価格評価表!AY$44)</f>
        <v>1.0047237588486834E-3</v>
      </c>
      <c r="AZ39" s="22">
        <f>IF(生産者価格評価表!AZ$44=0,0,生産者価格評価表!AZ39/生産者価格評価表!AZ$44)</f>
        <v>0</v>
      </c>
      <c r="BA39" s="22">
        <f>IF(生産者価格評価表!BA$44=0,0,生産者価格評価表!BA39/生産者価格評価表!BA$44)</f>
        <v>1.1256786514106103E-4</v>
      </c>
      <c r="BB39" s="22">
        <f>IF(生産者価格評価表!BB$44=0,0,生産者価格評価表!BB39/生産者価格評価表!BB$44)</f>
        <v>3.1347251046544805E-3</v>
      </c>
      <c r="BC39" s="22">
        <f>IF(生産者価格評価表!BC$44=0,0,生産者価格評価表!BC39/生産者価格評価表!BC$44)</f>
        <v>3.2792062875133103E-3</v>
      </c>
      <c r="BD39" s="22">
        <f>IF(生産者価格評価表!BD$44=0,0,生産者価格評価表!BD39/生産者価格評価表!BD$44)</f>
        <v>0</v>
      </c>
      <c r="BE39" s="22">
        <f>IF(生産者価格評価表!BE$44=0,0,生産者価格評価表!BE39/生産者価格評価表!BE$44)</f>
        <v>1.5850666508069739E-7</v>
      </c>
      <c r="BF39" s="22">
        <f>IF(生産者価格評価表!BF$44=0,0,生産者価格評価表!BF39/生産者価格評価表!BF$44)</f>
        <v>1.3099867958361708E-7</v>
      </c>
      <c r="BG39" s="22">
        <f>IF(生産者価格評価表!BG$44=0,0,生産者価格評価表!BG39/生産者価格評価表!BG$44)</f>
        <v>5.2199572982098178E-3</v>
      </c>
      <c r="BH39" s="29">
        <f>IF(生産者価格評価表!BH$44=0,0,生産者価格評価表!BH39/生産者価格評価表!BH$44)</f>
        <v>4.6093280875912877E-3</v>
      </c>
    </row>
    <row r="40" spans="2:60" ht="14.25" customHeight="1" x14ac:dyDescent="0.15">
      <c r="B40" s="5" t="s">
        <v>81</v>
      </c>
      <c r="C40" s="42" t="s">
        <v>110</v>
      </c>
      <c r="D40" s="33">
        <f>IF(生産者価格評価表!D$52=0,0,生産者価格評価表!D40/生産者価格評価表!D$52)</f>
        <v>2.1608996856493558E-2</v>
      </c>
      <c r="E40" s="22">
        <f>IF(生産者価格評価表!E$52=0,0,生産者価格評価表!E40/生産者価格評価表!E$52)</f>
        <v>0</v>
      </c>
      <c r="F40" s="22">
        <f>IF(生産者価格評価表!F$52=0,0,生産者価格評価表!F40/生産者価格評価表!F$52)</f>
        <v>5.6125301544177969E-2</v>
      </c>
      <c r="G40" s="22">
        <f>IF(生産者価格評価表!G$52=0,0,生産者価格評価表!G40/生産者価格評価表!G$52)</f>
        <v>4.7214894254383646E-2</v>
      </c>
      <c r="H40" s="22">
        <f>IF(生産者価格評価表!H$52=0,0,生産者価格評価表!H40/生産者価格評価表!H$52)</f>
        <v>1.526908896229782E-2</v>
      </c>
      <c r="I40" s="22">
        <f>IF(生産者価格評価表!I$52=0,0,生産者価格評価表!I40/生産者価格評価表!I$52)</f>
        <v>6.9835292560374157E-2</v>
      </c>
      <c r="J40" s="22">
        <f>IF(生産者価格評価表!J$52=0,0,生産者価格評価表!J40/生産者価格評価表!J$52)</f>
        <v>3.3437826541274827E-2</v>
      </c>
      <c r="K40" s="22">
        <f>IF(生産者価格評価表!K$52=0,0,生産者価格評価表!K40/生産者価格評価表!K$52)</f>
        <v>4.3586386519798667E-2</v>
      </c>
      <c r="L40" s="22">
        <f>IF(生産者価格評価表!L$52=0,0,生産者価格評価表!L40/生産者価格評価表!L$52)</f>
        <v>4.5988223959493653E-2</v>
      </c>
      <c r="M40" s="22">
        <f>IF(生産者価格評価表!M$52=0,0,生産者価格評価表!M40/生産者価格評価表!M$52)</f>
        <v>2.0304047165126158E-2</v>
      </c>
      <c r="N40" s="22">
        <f>IF(生産者価格評価表!N$52=0,0,生産者価格評価表!N40/生産者価格評価表!N$52)</f>
        <v>1.9117995037282461E-2</v>
      </c>
      <c r="O40" s="22">
        <f>IF(生産者価格評価表!O$52=0,0,生産者価格評価表!O40/生産者価格評価表!O$52)</f>
        <v>2.9034059725803928E-2</v>
      </c>
      <c r="P40" s="22">
        <f>IF(生産者価格評価表!P$52=0,0,生産者価格評価表!P40/生産者価格評価表!P$52)</f>
        <v>4.354584028267549E-2</v>
      </c>
      <c r="Q40" s="22">
        <f>IF(生産者価格評価表!Q$52=0,0,生産者価格評価表!Q40/生産者価格評価表!Q$52)</f>
        <v>3.8389891253970861E-2</v>
      </c>
      <c r="R40" s="22">
        <f>IF(生産者価格評価表!R$52=0,0,生産者価格評価表!R40/生産者価格評価表!R$52)</f>
        <v>3.7370067999225993E-2</v>
      </c>
      <c r="S40" s="22">
        <f>IF(生産者価格評価表!S$52=0,0,生産者価格評価表!S40/生産者価格評価表!S$52)</f>
        <v>4.4033406268286772E-2</v>
      </c>
      <c r="T40" s="22">
        <f>IF(生産者価格評価表!T$52=0,0,生産者価格評価表!T40/生産者価格評価表!T$52)</f>
        <v>5.2098888440030092E-2</v>
      </c>
      <c r="U40" s="22">
        <f>IF(生産者価格評価表!U$52=0,0,生産者価格評価表!U40/生産者価格評価表!U$52)</f>
        <v>6.7538510645208702E-2</v>
      </c>
      <c r="V40" s="22">
        <f>IF(生産者価格評価表!V$52=0,0,生産者価格評価表!V40/生産者価格評価表!V$52)</f>
        <v>3.1337780187093295E-2</v>
      </c>
      <c r="W40" s="22">
        <f>IF(生産者価格評価表!W$52=0,0,生産者価格評価表!W40/生産者価格評価表!W$52)</f>
        <v>3.8306627279965019E-2</v>
      </c>
      <c r="X40" s="22">
        <f>IF(生産者価格評価表!X$52=0,0,生産者価格評価表!X40/生産者価格評価表!X$52)</f>
        <v>0.10991677028210091</v>
      </c>
      <c r="Y40" s="22">
        <f>IF(生産者価格評価表!Y$52=0,0,生産者価格評価表!Y40/生産者価格評価表!Y$52)</f>
        <v>8.7167398039857166E-2</v>
      </c>
      <c r="Z40" s="22">
        <f>IF(生産者価格評価表!Z$52=0,0,生産者価格評価表!Z40/生産者価格評価表!Z$52)</f>
        <v>0.15632376610500151</v>
      </c>
      <c r="AA40" s="22">
        <f>IF(生産者価格評価表!AA$52=0,0,生産者価格評価表!AA40/生産者価格評価表!AA$52)</f>
        <v>6.3726415414398982E-2</v>
      </c>
      <c r="AB40" s="22">
        <f>IF(生産者価格評価表!AB$52=0,0,生産者価格評価表!AB40/生産者価格評価表!AB$52)</f>
        <v>7.8498680343613389E-2</v>
      </c>
      <c r="AC40" s="22">
        <f>IF(生産者価格評価表!AC$52=0,0,生産者価格評価表!AC40/生産者価格評価表!AC$52)</f>
        <v>0.12254299940671351</v>
      </c>
      <c r="AD40" s="22">
        <f>IF(生産者価格評価表!AD$52=0,0,生産者価格評価表!AD40/生産者価格評価表!AD$52)</f>
        <v>2.8833564763849993E-2</v>
      </c>
      <c r="AE40" s="22">
        <f>IF(生産者価格評価表!AE$52=0,0,生産者価格評価表!AE40/生産者価格評価表!AE$52)</f>
        <v>0.15952570016945544</v>
      </c>
      <c r="AF40" s="22">
        <f>IF(生産者価格評価表!AF$52=0,0,生産者価格評価表!AF40/生産者価格評価表!AF$52)</f>
        <v>0.17532755551553839</v>
      </c>
      <c r="AG40" s="22">
        <f>IF(生産者価格評価表!AG$52=0,0,生産者価格評価表!AG40/生産者価格評価表!AG$52)</f>
        <v>9.1667866456526706E-2</v>
      </c>
      <c r="AH40" s="22">
        <f>IF(生産者価格評価表!AH$52=0,0,生産者価格評価表!AH40/生産者価格評価表!AH$52)</f>
        <v>9.4912787632087853E-2</v>
      </c>
      <c r="AI40" s="22">
        <f>IF(生産者価格評価表!AI$52=0,0,生産者価格評価表!AI40/生産者価格評価表!AI$52)</f>
        <v>4.5443885596450399E-2</v>
      </c>
      <c r="AJ40" s="22">
        <f>IF(生産者価格評価表!AJ$52=0,0,生産者価格評価表!AJ40/生産者価格評価表!AJ$52)</f>
        <v>8.4785951253206815E-2</v>
      </c>
      <c r="AK40" s="22">
        <f>IF(生産者価格評価表!AK$52=0,0,生産者価格評価表!AK40/生産者価格評価表!AK$52)</f>
        <v>0.15691234414462288</v>
      </c>
      <c r="AL40" s="22">
        <f>IF(生産者価格評価表!AL$52=0,0,生産者価格評価表!AL40/生産者価格評価表!AL$52)</f>
        <v>3.9447732527555152E-2</v>
      </c>
      <c r="AM40" s="22">
        <f>IF(生産者価格評価表!AM$52=0,0,生産者価格評価表!AM40/生産者価格評価表!AM$52)</f>
        <v>0</v>
      </c>
      <c r="AN40" s="22">
        <f>IF(生産者価格評価表!AN$52=0,0,生産者価格評価表!AN40/生産者価格評価表!AN$52)</f>
        <v>1.5219210809132709E-2</v>
      </c>
      <c r="AO40" s="29">
        <f>IF(生産者価格評価表!AO$52=0,0,生産者価格評価表!AO40/生産者価格評価表!AO$52)</f>
        <v>9.1390404663203306E-2</v>
      </c>
      <c r="AP40" s="22">
        <f>IF(生産者価格評価表!AP$44=0,0,生産者価格評価表!AP40/生産者価格評価表!AP$44)</f>
        <v>6.9570766885407795E-3</v>
      </c>
      <c r="AQ40" s="22">
        <f>IF(生産者価格評価表!AQ$44=0,0,生産者価格評価表!AQ40/生産者価格評価表!AQ$44)</f>
        <v>1.4809450045014614E-2</v>
      </c>
      <c r="AR40" s="22">
        <f>IF(生産者価格評価表!AR$44=0,0,生産者価格評価表!AR40/生産者価格評価表!AR$44)</f>
        <v>0</v>
      </c>
      <c r="AS40" s="22">
        <f>IF(生産者価格評価表!AS$44=0,0,生産者価格評価表!AS40/生産者価格評価表!AS$44)</f>
        <v>4.6357128940995914E-3</v>
      </c>
      <c r="AT40" s="22">
        <f>IF(生産者価格評価表!AT$44=0,0,生産者価格評価表!AT40/生産者価格評価表!AT$44)</f>
        <v>8.6019091487660824E-3</v>
      </c>
      <c r="AU40" s="22">
        <f>IF(生産者価格評価表!AU$44=0,0,生産者価格評価表!AU40/生産者価格評価表!AU$44)</f>
        <v>0</v>
      </c>
      <c r="AV40" s="50">
        <f>IF(生産者価格評価表!AV$44=0,0,生産者価格評価表!AV40/生産者価格評価表!AV$44)</f>
        <v>0</v>
      </c>
      <c r="AW40" s="22">
        <f>IF(生産者価格評価表!AW$44=0,0,生産者価格評価表!AW40/生産者価格評価表!AW$44)</f>
        <v>1.013421333780988E-2</v>
      </c>
      <c r="AX40" s="22">
        <f>IF(生産者価格評価表!AX$44=0,0,生産者価格評価表!AX40/生産者価格評価表!AX$44)</f>
        <v>8.4405067549542898E-2</v>
      </c>
      <c r="AY40" s="22">
        <f>IF(生産者価格評価表!AY$44=0,0,生産者価格評価表!AY40/生産者価格評価表!AY$44)</f>
        <v>0.17546804892230738</v>
      </c>
      <c r="AZ40" s="22">
        <f>IF(生産者価格評価表!AZ$44=0,0,生産者価格評価表!AZ40/生産者価格評価表!AZ$44)</f>
        <v>0.26736276704985562</v>
      </c>
      <c r="BA40" s="22">
        <f>IF(生産者価格評価表!BA$44=0,0,生産者価格評価表!BA40/生産者価格評価表!BA$44)</f>
        <v>0.25706700948838285</v>
      </c>
      <c r="BB40" s="22">
        <f>IF(生産者価格評価表!BB$44=0,0,生産者価格評価表!BB40/生産者価格評価表!BB$44)</f>
        <v>6.5673864787703068E-2</v>
      </c>
      <c r="BC40" s="22">
        <f>IF(生産者価格評価表!BC$44=0,0,生産者価格評価表!BC40/生産者価格評価表!BC$44)</f>
        <v>0.11245867781428939</v>
      </c>
      <c r="BD40" s="22">
        <f>IF(生産者価格評価表!BD$44=0,0,生産者価格評価表!BD40/生産者価格評価表!BD$44)</f>
        <v>5.2104989908858639E-2</v>
      </c>
      <c r="BE40" s="22">
        <f>IF(生産者価格評価表!BE$44=0,0,生産者価格評価表!BE40/生産者価格評価表!BE$44)</f>
        <v>9.1002951050601993E-2</v>
      </c>
      <c r="BF40" s="22">
        <f>IF(生産者価格評価表!BF$44=0,0,生産者価格評価表!BF40/生産者価格評価表!BF$44)</f>
        <v>8.4252417560995607E-2</v>
      </c>
      <c r="BG40" s="22">
        <f>IF(生産者価格評価表!BG$44=0,0,生産者価格評価表!BG40/生産者価格評価表!BG$44)</f>
        <v>5.3314817637485898E-2</v>
      </c>
      <c r="BH40" s="29">
        <f>IF(生産者価格評価表!BH$44=0,0,生産者価格評価表!BH40/生産者価格評価表!BH$44)</f>
        <v>0.12390024543835061</v>
      </c>
    </row>
    <row r="41" spans="2:60" ht="14.25" customHeight="1" x14ac:dyDescent="0.15">
      <c r="B41" s="5" t="s">
        <v>82</v>
      </c>
      <c r="C41" s="42" t="s">
        <v>111</v>
      </c>
      <c r="D41" s="33">
        <f>IF(生産者価格評価表!D$52=0,0,生産者価格評価表!D41/生産者価格評価表!D$52)</f>
        <v>2.0666815988667659E-4</v>
      </c>
      <c r="E41" s="22">
        <f>IF(生産者価格評価表!E$52=0,0,生産者価格評価表!E41/生産者価格評価表!E$52)</f>
        <v>0</v>
      </c>
      <c r="F41" s="22">
        <f>IF(生産者価格評価表!F$52=0,0,生産者価格評価表!F41/生産者価格評価表!F$52)</f>
        <v>3.3560638339143287E-4</v>
      </c>
      <c r="G41" s="22">
        <f>IF(生産者価格評価表!G$52=0,0,生産者価格評価表!G41/生産者価格評価表!G$52)</f>
        <v>5.0046069430109524E-5</v>
      </c>
      <c r="H41" s="22">
        <f>IF(生産者価格評価表!H$52=0,0,生産者価格評価表!H41/生産者価格評価表!H$52)</f>
        <v>4.3185941418223847E-5</v>
      </c>
      <c r="I41" s="22">
        <f>IF(生産者価格評価表!I$52=0,0,生産者価格評価表!I41/生産者価格評価表!I$52)</f>
        <v>1.7422217431164319E-4</v>
      </c>
      <c r="J41" s="22">
        <f>IF(生産者価格評価表!J$52=0,0,生産者価格評価表!J41/生産者価格評価表!J$52)</f>
        <v>0</v>
      </c>
      <c r="K41" s="22">
        <f>IF(生産者価格評価表!K$52=0,0,生産者価格評価表!K41/生産者価格評価表!K$52)</f>
        <v>8.7516627084513677E-5</v>
      </c>
      <c r="L41" s="22">
        <f>IF(生産者価格評価表!L$52=0,0,生産者価格評価表!L41/生産者価格評価表!L$52)</f>
        <v>7.7847918543419916E-5</v>
      </c>
      <c r="M41" s="22">
        <f>IF(生産者価格評価表!M$52=0,0,生産者価格評価表!M41/生産者価格評価表!M$52)</f>
        <v>2.4710360710015567E-5</v>
      </c>
      <c r="N41" s="22">
        <f>IF(生産者価格評価表!N$52=0,0,生産者価格評価表!N41/生産者価格評価表!N$52)</f>
        <v>4.6248096899445285E-7</v>
      </c>
      <c r="O41" s="22">
        <f>IF(生産者価格評価表!O$52=0,0,生産者価格評価表!O41/生産者価格評価表!O$52)</f>
        <v>3.4643448992328872E-5</v>
      </c>
      <c r="P41" s="22">
        <f>IF(生産者価格評価表!P$52=0,0,生産者価格評価表!P41/生産者価格評価表!P$52)</f>
        <v>1.6906195549721512E-4</v>
      </c>
      <c r="Q41" s="22">
        <f>IF(生産者価格評価表!Q$52=0,0,生産者価格評価表!Q41/生産者価格評価表!Q$52)</f>
        <v>1.528780346648375E-4</v>
      </c>
      <c r="R41" s="22">
        <f>IF(生産者価格評価表!R$52=0,0,生産者価格評価表!R41/生産者価格評価表!R$52)</f>
        <v>5.4399412177044739E-5</v>
      </c>
      <c r="S41" s="22">
        <f>IF(生産者価格評価表!S$52=0,0,生産者価格評価表!S41/生産者価格評価表!S$52)</f>
        <v>3.5570360583091475E-4</v>
      </c>
      <c r="T41" s="22">
        <f>IF(生産者価格評価表!T$52=0,0,生産者価格評価表!T41/生産者価格評価表!T$52)</f>
        <v>1.2589622803221224E-4</v>
      </c>
      <c r="U41" s="22">
        <f>IF(生産者価格評価表!U$52=0,0,生産者価格評価表!U41/生産者価格評価表!U$52)</f>
        <v>2.0356197523550558E-5</v>
      </c>
      <c r="V41" s="22">
        <f>IF(生産者価格評価表!V$52=0,0,生産者価格評価表!V41/生産者価格評価表!V$52)</f>
        <v>9.551055914294646E-5</v>
      </c>
      <c r="W41" s="22">
        <f>IF(生産者価格評価表!W$52=0,0,生産者価格評価表!W41/生産者価格評価表!W$52)</f>
        <v>1.7618212985649748E-4</v>
      </c>
      <c r="X41" s="22">
        <f>IF(生産者価格評価表!X$52=0,0,生産者価格評価表!X41/生産者価格評価表!X$52)</f>
        <v>3.3828890911424044E-4</v>
      </c>
      <c r="Y41" s="22">
        <f>IF(生産者価格評価表!Y$52=0,0,生産者価格評価表!Y41/生産者価格評価表!Y$52)</f>
        <v>1.1366452736229001E-4</v>
      </c>
      <c r="Z41" s="22">
        <f>IF(生産者価格評価表!Z$52=0,0,生産者価格評価表!Z41/生産者価格評価表!Z$52)</f>
        <v>4.1144830556098919E-4</v>
      </c>
      <c r="AA41" s="22">
        <f>IF(生産者価格評価表!AA$52=0,0,生産者価格評価表!AA41/生産者価格評価表!AA$52)</f>
        <v>6.543852424213834E-5</v>
      </c>
      <c r="AB41" s="22">
        <f>IF(生産者価格評価表!AB$52=0,0,生産者価格評価表!AB41/生産者価格評価表!AB$52)</f>
        <v>6.6489557127319258E-4</v>
      </c>
      <c r="AC41" s="22">
        <f>IF(生産者価格評価表!AC$52=0,0,生産者価格評価表!AC41/生産者価格評価表!AC$52)</f>
        <v>2.9297751683340044E-4</v>
      </c>
      <c r="AD41" s="22">
        <f>IF(生産者価格評価表!AD$52=0,0,生産者価格評価表!AD41/生産者価格評価表!AD$52)</f>
        <v>8.2847463536857454E-4</v>
      </c>
      <c r="AE41" s="22">
        <f>IF(生産者価格評価表!AE$52=0,0,生産者価格評価表!AE41/生産者価格評価表!AE$52)</f>
        <v>7.3682717575562025E-4</v>
      </c>
      <c r="AF41" s="22">
        <f>IF(生産者価格評価表!AF$52=0,0,生産者価格評価表!AF41/生産者価格評価表!AF$52)</f>
        <v>5.8569440573108525E-3</v>
      </c>
      <c r="AG41" s="22">
        <f>IF(生産者価格評価表!AG$52=0,0,生産者価格評価表!AG41/生産者価格評価表!AG$52)</f>
        <v>4.5780304931068618E-4</v>
      </c>
      <c r="AH41" s="22">
        <f>IF(生産者価格評価表!AH$52=0,0,生産者価格評価表!AH41/生産者価格評価表!AH$52)</f>
        <v>1.1091577968523262E-2</v>
      </c>
      <c r="AI41" s="22">
        <f>IF(生産者価格評価表!AI$52=0,0,生産者価格評価表!AI41/生産者価格評価表!AI$52)</f>
        <v>2.0002727178577418E-2</v>
      </c>
      <c r="AJ41" s="22">
        <f>IF(生産者価格評価表!AJ$52=0,0,生産者価格評価表!AJ41/生産者価格評価表!AJ$52)</f>
        <v>2.3524667234113908E-3</v>
      </c>
      <c r="AK41" s="22">
        <f>IF(生産者価格評価表!AK$52=0,0,生産者価格評価表!AK41/生産者価格評価表!AK$52)</f>
        <v>2.0802158810129014E-3</v>
      </c>
      <c r="AL41" s="22">
        <f>IF(生産者価格評価表!AL$52=0,0,生産者価格評価表!AL41/生産者価格評価表!AL$52)</f>
        <v>1.6673321708852162E-2</v>
      </c>
      <c r="AM41" s="22">
        <f>IF(生産者価格評価表!AM$52=0,0,生産者価格評価表!AM41/生産者価格評価表!AM$52)</f>
        <v>0</v>
      </c>
      <c r="AN41" s="22">
        <f>IF(生産者価格評価表!AN$52=0,0,生産者価格評価表!AN41/生産者価格評価表!AN$52)</f>
        <v>1.8285301246239846E-3</v>
      </c>
      <c r="AO41" s="29">
        <f>IF(生産者価格評価表!AO$52=0,0,生産者価格評価表!AO41/生産者価格評価表!AO$52)</f>
        <v>3.9167126683898098E-3</v>
      </c>
      <c r="AP41" s="22">
        <f>IF(生産者価格評価表!AP$44=0,0,生産者価格評価表!AP41/生産者価格評価表!AP$44)</f>
        <v>0.59029271501423164</v>
      </c>
      <c r="AQ41" s="22">
        <f>IF(生産者価格評価表!AQ$44=0,0,生産者価格評価表!AQ41/生産者価格評価表!AQ$44)</f>
        <v>0.10554022773643106</v>
      </c>
      <c r="AR41" s="22">
        <f>IF(生産者価格評価表!AR$44=0,0,生産者価格評価表!AR41/生産者価格評価表!AR$44)</f>
        <v>0</v>
      </c>
      <c r="AS41" s="22">
        <f>IF(生産者価格評価表!AS$44=0,0,生産者価格評価表!AS41/生産者価格評価表!AS$44)</f>
        <v>0</v>
      </c>
      <c r="AT41" s="22">
        <f>IF(生産者価格評価表!AT$44=0,0,生産者価格評価表!AT41/生産者価格評価表!AT$44)</f>
        <v>1.1327730676585774E-3</v>
      </c>
      <c r="AU41" s="22">
        <f>IF(生産者価格評価表!AU$44=0,0,生産者価格評価表!AU41/生産者価格評価表!AU$44)</f>
        <v>0</v>
      </c>
      <c r="AV41" s="50">
        <f>IF(生産者価格評価表!AV$44=0,0,生産者価格評価表!AV41/生産者価格評価表!AV$44)</f>
        <v>0</v>
      </c>
      <c r="AW41" s="22">
        <f>IF(生産者価格評価表!AW$44=0,0,生産者価格評価表!AW41/生産者価格評価表!AW$44)</f>
        <v>6.6521494337660012E-2</v>
      </c>
      <c r="AX41" s="22">
        <f>IF(生産者価格評価表!AX$44=0,0,生産者価格評価表!AX41/生産者価格評価表!AX$44)</f>
        <v>4.7798373539102851E-2</v>
      </c>
      <c r="AY41" s="22">
        <f>IF(生産者価格評価表!AY$44=0,0,生産者価格評価表!AY41/生産者価格評価表!AY$44)</f>
        <v>2.4281671397436349E-2</v>
      </c>
      <c r="AZ41" s="22">
        <f>IF(生産者価格評価表!AZ$44=0,0,生産者価格評価表!AZ41/生産者価格評価表!AZ$44)</f>
        <v>3.7640059053176286E-2</v>
      </c>
      <c r="BA41" s="22">
        <f>IF(生産者価格評価表!BA$44=0,0,生産者価格評価表!BA41/生産者価格評価表!BA$44)</f>
        <v>3.6143403711954472E-2</v>
      </c>
      <c r="BB41" s="22">
        <f>IF(生産者価格評価表!BB$44=0,0,生産者価格評価表!BB41/生産者価格評価表!BB$44)</f>
        <v>5.9688912390804517E-2</v>
      </c>
      <c r="BC41" s="22">
        <f>IF(生産者価格評価表!BC$44=0,0,生産者価格評価表!BC41/生産者価格評価表!BC$44)</f>
        <v>4.5904707931577034E-2</v>
      </c>
      <c r="BD41" s="22">
        <f>IF(生産者価格評価表!BD$44=0,0,生産者価格評価表!BD41/生産者価格評価表!BD$44)</f>
        <v>9.4525889747589902E-3</v>
      </c>
      <c r="BE41" s="22">
        <f>IF(生産者価格評価表!BE$44=0,0,生産者価格評価表!BE41/生産者価格評価表!BE$44)</f>
        <v>5.2457653445782411E-2</v>
      </c>
      <c r="BF41" s="22">
        <f>IF(生産者価格評価表!BF$44=0,0,生産者価格評価表!BF41/生産者価格評価表!BF$44)</f>
        <v>4.4994354100182973E-2</v>
      </c>
      <c r="BG41" s="22">
        <f>IF(生産者価格評価表!BG$44=0,0,生産者価格評価表!BG41/生産者価格評価表!BG$44)</f>
        <v>6.946420226303171E-2</v>
      </c>
      <c r="BH41" s="29">
        <f>IF(生産者価格評価表!BH$44=0,0,生産者価格評価表!BH41/生産者価格評価表!BH$44)</f>
        <v>4.6273983221182369E-2</v>
      </c>
    </row>
    <row r="42" spans="2:60" ht="14.25" customHeight="1" x14ac:dyDescent="0.15">
      <c r="B42" s="5" t="s">
        <v>83</v>
      </c>
      <c r="C42" s="42" t="s">
        <v>3</v>
      </c>
      <c r="D42" s="33">
        <f>IF(生産者価格評価表!D$52=0,0,生産者価格評価表!D42/生産者価格評価表!D$52)</f>
        <v>2.327417535388949E-4</v>
      </c>
      <c r="E42" s="22">
        <f>IF(生産者価格評価表!E$52=0,0,生産者価格評価表!E42/生産者価格評価表!E$52)</f>
        <v>0</v>
      </c>
      <c r="F42" s="22">
        <f>IF(生産者価格評価表!F$52=0,0,生産者価格評価表!F42/生産者価格評価表!F$52)</f>
        <v>7.2029851086676607E-4</v>
      </c>
      <c r="G42" s="22">
        <f>IF(生産者価格評価表!G$52=0,0,生産者価格評価表!G42/生産者価格評価表!G$52)</f>
        <v>1.2120911532309865E-3</v>
      </c>
      <c r="H42" s="22">
        <f>IF(生産者価格評価表!H$52=0,0,生産者価格評価表!H42/生産者価格評価表!H$52)</f>
        <v>5.0267171948642866E-4</v>
      </c>
      <c r="I42" s="22">
        <f>IF(生産者価格評価表!I$52=0,0,生産者価格評価表!I42/生産者価格評価表!I$52)</f>
        <v>7.6669614208694885E-4</v>
      </c>
      <c r="J42" s="22">
        <f>IF(生産者価格評価表!J$52=0,0,生産者価格評価表!J42/生産者価格評価表!J$52)</f>
        <v>2.0898641588296767E-4</v>
      </c>
      <c r="K42" s="22">
        <f>IF(生産者価格評価表!K$52=0,0,生産者価格評価表!K42/生産者価格評価表!K$52)</f>
        <v>1.5774205615403292E-4</v>
      </c>
      <c r="L42" s="22">
        <f>IF(生産者価格評価表!L$52=0,0,生産者価格評価表!L42/生産者価格評価表!L$52)</f>
        <v>9.6578568863268618E-4</v>
      </c>
      <c r="M42" s="22">
        <f>IF(生産者価格評価表!M$52=0,0,生産者価格評価表!M42/生産者価格評価表!M$52)</f>
        <v>3.5621031767597231E-4</v>
      </c>
      <c r="N42" s="22">
        <f>IF(生産者価格評価表!N$52=0,0,生産者価格評価表!N42/生産者価格評価表!N$52)</f>
        <v>3.7156868335351182E-4</v>
      </c>
      <c r="O42" s="22">
        <f>IF(生産者価格評価表!O$52=0,0,生産者価格評価表!O42/生産者価格評価表!O$52)</f>
        <v>3.89332683853096E-4</v>
      </c>
      <c r="P42" s="22">
        <f>IF(生産者価格評価表!P$52=0,0,生産者価格評価表!P42/生産者価格評価表!P$52)</f>
        <v>6.2936495989546898E-4</v>
      </c>
      <c r="Q42" s="22">
        <f>IF(生産者価格評価表!Q$52=0,0,生産者価格評価表!Q42/生産者価格評価表!Q$52)</f>
        <v>9.5696816612739037E-4</v>
      </c>
      <c r="R42" s="22">
        <f>IF(生産者価格評価表!R$52=0,0,生産者価格評価表!R42/生産者価格評価表!R$52)</f>
        <v>6.7926215512701337E-4</v>
      </c>
      <c r="S42" s="22">
        <f>IF(生産者価格評価表!S$52=0,0,生産者価格評価表!S42/生産者価格評価表!S$52)</f>
        <v>7.0549801090183677E-4</v>
      </c>
      <c r="T42" s="22">
        <f>IF(生産者価格評価表!T$52=0,0,生産者価格評価表!T42/生産者価格評価表!T$52)</f>
        <v>1.1310900826556837E-3</v>
      </c>
      <c r="U42" s="22">
        <f>IF(生産者価格評価表!U$52=0,0,生産者価格評価表!U42/生産者価格評価表!U$52)</f>
        <v>1.7818989161165909E-3</v>
      </c>
      <c r="V42" s="22">
        <f>IF(生産者価格評価表!V$52=0,0,生産者価格評価表!V42/生産者価格評価表!V$52)</f>
        <v>2.7940443792315393E-4</v>
      </c>
      <c r="W42" s="22">
        <f>IF(生産者価格評価表!W$52=0,0,生産者価格評価表!W42/生産者価格評価表!W$52)</f>
        <v>1.0541424257479795E-3</v>
      </c>
      <c r="X42" s="22">
        <f>IF(生産者価格評価表!X$52=0,0,生産者価格評価表!X42/生産者価格評価表!X$52)</f>
        <v>9.1441674386414393E-4</v>
      </c>
      <c r="Y42" s="22">
        <f>IF(生産者価格評価表!Y$52=0,0,生産者価格評価表!Y42/生産者価格評価表!Y$52)</f>
        <v>8.2220164762381698E-5</v>
      </c>
      <c r="Z42" s="22">
        <f>IF(生産者価格評価表!Z$52=0,0,生産者価格評価表!Z42/生産者価格評価表!Z$52)</f>
        <v>9.752027177455339E-4</v>
      </c>
      <c r="AA42" s="22">
        <f>IF(生産者価格評価表!AA$52=0,0,生産者価格評価表!AA42/生産者価格評価表!AA$52)</f>
        <v>2.8782865442163641E-3</v>
      </c>
      <c r="AB42" s="22">
        <f>IF(生産者価格評価表!AB$52=0,0,生産者価格評価表!AB42/生産者価格評価表!AB$52)</f>
        <v>1.9743916723110257E-3</v>
      </c>
      <c r="AC42" s="22">
        <f>IF(生産者価格評価表!AC$52=0,0,生産者価格評価表!AC42/生産者価格評価表!AC$52)</f>
        <v>3.007666699942626E-3</v>
      </c>
      <c r="AD42" s="22">
        <f>IF(生産者価格評価表!AD$52=0,0,生産者価格評価表!AD42/生産者価格評価表!AD$52)</f>
        <v>3.8517248335179498E-4</v>
      </c>
      <c r="AE42" s="22">
        <f>IF(生産者価格評価表!AE$52=0,0,生産者価格評価表!AE42/生産者価格評価表!AE$52)</f>
        <v>1.8226071043298162E-3</v>
      </c>
      <c r="AF42" s="22">
        <f>IF(生産者価格評価表!AF$52=0,0,生産者価格評価表!AF42/生産者価格評価表!AF$52)</f>
        <v>1.7528126333216892E-3</v>
      </c>
      <c r="AG42" s="22">
        <f>IF(生産者価格評価表!AG$52=0,0,生産者価格評価表!AG42/生産者価格評価表!AG$52)</f>
        <v>2.617589479878466E-3</v>
      </c>
      <c r="AH42" s="22">
        <f>IF(生産者価格評価表!AH$52=0,0,生産者価格評価表!AH42/生産者価格評価表!AH$52)</f>
        <v>4.040847484374205E-3</v>
      </c>
      <c r="AI42" s="22">
        <f>IF(生産者価格評価表!AI$52=0,0,生産者価格評価表!AI42/生産者価格評価表!AI$52)</f>
        <v>2.3092121987468525E-3</v>
      </c>
      <c r="AJ42" s="22">
        <f>IF(生産者価格評価表!AJ$52=0,0,生産者価格評価表!AJ42/生産者価格評価表!AJ$52)</f>
        <v>4.8849923009062785E-3</v>
      </c>
      <c r="AK42" s="22">
        <f>IF(生産者価格評価表!AK$52=0,0,生産者価格評価表!AK42/生産者価格評価表!AK$52)</f>
        <v>1.7090850941526114E-3</v>
      </c>
      <c r="AL42" s="22">
        <f>IF(生産者価格評価表!AL$52=0,0,生産者価格評価表!AL42/生産者価格評価表!AL$52)</f>
        <v>1.9532442161648844E-3</v>
      </c>
      <c r="AM42" s="22">
        <f>IF(生産者価格評価表!AM$52=0,0,生産者価格評価表!AM42/生産者価格評価表!AM$52)</f>
        <v>0</v>
      </c>
      <c r="AN42" s="22">
        <f>IF(生産者価格評価表!AN$52=0,0,生産者価格評価表!AN42/生産者価格評価表!AN$52)</f>
        <v>6.2573274226676278E-5</v>
      </c>
      <c r="AO42" s="29">
        <f>IF(生産者価格評価表!AO$52=0,0,生産者価格評価表!AO42/生産者価格評価表!AO$52)</f>
        <v>1.7188885950514883E-3</v>
      </c>
      <c r="AP42" s="22">
        <f>IF(生産者価格評価表!AP$44=0,0,生産者価格評価表!AP42/生産者価格評価表!AP$44)</f>
        <v>0</v>
      </c>
      <c r="AQ42" s="22">
        <f>IF(生産者価格評価表!AQ$44=0,0,生産者価格評価表!AQ42/生産者価格評価表!AQ$44)</f>
        <v>0</v>
      </c>
      <c r="AR42" s="22">
        <f>IF(生産者価格評価表!AR$44=0,0,生産者価格評価表!AR42/生産者価格評価表!AR$44)</f>
        <v>0</v>
      </c>
      <c r="AS42" s="22">
        <f>IF(生産者価格評価表!AS$44=0,0,生産者価格評価表!AS42/生産者価格評価表!AS$44)</f>
        <v>0</v>
      </c>
      <c r="AT42" s="22">
        <f>IF(生産者価格評価表!AT$44=0,0,生産者価格評価表!AT42/生産者価格評価表!AT$44)</f>
        <v>0</v>
      </c>
      <c r="AU42" s="22">
        <f>IF(生産者価格評価表!AU$44=0,0,生産者価格評価表!AU42/生産者価格評価表!AU$44)</f>
        <v>0</v>
      </c>
      <c r="AV42" s="50">
        <f>IF(生産者価格評価表!AV$44=0,0,生産者価格評価表!AV42/生産者価格評価表!AV$44)</f>
        <v>0</v>
      </c>
      <c r="AW42" s="22">
        <f>IF(生産者価格評価表!AW$44=0,0,生産者価格評価表!AW42/生産者価格評価表!AW$44)</f>
        <v>0</v>
      </c>
      <c r="AX42" s="22">
        <f>IF(生産者価格評価表!AX$44=0,0,生産者価格評価表!AX42/生産者価格評価表!AX$44)</f>
        <v>1.4600816565981897E-3</v>
      </c>
      <c r="AY42" s="22">
        <f>IF(生産者価格評価表!AY$44=0,0,生産者価格評価表!AY42/生産者価格評価表!AY$44)</f>
        <v>0</v>
      </c>
      <c r="AZ42" s="22">
        <f>IF(生産者価格評価表!AZ$44=0,0,生産者価格評価表!AZ42/生産者価格評価表!AZ$44)</f>
        <v>0</v>
      </c>
      <c r="BA42" s="22">
        <f>IF(生産者価格評価表!BA$44=0,0,生産者価格評価表!BA42/生産者価格評価表!BA$44)</f>
        <v>0</v>
      </c>
      <c r="BB42" s="22">
        <f>IF(生産者価格評価表!BB$44=0,0,生産者価格評価表!BB42/生産者価格評価表!BB$44)</f>
        <v>0</v>
      </c>
      <c r="BC42" s="22">
        <f>IF(生産者価格評価表!BC$44=0,0,生産者価格評価表!BC42/生産者価格評価表!BC$44)</f>
        <v>1.2228518346179642E-3</v>
      </c>
      <c r="BD42" s="22">
        <f>IF(生産者価格評価表!BD$44=0,0,生産者価格評価表!BD42/生産者価格評価表!BD$44)</f>
        <v>0</v>
      </c>
      <c r="BE42" s="22">
        <f>IF(生産者価格評価表!BE$44=0,0,生産者価格評価表!BE42/生産者価格評価表!BE$44)</f>
        <v>0</v>
      </c>
      <c r="BF42" s="22">
        <f>IF(生産者価格評価表!BF$44=0,0,生産者価格評価表!BF42/生産者価格評価表!BF$44)</f>
        <v>0</v>
      </c>
      <c r="BG42" s="22">
        <f>IF(生産者価格評価表!BG$44=0,0,生産者価格評価表!BG42/生産者価格評価表!BG$44)</f>
        <v>0</v>
      </c>
      <c r="BH42" s="29">
        <f>IF(生産者価格評価表!BH$44=0,0,生産者価格評価表!BH42/生産者価格評価表!BH$44)</f>
        <v>1.7188885950514883E-3</v>
      </c>
    </row>
    <row r="43" spans="2:60" ht="14.25" customHeight="1" x14ac:dyDescent="0.15">
      <c r="B43" s="5" t="s">
        <v>84</v>
      </c>
      <c r="C43" s="42" t="s">
        <v>4</v>
      </c>
      <c r="D43" s="33">
        <f>IF(生産者価格評価表!D$52=0,0,生産者価格評価表!D43/生産者価格評価表!D$52)</f>
        <v>9.139622645987968E-3</v>
      </c>
      <c r="E43" s="22">
        <f>IF(生産者価格評価表!E$52=0,0,生産者価格評価表!E43/生産者価格評価表!E$52)</f>
        <v>0</v>
      </c>
      <c r="F43" s="22">
        <f>IF(生産者価格評価表!F$52=0,0,生産者価格評価表!F43/生産者価格評価表!F$52)</f>
        <v>3.1416002869108922E-3</v>
      </c>
      <c r="G43" s="22">
        <f>IF(生産者価格評価表!G$52=0,0,生産者価格評価表!G43/生産者価格評価表!G$52)</f>
        <v>2.7373207439089285E-3</v>
      </c>
      <c r="H43" s="22">
        <f>IF(生産者価格評価表!H$52=0,0,生産者価格評価表!H43/生産者価格評価表!H$52)</f>
        <v>1.4002153607631184E-3</v>
      </c>
      <c r="I43" s="22">
        <f>IF(生産者価格評価表!I$52=0,0,生産者価格評価表!I43/生産者価格評価表!I$52)</f>
        <v>7.9149034110180668E-4</v>
      </c>
      <c r="J43" s="22">
        <f>IF(生産者価格評価表!J$52=0,0,生産者価格評価表!J43/生産者価格評価表!J$52)</f>
        <v>1.9644723092998962E-2</v>
      </c>
      <c r="K43" s="22">
        <f>IF(生産者価格評価表!K$52=0,0,生産者価格評価表!K43/生産者価格評価表!K$52)</f>
        <v>1.9867648385940057E-3</v>
      </c>
      <c r="L43" s="22">
        <f>IF(生産者価格評価表!L$52=0,0,生産者価格評価表!L43/生産者価格評価表!L$52)</f>
        <v>8.956602291800838E-3</v>
      </c>
      <c r="M43" s="22">
        <f>IF(生産者価格評価表!M$52=0,0,生産者価格評価表!M43/生産者価格評価表!M$52)</f>
        <v>1.1400806040718166E-2</v>
      </c>
      <c r="N43" s="22">
        <f>IF(生産者価格評価表!N$52=0,0,生産者価格評価表!N43/生産者価格評価表!N$52)</f>
        <v>7.7302211248287921E-3</v>
      </c>
      <c r="O43" s="22">
        <f>IF(生産者価格評価表!O$52=0,0,生産者価格評価表!O43/生産者価格評価表!O$52)</f>
        <v>6.8830474470993538E-3</v>
      </c>
      <c r="P43" s="22">
        <f>IF(生産者価格評価表!P$52=0,0,生産者価格評価表!P43/生産者価格評価表!P$52)</f>
        <v>7.2646512276484491E-3</v>
      </c>
      <c r="Q43" s="22">
        <f>IF(生産者価格評価表!Q$52=0,0,生産者価格評価表!Q43/生産者価格評価表!Q$52)</f>
        <v>5.0063020595153612E-3</v>
      </c>
      <c r="R43" s="22">
        <f>IF(生産者価格評価表!R$52=0,0,生産者価格評価表!R43/生産者価格評価表!R$52)</f>
        <v>2.6947445375231308E-3</v>
      </c>
      <c r="S43" s="22">
        <f>IF(生産者価格評価表!S$52=0,0,生産者価格評価表!S43/生産者価格評価表!S$52)</f>
        <v>5.4752174711065159E-4</v>
      </c>
      <c r="T43" s="22">
        <f>IF(生産者価格評価表!T$52=0,0,生産者価格評価表!T43/生産者価格評価表!T$52)</f>
        <v>1.9810536415578875E-3</v>
      </c>
      <c r="U43" s="22">
        <f>IF(生産者価格評価表!U$52=0,0,生産者価格評価表!U43/生産者価格評価表!U$52)</f>
        <v>3.8171173127146251E-3</v>
      </c>
      <c r="V43" s="22">
        <f>IF(生産者価格評価表!V$52=0,0,生産者価格評価表!V43/生産者価格評価表!V$52)</f>
        <v>3.6897156478872442E-4</v>
      </c>
      <c r="W43" s="22">
        <f>IF(生産者価格評価表!W$52=0,0,生産者価格評価表!W43/生産者価格評価表!W$52)</f>
        <v>1.5367524642792029E-3</v>
      </c>
      <c r="X43" s="22">
        <f>IF(生産者価格評価表!X$52=0,0,生産者価格評価表!X43/生産者価格評価表!X$52)</f>
        <v>1.4183099447083887E-2</v>
      </c>
      <c r="Y43" s="22">
        <f>IF(生産者価格評価表!Y$52=0,0,生産者価格評価表!Y43/生産者価格評価表!Y$52)</f>
        <v>3.2321614696839084E-3</v>
      </c>
      <c r="Z43" s="22">
        <f>IF(生産者価格評価表!Z$52=0,0,生産者価格評価表!Z43/生産者価格評価表!Z$52)</f>
        <v>7.8107055629009674E-3</v>
      </c>
      <c r="AA43" s="22">
        <f>IF(生産者価格評価表!AA$52=0,0,生産者価格評価表!AA43/生産者価格評価表!AA$52)</f>
        <v>7.6991718175712411E-3</v>
      </c>
      <c r="AB43" s="22">
        <f>IF(生産者価格評価表!AB$52=0,0,生産者価格評価表!AB43/生産者価格評価表!AB$52)</f>
        <v>4.3760901883683305E-3</v>
      </c>
      <c r="AC43" s="22">
        <f>IF(生産者価格評価表!AC$52=0,0,生産者価格評価表!AC43/生産者価格評価表!AC$52)</f>
        <v>1.1585249400814717E-2</v>
      </c>
      <c r="AD43" s="22">
        <f>IF(生産者価格評価表!AD$52=0,0,生産者価格評価表!AD43/生産者価格評価表!AD$52)</f>
        <v>3.7127781318617224E-3</v>
      </c>
      <c r="AE43" s="22">
        <f>IF(生産者価格評価表!AE$52=0,0,生産者価格評価表!AE43/生産者価格評価表!AE$52)</f>
        <v>1.7620493457428978E-3</v>
      </c>
      <c r="AF43" s="22">
        <f>IF(生産者価格評価表!AF$52=0,0,生産者価格評価表!AF43/生産者価格評価表!AF$52)</f>
        <v>5.5978637692181282E-3</v>
      </c>
      <c r="AG43" s="22">
        <f>IF(生産者価格評価表!AG$52=0,0,生産者価格評価表!AG43/生産者価格評価表!AG$52)</f>
        <v>3.7322425841016373E-4</v>
      </c>
      <c r="AH43" s="22">
        <f>IF(生産者価格評価表!AH$52=0,0,生産者価格評価表!AH43/生産者価格評価表!AH$52)</f>
        <v>5.6171528864563704E-3</v>
      </c>
      <c r="AI43" s="22">
        <f>IF(生産者価格評価表!AI$52=0,0,生産者価格評価表!AI43/生産者価格評価表!AI$52)</f>
        <v>3.018212253956393E-3</v>
      </c>
      <c r="AJ43" s="22">
        <f>IF(生産者価格評価表!AJ$52=0,0,生産者価格評価表!AJ43/生産者価格評価表!AJ$52)</f>
        <v>1.3267631305375992E-2</v>
      </c>
      <c r="AK43" s="22">
        <f>IF(生産者価格評価表!AK$52=0,0,生産者価格評価表!AK43/生産者価格評価表!AK$52)</f>
        <v>4.2526529765104185E-3</v>
      </c>
      <c r="AL43" s="22">
        <f>IF(生産者価格評価表!AL$52=0,0,生産者価格評価表!AL43/生産者価格評価表!AL$52)</f>
        <v>4.0314184824970989E-3</v>
      </c>
      <c r="AM43" s="22">
        <f>IF(生産者価格評価表!AM$52=0,0,生産者価格評価表!AM43/生産者価格評価表!AM$52)</f>
        <v>4.7227094858993382E-4</v>
      </c>
      <c r="AN43" s="22">
        <f>IF(生産者価格評価表!AN$52=0,0,生産者価格評価表!AN43/生産者価格評価表!AN$52)</f>
        <v>-2.2381279796731022E-2</v>
      </c>
      <c r="AO43" s="29">
        <f>IF(生産者価格評価表!AO$52=0,0,生産者価格評価表!AO43/生産者価格評価表!AO$52)</f>
        <v>4.9187066377057095E-3</v>
      </c>
      <c r="AP43" s="22">
        <f>IF(生産者価格評価表!AP$44=0,0,生産者価格評価表!AP43/生産者価格評価表!AP$44)</f>
        <v>0</v>
      </c>
      <c r="AQ43" s="22">
        <f>IF(生産者価格評価表!AQ$44=0,0,生産者価格評価表!AQ43/生産者価格評価表!AQ$44)</f>
        <v>9.2865613241096129E-3</v>
      </c>
      <c r="AR43" s="22">
        <f>IF(生産者価格評価表!AR$44=0,0,生産者価格評価表!AR43/生産者価格評価表!AR$44)</f>
        <v>0</v>
      </c>
      <c r="AS43" s="22">
        <f>IF(生産者価格評価表!AS$44=0,0,生産者価格評価表!AS43/生産者価格評価表!AS$44)</f>
        <v>5.595841485894314E-5</v>
      </c>
      <c r="AT43" s="22">
        <f>IF(生産者価格評価表!AT$44=0,0,生産者価格評価表!AT43/生産者価格評価表!AT$44)</f>
        <v>0</v>
      </c>
      <c r="AU43" s="22">
        <f>IF(生産者価格評価表!AU$44=0,0,生産者価格評価表!AU43/生産者価格評価表!AU$44)</f>
        <v>0</v>
      </c>
      <c r="AV43" s="50">
        <f>IF(生産者価格評価表!AV$44=0,0,生産者価格評価表!AV43/生産者価格評価表!AV$44)</f>
        <v>0</v>
      </c>
      <c r="AW43" s="22">
        <f>IF(生産者価格評価表!AW$44=0,0,生産者価格評価表!AW43/生産者価格評価表!AW$44)</f>
        <v>5.1777748733565013E-3</v>
      </c>
      <c r="AX43" s="22">
        <f>IF(生産者価格評価表!AX$44=0,0,生産者価格評価表!AX43/生産者価格評価表!AX$44)</f>
        <v>7.6395945541901569E-3</v>
      </c>
      <c r="AY43" s="22">
        <f>IF(生産者価格評価表!AY$44=0,0,生産者価格評価表!AY43/生産者価格評価表!AY$44)</f>
        <v>3.6725485602982946E-5</v>
      </c>
      <c r="AZ43" s="22">
        <f>IF(生産者価格評価表!AZ$44=0,0,生産者価格評価表!AZ43/生産者価格評価表!AZ$44)</f>
        <v>2.7795443075549265E-3</v>
      </c>
      <c r="BA43" s="22">
        <f>IF(生産者価格評価表!BA$44=0,0,生産者価格評価表!BA43/生産者価格評価表!BA$44)</f>
        <v>2.4722426671421912E-3</v>
      </c>
      <c r="BB43" s="22">
        <f>IF(生産者価格評価表!BB$44=0,0,生産者価格評価表!BB43/生産者価格評価表!BB$44)</f>
        <v>4.5692517526448395E-3</v>
      </c>
      <c r="BC43" s="22">
        <f>IF(生産者価格評価表!BC$44=0,0,生産者価格評価表!BC43/生産者価格評価表!BC$44)</f>
        <v>6.8000182450612201E-3</v>
      </c>
      <c r="BD43" s="22">
        <f>IF(生産者価格評価表!BD$44=0,0,生産者価格評価表!BD43/生産者価格評価表!BD$44)</f>
        <v>1.0142193050154352E-3</v>
      </c>
      <c r="BE43" s="22">
        <f>IF(生産者価格評価表!BE$44=0,0,生産者価格評価表!BE43/生産者価格評価表!BE$44)</f>
        <v>4.3665913560365184E-3</v>
      </c>
      <c r="BF43" s="22">
        <f>IF(生産者価格評価表!BF$44=0,0,生産者価格評価表!BF43/生産者価格評価表!BF$44)</f>
        <v>3.7848050840626757E-3</v>
      </c>
      <c r="BG43" s="22">
        <f>IF(生産者価格評価表!BG$44=0,0,生産者価格評価表!BG43/生産者価格評価表!BG$44)</f>
        <v>5.0910907506627389E-3</v>
      </c>
      <c r="BH43" s="29">
        <f>IF(生産者価格評価表!BH$44=0,0,生産者価格評価表!BH43/生産者価格評価表!BH$44)</f>
        <v>8.0231666124268922E-3</v>
      </c>
    </row>
    <row r="44" spans="2:60" ht="14.25" customHeight="1" x14ac:dyDescent="0.15">
      <c r="B44" s="5" t="s">
        <v>85</v>
      </c>
      <c r="C44" s="5" t="s">
        <v>112</v>
      </c>
      <c r="D44" s="126">
        <f>IF(生産者価格評価表!D$52=0,0,生産者価格評価表!D44/生産者価格評価表!D$52)</f>
        <v>0.46154321410033305</v>
      </c>
      <c r="E44" s="27">
        <f>IF(生産者価格評価表!E$52=0,0,生産者価格評価表!E44/生産者価格評価表!E$52)</f>
        <v>0</v>
      </c>
      <c r="F44" s="27">
        <f>IF(生産者価格評価表!F$52=0,0,生産者価格評価表!F44/生産者価格評価表!F$52)</f>
        <v>0.66100210958654915</v>
      </c>
      <c r="G44" s="27">
        <f>IF(生産者価格評価表!G$52=0,0,生産者価格評価表!G44/生産者価格評価表!G$52)</f>
        <v>0.53693677814734775</v>
      </c>
      <c r="H44" s="27">
        <f>IF(生産者価格評価表!H$52=0,0,生産者価格評価表!H44/生産者価格評価表!H$52)</f>
        <v>0.66321472727726283</v>
      </c>
      <c r="I44" s="27">
        <f>IF(生産者価格評価表!I$52=0,0,生産者価格評価表!I44/生産者価格評価表!I$52)</f>
        <v>0.62238659707048871</v>
      </c>
      <c r="J44" s="27">
        <f>IF(生産者価格評価表!J$52=0,0,生産者価格評価表!J44/生産者価格評価表!J$52)</f>
        <v>0.53019853709508868</v>
      </c>
      <c r="K44" s="27">
        <f>IF(生産者価格評価表!K$52=0,0,生産者価格評価表!K44/生産者価格評価表!K$52)</f>
        <v>0.56755445623536838</v>
      </c>
      <c r="L44" s="27">
        <f>IF(生産者価格評価表!L$52=0,0,生産者価格評価表!L44/生産者価格評価表!L$52)</f>
        <v>0.52089090110395875</v>
      </c>
      <c r="M44" s="27">
        <f>IF(生産者価格評価表!M$52=0,0,生産者価格評価表!M44/生産者価格評価表!M$52)</f>
        <v>0.6050648509269293</v>
      </c>
      <c r="N44" s="27">
        <f>IF(生産者価格評価表!N$52=0,0,生産者価格評価表!N44/生産者価格評価表!N$52)</f>
        <v>0.76894968499252614</v>
      </c>
      <c r="O44" s="27">
        <f>IF(生産者価格評価表!O$52=0,0,生産者価格評価表!O44/生産者価格評価表!O$52)</f>
        <v>0.51051170302734206</v>
      </c>
      <c r="P44" s="27">
        <f>IF(生産者価格評価表!P$52=0,0,生産者価格評価表!P44/生産者価格評価表!P$52)</f>
        <v>0.56662983196328787</v>
      </c>
      <c r="Q44" s="27">
        <f>IF(生産者価格評価表!Q$52=0,0,生産者価格評価表!Q44/生産者価格評価表!Q$52)</f>
        <v>0.4756101343025454</v>
      </c>
      <c r="R44" s="27">
        <f>IF(生産者価格評価表!R$52=0,0,生産者価格評価表!R44/生産者価格評価表!R$52)</f>
        <v>0.58623325478718247</v>
      </c>
      <c r="S44" s="27">
        <f>IF(生産者価格評価表!S$52=0,0,生産者価格評価表!S44/生産者価格評価表!S$52)</f>
        <v>0.66487074637063825</v>
      </c>
      <c r="T44" s="27">
        <f>IF(生産者価格評価表!T$52=0,0,生産者価格評価表!T44/生産者価格評価表!T$52)</f>
        <v>0.63290596149358092</v>
      </c>
      <c r="U44" s="27">
        <f>IF(生産者価格評価表!U$52=0,0,生産者価格評価表!U44/生産者価格評価表!U$52)</f>
        <v>0.61566389726330972</v>
      </c>
      <c r="V44" s="27">
        <f>IF(生産者価格評価表!V$52=0,0,生産者価格評価表!V44/生産者価格評価表!V$52)</f>
        <v>0.74185290562012163</v>
      </c>
      <c r="W44" s="27">
        <f>IF(生産者価格評価表!W$52=0,0,生産者価格評価表!W44/生産者価格評価表!W$52)</f>
        <v>0.51513718834574007</v>
      </c>
      <c r="X44" s="27">
        <f>IF(生産者価格評価表!X$52=0,0,生産者価格評価表!X44/生産者価格評価表!X$52)</f>
        <v>0.51857077426663467</v>
      </c>
      <c r="Y44" s="27">
        <f>IF(生産者価格評価表!Y$52=0,0,生産者価格評価表!Y44/生産者価格評価表!Y$52)</f>
        <v>0.57877802588595373</v>
      </c>
      <c r="Z44" s="27">
        <f>IF(生産者価格評価表!Z$52=0,0,生産者価格評価表!Z44/生産者価格評価表!Z$52)</f>
        <v>0.54699945903487646</v>
      </c>
      <c r="AA44" s="27">
        <f>IF(生産者価格評価表!AA$52=0,0,生産者価格評価表!AA44/生産者価格評価表!AA$52)</f>
        <v>0.34800104719506936</v>
      </c>
      <c r="AB44" s="27">
        <f>IF(生産者価格評価表!AB$52=0,0,生産者価格評価表!AB44/生産者価格評価表!AB$52)</f>
        <v>0.30127471762937014</v>
      </c>
      <c r="AC44" s="27">
        <f>IF(生産者価格評価表!AC$52=0,0,生産者価格評価表!AC44/生産者価格評価表!AC$52)</f>
        <v>0.38351488899078096</v>
      </c>
      <c r="AD44" s="27">
        <f>IF(生産者価格評価表!AD$52=0,0,生産者価格評価表!AD44/生産者価格評価表!AD$52)</f>
        <v>0.19687184211484074</v>
      </c>
      <c r="AE44" s="27">
        <f>IF(生産者価格評価表!AE$52=0,0,生産者価格評価表!AE44/生産者価格評価表!AE$52)</f>
        <v>0.44359927436834612</v>
      </c>
      <c r="AF44" s="27">
        <f>IF(生産者価格評価表!AF$52=0,0,生産者価格評価表!AF44/生産者価格評価表!AF$52)</f>
        <v>0.49685137812037078</v>
      </c>
      <c r="AG44" s="27">
        <f>IF(生産者価格評価表!AG$52=0,0,生産者価格評価表!AG44/生産者価格評価表!AG$52)</f>
        <v>0.28940355437994875</v>
      </c>
      <c r="AH44" s="27">
        <f>IF(生産者価格評価表!AH$52=0,0,生産者価格評価表!AH44/生産者価格評価表!AH$52)</f>
        <v>0.30959938988409719</v>
      </c>
      <c r="AI44" s="27">
        <f>IF(生産者価格評価表!AI$52=0,0,生産者価格評価表!AI44/生産者価格評価表!AI$52)</f>
        <v>0.4183902869205377</v>
      </c>
      <c r="AJ44" s="27">
        <f>IF(生産者価格評価表!AJ$52=0,0,生産者価格評価表!AJ44/生産者価格評価表!AJ$52)</f>
        <v>0.40503275989828075</v>
      </c>
      <c r="AK44" s="27">
        <f>IF(生産者価格評価表!AK$52=0,0,生産者価格評価表!AK44/生産者価格評価表!AK$52)</f>
        <v>0.35132039125525072</v>
      </c>
      <c r="AL44" s="27">
        <f>IF(生産者価格評価表!AL$52=0,0,生産者価格評価表!AL44/生産者価格評価表!AL$52)</f>
        <v>0.45094493669207852</v>
      </c>
      <c r="AM44" s="27">
        <f>IF(生産者価格評価表!AM$52=0,0,生産者価格評価表!AM44/生産者価格評価表!AM$52)</f>
        <v>1</v>
      </c>
      <c r="AN44" s="27">
        <f>IF(生産者価格評価表!AN$52=0,0,生産者価格評価表!AN44/生産者価格評価表!AN$52)</f>
        <v>0.39048885180974635</v>
      </c>
      <c r="AO44" s="30">
        <f>IF(生産者価格評価表!AO$52=0,0,生産者価格評価表!AO44/生産者価格評価表!AO$52)</f>
        <v>0.39022879162416102</v>
      </c>
      <c r="AP44" s="27">
        <f>IF(生産者価格評価表!AP$44=0,0,生産者価格評価表!AP44/生産者価格評価表!AP$44)</f>
        <v>1</v>
      </c>
      <c r="AQ44" s="27">
        <f>IF(生産者価格評価表!AQ$44=0,0,生産者価格評価表!AQ44/生産者価格評価表!AQ$44)</f>
        <v>1</v>
      </c>
      <c r="AR44" s="27">
        <f>IF(生産者価格評価表!AR$44=0,0,生産者価格評価表!AR44/生産者価格評価表!AR$44)</f>
        <v>1</v>
      </c>
      <c r="AS44" s="27">
        <f>IF(生産者価格評価表!AS$44=0,0,生産者価格評価表!AS44/生産者価格評価表!AS$44)</f>
        <v>1</v>
      </c>
      <c r="AT44" s="27">
        <f>IF(生産者価格評価表!AT$44=0,0,生産者価格評価表!AT44/生産者価格評価表!AT$44)</f>
        <v>1</v>
      </c>
      <c r="AU44" s="27">
        <f>IF(生産者価格評価表!AU$44=0,0,生産者価格評価表!AU44/生産者価格評価表!AU$44)</f>
        <v>1</v>
      </c>
      <c r="AV44" s="51">
        <f>IF(生産者価格評価表!AV$44=0,0,生産者価格評価表!AV44/生産者価格評価表!AV$44)</f>
        <v>0</v>
      </c>
      <c r="AW44" s="27">
        <f>IF(生産者価格評価表!AW$44=0,0,生産者価格評価表!AW44/生産者価格評価表!AW$44)</f>
        <v>1</v>
      </c>
      <c r="AX44" s="27">
        <f>IF(生産者価格評価表!AX$44=0,0,生産者価格評価表!AX44/生産者価格評価表!AX$44)</f>
        <v>1</v>
      </c>
      <c r="AY44" s="27">
        <f>IF(生産者価格評価表!AY$44=0,0,生産者価格評価表!AY44/生産者価格評価表!AY$44)</f>
        <v>1</v>
      </c>
      <c r="AZ44" s="27">
        <f>IF(生産者価格評価表!AZ$44=0,0,生産者価格評価表!AZ44/生産者価格評価表!AZ$44)</f>
        <v>1</v>
      </c>
      <c r="BA44" s="27">
        <f>IF(生産者価格評価表!BA$44=0,0,生産者価格評価表!BA44/生産者価格評価表!BA$44)</f>
        <v>1</v>
      </c>
      <c r="BB44" s="27">
        <f>IF(生産者価格評価表!BB$44=0,0,生産者価格評価表!BB44/生産者価格評価表!BB$44)</f>
        <v>1</v>
      </c>
      <c r="BC44" s="27">
        <f>IF(生産者価格評価表!BC$44=0,0,生産者価格評価表!BC44/生産者価格評価表!BC$44)</f>
        <v>1</v>
      </c>
      <c r="BD44" s="27">
        <f>IF(生産者価格評価表!BD$44=0,0,生産者価格評価表!BD44/生産者価格評価表!BD$44)</f>
        <v>1</v>
      </c>
      <c r="BE44" s="27">
        <f>IF(生産者価格評価表!BE$44=0,0,生産者価格評価表!BE44/生産者価格評価表!BE$44)</f>
        <v>1</v>
      </c>
      <c r="BF44" s="27">
        <f>IF(生産者価格評価表!BF$44=0,0,生産者価格評価表!BF44/生産者価格評価表!BF$44)</f>
        <v>1</v>
      </c>
      <c r="BG44" s="27">
        <f>IF(生産者価格評価表!BG$44=0,0,生産者価格評価表!BG44/生産者価格評価表!BG$44)</f>
        <v>1</v>
      </c>
      <c r="BH44" s="30">
        <f>IF(生産者価格評価表!BH$44=0,0,生産者価格評価表!BH44/生産者価格評価表!BH$44)</f>
        <v>1</v>
      </c>
    </row>
    <row r="45" spans="2:60" ht="14.25" customHeight="1" x14ac:dyDescent="0.15">
      <c r="B45" s="5" t="s">
        <v>86</v>
      </c>
      <c r="C45" s="42" t="s">
        <v>19</v>
      </c>
      <c r="D45" s="125">
        <f>IF(生産者価格評価表!D$52=0,0,生産者価格評価表!D45/生産者価格評価表!D$52)</f>
        <v>2.843882214067612E-3</v>
      </c>
      <c r="E45" s="20">
        <f>IF(生産者価格評価表!E$52=0,0,生産者価格評価表!E45/生産者価格評価表!E$52)</f>
        <v>0</v>
      </c>
      <c r="F45" s="20">
        <f>IF(生産者価格評価表!F$52=0,0,生産者価格評価表!F45/生産者価格評価表!F$52)</f>
        <v>6.6765912468901003E-3</v>
      </c>
      <c r="G45" s="20">
        <f>IF(生産者価格評価表!G$52=0,0,生産者価格評価表!G45/生産者価格評価表!G$52)</f>
        <v>9.5092355875007195E-3</v>
      </c>
      <c r="H45" s="20">
        <f>IF(生産者価格評価表!H$52=0,0,生産者価格評価表!H45/生産者価格評価表!H$52)</f>
        <v>1.0978022910675431E-2</v>
      </c>
      <c r="I45" s="20">
        <f>IF(生産者価格評価表!I$52=0,0,生産者価格評価表!I45/生産者価格評価表!I$52)</f>
        <v>9.355008641488605E-3</v>
      </c>
      <c r="J45" s="20">
        <f>IF(生産者価格評価表!J$52=0,0,生産者価格評価表!J45/生産者価格評価表!J$52)</f>
        <v>5.8516196447230941E-3</v>
      </c>
      <c r="K45" s="20">
        <f>IF(生産者価格評価表!K$52=0,0,生産者価格評価表!K45/生産者価格評価表!K$52)</f>
        <v>1.3765433420764193E-2</v>
      </c>
      <c r="L45" s="20">
        <f>IF(生産者価格評価表!L$52=0,0,生産者価格評価表!L45/生産者価格評価表!L$52)</f>
        <v>1.0508450553362641E-2</v>
      </c>
      <c r="M45" s="20">
        <f>IF(生産者価格評価表!M$52=0,0,生産者価格評価表!M45/生産者価格評価表!M$52)</f>
        <v>3.4074252673922459E-3</v>
      </c>
      <c r="N45" s="20">
        <f>IF(生産者価格評価表!N$52=0,0,生産者価格評価表!N45/生産者価格評価表!N$52)</f>
        <v>5.9791234196990986E-3</v>
      </c>
      <c r="O45" s="20">
        <f>IF(生産者価格評価表!O$52=0,0,生産者価格評価表!O45/生産者価格評価表!O$52)</f>
        <v>9.5410811970023882E-3</v>
      </c>
      <c r="P45" s="20">
        <f>IF(生産者価格評価表!P$52=0,0,生産者価格評価表!P45/生産者価格評価表!P$52)</f>
        <v>1.0452179626829702E-2</v>
      </c>
      <c r="Q45" s="20">
        <f>IF(生産者価格評価表!Q$52=0,0,生産者価格評価表!Q45/生産者価格評価表!Q$52)</f>
        <v>1.2639093852260122E-2</v>
      </c>
      <c r="R45" s="20">
        <f>IF(生産者価格評価表!R$52=0,0,生産者価格評価表!R45/生産者価格評価表!R$52)</f>
        <v>1.1517535574040611E-2</v>
      </c>
      <c r="S45" s="20">
        <f>IF(生産者価格評価表!S$52=0,0,生産者価格評価表!S45/生産者価格評価表!S$52)</f>
        <v>1.0187912250646046E-2</v>
      </c>
      <c r="T45" s="20">
        <f>IF(生産者価格評価表!T$52=0,0,生産者価格評価表!T45/生産者価格評価表!T$52)</f>
        <v>1.35622205579274E-2</v>
      </c>
      <c r="U45" s="20">
        <f>IF(生産者価格評価表!U$52=0,0,生産者価格評価表!U45/生産者価格評価表!U$52)</f>
        <v>1.5167812165625549E-2</v>
      </c>
      <c r="V45" s="20">
        <f>IF(生産者価格評価表!V$52=0,0,生産者価格評価表!V45/生産者価格評価表!V$52)</f>
        <v>5.0718839446794528E-3</v>
      </c>
      <c r="W45" s="20">
        <f>IF(生産者価格評価表!W$52=0,0,生産者価格評価表!W45/生産者価格評価表!W$52)</f>
        <v>1.3264407981628397E-2</v>
      </c>
      <c r="X45" s="20">
        <f>IF(生産者価格評価表!X$52=0,0,生産者価格評価表!X45/生産者価格評価表!X$52)</f>
        <v>1.2415772209687356E-2</v>
      </c>
      <c r="Y45" s="20">
        <f>IF(生産者価格評価表!Y$52=0,0,生産者価格評価表!Y45/生産者価格評価表!Y$52)</f>
        <v>6.2362759449204721E-3</v>
      </c>
      <c r="Z45" s="20">
        <f>IF(生産者価格評価表!Z$52=0,0,生産者価格評価表!Z45/生産者価格評価表!Z$52)</f>
        <v>8.3670798832067225E-3</v>
      </c>
      <c r="AA45" s="20">
        <f>IF(生産者価格評価表!AA$52=0,0,生産者価格評価表!AA45/生産者価格評価表!AA$52)</f>
        <v>1.7095335005046109E-2</v>
      </c>
      <c r="AB45" s="20">
        <f>IF(生産者価格評価表!AB$52=0,0,生産者価格評価表!AB45/生産者価格評価表!AB$52)</f>
        <v>1.3973831862105995E-2</v>
      </c>
      <c r="AC45" s="20">
        <f>IF(生産者価格評価表!AC$52=0,0,生産者価格評価表!AC45/生産者価格評価表!AC$52)</f>
        <v>2.6876994535045082E-2</v>
      </c>
      <c r="AD45" s="20">
        <f>IF(生産者価格評価表!AD$52=0,0,生産者価格評価表!AD45/生産者価格評価表!AD$52)</f>
        <v>2.1287960060288429E-3</v>
      </c>
      <c r="AE45" s="20">
        <f>IF(生産者価格評価表!AE$52=0,0,生産者価格評価表!AE45/生産者価格評価表!AE$52)</f>
        <v>1.0346468469727624E-2</v>
      </c>
      <c r="AF45" s="20">
        <f>IF(生産者価格評価表!AF$52=0,0,生産者価格評価表!AF45/生産者価格評価表!AF$52)</f>
        <v>5.7713522201880713E-3</v>
      </c>
      <c r="AG45" s="20">
        <f>IF(生産者価格評価表!AG$52=0,0,生産者価格評価表!AG45/生産者価格評価表!AG$52)</f>
        <v>9.7859180999799334E-3</v>
      </c>
      <c r="AH45" s="20">
        <f>IF(生産者価格評価表!AH$52=0,0,生産者価格評価表!AH45/生産者価格評価表!AH$52)</f>
        <v>3.1734580262766541E-3</v>
      </c>
      <c r="AI45" s="20">
        <f>IF(生産者価格評価表!AI$52=0,0,生産者価格評価表!AI45/生産者価格評価表!AI$52)</f>
        <v>8.7130825719275978E-3</v>
      </c>
      <c r="AJ45" s="20">
        <f>IF(生産者価格評価表!AJ$52=0,0,生産者価格評価表!AJ45/生産者価格評価表!AJ$52)</f>
        <v>3.4958021122770327E-2</v>
      </c>
      <c r="AK45" s="20">
        <f>IF(生産者価格評価表!AK$52=0,0,生産者価格評価表!AK45/生産者価格評価表!AK$52)</f>
        <v>8.8377997763808679E-3</v>
      </c>
      <c r="AL45" s="20">
        <f>IF(生産者価格評価表!AL$52=0,0,生産者価格評価表!AL45/生産者価格評価表!AL$52)</f>
        <v>1.4606254377772816E-2</v>
      </c>
      <c r="AM45" s="20">
        <f>IF(生産者価格評価表!AM$52=0,0,生産者価格評価表!AM45/生産者価格評価表!AM$52)</f>
        <v>0</v>
      </c>
      <c r="AN45" s="20">
        <f>IF(生産者価格評価表!AN$52=0,0,生産者価格評価表!AN45/生産者価格評価表!AN$52)</f>
        <v>1.0706982478786832E-3</v>
      </c>
      <c r="AO45" s="137">
        <f>IF(生産者価格評価表!AO$52=0,0,生産者価格評価表!AO45/生産者価格評価表!AO$52)</f>
        <v>9.9895808899185812E-3</v>
      </c>
    </row>
    <row r="46" spans="2:60" ht="14.25" customHeight="1" x14ac:dyDescent="0.15">
      <c r="B46" s="5" t="s">
        <v>113</v>
      </c>
      <c r="C46" s="42" t="s">
        <v>41</v>
      </c>
      <c r="D46" s="33">
        <f>IF(生産者価格評価表!D$52=0,0,生産者価格評価表!D46/生産者価格評価表!D$52)</f>
        <v>0.22621839246344616</v>
      </c>
      <c r="E46" s="22">
        <f>IF(生産者価格評価表!E$52=0,0,生産者価格評価表!E46/生産者価格評価表!E$52)</f>
        <v>0</v>
      </c>
      <c r="F46" s="22">
        <f>IF(生産者価格評価表!F$52=0,0,生産者価格評価表!F46/生産者価格評価表!F$52)</f>
        <v>0.15278779658372516</v>
      </c>
      <c r="G46" s="22">
        <f>IF(生産者価格評価表!G$52=0,0,生産者価格評価表!G46/生産者価格評価表!G$52)</f>
        <v>0.28738306573629713</v>
      </c>
      <c r="H46" s="22">
        <f>IF(生産者価格評価表!H$52=0,0,生産者価格評価表!H46/生産者価格評価表!H$52)</f>
        <v>0.15329900046659106</v>
      </c>
      <c r="I46" s="22">
        <f>IF(生産者価格評価表!I$52=0,0,生産者価格評価表!I46/生産者価格評価表!I$52)</f>
        <v>0.112008269712934</v>
      </c>
      <c r="J46" s="22">
        <f>IF(生産者価格評価表!J$52=0,0,生産者価格評価表!J46/生産者価格評価表!J$52)</f>
        <v>8.7565308254963461E-2</v>
      </c>
      <c r="K46" s="22">
        <f>IF(生産者価格評価表!K$52=0,0,生産者価格評価表!K46/生産者価格評価表!K$52)</f>
        <v>0.23648243445508113</v>
      </c>
      <c r="L46" s="22">
        <f>IF(生産者価格評価表!L$52=0,0,生産者価格評価表!L46/生産者価格評価表!L$52)</f>
        <v>0.22630405817275592</v>
      </c>
      <c r="M46" s="22">
        <f>IF(生産者価格評価表!M$52=0,0,生産者価格評価表!M46/生産者価格評価表!M$52)</f>
        <v>0.17002506197017267</v>
      </c>
      <c r="N46" s="22">
        <f>IF(生産者価格評価表!N$52=0,0,生産者価格評価表!N46/生産者価格評価表!N$52)</f>
        <v>0.13999516071653959</v>
      </c>
      <c r="O46" s="22">
        <f>IF(生産者価格評価表!O$52=0,0,生産者価格評価表!O46/生産者価格評価表!O$52)</f>
        <v>0.34641223969730112</v>
      </c>
      <c r="P46" s="22">
        <f>IF(生産者価格評価表!P$52=0,0,生産者価格評価表!P46/生産者価格評価表!P$52)</f>
        <v>0.27976770745997276</v>
      </c>
      <c r="Q46" s="22">
        <f>IF(生産者価格評価表!Q$52=0,0,生産者価格評価表!Q46/生産者価格評価表!Q$52)</f>
        <v>0.3023857929960666</v>
      </c>
      <c r="R46" s="22">
        <f>IF(生産者価格評価表!R$52=0,0,生産者価格評価表!R46/生産者価格評価表!R$52)</f>
        <v>0.30643001364681188</v>
      </c>
      <c r="S46" s="22">
        <f>IF(生産者価格評価表!S$52=0,0,生産者価格評価表!S46/生産者価格評価表!S$52)</f>
        <v>0.24258982263425291</v>
      </c>
      <c r="T46" s="22">
        <f>IF(生産者価格評価表!T$52=0,0,生産者価格評価表!T46/生産者価格評価表!T$52)</f>
        <v>0.23177164282541057</v>
      </c>
      <c r="U46" s="22">
        <f>IF(生産者価格評価表!U$52=0,0,生産者価格評価表!U46/生産者価格評価表!U$52)</f>
        <v>0.35609874188054252</v>
      </c>
      <c r="V46" s="22">
        <f>IF(生産者価格評価表!V$52=0,0,生産者価格評価表!V46/生産者価格評価表!V$52)</f>
        <v>0.19491798193052026</v>
      </c>
      <c r="W46" s="22">
        <f>IF(生産者価格評価表!W$52=0,0,生産者価格評価表!W46/生産者価格評価表!W$52)</f>
        <v>0.28489527988720836</v>
      </c>
      <c r="X46" s="22">
        <f>IF(生産者価格評価表!X$52=0,0,生産者価格評価表!X46/生産者価格評価表!X$52)</f>
        <v>0.3367292778756632</v>
      </c>
      <c r="Y46" s="22">
        <f>IF(生産者価格評価表!Y$52=0,0,生産者価格評価表!Y46/生産者価格評価表!Y$52)</f>
        <v>8.0872362995024122E-2</v>
      </c>
      <c r="Z46" s="22">
        <f>IF(生産者価格評価表!Z$52=0,0,生産者価格評価表!Z46/生産者価格評価表!Z$52)</f>
        <v>0.11873427084283275</v>
      </c>
      <c r="AA46" s="22">
        <f>IF(生産者価格評価表!AA$52=0,0,生産者価格評価表!AA46/生産者価格評価表!AA$52)</f>
        <v>0.45666700156793771</v>
      </c>
      <c r="AB46" s="22">
        <f>IF(生産者価格評価表!AB$52=0,0,生産者価格評価表!AB46/生産者価格評価表!AB$52)</f>
        <v>0.43626932670744001</v>
      </c>
      <c r="AC46" s="22">
        <f>IF(生産者価格評価表!AC$52=0,0,生産者価格評価表!AC46/生産者価格評価表!AC$52)</f>
        <v>0.2942966271711176</v>
      </c>
      <c r="AD46" s="22">
        <f>IF(生産者価格評価表!AD$52=0,0,生産者価格評価表!AD46/生産者価格評価表!AD$52)</f>
        <v>7.1228238191831689E-2</v>
      </c>
      <c r="AE46" s="22">
        <f>IF(生産者価格評価表!AE$52=0,0,生産者価格評価表!AE46/生産者価格評価表!AE$52)</f>
        <v>0.29265502698958001</v>
      </c>
      <c r="AF46" s="22">
        <f>IF(生産者価格評価表!AF$52=0,0,生産者価格評価表!AF46/生産者価格評価表!AF$52)</f>
        <v>0.20083388971410215</v>
      </c>
      <c r="AG46" s="22">
        <f>IF(生産者価格評価表!AG$52=0,0,生産者価格評価表!AG46/生産者価格評価表!AG$52)</f>
        <v>0.33974439181150135</v>
      </c>
      <c r="AH46" s="22">
        <f>IF(生産者価格評価表!AH$52=0,0,生産者価格評価表!AH46/生産者価格評価表!AH$52)</f>
        <v>0.49412537010749452</v>
      </c>
      <c r="AI46" s="22">
        <f>IF(生産者価格評価表!AI$52=0,0,生産者価格評価表!AI46/生産者価格評価表!AI$52)</f>
        <v>0.49047842536903064</v>
      </c>
      <c r="AJ46" s="22">
        <f>IF(生産者価格評価表!AJ$52=0,0,生産者価格評価表!AJ46/生産者価格評価表!AJ$52)</f>
        <v>0.52508648369582511</v>
      </c>
      <c r="AK46" s="22">
        <f>IF(生産者価格評価表!AK$52=0,0,生産者価格評価表!AK46/生産者価格評価表!AK$52)</f>
        <v>0.37783265375207714</v>
      </c>
      <c r="AL46" s="22">
        <f>IF(生産者価格評価表!AL$52=0,0,生産者価格評価表!AL46/生産者価格評価表!AL$52)</f>
        <v>0.30014165839368306</v>
      </c>
      <c r="AM46" s="22">
        <f>IF(生産者価格評価表!AM$52=0,0,生産者価格評価表!AM46/生産者価格評価表!AM$52)</f>
        <v>0</v>
      </c>
      <c r="AN46" s="22">
        <f>IF(生産者価格評価表!AN$52=0,0,生産者価格評価表!AN46/生産者価格評価表!AN$52)</f>
        <v>0.23137399728300442</v>
      </c>
      <c r="AO46" s="29">
        <f>IF(生産者価格評価表!AO$52=0,0,生産者価格評価表!AO46/生産者価格評価表!AO$52)</f>
        <v>0.30777958672634603</v>
      </c>
    </row>
    <row r="47" spans="2:60" ht="14.25" customHeight="1" x14ac:dyDescent="0.15">
      <c r="B47" s="5" t="s">
        <v>114</v>
      </c>
      <c r="C47" s="42" t="s">
        <v>20</v>
      </c>
      <c r="D47" s="33">
        <f>IF(生産者価格評価表!D$52=0,0,生産者価格評価表!D47/生産者価格評価表!D$52)</f>
        <v>0.13732062390828792</v>
      </c>
      <c r="E47" s="22">
        <f>IF(生産者価格評価表!E$52=0,0,生産者価格評価表!E47/生産者価格評価表!E$52)</f>
        <v>0</v>
      </c>
      <c r="F47" s="22">
        <f>IF(生産者価格評価表!F$52=0,0,生産者価格評価表!F47/生産者価格評価表!F$52)</f>
        <v>7.7602126805066104E-2</v>
      </c>
      <c r="G47" s="22">
        <f>IF(生産者価格評価表!G$52=0,0,生産者価格評価表!G47/生産者価格評価表!G$52)</f>
        <v>3.3907440451917251E-2</v>
      </c>
      <c r="H47" s="22">
        <f>IF(生産者価格評価表!H$52=0,0,生産者価格評価表!H47/生産者価格評価表!H$52)</f>
        <v>9.0655857645543778E-2</v>
      </c>
      <c r="I47" s="22">
        <f>IF(生産者価格評価表!I$52=0,0,生産者価格評価表!I47/生産者価格評価表!I$52)</f>
        <v>4.2807742270320921E-2</v>
      </c>
      <c r="J47" s="22">
        <f>IF(生産者価格評価表!J$52=0,0,生産者価格評価表!J47/生産者価格評価表!J$52)</f>
        <v>0.21107628004179735</v>
      </c>
      <c r="K47" s="22">
        <f>IF(生産者価格評価表!K$52=0,0,生産者価格評価表!K47/生産者価格評価表!K$52)</f>
        <v>6.0054632020328888E-2</v>
      </c>
      <c r="L47" s="22">
        <f>IF(生産者価格評価表!L$52=0,0,生産者価格評価表!L47/生産者価格評価表!L$52)</f>
        <v>9.150631349692509E-2</v>
      </c>
      <c r="M47" s="22">
        <f>IF(生産者価格評価表!M$52=0,0,生産者価格評価表!M47/生産者価格評価表!M$52)</f>
        <v>0.14526603207059674</v>
      </c>
      <c r="N47" s="22">
        <f>IF(生産者価格評価表!N$52=0,0,生産者価格評価表!N47/生産者価格評価表!N$52)</f>
        <v>3.7291548964547352E-2</v>
      </c>
      <c r="O47" s="22">
        <f>IF(生産者価格評価表!O$52=0,0,生産者価格評価表!O47/生産者価格評価表!O$52)</f>
        <v>1.3797745485657436E-2</v>
      </c>
      <c r="P47" s="22">
        <f>IF(生産者価格評価表!P$52=0,0,生産者価格評価表!P47/生産者価格評価表!P$52)</f>
        <v>5.0370651268433361E-2</v>
      </c>
      <c r="Q47" s="22">
        <f>IF(生産者価格評価表!Q$52=0,0,生産者価格評価表!Q47/生産者価格評価表!Q$52)</f>
        <v>7.8276773223173737E-2</v>
      </c>
      <c r="R47" s="22">
        <f>IF(生産者価格評価表!R$52=0,0,生産者価格評価表!R47/生産者価格評価表!R$52)</f>
        <v>1.0282256404445333E-2</v>
      </c>
      <c r="S47" s="22">
        <f>IF(生産者価格評価表!S$52=0,0,生産者価格評価表!S47/生産者価格評価表!S$52)</f>
        <v>-7.2465990593627613E-2</v>
      </c>
      <c r="T47" s="22">
        <f>IF(生産者価格評価表!T$52=0,0,生産者価格評価表!T47/生産者価格評価表!T$52)</f>
        <v>-2.3421652458482014E-2</v>
      </c>
      <c r="U47" s="22">
        <f>IF(生産者価格評価表!U$52=0,0,生産者価格評価表!U47/生産者価格評価表!U$52)</f>
        <v>-0.12198297869760873</v>
      </c>
      <c r="V47" s="22">
        <f>IF(生産者価格評価表!V$52=0,0,生産者価格評価表!V47/生産者価格評価表!V$52)</f>
        <v>-3.1037026778167828E-2</v>
      </c>
      <c r="W47" s="22">
        <f>IF(生産者価格評価表!W$52=0,0,生産者価格評価表!W47/生産者価格評価表!W$52)</f>
        <v>4.2685915534460002E-2</v>
      </c>
      <c r="X47" s="22">
        <f>IF(生産者価格評価表!X$52=0,0,生産者価格評価表!X47/生産者価格評価表!X$52)</f>
        <v>3.8543211412304677E-2</v>
      </c>
      <c r="Y47" s="22">
        <f>IF(生産者価格評価表!Y$52=0,0,生産者価格評価表!Y47/生産者価格評価表!Y$52)</f>
        <v>5.0411255917415194E-2</v>
      </c>
      <c r="Z47" s="22">
        <f>IF(生産者価格評価表!Z$52=0,0,生産者価格評価表!Z47/生産者価格評価表!Z$52)</f>
        <v>0.11817388190047221</v>
      </c>
      <c r="AA47" s="22">
        <f>IF(生産者価格評価表!AA$52=0,0,生産者価格評価表!AA47/生産者価格評価表!AA$52)</f>
        <v>5.9096635773721561E-2</v>
      </c>
      <c r="AB47" s="22">
        <f>IF(生産者価格評価表!AB$52=0,0,生産者価格評価表!AB47/生産者価格評価表!AB$52)</f>
        <v>9.496983232571958E-2</v>
      </c>
      <c r="AC47" s="22">
        <f>IF(生産者価格評価表!AC$52=0,0,生産者価格評価表!AC47/生産者価格評価表!AC$52)</f>
        <v>0.21538320882907902</v>
      </c>
      <c r="AD47" s="22">
        <f>IF(生産者価格評価表!AD$52=0,0,生産者価格評価表!AD47/生産者価格評価表!AD$52)</f>
        <v>0.34202756909300835</v>
      </c>
      <c r="AE47" s="22">
        <f>IF(生産者価格評価表!AE$52=0,0,生産者価格評価表!AE47/生産者価格評価表!AE$52)</f>
        <v>8.3013533986730406E-2</v>
      </c>
      <c r="AF47" s="22">
        <f>IF(生産者価格評価表!AF$52=0,0,生産者価格評価表!AF47/生産者価格評価表!AF$52)</f>
        <v>0.13945275894444104</v>
      </c>
      <c r="AG47" s="22">
        <f>IF(生産者価格評価表!AG$52=0,0,生産者価格評価表!AG47/生産者価格評価表!AG$52)</f>
        <v>0</v>
      </c>
      <c r="AH47" s="22">
        <f>IF(生産者価格評価表!AH$52=0,0,生産者価格評価表!AH47/生産者価格評価表!AH$52)</f>
        <v>1.9401730286424293E-2</v>
      </c>
      <c r="AI47" s="22">
        <f>IF(生産者価格評価表!AI$52=0,0,生産者価格評価表!AI47/生産者価格評価表!AI$52)</f>
        <v>2.6575751737736308E-2</v>
      </c>
      <c r="AJ47" s="22">
        <f>IF(生産者価格評価表!AJ$52=0,0,生産者価格評価表!AJ47/生産者価格評価表!AJ$52)</f>
        <v>-1.242966245844569E-2</v>
      </c>
      <c r="AK47" s="22">
        <f>IF(生産者価格評価表!AK$52=0,0,生産者価格評価表!AK47/生産者価格評価表!AK$52)</f>
        <v>8.8724429740995647E-2</v>
      </c>
      <c r="AL47" s="22">
        <f>IF(生産者価格評価表!AL$52=0,0,生産者価格評価表!AL47/生産者価格評価表!AL$52)</f>
        <v>3.5487818924684597E-2</v>
      </c>
      <c r="AM47" s="22">
        <f>IF(生産者価格評価表!AM$52=0,0,生産者価格評価表!AM47/生産者価格評価表!AM$52)</f>
        <v>0</v>
      </c>
      <c r="AN47" s="22">
        <f>IF(生産者価格評価表!AN$52=0,0,生産者価格評価表!AN47/生産者価格評価表!AN$52)</f>
        <v>0.34206018202255767</v>
      </c>
      <c r="AO47" s="29">
        <f>IF(生産者価格評価表!AO$52=0,0,生産者価格評価表!AO47/生産者価格評価表!AO$52)</f>
        <v>0.10730754169999498</v>
      </c>
    </row>
    <row r="48" spans="2:60" ht="14.25" customHeight="1" x14ac:dyDescent="0.15">
      <c r="B48" s="5" t="s">
        <v>115</v>
      </c>
      <c r="C48" s="42" t="s">
        <v>21</v>
      </c>
      <c r="D48" s="33">
        <f>IF(生産者価格評価表!D$52=0,0,生産者価格評価表!D48/生産者価格評価表!D$52)</f>
        <v>0.162468007903003</v>
      </c>
      <c r="E48" s="22">
        <f>IF(生産者価格評価表!E$52=0,0,生産者価格評価表!E48/生産者価格評価表!E$52)</f>
        <v>0</v>
      </c>
      <c r="F48" s="22">
        <f>IF(生産者価格評価表!F$52=0,0,生産者価格評価表!F48/生産者価格評価表!F$52)</f>
        <v>7.2272676112751885E-2</v>
      </c>
      <c r="G48" s="22">
        <f>IF(生産者価格評価表!G$52=0,0,生産者価格評価表!G48/生産者価格評価表!G$52)</f>
        <v>0.10560973687515013</v>
      </c>
      <c r="H48" s="22">
        <f>IF(生産者価格評価表!H$52=0,0,生産者価格評価表!H48/生産者価格評価表!H$52)</f>
        <v>5.0242396570107595E-2</v>
      </c>
      <c r="I48" s="22">
        <f>IF(生産者価格評価表!I$52=0,0,生産者価格評価表!I48/生産者価格評価表!I$52)</f>
        <v>0.20900334874977308</v>
      </c>
      <c r="J48" s="22">
        <f>IF(生産者価格評価表!J$52=0,0,生産者価格評価表!J48/生産者価格評価表!J$52)</f>
        <v>0.12079414838035531</v>
      </c>
      <c r="K48" s="22">
        <f>IF(生産者価格評価表!K$52=0,0,生産者価格評価表!K48/生産者価格評価表!K$52)</f>
        <v>9.7793111951217523E-2</v>
      </c>
      <c r="L48" s="22">
        <f>IF(生産者価格評価表!L$52=0,0,生産者価格評価表!L48/生産者価格評価表!L$52)</f>
        <v>0.11441820264663136</v>
      </c>
      <c r="M48" s="22">
        <f>IF(生産者価格評価表!M$52=0,0,生産者価格評価表!M48/生産者価格評価表!M$52)</f>
        <v>4.0805959152844781E-2</v>
      </c>
      <c r="N48" s="22">
        <f>IF(生産者価格評価表!N$52=0,0,生産者価格評価表!N48/生産者価格評価表!N$52)</f>
        <v>4.729843135783246E-2</v>
      </c>
      <c r="O48" s="22">
        <f>IF(生産者価格評価表!O$52=0,0,生産者価格評価表!O48/生産者価格評価表!O$52)</f>
        <v>8.0568407294071887E-2</v>
      </c>
      <c r="P48" s="22">
        <f>IF(生産者価格評価表!P$52=0,0,生産者価格評価表!P48/生産者価格評価表!P$52)</f>
        <v>9.6343472961531174E-2</v>
      </c>
      <c r="Q48" s="22">
        <f>IF(生産者価格評価表!Q$52=0,0,生産者価格評価表!Q48/生産者価格評価表!Q$52)</f>
        <v>0.12597377481065197</v>
      </c>
      <c r="R48" s="22">
        <f>IF(生産者価格評価表!R$52=0,0,生産者価格評価表!R48/生産者価格評価表!R$52)</f>
        <v>0.14622235277593354</v>
      </c>
      <c r="S48" s="22">
        <f>IF(生産者価格評価表!S$52=0,0,生産者価格評価表!S48/生産者価格評価表!S$52)</f>
        <v>0.16545216182218703</v>
      </c>
      <c r="T48" s="22">
        <f>IF(生産者価格評価表!T$52=0,0,生産者価格評価表!T48/生産者価格評価表!T$52)</f>
        <v>0.17957194040517066</v>
      </c>
      <c r="U48" s="22">
        <f>IF(生産者価格評価表!U$52=0,0,生産者価格評価表!U48/生産者価格評価表!U$52)</f>
        <v>0.21241454583270894</v>
      </c>
      <c r="V48" s="22">
        <f>IF(生産者価格評価表!V$52=0,0,生産者価格評価表!V48/生産者価格評価表!V$52)</f>
        <v>9.4145987209587723E-2</v>
      </c>
      <c r="W48" s="22">
        <f>IF(生産者価格評価表!W$52=0,0,生産者価格評価表!W48/生産者価格評価表!W$52)</f>
        <v>0.11658091915435818</v>
      </c>
      <c r="X48" s="22">
        <f>IF(生産者価格評価表!X$52=0,0,生産者価格評価表!X48/生産者価格評価表!X$52)</f>
        <v>4.8714050210564359E-2</v>
      </c>
      <c r="Y48" s="22">
        <f>IF(生産者価格評価表!Y$52=0,0,生産者価格評価表!Y48/生産者価格評価表!Y$52)</f>
        <v>0.24908468717400409</v>
      </c>
      <c r="Z48" s="22">
        <f>IF(生産者価格評価表!Z$52=0,0,生産者価格評価表!Z48/生産者価格評価表!Z$52)</f>
        <v>0.20506233980395938</v>
      </c>
      <c r="AA48" s="22">
        <f>IF(生産者価格評価表!AA$52=0,0,生産者価格評価表!AA48/生産者価格評価表!AA$52)</f>
        <v>7.4184780543418816E-2</v>
      </c>
      <c r="AB48" s="22">
        <f>IF(生産者価格評価表!AB$52=0,0,生産者価格評価表!AB48/生産者価格評価表!AB$52)</f>
        <v>9.6506380131497871E-2</v>
      </c>
      <c r="AC48" s="22">
        <f>IF(生産者価格評価表!AC$52=0,0,生産者価格評価表!AC48/生産者価格評価表!AC$52)</f>
        <v>8.0518597377281606E-2</v>
      </c>
      <c r="AD48" s="22">
        <f>IF(生産者価格評価表!AD$52=0,0,生産者価格評価表!AD48/生産者価格評価表!AD$52)</f>
        <v>0.31633610785647232</v>
      </c>
      <c r="AE48" s="22">
        <f>IF(生産者価格評価表!AE$52=0,0,生産者価格評価表!AE48/生産者価格評価表!AE$52)</f>
        <v>0.13895923786750436</v>
      </c>
      <c r="AF48" s="22">
        <f>IF(生産者価格評価表!AF$52=0,0,生産者価格評価表!AF48/生産者価格評価表!AF$52)</f>
        <v>0.12460361546667907</v>
      </c>
      <c r="AG48" s="22">
        <f>IF(生産者価格評価表!AG$52=0,0,生産者価格評価表!AG48/生産者価格評価表!AG$52)</f>
        <v>0.35931285424916698</v>
      </c>
      <c r="AH48" s="22">
        <f>IF(生産者価格評価表!AH$52=0,0,生産者価格評価表!AH48/生産者価格評価表!AH$52)</f>
        <v>0.16662888630833819</v>
      </c>
      <c r="AI48" s="22">
        <f>IF(生産者価格評価表!AI$52=0,0,生産者価格評価表!AI48/生産者価格評価表!AI$52)</f>
        <v>5.4750393322446203E-2</v>
      </c>
      <c r="AJ48" s="22">
        <f>IF(生産者価格評価表!AJ$52=0,0,生産者価格評価表!AJ48/生産者価格評価表!AJ$52)</f>
        <v>4.1853952816233497E-2</v>
      </c>
      <c r="AK48" s="22">
        <f>IF(生産者価格評価表!AK$52=0,0,生産者価格評価表!AK48/生産者価格評価表!AK$52)</f>
        <v>0.11702576222178486</v>
      </c>
      <c r="AL48" s="22">
        <f>IF(生産者価格評価表!AL$52=0,0,生産者価格評価表!AL48/生産者価格評価表!AL$52)</f>
        <v>0.13168946213407681</v>
      </c>
      <c r="AM48" s="22">
        <f>IF(生産者価格評価表!AM$52=0,0,生産者価格評価表!AM48/生産者価格評価表!AM$52)</f>
        <v>0</v>
      </c>
      <c r="AN48" s="22">
        <f>IF(生産者価格評価表!AN$52=0,0,生産者価格評価表!AN48/生産者価格評価表!AN$52)</f>
        <v>1.8911033988506607E-2</v>
      </c>
      <c r="AO48" s="29">
        <f>IF(生産者価格評価表!AO$52=0,0,生産者価格評価表!AO48/生産者価格評価表!AO$52)</f>
        <v>0.1494664969527725</v>
      </c>
    </row>
    <row r="49" spans="2:41" ht="14.25" customHeight="1" x14ac:dyDescent="0.15">
      <c r="B49" s="5" t="s">
        <v>116</v>
      </c>
      <c r="C49" s="42" t="s">
        <v>22</v>
      </c>
      <c r="D49" s="33">
        <f>IF(生産者価格評価表!D$52=0,0,生産者価格評価表!D49/生産者価格評価表!D$52)</f>
        <v>2.532731458536119E-2</v>
      </c>
      <c r="E49" s="22">
        <f>IF(生産者価格評価表!E$52=0,0,生産者価格評価表!E49/生産者価格評価表!E$52)</f>
        <v>0</v>
      </c>
      <c r="F49" s="22">
        <f>IF(生産者価格評価表!F$52=0,0,生産者価格評価表!F49/生産者価格評価表!F$52)</f>
        <v>3.2534213230825962E-2</v>
      </c>
      <c r="G49" s="22">
        <f>IF(生産者価格評価表!G$52=0,0,生産者価格評価表!G49/生産者価格評価表!G$52)</f>
        <v>2.6653743201786921E-2</v>
      </c>
      <c r="H49" s="22">
        <f>IF(生産者価格評価表!H$52=0,0,生産者価格評価表!H49/生産者価格評価表!H$52)</f>
        <v>3.1609995129819358E-2</v>
      </c>
      <c r="I49" s="22">
        <f>IF(生産者価格評価表!I$52=0,0,生産者価格評価表!I49/生産者価格評価表!I$52)</f>
        <v>4.4390335549947622E-3</v>
      </c>
      <c r="J49" s="22">
        <f>IF(生産者価格評価表!J$52=0,0,生産者価格評価表!J49/生産者価格評価表!J$52)</f>
        <v>4.4514106583072116E-2</v>
      </c>
      <c r="K49" s="22">
        <f>IF(生産者価格評価表!K$52=0,0,生産者価格評価表!K49/生産者価格評価表!K$52)</f>
        <v>2.4349931917239935E-2</v>
      </c>
      <c r="L49" s="22">
        <f>IF(生産者価格評価表!L$52=0,0,生産者価格評価表!L49/生産者価格評価表!L$52)</f>
        <v>3.6372074026366219E-2</v>
      </c>
      <c r="M49" s="22">
        <f>IF(生産者価格評価表!M$52=0,0,生産者価格評価表!M49/生産者価格評価表!M$52)</f>
        <v>3.5430670612064501E-2</v>
      </c>
      <c r="N49" s="22">
        <f>IF(生産者価格評価表!N$52=0,0,生産者価格評価表!N49/生産者価格評価表!N$52)</f>
        <v>4.8605054885533474E-4</v>
      </c>
      <c r="O49" s="22">
        <f>IF(生産者価格評価表!O$52=0,0,生産者価格評価表!O49/生産者価格評価表!O$52)</f>
        <v>3.9168823298625144E-2</v>
      </c>
      <c r="P49" s="22">
        <f>IF(生産者価格評価表!P$52=0,0,生産者価格評価表!P49/生産者価格評価表!P$52)</f>
        <v>-3.5638432800550327E-3</v>
      </c>
      <c r="Q49" s="22">
        <f>IF(生産者価格評価表!Q$52=0,0,生産者価格評価表!Q49/生産者価格評価表!Q$52)</f>
        <v>5.1144308153019723E-3</v>
      </c>
      <c r="R49" s="22">
        <f>IF(生産者価格評価表!R$52=0,0,生産者価格評価表!R49/生産者価格評価表!R$52)</f>
        <v>-6.0685413188413771E-2</v>
      </c>
      <c r="S49" s="22">
        <f>IF(生産者価格評価表!S$52=0,0,生産者価格評価表!S49/生産者価格評価表!S$52)</f>
        <v>-1.0634652484096556E-2</v>
      </c>
      <c r="T49" s="22">
        <f>IF(生産者価格評価表!T$52=0,0,生産者価格評価表!T49/生産者価格評価表!T$52)</f>
        <v>-3.4390112823607648E-2</v>
      </c>
      <c r="U49" s="22">
        <f>IF(生産者価格評価表!U$52=0,0,生産者価格評価表!U49/生産者価格評価表!U$52)</f>
        <v>-7.7362018444578073E-2</v>
      </c>
      <c r="V49" s="22">
        <f>IF(生産者価格評価表!V$52=0,0,生産者価格評価表!V49/生産者価格評価表!V$52)</f>
        <v>-4.944599371800076E-3</v>
      </c>
      <c r="W49" s="22">
        <f>IF(生産者価格評価表!W$52=0,0,生産者価格評価表!W49/生産者価格評価表!W$52)</f>
        <v>2.7436289096604744E-2</v>
      </c>
      <c r="X49" s="22">
        <f>IF(生産者価格評価表!X$52=0,0,生産者価格評価表!X49/生産者価格評価表!X$52)</f>
        <v>4.8059693937591685E-2</v>
      </c>
      <c r="Y49" s="22">
        <f>IF(生産者価格評価表!Y$52=0,0,生産者価格評価表!Y49/生産者価格評価表!Y$52)</f>
        <v>3.4847535595190098E-2</v>
      </c>
      <c r="Z49" s="22">
        <f>IF(生産者価格評価表!Z$52=0,0,生産者価格評価表!Z49/生産者価格評価表!Z$52)</f>
        <v>3.7787704081545213E-2</v>
      </c>
      <c r="AA49" s="22">
        <f>IF(生産者価格評価表!AA$52=0,0,生産者価格評価表!AA49/生産者価格評価表!AA$52)</f>
        <v>4.4955199914806392E-2</v>
      </c>
      <c r="AB49" s="22">
        <f>IF(生産者価格評価表!AB$52=0,0,生産者価格評価表!AB49/生産者価格評価表!AB$52)</f>
        <v>5.7716899429452483E-2</v>
      </c>
      <c r="AC49" s="22">
        <f>IF(生産者価格評価表!AC$52=0,0,生産者価格評価表!AC49/生産者価格評価表!AC$52)</f>
        <v>1.5180449082328075E-2</v>
      </c>
      <c r="AD49" s="22">
        <f>IF(生産者価格評価表!AD$52=0,0,生産者価格評価表!AD49/生産者価格評価表!AD$52)</f>
        <v>7.1635986270751212E-2</v>
      </c>
      <c r="AE49" s="22">
        <f>IF(生産者価格評価表!AE$52=0,0,生産者価格評価表!AE49/生産者価格評価表!AE$52)</f>
        <v>3.6426202198841344E-2</v>
      </c>
      <c r="AF49" s="22">
        <f>IF(生産者価格評価表!AF$52=0,0,生産者価格評価表!AF49/生産者価格評価表!AF$52)</f>
        <v>3.2493088652119993E-2</v>
      </c>
      <c r="AG49" s="22">
        <f>IF(生産者価格評価表!AG$52=0,0,生産者価格評価表!AG49/生産者価格評価表!AG$52)</f>
        <v>1.7532814594029185E-3</v>
      </c>
      <c r="AH49" s="22">
        <f>IF(生産者価格評価表!AH$52=0,0,生産者価格評価表!AH49/生産者価格評価表!AH$52)</f>
        <v>9.5159817660547038E-3</v>
      </c>
      <c r="AI49" s="22">
        <f>IF(生産者価格評価表!AI$52=0,0,生産者価格評価表!AI49/生産者価格評価表!AI$52)</f>
        <v>1.1761989252390113E-2</v>
      </c>
      <c r="AJ49" s="22">
        <f>IF(生産者価格評価表!AJ$52=0,0,生産者価格評価表!AJ49/生産者価格評価表!AJ$52)</f>
        <v>2.9708238787391789E-2</v>
      </c>
      <c r="AK49" s="22">
        <f>IF(生産者価格評価表!AK$52=0,0,生産者価格評価表!AK49/生産者価格評価表!AK$52)</f>
        <v>5.6282946197376713E-2</v>
      </c>
      <c r="AL49" s="22">
        <f>IF(生産者価格評価表!AL$52=0,0,生産者価格評価表!AL49/生産者価格評価表!AL$52)</f>
        <v>6.7129869477704052E-2</v>
      </c>
      <c r="AM49" s="22">
        <f>IF(生産者価格評価表!AM$52=0,0,生産者価格評価表!AM49/生産者価格評価表!AM$52)</f>
        <v>0</v>
      </c>
      <c r="AN49" s="22">
        <f>IF(生産者価格評価表!AN$52=0,0,生産者価格評価表!AN49/生産者価格評価表!AN$52)</f>
        <v>1.7687378848073827E-2</v>
      </c>
      <c r="AO49" s="29">
        <f>IF(生産者価格評価表!AO$52=0,0,生産者価格評価表!AO49/生産者価格評価表!AO$52)</f>
        <v>3.8346836324444654E-2</v>
      </c>
    </row>
    <row r="50" spans="2:41" ht="14.25" customHeight="1" x14ac:dyDescent="0.15">
      <c r="B50" s="5" t="s">
        <v>117</v>
      </c>
      <c r="C50" s="42" t="s">
        <v>23</v>
      </c>
      <c r="D50" s="33">
        <f>IF(生産者価格評価表!D$52=0,0,生産者価格評価表!D50/生産者価格評価表!D$52)</f>
        <v>-1.5721435174498873E-2</v>
      </c>
      <c r="E50" s="22">
        <f>IF(生産者価格評価表!E$52=0,0,生産者価格評価表!E50/生産者価格評価表!E$52)</f>
        <v>0</v>
      </c>
      <c r="F50" s="22">
        <f>IF(生産者価格評価表!F$52=0,0,生産者価格評価表!F50/生産者価格評価表!F$52)</f>
        <v>-2.8755135658084952E-3</v>
      </c>
      <c r="G50" s="22">
        <f>IF(生産者価格評価表!G$52=0,0,生産者価格評価表!G50/生産者価格評価表!G$52)</f>
        <v>0</v>
      </c>
      <c r="H50" s="22">
        <f>IF(生産者価格評価表!H$52=0,0,生産者価格評価表!H50/生産者価格評価表!H$52)</f>
        <v>0</v>
      </c>
      <c r="I50" s="22">
        <f>IF(生産者価格評価表!I$52=0,0,生産者価格評価表!I50/生産者価格評価表!I$52)</f>
        <v>0</v>
      </c>
      <c r="J50" s="22">
        <f>IF(生産者価格評価表!J$52=0,0,生産者価格評価表!J50/生産者価格評価表!J$52)</f>
        <v>0</v>
      </c>
      <c r="K50" s="22">
        <f>IF(生産者価格評価表!K$52=0,0,生産者価格評価表!K50/生産者価格評価表!K$52)</f>
        <v>0</v>
      </c>
      <c r="L50" s="22">
        <f>IF(生産者価格評価表!L$52=0,0,生産者価格評価表!L50/生産者価格評価表!L$52)</f>
        <v>0</v>
      </c>
      <c r="M50" s="22">
        <f>IF(生産者価格評価表!M$52=0,0,生産者価格評価表!M50/生産者価格評価表!M$52)</f>
        <v>0</v>
      </c>
      <c r="N50" s="22">
        <f>IF(生産者価格評価表!N$52=0,0,生産者価格評価表!N50/生産者価格評価表!N$52)</f>
        <v>0</v>
      </c>
      <c r="O50" s="22">
        <f>IF(生産者価格評価表!O$52=0,0,生産者価格評価表!O50/生産者価格評価表!O$52)</f>
        <v>0</v>
      </c>
      <c r="P50" s="22">
        <f>IF(生産者価格評価表!P$52=0,0,生産者価格評価表!P50/生産者価格評価表!P$52)</f>
        <v>0</v>
      </c>
      <c r="Q50" s="22">
        <f>IF(生産者価格評価表!Q$52=0,0,生産者価格評価表!Q50/生産者価格評価表!Q$52)</f>
        <v>0</v>
      </c>
      <c r="R50" s="22">
        <f>IF(生産者価格評価表!R$52=0,0,生産者価格評価表!R50/生産者価格評価表!R$52)</f>
        <v>0</v>
      </c>
      <c r="S50" s="22">
        <f>IF(生産者価格評価表!S$52=0,0,生産者価格評価表!S50/生産者価格評価表!S$52)</f>
        <v>0</v>
      </c>
      <c r="T50" s="22">
        <f>IF(生産者価格評価表!T$52=0,0,生産者価格評価表!T50/生産者価格評価表!T$52)</f>
        <v>0</v>
      </c>
      <c r="U50" s="22">
        <f>IF(生産者価格評価表!U$52=0,0,生産者価格評価表!U50/生産者価格評価表!U$52)</f>
        <v>0</v>
      </c>
      <c r="V50" s="22">
        <f>IF(生産者価格評価表!V$52=0,0,生産者価格評価表!V50/生産者価格評価表!V$52)</f>
        <v>-7.1325549409490696E-6</v>
      </c>
      <c r="W50" s="22">
        <f>IF(生産者価格評価表!W$52=0,0,生産者価格評価表!W50/生産者価格評価表!W$52)</f>
        <v>0</v>
      </c>
      <c r="X50" s="22">
        <f>IF(生産者価格評価表!X$52=0,0,生産者価格評価表!X50/生産者価格評価表!X$52)</f>
        <v>-3.0327799124460365E-3</v>
      </c>
      <c r="Y50" s="22">
        <f>IF(生産者価格評価表!Y$52=0,0,生産者価格評価表!Y50/生産者価格評価表!Y$52)</f>
        <v>-2.3014351250776879E-4</v>
      </c>
      <c r="Z50" s="22">
        <f>IF(生産者価格評価表!Z$52=0,0,生産者価格評価表!Z50/生産者価格評価表!Z$52)</f>
        <v>-3.512473554689257E-2</v>
      </c>
      <c r="AA50" s="22">
        <f>IF(生産者価格評価表!AA$52=0,0,生産者価格評価表!AA50/生産者価格評価表!AA$52)</f>
        <v>0</v>
      </c>
      <c r="AB50" s="22">
        <f>IF(生産者価格評価表!AB$52=0,0,生産者価格評価表!AB50/生産者価格評価表!AB$52)</f>
        <v>-7.109880855860032E-4</v>
      </c>
      <c r="AC50" s="22">
        <f>IF(生産者価格評価表!AC$52=0,0,生産者価格評価表!AC50/生産者価格評価表!AC$52)</f>
        <v>-1.5770765985632491E-2</v>
      </c>
      <c r="AD50" s="22">
        <f>IF(生産者価格評価表!AD$52=0,0,生産者価格評価表!AD50/生産者価格評価表!AD$52)</f>
        <v>-2.2853953293314565E-4</v>
      </c>
      <c r="AE50" s="22">
        <f>IF(生産者価格評価表!AE$52=0,0,生産者価格評価表!AE50/生産者価格評価表!AE$52)</f>
        <v>-4.9997438807297748E-3</v>
      </c>
      <c r="AF50" s="22">
        <f>IF(生産者価格評価表!AF$52=0,0,生産者価格評価表!AF50/生産者価格評価表!AF$52)</f>
        <v>-6.0831179007107263E-6</v>
      </c>
      <c r="AG50" s="22">
        <f>IF(生産者価格評価表!AG$52=0,0,生産者価格評価表!AG50/生産者価格評価表!AG$52)</f>
        <v>0</v>
      </c>
      <c r="AH50" s="22">
        <f>IF(生産者価格評価表!AH$52=0,0,生産者価格評価表!AH50/生産者価格評価表!AH$52)</f>
        <v>-2.4448163786856898E-3</v>
      </c>
      <c r="AI50" s="22">
        <f>IF(生産者価格評価表!AI$52=0,0,生産者価格評価表!AI50/生産者価格評価表!AI$52)</f>
        <v>-1.0669929174068803E-2</v>
      </c>
      <c r="AJ50" s="22">
        <f>IF(生産者価格評価表!AJ$52=0,0,生産者価格評価表!AJ50/生産者価格評価表!AJ$52)</f>
        <v>-2.4209793862055743E-2</v>
      </c>
      <c r="AK50" s="22">
        <f>IF(生産者価格評価表!AK$52=0,0,生産者価格評価表!AK50/生産者価格評価表!AK$52)</f>
        <v>-2.3982943865966259E-5</v>
      </c>
      <c r="AL50" s="22">
        <f>IF(生産者価格評価表!AL$52=0,0,生産者価格評価表!AL50/生産者価格評価表!AL$52)</f>
        <v>0</v>
      </c>
      <c r="AM50" s="22">
        <f>IF(生産者価格評価表!AM$52=0,0,生産者価格評価表!AM50/生産者価格評価表!AM$52)</f>
        <v>0</v>
      </c>
      <c r="AN50" s="22">
        <f>IF(生産者価格評価表!AN$52=0,0,生産者価格評価表!AN50/生産者価格評価表!AN$52)</f>
        <v>-1.592142199767652E-3</v>
      </c>
      <c r="AO50" s="29">
        <f>IF(生産者価格評価表!AO$52=0,0,生産者価格評価表!AO50/生産者価格評価表!AO$52)</f>
        <v>-3.1188342176378522E-3</v>
      </c>
    </row>
    <row r="51" spans="2:41" ht="14.25" customHeight="1" x14ac:dyDescent="0.15">
      <c r="B51" s="5" t="s">
        <v>118</v>
      </c>
      <c r="C51" s="42" t="s">
        <v>24</v>
      </c>
      <c r="D51" s="126">
        <f>IF(生産者価格評価表!D$52=0,0,生産者価格評価表!D51/生産者価格評価表!D$52)</f>
        <v>0.53845678589966672</v>
      </c>
      <c r="E51" s="27">
        <f>IF(生産者価格評価表!E$52=0,0,生産者価格評価表!E51/生産者価格評価表!E$52)</f>
        <v>0</v>
      </c>
      <c r="F51" s="27">
        <f>IF(生産者価格評価表!F$52=0,0,生産者価格評価表!F51/生産者価格評価表!F$52)</f>
        <v>0.33899789041345069</v>
      </c>
      <c r="G51" s="27">
        <f>IF(生産者価格評価表!G$52=0,0,生産者価格評価表!G51/生産者価格評価表!G$52)</f>
        <v>0.46306322185265208</v>
      </c>
      <c r="H51" s="27">
        <f>IF(生産者価格評価表!H$52=0,0,生産者価格評価表!H51/生産者価格評価表!H$52)</f>
        <v>0.33678527272273717</v>
      </c>
      <c r="I51" s="27">
        <f>IF(生産者価格評価表!I$52=0,0,生産者価格評価表!I51/生産者価格評価表!I$52)</f>
        <v>0.3776134029295114</v>
      </c>
      <c r="J51" s="27">
        <f>IF(生産者価格評価表!J$52=0,0,生産者価格評価表!J51/生産者価格評価表!J$52)</f>
        <v>0.46980146290491132</v>
      </c>
      <c r="K51" s="27">
        <f>IF(生産者価格評価表!K$52=0,0,生産者価格評価表!K51/生産者価格評価表!K$52)</f>
        <v>0.43244554376463168</v>
      </c>
      <c r="L51" s="27">
        <f>IF(生産者価格評価表!L$52=0,0,生産者価格評価表!L51/生産者価格評価表!L$52)</f>
        <v>0.47910909889604114</v>
      </c>
      <c r="M51" s="27">
        <f>IF(生産者価格評価表!M$52=0,0,生産者価格評価表!M51/生産者価格評価表!M$52)</f>
        <v>0.39493514907307092</v>
      </c>
      <c r="N51" s="27">
        <f>IF(生産者価格評価表!N$52=0,0,生産者価格評価表!N51/生産者価格評価表!N$52)</f>
        <v>0.23105031500747381</v>
      </c>
      <c r="O51" s="27">
        <f>IF(生産者価格評価表!O$52=0,0,生産者価格評価表!O51/生産者価格評価表!O$52)</f>
        <v>0.489488296972658</v>
      </c>
      <c r="P51" s="27">
        <f>IF(生産者価格評価表!P$52=0,0,生産者価格評価表!P51/生産者価格評価表!P$52)</f>
        <v>0.43337016803671191</v>
      </c>
      <c r="Q51" s="27">
        <f>IF(生産者価格評価表!Q$52=0,0,生産者価格評価表!Q51/生産者価格評価表!Q$52)</f>
        <v>0.52438986569745438</v>
      </c>
      <c r="R51" s="27">
        <f>IF(生産者価格評価表!R$52=0,0,生産者価格評価表!R51/生産者価格評価表!R$52)</f>
        <v>0.41376674521281759</v>
      </c>
      <c r="S51" s="27">
        <f>IF(生産者価格評価表!S$52=0,0,生産者価格評価表!S51/生産者価格評価表!S$52)</f>
        <v>0.3351292536293618</v>
      </c>
      <c r="T51" s="27">
        <f>IF(生産者価格評価表!T$52=0,0,生産者価格評価表!T51/生産者価格評価表!T$52)</f>
        <v>0.36709403850641897</v>
      </c>
      <c r="U51" s="27">
        <f>IF(生産者価格評価表!U$52=0,0,生産者価格評価表!U51/生産者価格評価表!U$52)</f>
        <v>0.38433610273669017</v>
      </c>
      <c r="V51" s="27">
        <f>IF(生産者価格評価表!V$52=0,0,生産者価格評価表!V51/生産者価格評価表!V$52)</f>
        <v>0.25814709437987859</v>
      </c>
      <c r="W51" s="27">
        <f>IF(生産者価格評価表!W$52=0,0,生産者価格評価表!W51/生産者価格評価表!W$52)</f>
        <v>0.48486281165425971</v>
      </c>
      <c r="X51" s="27">
        <f>IF(生産者価格評価表!X$52=0,0,生産者価格評価表!X51/生産者価格評価表!X$52)</f>
        <v>0.48142922573336516</v>
      </c>
      <c r="Y51" s="27">
        <f>IF(生産者価格評価表!Y$52=0,0,生産者価格評価表!Y51/生産者価格評価表!Y$52)</f>
        <v>0.42122197411404622</v>
      </c>
      <c r="Z51" s="27">
        <f>IF(生産者価格評価表!Z$52=0,0,生産者価格評価表!Z51/生産者価格評価表!Z$52)</f>
        <v>0.4530005409651236</v>
      </c>
      <c r="AA51" s="27">
        <f>IF(生産者価格評価表!AA$52=0,0,生産者価格評価表!AA51/生産者価格評価表!AA$52)</f>
        <v>0.6519989528049307</v>
      </c>
      <c r="AB51" s="27">
        <f>IF(生産者価格評価表!AB$52=0,0,生産者価格評価表!AB51/生産者価格評価表!AB$52)</f>
        <v>0.69872528237062992</v>
      </c>
      <c r="AC51" s="27">
        <f>IF(生産者価格評価表!AC$52=0,0,生産者価格評価表!AC51/生産者価格評価表!AC$52)</f>
        <v>0.61648511100921888</v>
      </c>
      <c r="AD51" s="27">
        <f>IF(生産者価格評価表!AD$52=0,0,生産者価格評価表!AD51/生産者価格評価表!AD$52)</f>
        <v>0.80312815788515923</v>
      </c>
      <c r="AE51" s="27">
        <f>IF(生産者価格評価表!AE$52=0,0,生産者価格評価表!AE51/生産者価格評価表!AE$52)</f>
        <v>0.55640072563165388</v>
      </c>
      <c r="AF51" s="27">
        <f>IF(生産者価格評価表!AF$52=0,0,生産者価格評価表!AF51/生産者価格評価表!AF$52)</f>
        <v>0.5031486218796295</v>
      </c>
      <c r="AG51" s="27">
        <f>IF(生産者価格評価表!AG$52=0,0,生産者価格評価表!AG51/生産者価格評価表!AG$52)</f>
        <v>0.7105964456200512</v>
      </c>
      <c r="AH51" s="27">
        <f>IF(生産者価格評価表!AH$52=0,0,生産者価格評価表!AH51/生産者価格評価表!AH$52)</f>
        <v>0.6904006101159027</v>
      </c>
      <c r="AI51" s="27">
        <f>IF(生産者価格評価表!AI$52=0,0,生産者価格評価表!AI51/生産者価格評価表!AI$52)</f>
        <v>0.58160971307946219</v>
      </c>
      <c r="AJ51" s="27">
        <f>IF(生産者価格評価表!AJ$52=0,0,生産者価格評価表!AJ51/生産者価格評価表!AJ$52)</f>
        <v>0.59496724010171931</v>
      </c>
      <c r="AK51" s="27">
        <f>IF(生産者価格評価表!AK$52=0,0,生産者価格評価表!AK51/生産者価格評価表!AK$52)</f>
        <v>0.64867960874474917</v>
      </c>
      <c r="AL51" s="27">
        <f>IF(生産者価格評価表!AL$52=0,0,生産者価格評価表!AL51/生産者価格評価表!AL$52)</f>
        <v>0.54905506330792142</v>
      </c>
      <c r="AM51" s="27">
        <f>IF(生産者価格評価表!AM$52=0,0,生産者価格評価表!AM51/生産者価格評価表!AM$52)</f>
        <v>0</v>
      </c>
      <c r="AN51" s="27">
        <f>IF(生産者価格評価表!AN$52=0,0,生産者価格評価表!AN51/生産者価格評価表!AN$52)</f>
        <v>0.60951114819025365</v>
      </c>
      <c r="AO51" s="30">
        <f>IF(生産者価格評価表!AO$52=0,0,生産者価格評価表!AO51/生産者価格評価表!AO$52)</f>
        <v>0.60977120837583909</v>
      </c>
    </row>
    <row r="52" spans="2:41" ht="14.25" customHeight="1" x14ac:dyDescent="0.15">
      <c r="B52" s="5" t="s">
        <v>119</v>
      </c>
      <c r="C52" s="12" t="s">
        <v>18</v>
      </c>
      <c r="D52" s="126">
        <f>IF(生産者価格評価表!D$52=0,0,生産者価格評価表!D52/生産者価格評価表!D$52)</f>
        <v>1</v>
      </c>
      <c r="E52" s="27">
        <f>IF(生産者価格評価表!E$52=0,0,生産者価格評価表!E52/生産者価格評価表!E$52)</f>
        <v>0</v>
      </c>
      <c r="F52" s="27">
        <f>IF(生産者価格評価表!F$52=0,0,生産者価格評価表!F52/生産者価格評価表!F$52)</f>
        <v>1</v>
      </c>
      <c r="G52" s="27">
        <f>IF(生産者価格評価表!G$52=0,0,生産者価格評価表!G52/生産者価格評価表!G$52)</f>
        <v>1</v>
      </c>
      <c r="H52" s="27">
        <f>IF(生産者価格評価表!H$52=0,0,生産者価格評価表!H52/生産者価格評価表!H$52)</f>
        <v>1</v>
      </c>
      <c r="I52" s="27">
        <f>IF(生産者価格評価表!I$52=0,0,生産者価格評価表!I52/生産者価格評価表!I$52)</f>
        <v>1</v>
      </c>
      <c r="J52" s="27">
        <f>IF(生産者価格評価表!J$52=0,0,生産者価格評価表!J52/生産者価格評価表!J$52)</f>
        <v>1</v>
      </c>
      <c r="K52" s="27">
        <f>IF(生産者価格評価表!K$52=0,0,生産者価格評価表!K52/生産者価格評価表!K$52)</f>
        <v>1</v>
      </c>
      <c r="L52" s="27">
        <f>IF(生産者価格評価表!L$52=0,0,生産者価格評価表!L52/生産者価格評価表!L$52)</f>
        <v>1</v>
      </c>
      <c r="M52" s="27">
        <f>IF(生産者価格評価表!M$52=0,0,生産者価格評価表!M52/生産者価格評価表!M$52)</f>
        <v>1</v>
      </c>
      <c r="N52" s="27">
        <f>IF(生産者価格評価表!N$52=0,0,生産者価格評価表!N52/生産者価格評価表!N$52)</f>
        <v>1</v>
      </c>
      <c r="O52" s="27">
        <f>IF(生産者価格評価表!O$52=0,0,生産者価格評価表!O52/生産者価格評価表!O$52)</f>
        <v>1</v>
      </c>
      <c r="P52" s="27">
        <f>IF(生産者価格評価表!P$52=0,0,生産者価格評価表!P52/生産者価格評価表!P$52)</f>
        <v>1</v>
      </c>
      <c r="Q52" s="27">
        <f>IF(生産者価格評価表!Q$52=0,0,生産者価格評価表!Q52/生産者価格評価表!Q$52)</f>
        <v>1</v>
      </c>
      <c r="R52" s="27">
        <f>IF(生産者価格評価表!R$52=0,0,生産者価格評価表!R52/生産者価格評価表!R$52)</f>
        <v>1</v>
      </c>
      <c r="S52" s="27">
        <f>IF(生産者価格評価表!S$52=0,0,生産者価格評価表!S52/生産者価格評価表!S$52)</f>
        <v>1</v>
      </c>
      <c r="T52" s="27">
        <f>IF(生産者価格評価表!T$52=0,0,生産者価格評価表!T52/生産者価格評価表!T$52)</f>
        <v>1</v>
      </c>
      <c r="U52" s="27">
        <f>IF(生産者価格評価表!U$52=0,0,生産者価格評価表!U52/生産者価格評価表!U$52)</f>
        <v>1</v>
      </c>
      <c r="V52" s="27">
        <f>IF(生産者価格評価表!V$52=0,0,生産者価格評価表!V52/生産者価格評価表!V$52)</f>
        <v>1</v>
      </c>
      <c r="W52" s="27">
        <f>IF(生産者価格評価表!W$52=0,0,生産者価格評価表!W52/生産者価格評価表!W$52)</f>
        <v>1</v>
      </c>
      <c r="X52" s="27">
        <f>IF(生産者価格評価表!X$52=0,0,生産者価格評価表!X52/生産者価格評価表!X$52)</f>
        <v>1</v>
      </c>
      <c r="Y52" s="27">
        <f>IF(生産者価格評価表!Y$52=0,0,生産者価格評価表!Y52/生産者価格評価表!Y$52)</f>
        <v>1</v>
      </c>
      <c r="Z52" s="27">
        <f>IF(生産者価格評価表!Z$52=0,0,生産者価格評価表!Z52/生産者価格評価表!Z$52)</f>
        <v>1</v>
      </c>
      <c r="AA52" s="27">
        <f>IF(生産者価格評価表!AA$52=0,0,生産者価格評価表!AA52/生産者価格評価表!AA$52)</f>
        <v>1</v>
      </c>
      <c r="AB52" s="27">
        <f>IF(生産者価格評価表!AB$52=0,0,生産者価格評価表!AB52/生産者価格評価表!AB$52)</f>
        <v>1</v>
      </c>
      <c r="AC52" s="27">
        <f>IF(生産者価格評価表!AC$52=0,0,生産者価格評価表!AC52/生産者価格評価表!AC$52)</f>
        <v>1</v>
      </c>
      <c r="AD52" s="27">
        <f>IF(生産者価格評価表!AD$52=0,0,生産者価格評価表!AD52/生産者価格評価表!AD$52)</f>
        <v>1</v>
      </c>
      <c r="AE52" s="27">
        <f>IF(生産者価格評価表!AE$52=0,0,生産者価格評価表!AE52/生産者価格評価表!AE$52)</f>
        <v>1</v>
      </c>
      <c r="AF52" s="27">
        <f>IF(生産者価格評価表!AF$52=0,0,生産者価格評価表!AF52/生産者価格評価表!AF$52)</f>
        <v>1</v>
      </c>
      <c r="AG52" s="27">
        <f>IF(生産者価格評価表!AG$52=0,0,生産者価格評価表!AG52/生産者価格評価表!AG$52)</f>
        <v>1</v>
      </c>
      <c r="AH52" s="27">
        <f>IF(生産者価格評価表!AH$52=0,0,生産者価格評価表!AH52/生産者価格評価表!AH$52)</f>
        <v>1</v>
      </c>
      <c r="AI52" s="27">
        <f>IF(生産者価格評価表!AI$52=0,0,生産者価格評価表!AI52/生産者価格評価表!AI$52)</f>
        <v>1</v>
      </c>
      <c r="AJ52" s="27">
        <f>IF(生産者価格評価表!AJ$52=0,0,生産者価格評価表!AJ52/生産者価格評価表!AJ$52)</f>
        <v>1</v>
      </c>
      <c r="AK52" s="27">
        <f>IF(生産者価格評価表!AK$52=0,0,生産者価格評価表!AK52/生産者価格評価表!AK$52)</f>
        <v>1</v>
      </c>
      <c r="AL52" s="27">
        <f>IF(生産者価格評価表!AL$52=0,0,生産者価格評価表!AL52/生産者価格評価表!AL$52)</f>
        <v>1</v>
      </c>
      <c r="AM52" s="27">
        <f>IF(生産者価格評価表!AM$52=0,0,生産者価格評価表!AM52/生産者価格評価表!AM$52)</f>
        <v>1</v>
      </c>
      <c r="AN52" s="27">
        <f>IF(生産者価格評価表!AN$52=0,0,生産者価格評価表!AN52/生産者価格評価表!AN$52)</f>
        <v>1</v>
      </c>
      <c r="AO52" s="30">
        <f>IF(生産者価格評価表!AO$52=0,0,生産者価格評価表!AO52/生産者価格評価表!AO$52)</f>
        <v>1</v>
      </c>
    </row>
    <row r="53" spans="2:41" ht="14.25" customHeight="1" x14ac:dyDescent="0.15"/>
    <row r="54" spans="2:41" ht="14.25" customHeight="1" x14ac:dyDescent="0.15"/>
    <row r="55" spans="2:41" ht="14.25" customHeight="1" x14ac:dyDescent="0.15"/>
    <row r="56" spans="2:41" ht="14.25" customHeight="1" x14ac:dyDescent="0.15"/>
    <row r="57" spans="2:41" ht="14.25" customHeight="1" x14ac:dyDescent="0.15"/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7:B52 D5:BH5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B6:AQ45"/>
  <sheetViews>
    <sheetView workbookViewId="0"/>
  </sheetViews>
  <sheetFormatPr defaultRowHeight="13.5" x14ac:dyDescent="0.15"/>
  <cols>
    <col min="3" max="3" width="18.625" customWidth="1"/>
    <col min="4" max="40" width="9.625" customWidth="1"/>
    <col min="41" max="56" width="9" customWidth="1"/>
  </cols>
  <sheetData>
    <row r="6" spans="2:43" x14ac:dyDescent="0.15">
      <c r="C6" s="1"/>
      <c r="D6" s="2"/>
      <c r="E6" s="2"/>
      <c r="F6" s="2"/>
      <c r="G6" s="2"/>
      <c r="H6" s="2"/>
      <c r="I6" s="2"/>
    </row>
    <row r="7" spans="2:43" x14ac:dyDescent="0.15">
      <c r="B7" s="3"/>
      <c r="C7" s="4"/>
      <c r="D7" s="5" t="s">
        <v>48</v>
      </c>
      <c r="E7" s="5" t="s">
        <v>49</v>
      </c>
      <c r="F7" s="5" t="s">
        <v>50</v>
      </c>
      <c r="G7" s="5" t="s">
        <v>51</v>
      </c>
      <c r="H7" s="5" t="s">
        <v>52</v>
      </c>
      <c r="I7" s="5" t="s">
        <v>53</v>
      </c>
      <c r="J7" s="5" t="s">
        <v>54</v>
      </c>
      <c r="K7" s="5" t="s">
        <v>55</v>
      </c>
      <c r="L7" s="5" t="s">
        <v>56</v>
      </c>
      <c r="M7" s="5" t="s">
        <v>57</v>
      </c>
      <c r="N7" s="5" t="s">
        <v>58</v>
      </c>
      <c r="O7" s="5" t="s">
        <v>59</v>
      </c>
      <c r="P7" s="5" t="s">
        <v>60</v>
      </c>
      <c r="Q7" s="5" t="s">
        <v>61</v>
      </c>
      <c r="R7" s="5" t="s">
        <v>62</v>
      </c>
      <c r="S7" s="5" t="s">
        <v>63</v>
      </c>
      <c r="T7" s="5" t="s">
        <v>64</v>
      </c>
      <c r="U7" s="5" t="s">
        <v>65</v>
      </c>
      <c r="V7" s="5" t="s">
        <v>66</v>
      </c>
      <c r="W7" s="5" t="s">
        <v>67</v>
      </c>
      <c r="X7" s="5" t="s">
        <v>68</v>
      </c>
      <c r="Y7" s="5" t="s">
        <v>69</v>
      </c>
      <c r="Z7" s="5" t="s">
        <v>70</v>
      </c>
      <c r="AA7" s="5" t="s">
        <v>71</v>
      </c>
      <c r="AB7" s="5" t="s">
        <v>72</v>
      </c>
      <c r="AC7" s="5" t="s">
        <v>73</v>
      </c>
      <c r="AD7" s="5" t="s">
        <v>74</v>
      </c>
      <c r="AE7" s="5" t="s">
        <v>75</v>
      </c>
      <c r="AF7" s="5" t="s">
        <v>76</v>
      </c>
      <c r="AG7" s="5" t="s">
        <v>77</v>
      </c>
      <c r="AH7" s="5" t="s">
        <v>78</v>
      </c>
      <c r="AI7" s="5" t="s">
        <v>79</v>
      </c>
      <c r="AJ7" s="5" t="s">
        <v>80</v>
      </c>
      <c r="AK7" s="5" t="s">
        <v>81</v>
      </c>
      <c r="AL7" s="5" t="s">
        <v>82</v>
      </c>
      <c r="AM7" s="5" t="s">
        <v>83</v>
      </c>
      <c r="AN7" s="5" t="s">
        <v>84</v>
      </c>
    </row>
    <row r="8" spans="2:43" ht="40.5" x14ac:dyDescent="0.15">
      <c r="B8" s="8"/>
      <c r="C8" s="9"/>
      <c r="D8" s="12" t="s">
        <v>143</v>
      </c>
      <c r="E8" s="12" t="s">
        <v>104</v>
      </c>
      <c r="F8" s="12" t="s">
        <v>123</v>
      </c>
      <c r="G8" s="12" t="s">
        <v>124</v>
      </c>
      <c r="H8" s="12" t="s">
        <v>105</v>
      </c>
      <c r="I8" s="12" t="s">
        <v>125</v>
      </c>
      <c r="J8" s="12" t="s">
        <v>126</v>
      </c>
      <c r="K8" s="12" t="s">
        <v>144</v>
      </c>
      <c r="L8" s="12" t="s">
        <v>127</v>
      </c>
      <c r="M8" s="12" t="s">
        <v>128</v>
      </c>
      <c r="N8" s="12" t="s">
        <v>129</v>
      </c>
      <c r="O8" s="12" t="s">
        <v>130</v>
      </c>
      <c r="P8" s="12" t="s">
        <v>37</v>
      </c>
      <c r="Q8" s="12" t="s">
        <v>38</v>
      </c>
      <c r="R8" s="12" t="s">
        <v>39</v>
      </c>
      <c r="S8" s="12" t="s">
        <v>106</v>
      </c>
      <c r="T8" s="12" t="s">
        <v>131</v>
      </c>
      <c r="U8" s="12" t="s">
        <v>145</v>
      </c>
      <c r="V8" s="12" t="s">
        <v>132</v>
      </c>
      <c r="W8" s="12" t="s">
        <v>0</v>
      </c>
      <c r="X8" s="12" t="s">
        <v>133</v>
      </c>
      <c r="Y8" s="12" t="s">
        <v>107</v>
      </c>
      <c r="Z8" s="12" t="s">
        <v>1</v>
      </c>
      <c r="AA8" s="12" t="s">
        <v>2</v>
      </c>
      <c r="AB8" s="12" t="s">
        <v>134</v>
      </c>
      <c r="AC8" s="12" t="s">
        <v>135</v>
      </c>
      <c r="AD8" s="12" t="s">
        <v>136</v>
      </c>
      <c r="AE8" s="12" t="s">
        <v>137</v>
      </c>
      <c r="AF8" s="12" t="s">
        <v>108</v>
      </c>
      <c r="AG8" s="12" t="s">
        <v>138</v>
      </c>
      <c r="AH8" s="12" t="s">
        <v>139</v>
      </c>
      <c r="AI8" s="12" t="s">
        <v>109</v>
      </c>
      <c r="AJ8" s="12" t="s">
        <v>146</v>
      </c>
      <c r="AK8" s="12" t="s">
        <v>110</v>
      </c>
      <c r="AL8" s="12" t="s">
        <v>111</v>
      </c>
      <c r="AM8" s="12" t="s">
        <v>3</v>
      </c>
      <c r="AN8" s="12" t="s">
        <v>4</v>
      </c>
      <c r="AO8" s="1"/>
      <c r="AP8" s="1"/>
      <c r="AQ8" s="1"/>
    </row>
    <row r="9" spans="2:43" x14ac:dyDescent="0.15">
      <c r="B9" s="5" t="s">
        <v>48</v>
      </c>
      <c r="C9" s="42" t="s">
        <v>143</v>
      </c>
      <c r="D9" s="33">
        <f>単位行列!D9-市内品投入係数表!D9</f>
        <v>0.9905675360757551</v>
      </c>
      <c r="E9" s="28">
        <f>単位行列!E9-市内品投入係数表!E9</f>
        <v>0</v>
      </c>
      <c r="F9" s="28">
        <f>単位行列!F9-市内品投入係数表!F9</f>
        <v>-1.6516996790120253E-2</v>
      </c>
      <c r="G9" s="28">
        <f>単位行列!G9-市内品投入係数表!G9</f>
        <v>-3.8097147675638607E-4</v>
      </c>
      <c r="H9" s="28">
        <f>単位行列!H9-市内品投入係数表!H9</f>
        <v>-7.0383223195799509E-5</v>
      </c>
      <c r="I9" s="28">
        <f>単位行列!I9-市内品投入係数表!I9</f>
        <v>-4.5686750266205956E-4</v>
      </c>
      <c r="J9" s="28">
        <f>単位行列!J9-市内品投入係数表!J9</f>
        <v>0</v>
      </c>
      <c r="K9" s="28">
        <f>単位行列!K9-市内品投入係数表!K9</f>
        <v>-4.2817123274488573E-4</v>
      </c>
      <c r="L9" s="28">
        <f>単位行列!L9-市内品投入係数表!L9</f>
        <v>-1.8270702004301704E-5</v>
      </c>
      <c r="M9" s="28">
        <f>単位行列!M9-市内品投入係数表!M9</f>
        <v>0</v>
      </c>
      <c r="N9" s="28">
        <f>単位行列!N9-市内品投入係数表!N9</f>
        <v>0</v>
      </c>
      <c r="O9" s="28">
        <f>単位行列!O9-市内品投入係数表!O9</f>
        <v>0</v>
      </c>
      <c r="P9" s="28">
        <f>単位行列!P9-市内品投入係数表!P9</f>
        <v>0</v>
      </c>
      <c r="Q9" s="28">
        <f>単位行列!Q9-市内品投入係数表!Q9</f>
        <v>0</v>
      </c>
      <c r="R9" s="28">
        <f>単位行列!R9-市内品投入係数表!R9</f>
        <v>0</v>
      </c>
      <c r="S9" s="28">
        <f>単位行列!S9-市内品投入係数表!S9</f>
        <v>0</v>
      </c>
      <c r="T9" s="28">
        <f>単位行列!T9-市内品投入係数表!T9</f>
        <v>0</v>
      </c>
      <c r="U9" s="28">
        <f>単位行列!U9-市内品投入係数表!U9</f>
        <v>0</v>
      </c>
      <c r="V9" s="28">
        <f>単位行列!V9-市内品投入係数表!V9</f>
        <v>0</v>
      </c>
      <c r="W9" s="28">
        <f>単位行列!W9-市内品投入係数表!W9</f>
        <v>-6.4987802596150996E-4</v>
      </c>
      <c r="X9" s="28">
        <f>単位行列!X9-市内品投入係数表!X9</f>
        <v>-1.3447791351289113E-4</v>
      </c>
      <c r="Y9" s="28">
        <f>単位行列!Y9-市内品投入係数表!Y9</f>
        <v>0</v>
      </c>
      <c r="Z9" s="28">
        <f>単位行列!Z9-市内品投入係数表!Z9</f>
        <v>0</v>
      </c>
      <c r="AA9" s="28">
        <f>単位行列!AA9-市内品投入係数表!AA9</f>
        <v>0</v>
      </c>
      <c r="AB9" s="28">
        <f>単位行列!AB9-市内品投入係数表!AB9</f>
        <v>-1.811961635335588E-5</v>
      </c>
      <c r="AC9" s="28">
        <f>単位行列!AC9-市内品投入係数表!AC9</f>
        <v>0</v>
      </c>
      <c r="AD9" s="28">
        <f>単位行列!AD9-市内品投入係数表!AD9</f>
        <v>-5.8387031272888998E-7</v>
      </c>
      <c r="AE9" s="28">
        <f>単位行列!AE9-市内品投入係数表!AE9</f>
        <v>0</v>
      </c>
      <c r="AF9" s="28">
        <f>単位行列!AF9-市内品投入係数表!AF9</f>
        <v>0</v>
      </c>
      <c r="AG9" s="28">
        <f>単位行列!AG9-市内品投入係数表!AG9</f>
        <v>-4.1718773933067304E-6</v>
      </c>
      <c r="AH9" s="28">
        <f>単位行列!AH9-市内品投入係数表!AH9</f>
        <v>-2.1163495044015693E-4</v>
      </c>
      <c r="AI9" s="28">
        <f>単位行列!AI9-市内品投入係数表!AI9</f>
        <v>-2.3324905601890118E-4</v>
      </c>
      <c r="AJ9" s="28">
        <f>単位行列!AJ9-市内品投入係数表!AJ9</f>
        <v>-2.5311082400381507E-4</v>
      </c>
      <c r="AK9" s="28">
        <f>単位行列!AK9-市内品投入係数表!AK9</f>
        <v>-1.2089316235229018E-6</v>
      </c>
      <c r="AL9" s="28">
        <f>単位行列!AL9-市内品投入係数表!AL9</f>
        <v>-2.0495901958724584E-3</v>
      </c>
      <c r="AM9" s="28">
        <f>単位行列!AM9-市内品投入係数表!AM9</f>
        <v>0</v>
      </c>
      <c r="AN9" s="34">
        <f>単位行列!AN9-市内品投入係数表!AN9</f>
        <v>0</v>
      </c>
    </row>
    <row r="10" spans="2:43" x14ac:dyDescent="0.15">
      <c r="B10" s="5" t="s">
        <v>49</v>
      </c>
      <c r="C10" s="42" t="s">
        <v>104</v>
      </c>
      <c r="D10" s="33">
        <f>単位行列!D10-市内品投入係数表!D10</f>
        <v>0</v>
      </c>
      <c r="E10" s="28">
        <f>単位行列!E10-市内品投入係数表!E10</f>
        <v>1</v>
      </c>
      <c r="F10" s="28">
        <f>単位行列!F10-市内品投入係数表!F10</f>
        <v>0</v>
      </c>
      <c r="G10" s="28">
        <f>単位行列!G10-市内品投入係数表!G10</f>
        <v>0</v>
      </c>
      <c r="H10" s="28">
        <f>単位行列!H10-市内品投入係数表!H10</f>
        <v>0</v>
      </c>
      <c r="I10" s="28">
        <f>単位行列!I10-市内品投入係数表!I10</f>
        <v>0</v>
      </c>
      <c r="J10" s="28">
        <f>単位行列!J10-市内品投入係数表!J10</f>
        <v>0</v>
      </c>
      <c r="K10" s="28">
        <f>単位行列!K10-市内品投入係数表!K10</f>
        <v>0</v>
      </c>
      <c r="L10" s="28">
        <f>単位行列!L10-市内品投入係数表!L10</f>
        <v>0</v>
      </c>
      <c r="M10" s="28">
        <f>単位行列!M10-市内品投入係数表!M10</f>
        <v>0</v>
      </c>
      <c r="N10" s="28">
        <f>単位行列!N10-市内品投入係数表!N10</f>
        <v>0</v>
      </c>
      <c r="O10" s="28">
        <f>単位行列!O10-市内品投入係数表!O10</f>
        <v>0</v>
      </c>
      <c r="P10" s="28">
        <f>単位行列!P10-市内品投入係数表!P10</f>
        <v>0</v>
      </c>
      <c r="Q10" s="28">
        <f>単位行列!Q10-市内品投入係数表!Q10</f>
        <v>0</v>
      </c>
      <c r="R10" s="28">
        <f>単位行列!R10-市内品投入係数表!R10</f>
        <v>0</v>
      </c>
      <c r="S10" s="28">
        <f>単位行列!S10-市内品投入係数表!S10</f>
        <v>0</v>
      </c>
      <c r="T10" s="28">
        <f>単位行列!T10-市内品投入係数表!T10</f>
        <v>0</v>
      </c>
      <c r="U10" s="28">
        <f>単位行列!U10-市内品投入係数表!U10</f>
        <v>0</v>
      </c>
      <c r="V10" s="28">
        <f>単位行列!V10-市内品投入係数表!V10</f>
        <v>0</v>
      </c>
      <c r="W10" s="28">
        <f>単位行列!W10-市内品投入係数表!W10</f>
        <v>0</v>
      </c>
      <c r="X10" s="28">
        <f>単位行列!X10-市内品投入係数表!X10</f>
        <v>0</v>
      </c>
      <c r="Y10" s="28">
        <f>単位行列!Y10-市内品投入係数表!Y10</f>
        <v>0</v>
      </c>
      <c r="Z10" s="28">
        <f>単位行列!Z10-市内品投入係数表!Z10</f>
        <v>0</v>
      </c>
      <c r="AA10" s="28">
        <f>単位行列!AA10-市内品投入係数表!AA10</f>
        <v>0</v>
      </c>
      <c r="AB10" s="28">
        <f>単位行列!AB10-市内品投入係数表!AB10</f>
        <v>0</v>
      </c>
      <c r="AC10" s="28">
        <f>単位行列!AC10-市内品投入係数表!AC10</f>
        <v>0</v>
      </c>
      <c r="AD10" s="28">
        <f>単位行列!AD10-市内品投入係数表!AD10</f>
        <v>0</v>
      </c>
      <c r="AE10" s="28">
        <f>単位行列!AE10-市内品投入係数表!AE10</f>
        <v>0</v>
      </c>
      <c r="AF10" s="28">
        <f>単位行列!AF10-市内品投入係数表!AF10</f>
        <v>0</v>
      </c>
      <c r="AG10" s="28">
        <f>単位行列!AG10-市内品投入係数表!AG10</f>
        <v>0</v>
      </c>
      <c r="AH10" s="28">
        <f>単位行列!AH10-市内品投入係数表!AH10</f>
        <v>0</v>
      </c>
      <c r="AI10" s="28">
        <f>単位行列!AI10-市内品投入係数表!AI10</f>
        <v>0</v>
      </c>
      <c r="AJ10" s="28">
        <f>単位行列!AJ10-市内品投入係数表!AJ10</f>
        <v>0</v>
      </c>
      <c r="AK10" s="28">
        <f>単位行列!AK10-市内品投入係数表!AK10</f>
        <v>0</v>
      </c>
      <c r="AL10" s="28">
        <f>単位行列!AL10-市内品投入係数表!AL10</f>
        <v>0</v>
      </c>
      <c r="AM10" s="28">
        <f>単位行列!AM10-市内品投入係数表!AM10</f>
        <v>0</v>
      </c>
      <c r="AN10" s="34">
        <f>単位行列!AN10-市内品投入係数表!AN10</f>
        <v>0</v>
      </c>
    </row>
    <row r="11" spans="2:43" x14ac:dyDescent="0.15">
      <c r="B11" s="5" t="s">
        <v>50</v>
      </c>
      <c r="C11" s="42" t="s">
        <v>123</v>
      </c>
      <c r="D11" s="33">
        <f>単位行列!D11-市内品投入係数表!D11</f>
        <v>-1.6321409422640294E-3</v>
      </c>
      <c r="E11" s="28">
        <f>単位行列!E11-市内品投入係数表!E11</f>
        <v>0</v>
      </c>
      <c r="F11" s="28">
        <f>単位行列!F11-市内品投入係数表!F11</f>
        <v>0.96563801286705819</v>
      </c>
      <c r="G11" s="28">
        <f>単位行列!G11-市内品投入係数表!G11</f>
        <v>-1.2701732186715453E-4</v>
      </c>
      <c r="H11" s="28">
        <f>単位行列!H11-市内品投入係数表!H11</f>
        <v>-3.043271120608579E-4</v>
      </c>
      <c r="I11" s="28">
        <f>単位行列!I11-市内品投入係数表!I11</f>
        <v>-1.7473022634268338E-3</v>
      </c>
      <c r="J11" s="28">
        <f>単位行列!J11-市内品投入係数表!J11</f>
        <v>0</v>
      </c>
      <c r="K11" s="28">
        <f>単位行列!K11-市内品投入係数表!K11</f>
        <v>-2.21374558442539E-6</v>
      </c>
      <c r="L11" s="28">
        <f>単位行列!L11-市内品投入係数表!L11</f>
        <v>-3.9327892340747143E-5</v>
      </c>
      <c r="M11" s="28">
        <f>単位行列!M11-市内品投入係数表!M11</f>
        <v>0</v>
      </c>
      <c r="N11" s="28">
        <f>単位行列!N11-市内品投入係数表!N11</f>
        <v>0</v>
      </c>
      <c r="O11" s="28">
        <f>単位行列!O11-市内品投入係数表!O11</f>
        <v>0</v>
      </c>
      <c r="P11" s="28">
        <f>単位行列!P11-市内品投入係数表!P11</f>
        <v>0</v>
      </c>
      <c r="Q11" s="28">
        <f>単位行列!Q11-市内品投入係数表!Q11</f>
        <v>0</v>
      </c>
      <c r="R11" s="28">
        <f>単位行列!R11-市内品投入係数表!R11</f>
        <v>0</v>
      </c>
      <c r="S11" s="28">
        <f>単位行列!S11-市内品投入係数表!S11</f>
        <v>0</v>
      </c>
      <c r="T11" s="28">
        <f>単位行列!T11-市内品投入係数表!T11</f>
        <v>0</v>
      </c>
      <c r="U11" s="28">
        <f>単位行列!U11-市内品投入係数表!U11</f>
        <v>0</v>
      </c>
      <c r="V11" s="28">
        <f>単位行列!V11-市内品投入係数表!V11</f>
        <v>0</v>
      </c>
      <c r="W11" s="28">
        <f>単位行列!W11-市内品投入係数表!W11</f>
        <v>-2.6339821317526306E-4</v>
      </c>
      <c r="X11" s="28">
        <f>単位行列!X11-市内品投入係数表!X11</f>
        <v>-3.0390979205462718E-7</v>
      </c>
      <c r="Y11" s="28">
        <f>単位行列!Y11-市内品投入係数表!Y11</f>
        <v>0</v>
      </c>
      <c r="Z11" s="28">
        <f>単位行列!Z11-市内品投入係数表!Z11</f>
        <v>0</v>
      </c>
      <c r="AA11" s="28">
        <f>単位行列!AA11-市内品投入係数表!AA11</f>
        <v>0</v>
      </c>
      <c r="AB11" s="28">
        <f>単位行列!AB11-市内品投入係数表!AB11</f>
        <v>-1.9966828522334542E-5</v>
      </c>
      <c r="AC11" s="28">
        <f>単位行列!AC11-市内品投入係数表!AC11</f>
        <v>0</v>
      </c>
      <c r="AD11" s="28">
        <f>単位行列!AD11-市内品投入係数表!AD11</f>
        <v>0</v>
      </c>
      <c r="AE11" s="28">
        <f>単位行列!AE11-市内品投入係数表!AE11</f>
        <v>0</v>
      </c>
      <c r="AF11" s="28">
        <f>単位行列!AF11-市内品投入係数表!AF11</f>
        <v>0</v>
      </c>
      <c r="AG11" s="28">
        <f>単位行列!AG11-市内品投入係数表!AG11</f>
        <v>-9.8464736942929706E-5</v>
      </c>
      <c r="AH11" s="28">
        <f>単位行列!AH11-市内品投入係数表!AH11</f>
        <v>-9.0741406996884793E-4</v>
      </c>
      <c r="AI11" s="28">
        <f>単位行列!AI11-市内品投入係数表!AI11</f>
        <v>-9.0966321600995993E-4</v>
      </c>
      <c r="AJ11" s="28">
        <f>単位行列!AJ11-市内品投入係数表!AJ11</f>
        <v>-2.033759803623153E-4</v>
      </c>
      <c r="AK11" s="28">
        <f>単位行列!AK11-市内品投入係数表!AK11</f>
        <v>-4.1045472314110029E-7</v>
      </c>
      <c r="AL11" s="28">
        <f>単位行列!AL11-市内品投入係数表!AL11</f>
        <v>-1.4658101733883941E-2</v>
      </c>
      <c r="AM11" s="28">
        <f>単位行列!AM11-市内品投入係数表!AM11</f>
        <v>0</v>
      </c>
      <c r="AN11" s="34">
        <f>単位行列!AN11-市内品投入係数表!AN11</f>
        <v>-2.9443580738000591E-4</v>
      </c>
    </row>
    <row r="12" spans="2:43" x14ac:dyDescent="0.15">
      <c r="B12" s="5" t="s">
        <v>51</v>
      </c>
      <c r="C12" s="42" t="s">
        <v>124</v>
      </c>
      <c r="D12" s="33">
        <f>単位行列!D12-市内品投入係数表!D12</f>
        <v>-1.7338178756375623E-5</v>
      </c>
      <c r="E12" s="28">
        <f>単位行列!E12-市内品投入係数表!E12</f>
        <v>0</v>
      </c>
      <c r="F12" s="28">
        <f>単位行列!F12-市内品投入係数表!F12</f>
        <v>-5.9811245574439268E-6</v>
      </c>
      <c r="G12" s="28">
        <f>単位行列!G12-市内品投入係数表!G12</f>
        <v>0.9985836977175987</v>
      </c>
      <c r="H12" s="28">
        <f>単位行列!H12-市内品投入係数表!H12</f>
        <v>-1.2628468865397166E-5</v>
      </c>
      <c r="I12" s="28">
        <f>単位行列!I12-市内品投入係数表!I12</f>
        <v>-1.0459680674560142E-5</v>
      </c>
      <c r="J12" s="28">
        <f>単位行列!J12-市内品投入係数表!J12</f>
        <v>-4.5877362337877921E-6</v>
      </c>
      <c r="K12" s="28">
        <f>単位行列!K12-市内品投入係数表!K12</f>
        <v>-1.9093881282733758E-5</v>
      </c>
      <c r="L12" s="28">
        <f>単位行列!L12-市内品投入係数表!L12</f>
        <v>-1.3133316464553006E-5</v>
      </c>
      <c r="M12" s="28">
        <f>単位行列!M12-市内品投入係数表!M12</f>
        <v>-7.0733639731616549E-6</v>
      </c>
      <c r="N12" s="28">
        <f>単位行列!N12-市内品投入係数表!N12</f>
        <v>-6.6527217976350232E-6</v>
      </c>
      <c r="O12" s="28">
        <f>単位行列!O12-市内品投入係数表!O12</f>
        <v>-6.7764560151541698E-6</v>
      </c>
      <c r="P12" s="28">
        <f>単位行列!P12-市内品投入係数表!P12</f>
        <v>-9.601772665777951E-6</v>
      </c>
      <c r="Q12" s="28">
        <f>単位行列!Q12-市内品投入係数表!Q12</f>
        <v>-1.4710142172641666E-5</v>
      </c>
      <c r="R12" s="28">
        <f>単位行列!R12-市内品投入係数表!R12</f>
        <v>-1.02833767396794E-5</v>
      </c>
      <c r="S12" s="28">
        <f>単位行列!S12-市内品投入係数表!S12</f>
        <v>-2.0717226718540234E-5</v>
      </c>
      <c r="T12" s="28">
        <f>単位行列!T12-市内品投入係数表!T12</f>
        <v>-1.2857191498025049E-5</v>
      </c>
      <c r="U12" s="28">
        <f>単位行列!U12-市内品投入係数表!U12</f>
        <v>-2.773412125800977E-6</v>
      </c>
      <c r="V12" s="28">
        <f>単位行列!V12-市内品投入係数表!V12</f>
        <v>-1.0001994144860913E-5</v>
      </c>
      <c r="W12" s="28">
        <f>単位行列!W12-市内品投入係数表!W12</f>
        <v>-2.8694023058453781E-5</v>
      </c>
      <c r="X12" s="28">
        <f>単位行列!X12-市内品投入係数表!X12</f>
        <v>-2.6451651829393204E-5</v>
      </c>
      <c r="Y12" s="28">
        <f>単位行列!Y12-市内品投入係数表!Y12</f>
        <v>-1.5997830503056585E-6</v>
      </c>
      <c r="Z12" s="28">
        <f>単位行列!Z12-市内品投入係数表!Z12</f>
        <v>-6.2586151818161573E-6</v>
      </c>
      <c r="AA12" s="28">
        <f>単位行列!AA12-市内品投入係数表!AA12</f>
        <v>-1.9872974025922041E-5</v>
      </c>
      <c r="AB12" s="28">
        <f>単位行列!AB12-市内品投入係数表!AB12</f>
        <v>-3.1553320332257086E-5</v>
      </c>
      <c r="AC12" s="28">
        <f>単位行列!AC12-市内品投入係数表!AC12</f>
        <v>-8.360733064231489E-6</v>
      </c>
      <c r="AD12" s="28">
        <f>単位行列!AD12-市内品投入係数表!AD12</f>
        <v>-3.1980274433295716E-7</v>
      </c>
      <c r="AE12" s="28">
        <f>単位行列!AE12-市内品投入係数表!AE12</f>
        <v>-1.0287188968808093E-5</v>
      </c>
      <c r="AF12" s="28">
        <f>単位行列!AF12-市内品投入係数表!AF12</f>
        <v>-6.0474355749703275E-6</v>
      </c>
      <c r="AG12" s="28">
        <f>単位行列!AG12-市内品投入係数表!AG12</f>
        <v>-3.0272050708081622E-5</v>
      </c>
      <c r="AH12" s="28">
        <f>単位行列!AH12-市内品投入係数表!AH12</f>
        <v>-3.1394306021072824E-6</v>
      </c>
      <c r="AI12" s="28">
        <f>単位行列!AI12-市内品投入係数表!AI12</f>
        <v>-2.3703997162694874E-5</v>
      </c>
      <c r="AJ12" s="28">
        <f>単位行列!AJ12-市内品投入係数表!AJ12</f>
        <v>-1.9617887458251129E-4</v>
      </c>
      <c r="AK12" s="28">
        <f>単位行列!AK12-市内品投入係数表!AK12</f>
        <v>-1.4146894973225127E-5</v>
      </c>
      <c r="AL12" s="28">
        <f>単位行列!AL12-市内品投入係数表!AL12</f>
        <v>-3.0628382839104865E-5</v>
      </c>
      <c r="AM12" s="28">
        <f>単位行列!AM12-市内品投入係数表!AM12</f>
        <v>-1.4711893869124776E-4</v>
      </c>
      <c r="AN12" s="34">
        <f>単位行列!AN12-市内品投入係数表!AN12</f>
        <v>-8.1400201868650249E-7</v>
      </c>
    </row>
    <row r="13" spans="2:43" x14ac:dyDescent="0.15">
      <c r="B13" s="5" t="s">
        <v>52</v>
      </c>
      <c r="C13" s="42" t="s">
        <v>105</v>
      </c>
      <c r="D13" s="33">
        <f>単位行列!D13-市内品投入係数表!D13</f>
        <v>-6.3886310738733593E-3</v>
      </c>
      <c r="E13" s="28">
        <f>単位行列!E13-市内品投入係数表!E13</f>
        <v>0</v>
      </c>
      <c r="F13" s="28">
        <f>単位行列!F13-市内品投入係数表!F13</f>
        <v>-2.5722846076691301E-3</v>
      </c>
      <c r="G13" s="28">
        <f>単位行列!G13-市内品投入係数表!G13</f>
        <v>-7.2104980963723895E-4</v>
      </c>
      <c r="H13" s="28">
        <f>単位行列!H13-市内品投入係数表!H13</f>
        <v>0.95099601312168081</v>
      </c>
      <c r="I13" s="28">
        <f>単位行列!I13-市内品投入係数表!I13</f>
        <v>-2.6882740083347041E-3</v>
      </c>
      <c r="J13" s="28">
        <f>単位行列!J13-市内品投入係数表!J13</f>
        <v>-7.2970228630179812E-5</v>
      </c>
      <c r="K13" s="28">
        <f>単位行列!K13-市内品投入係数表!K13</f>
        <v>-6.6418135094509787E-4</v>
      </c>
      <c r="L13" s="28">
        <f>単位行列!L13-市内品投入係数表!L13</f>
        <v>-1.876394497118982E-3</v>
      </c>
      <c r="M13" s="28">
        <f>単位行列!M13-市内品投入係数表!M13</f>
        <v>-1.0541096624112573E-4</v>
      </c>
      <c r="N13" s="28">
        <f>単位行列!N13-市内品投入係数表!N13</f>
        <v>-4.0131844507961196E-4</v>
      </c>
      <c r="O13" s="28">
        <f>単位行列!O13-市内品投入係数表!O13</f>
        <v>-6.9902591280010702E-4</v>
      </c>
      <c r="P13" s="28">
        <f>単位行列!P13-市内品投入係数表!P13</f>
        <v>-1.5269106668074482E-4</v>
      </c>
      <c r="Q13" s="28">
        <f>単位行列!Q13-市内品投入係数表!Q13</f>
        <v>-1.2971469018067087E-4</v>
      </c>
      <c r="R13" s="28">
        <f>単位行列!R13-市内品投入係数表!R13</f>
        <v>-5.1078772374350443E-4</v>
      </c>
      <c r="S13" s="28">
        <f>単位行列!S13-市内品投入係数表!S13</f>
        <v>-5.1686752274289081E-4</v>
      </c>
      <c r="T13" s="28">
        <f>単位行列!T13-市内品投入係数表!T13</f>
        <v>-7.7511532432339436E-4</v>
      </c>
      <c r="U13" s="28">
        <f>単位行列!U13-市内品投入係数表!U13</f>
        <v>-1.3115960367851315E-4</v>
      </c>
      <c r="V13" s="28">
        <f>単位行列!V13-市内品投入係数表!V13</f>
        <v>-1.9772825709541263E-4</v>
      </c>
      <c r="W13" s="28">
        <f>単位行列!W13-市内品投入係数表!W13</f>
        <v>-8.577115438260563E-3</v>
      </c>
      <c r="X13" s="28">
        <f>単位行列!X13-市内品投入係数表!X13</f>
        <v>-5.6637285302265951E-3</v>
      </c>
      <c r="Y13" s="28">
        <f>単位行列!Y13-市内品投入係数表!Y13</f>
        <v>-3.817830215805999E-4</v>
      </c>
      <c r="Z13" s="28">
        <f>単位行列!Z13-市内品投入係数表!Z13</f>
        <v>-4.2087477142957995E-4</v>
      </c>
      <c r="AA13" s="28">
        <f>単位行列!AA13-市内品投入係数表!AA13</f>
        <v>-5.2782710749088926E-4</v>
      </c>
      <c r="AB13" s="28">
        <f>単位行列!AB13-市内品投入係数表!AB13</f>
        <v>-8.7379739176734496E-4</v>
      </c>
      <c r="AC13" s="28">
        <f>単位行列!AC13-市内品投入係数表!AC13</f>
        <v>-5.4628302880503589E-4</v>
      </c>
      <c r="AD13" s="28">
        <f>単位行列!AD13-市内品投入係数表!AD13</f>
        <v>-6.9532173500250636E-5</v>
      </c>
      <c r="AE13" s="28">
        <f>単位行列!AE13-市内品投入係数表!AE13</f>
        <v>-6.4976124437180957E-4</v>
      </c>
      <c r="AF13" s="28">
        <f>単位行列!AF13-市内品投入係数表!AF13</f>
        <v>-7.9868727196205581E-4</v>
      </c>
      <c r="AG13" s="28">
        <f>単位行列!AG13-市内品投入係数表!AG13</f>
        <v>-1.3532925093282227E-4</v>
      </c>
      <c r="AH13" s="28">
        <f>単位行列!AH13-市内品投入係数表!AH13</f>
        <v>-9.4621699111836831E-4</v>
      </c>
      <c r="AI13" s="28">
        <f>単位行列!AI13-市内品投入係数表!AI13</f>
        <v>-7.291314779045143E-4</v>
      </c>
      <c r="AJ13" s="28">
        <f>単位行列!AJ13-市内品投入係数表!AJ13</f>
        <v>-2.2331921386695591E-3</v>
      </c>
      <c r="AK13" s="28">
        <f>単位行列!AK13-市内品投入係数表!AK13</f>
        <v>-5.4326158527358368E-4</v>
      </c>
      <c r="AL13" s="28">
        <f>単位行列!AL13-市内品投入係数表!AL13</f>
        <v>-5.9703798131003217E-4</v>
      </c>
      <c r="AM13" s="28">
        <f>単位行列!AM13-市内品投入係数表!AM13</f>
        <v>-5.0333556133013525E-2</v>
      </c>
      <c r="AN13" s="34">
        <f>単位行列!AN13-市内品投入係数表!AN13</f>
        <v>-3.722293356648153E-5</v>
      </c>
    </row>
    <row r="14" spans="2:43" x14ac:dyDescent="0.15">
      <c r="B14" s="5" t="s">
        <v>53</v>
      </c>
      <c r="C14" s="42" t="s">
        <v>125</v>
      </c>
      <c r="D14" s="33">
        <f>単位行列!D14-市内品投入係数表!D14</f>
        <v>-8.8901682241136083E-3</v>
      </c>
      <c r="E14" s="28">
        <f>単位行列!E14-市内品投入係数表!E14</f>
        <v>0</v>
      </c>
      <c r="F14" s="28">
        <f>単位行列!F14-市内品投入係数表!F14</f>
        <v>-1.7473628742473719E-3</v>
      </c>
      <c r="G14" s="28">
        <f>単位行列!G14-市内品投入係数表!G14</f>
        <v>-1.3166871715078578E-2</v>
      </c>
      <c r="H14" s="28">
        <f>単位行列!H14-市内品投入係数表!H14</f>
        <v>-2.8126580059059467E-3</v>
      </c>
      <c r="I14" s="28">
        <f>単位行列!I14-市内品投入係数表!I14</f>
        <v>0.95678118590726846</v>
      </c>
      <c r="J14" s="28">
        <f>単位行列!J14-市内品投入係数表!J14</f>
        <v>-5.4773480363817717E-3</v>
      </c>
      <c r="K14" s="28">
        <f>単位行列!K14-市内品投入係数表!K14</f>
        <v>-2.3856776313592756E-2</v>
      </c>
      <c r="L14" s="28">
        <f>単位行列!L14-市内品投入係数表!L14</f>
        <v>-3.7006764744357988E-3</v>
      </c>
      <c r="M14" s="28">
        <f>単位行列!M14-市内品投入係数表!M14</f>
        <v>-6.3764962217233341E-4</v>
      </c>
      <c r="N14" s="28">
        <f>単位行列!N14-市内品投入係数表!N14</f>
        <v>-1.9793509690925804E-3</v>
      </c>
      <c r="O14" s="28">
        <f>単位行列!O14-市内品投入係数表!O14</f>
        <v>-1.4875934712694943E-3</v>
      </c>
      <c r="P14" s="28">
        <f>単位行列!P14-市内品投入係数表!P14</f>
        <v>-6.0793659513092859E-4</v>
      </c>
      <c r="Q14" s="28">
        <f>単位行列!Q14-市内品投入係数表!Q14</f>
        <v>-5.8730790296960503E-4</v>
      </c>
      <c r="R14" s="28">
        <f>単位行列!R14-市内品投入係数表!R14</f>
        <v>-8.4105975033561375E-4</v>
      </c>
      <c r="S14" s="28">
        <f>単位行列!S14-市内品投入係数表!S14</f>
        <v>-1.6808970022312664E-3</v>
      </c>
      <c r="T14" s="28">
        <f>単位行列!T14-市内品投入係数表!T14</f>
        <v>-1.5759312053564159E-3</v>
      </c>
      <c r="U14" s="28">
        <f>単位行列!U14-市内品投入係数表!U14</f>
        <v>-6.9105119360875103E-4</v>
      </c>
      <c r="V14" s="28">
        <f>単位行列!V14-市内品投入係数表!V14</f>
        <v>-2.8555252699600168E-3</v>
      </c>
      <c r="W14" s="28">
        <f>単位行列!W14-市内品投入係数表!W14</f>
        <v>-5.6403525572114232E-3</v>
      </c>
      <c r="X14" s="28">
        <f>単位行列!X14-市内品投入係数表!X14</f>
        <v>-7.3066577514144921E-4</v>
      </c>
      <c r="Y14" s="28">
        <f>単位行列!Y14-市内品投入係数表!Y14</f>
        <v>-2.6242147266257378E-4</v>
      </c>
      <c r="Z14" s="28">
        <f>単位行列!Z14-市内品投入係数表!Z14</f>
        <v>-1.3106524878612282E-3</v>
      </c>
      <c r="AA14" s="28">
        <f>単位行列!AA14-市内品投入係数表!AA14</f>
        <v>-2.2721796747049391E-3</v>
      </c>
      <c r="AB14" s="28">
        <f>単位行列!AB14-市内品投入係数表!AB14</f>
        <v>-1.3333180475154796E-6</v>
      </c>
      <c r="AC14" s="28">
        <f>単位行列!AC14-市内品投入係数表!AC14</f>
        <v>-3.0964067806973861E-6</v>
      </c>
      <c r="AD14" s="28">
        <f>単位行列!AD14-市内品投入係数表!AD14</f>
        <v>-5.1741328904160429E-6</v>
      </c>
      <c r="AE14" s="28">
        <f>単位行列!AE14-市内品投入係数表!AE14</f>
        <v>-8.4615444087161957E-5</v>
      </c>
      <c r="AF14" s="28">
        <f>単位行列!AF14-市内品投入係数表!AF14</f>
        <v>-8.2351004866018936E-5</v>
      </c>
      <c r="AG14" s="28">
        <f>単位行列!AG14-市内品投入係数表!AG14</f>
        <v>-1.4251662693361695E-4</v>
      </c>
      <c r="AH14" s="28">
        <f>単位行列!AH14-市内品投入係数表!AH14</f>
        <v>-1.6717153449199505E-3</v>
      </c>
      <c r="AI14" s="28">
        <f>単位行列!AI14-市内品投入係数表!AI14</f>
        <v>-2.4631285113650842E-2</v>
      </c>
      <c r="AJ14" s="28">
        <f>単位行列!AJ14-市内品投入係数表!AJ14</f>
        <v>-3.7167395776448181E-4</v>
      </c>
      <c r="AK14" s="28">
        <f>単位行列!AK14-市内品投入係数表!AK14</f>
        <v>-5.7323493325967955E-4</v>
      </c>
      <c r="AL14" s="28">
        <f>単位行列!AL14-市内品投入係数表!AL14</f>
        <v>-1.5295088828877793E-3</v>
      </c>
      <c r="AM14" s="28">
        <f>単位行列!AM14-市内品投入係数表!AM14</f>
        <v>-1.3864745084333999E-3</v>
      </c>
      <c r="AN14" s="34">
        <f>単位行列!AN14-市内品投入係数表!AN14</f>
        <v>-2.9403858411380793E-4</v>
      </c>
    </row>
    <row r="15" spans="2:43" x14ac:dyDescent="0.15">
      <c r="B15" s="5" t="s">
        <v>54</v>
      </c>
      <c r="C15" s="42" t="s">
        <v>126</v>
      </c>
      <c r="D15" s="33">
        <f>単位行列!D15-市内品投入係数表!D15</f>
        <v>-2.1353357505330523E-4</v>
      </c>
      <c r="E15" s="28">
        <f>単位行列!E15-市内品投入係数表!E15</f>
        <v>0</v>
      </c>
      <c r="F15" s="28">
        <f>単位行列!F15-市内品投入係数表!F15</f>
        <v>-5.3661511828493833E-5</v>
      </c>
      <c r="G15" s="28">
        <f>単位行列!G15-市内品投入係数表!G15</f>
        <v>-3.4693287920719338E-5</v>
      </c>
      <c r="H15" s="28">
        <f>単位行列!H15-市内品投入係数表!H15</f>
        <v>-2.8916123538140532E-5</v>
      </c>
      <c r="I15" s="28">
        <f>単位行列!I15-市内品投入係数表!I15</f>
        <v>-6.6356449302961006E-5</v>
      </c>
      <c r="J15" s="28">
        <f>単位行列!J15-市内品投入係数表!J15</f>
        <v>0.99612860351711052</v>
      </c>
      <c r="K15" s="28">
        <f>単位行列!K15-市内品投入係数表!K15</f>
        <v>-1.6802255535948436E-5</v>
      </c>
      <c r="L15" s="28">
        <f>単位行列!L15-市内品投入係数表!L15</f>
        <v>-2.0874191392218478E-4</v>
      </c>
      <c r="M15" s="28">
        <f>単位行列!M15-市内品投入係数表!M15</f>
        <v>-2.2066268569162788E-4</v>
      </c>
      <c r="N15" s="28">
        <f>単位行列!N15-市内品投入係数表!N15</f>
        <v>-7.8996029262399104E-5</v>
      </c>
      <c r="O15" s="28">
        <f>単位行列!O15-市内品投入係数表!O15</f>
        <v>-5.6304165331645843E-5</v>
      </c>
      <c r="P15" s="28">
        <f>単位行列!P15-市内品投入係数表!P15</f>
        <v>-1.5581886218135354E-5</v>
      </c>
      <c r="Q15" s="28">
        <f>単位行列!Q15-市内品投入係数表!Q15</f>
        <v>-1.0365357643508123E-5</v>
      </c>
      <c r="R15" s="28">
        <f>単位行列!R15-市内品投入係数表!R15</f>
        <v>-1.2131271955868257E-5</v>
      </c>
      <c r="S15" s="28">
        <f>単位行列!S15-市内品投入係数表!S15</f>
        <v>-1.1766598847219035E-5</v>
      </c>
      <c r="T15" s="28">
        <f>単位行列!T15-市内品投入係数表!T15</f>
        <v>-1.5548730515706829E-5</v>
      </c>
      <c r="U15" s="28">
        <f>単位行列!U15-市内品投入係数表!U15</f>
        <v>-1.5156683477106657E-6</v>
      </c>
      <c r="V15" s="28">
        <f>単位行列!V15-市内品投入係数表!V15</f>
        <v>-2.6611054615028638E-5</v>
      </c>
      <c r="W15" s="28">
        <f>単位行列!W15-市内品投入係数表!W15</f>
        <v>-2.3594276484089741E-5</v>
      </c>
      <c r="X15" s="28">
        <f>単位行列!X15-市内品投入係数表!X15</f>
        <v>-1.9218974730426448E-4</v>
      </c>
      <c r="Y15" s="28">
        <f>単位行列!Y15-市内品投入係数表!Y15</f>
        <v>-4.7881914849870911E-4</v>
      </c>
      <c r="Z15" s="28">
        <f>単位行列!Z15-市内品投入係数表!Z15</f>
        <v>-1.916716947867809E-4</v>
      </c>
      <c r="AA15" s="28">
        <f>単位行列!AA15-市内品投入係数表!AA15</f>
        <v>-1.9871770570529097E-4</v>
      </c>
      <c r="AB15" s="28">
        <f>単位行列!AB15-市内品投入係数表!AB15</f>
        <v>-2.2266065070299782E-5</v>
      </c>
      <c r="AC15" s="28">
        <f>単位行列!AC15-市内品投入係数表!AC15</f>
        <v>-7.1177965814290095E-6</v>
      </c>
      <c r="AD15" s="28">
        <f>単位行列!AD15-市内品投入係数表!AD15</f>
        <v>-5.7991281241512513E-6</v>
      </c>
      <c r="AE15" s="28">
        <f>単位行列!AE15-市内品投入係数表!AE15</f>
        <v>-1.1339783850505718E-3</v>
      </c>
      <c r="AF15" s="28">
        <f>単位行列!AF15-市内品投入係数表!AF15</f>
        <v>-1.002040688722143E-5</v>
      </c>
      <c r="AG15" s="28">
        <f>単位行列!AG15-市内品投入係数表!AG15</f>
        <v>-1.5604094387524099E-4</v>
      </c>
      <c r="AH15" s="28">
        <f>単位行列!AH15-市内品投入係数表!AH15</f>
        <v>-4.8102328711799928E-5</v>
      </c>
      <c r="AI15" s="28">
        <f>単位行列!AI15-市内品投入係数表!AI15</f>
        <v>-2.9833693697521759E-5</v>
      </c>
      <c r="AJ15" s="28">
        <f>単位行列!AJ15-市内品投入係数表!AJ15</f>
        <v>-5.4841077562323655E-5</v>
      </c>
      <c r="AK15" s="28">
        <f>単位行列!AK15-市内品投入係数表!AK15</f>
        <v>-3.4523635878884474E-5</v>
      </c>
      <c r="AL15" s="28">
        <f>単位行列!AL15-市内品投入係数表!AL15</f>
        <v>-6.1193134090455233E-5</v>
      </c>
      <c r="AM15" s="28">
        <f>単位行列!AM15-市内品投入係数表!AM15</f>
        <v>0</v>
      </c>
      <c r="AN15" s="34">
        <f>単位行列!AN15-市内品投入係数表!AN15</f>
        <v>-7.7954322928364421E-5</v>
      </c>
    </row>
    <row r="16" spans="2:43" x14ac:dyDescent="0.15">
      <c r="B16" s="5" t="s">
        <v>55</v>
      </c>
      <c r="C16" s="42" t="s">
        <v>144</v>
      </c>
      <c r="D16" s="33">
        <f>単位行列!D16-市内品投入係数表!D16</f>
        <v>-2.545640144616407E-3</v>
      </c>
      <c r="E16" s="28">
        <f>単位行列!E16-市内品投入係数表!E16</f>
        <v>0</v>
      </c>
      <c r="F16" s="28">
        <f>単位行列!F16-市内品投入係数表!F16</f>
        <v>-2.5641044019603623E-3</v>
      </c>
      <c r="G16" s="28">
        <f>単位行列!G16-市内品投入係数表!G16</f>
        <v>-1.4378559242282263E-3</v>
      </c>
      <c r="H16" s="28">
        <f>単位行列!H16-市内品投入係数表!H16</f>
        <v>-1.149531196100092E-3</v>
      </c>
      <c r="I16" s="28">
        <f>単位行列!I16-市内品投入係数表!I16</f>
        <v>-5.3495000731445096E-3</v>
      </c>
      <c r="J16" s="28">
        <f>単位行列!J16-市内品投入係数表!J16</f>
        <v>-9.8419949384764198E-5</v>
      </c>
      <c r="K16" s="28">
        <f>単位行列!K16-市内品投入係数表!K16</f>
        <v>0.97577450534055954</v>
      </c>
      <c r="L16" s="28">
        <f>単位行列!L16-市内品投入係数表!L16</f>
        <v>-6.368464673948876E-4</v>
      </c>
      <c r="M16" s="28">
        <f>単位行列!M16-市内品投入係数表!M16</f>
        <v>-5.8550006365875831E-5</v>
      </c>
      <c r="N16" s="28">
        <f>単位行列!N16-市内品投入係数表!N16</f>
        <v>-1.8015188835491713E-3</v>
      </c>
      <c r="O16" s="28">
        <f>単位行列!O16-市内品投入係数表!O16</f>
        <v>-8.1909222940792007E-4</v>
      </c>
      <c r="P16" s="28">
        <f>単位行列!P16-市内品投入係数表!P16</f>
        <v>-1.1735914594716115E-3</v>
      </c>
      <c r="Q16" s="28">
        <f>単位行列!Q16-市内品投入係数表!Q16</f>
        <v>-1.9174164665977716E-3</v>
      </c>
      <c r="R16" s="28">
        <f>単位行列!R16-市内品投入係数表!R16</f>
        <v>-5.5173552843910366E-3</v>
      </c>
      <c r="S16" s="28">
        <f>単位行列!S16-市内品投入係数表!S16</f>
        <v>-1.5380064619788603E-3</v>
      </c>
      <c r="T16" s="28">
        <f>単位行列!T16-市内品投入係数表!T16</f>
        <v>-3.8608620262453111E-3</v>
      </c>
      <c r="U16" s="28">
        <f>単位行列!U16-市内品投入係数表!U16</f>
        <v>-1.977905425698573E-3</v>
      </c>
      <c r="V16" s="28">
        <f>単位行列!V16-市内品投入係数表!V16</f>
        <v>-6.6057154228343386E-3</v>
      </c>
      <c r="W16" s="28">
        <f>単位行列!W16-市内品投入係数表!W16</f>
        <v>-6.6844845002415713E-3</v>
      </c>
      <c r="X16" s="28">
        <f>単位行列!X16-市内品投入係数表!X16</f>
        <v>-1.6827639472613339E-3</v>
      </c>
      <c r="Y16" s="28">
        <f>単位行列!Y16-市内品投入係数表!Y16</f>
        <v>0</v>
      </c>
      <c r="Z16" s="28">
        <f>単位行列!Z16-市内品投入係数表!Z16</f>
        <v>-4.6094656851945158E-3</v>
      </c>
      <c r="AA16" s="28">
        <f>単位行列!AA16-市内品投入係数表!AA16</f>
        <v>-2.3789621336969919E-3</v>
      </c>
      <c r="AB16" s="28">
        <f>単位行列!AB16-市内品投入係数表!AB16</f>
        <v>-6.3217068258995303E-4</v>
      </c>
      <c r="AC16" s="28">
        <f>単位行列!AC16-市内品投入係数表!AC16</f>
        <v>-3.121880732871645E-4</v>
      </c>
      <c r="AD16" s="28">
        <f>単位行列!AD16-市内品投入係数表!AD16</f>
        <v>-8.4031053919682273E-5</v>
      </c>
      <c r="AE16" s="28">
        <f>単位行列!AE16-市内品投入係数表!AE16</f>
        <v>-2.9569607262950671E-4</v>
      </c>
      <c r="AF16" s="28">
        <f>単位行列!AF16-市内品投入係数表!AF16</f>
        <v>-3.3987273918615447E-4</v>
      </c>
      <c r="AG16" s="28">
        <f>単位行列!AG16-市内品投入係数表!AG16</f>
        <v>-2.1194875267281291E-4</v>
      </c>
      <c r="AH16" s="28">
        <f>単位行列!AH16-市内品投入係数表!AH16</f>
        <v>-5.6933435859123028E-4</v>
      </c>
      <c r="AI16" s="28">
        <f>単位行列!AI16-市内品投入係数表!AI16</f>
        <v>-2.3936611481998625E-4</v>
      </c>
      <c r="AJ16" s="28">
        <f>単位行列!AJ16-市内品投入係数表!AJ16</f>
        <v>-1.0331463788423594E-3</v>
      </c>
      <c r="AK16" s="28">
        <f>単位行列!AK16-市内品投入係数表!AK16</f>
        <v>-6.881606280673059E-4</v>
      </c>
      <c r="AL16" s="28">
        <f>単位行列!AL16-市内品投入係数表!AL16</f>
        <v>-3.1237849614023023E-4</v>
      </c>
      <c r="AM16" s="28">
        <f>単位行列!AM16-市内品投入係数表!AM16</f>
        <v>-5.4252403468081894E-3</v>
      </c>
      <c r="AN16" s="34">
        <f>単位行列!AN16-市内品投入係数表!AN16</f>
        <v>-1.3015132194879546E-4</v>
      </c>
    </row>
    <row r="17" spans="2:40" x14ac:dyDescent="0.15">
      <c r="B17" s="5" t="s">
        <v>56</v>
      </c>
      <c r="C17" s="42" t="s">
        <v>127</v>
      </c>
      <c r="D17" s="33">
        <f>単位行列!D17-市内品投入係数表!D17</f>
        <v>-3.8570138104494106E-4</v>
      </c>
      <c r="E17" s="28">
        <f>単位行列!E17-市内品投入係数表!E17</f>
        <v>0</v>
      </c>
      <c r="F17" s="28">
        <f>単位行列!F17-市内品投入係数表!F17</f>
        <v>-2.3337072533594248E-4</v>
      </c>
      <c r="G17" s="28">
        <f>単位行列!G17-市内品投入係数表!G17</f>
        <v>-8.2131765058942078E-5</v>
      </c>
      <c r="H17" s="28">
        <f>単位行列!H17-市内品投入係数表!H17</f>
        <v>-6.8646105576195308E-5</v>
      </c>
      <c r="I17" s="28">
        <f>単位行列!I17-市内品投入係数表!I17</f>
        <v>-9.1783607817467507E-4</v>
      </c>
      <c r="J17" s="28">
        <f>単位行列!J17-市内品投入係数表!J17</f>
        <v>-2.2780654508927681E-3</v>
      </c>
      <c r="K17" s="28">
        <f>単位行列!K17-市内品投入係数表!K17</f>
        <v>-2.496075841553988E-4</v>
      </c>
      <c r="L17" s="28">
        <f>単位行列!L17-市内品投入係数表!L17</f>
        <v>0.98732452579204055</v>
      </c>
      <c r="M17" s="28">
        <f>単位行列!M17-市内品投入係数表!M17</f>
        <v>-6.0774393484269858E-4</v>
      </c>
      <c r="N17" s="28">
        <f>単位行列!N17-市内品投入係数表!N17</f>
        <v>-9.5701254846053397E-5</v>
      </c>
      <c r="O17" s="28">
        <f>単位行列!O17-市内品投入係数表!O17</f>
        <v>-5.4593246377320664E-4</v>
      </c>
      <c r="P17" s="28">
        <f>単位行列!P17-市内品投入係数表!P17</f>
        <v>-1.0504602671363771E-3</v>
      </c>
      <c r="Q17" s="28">
        <f>単位行列!Q17-市内品投入係数表!Q17</f>
        <v>-5.4222601610174649E-4</v>
      </c>
      <c r="R17" s="28">
        <f>単位行列!R17-市内品投入係数表!R17</f>
        <v>-6.9750605153036356E-3</v>
      </c>
      <c r="S17" s="28">
        <f>単位行列!S17-市内品投入係数表!S17</f>
        <v>-3.5006493919063301E-3</v>
      </c>
      <c r="T17" s="28">
        <f>単位行列!T17-市内品投入係数表!T17</f>
        <v>-6.4154449219816728E-4</v>
      </c>
      <c r="U17" s="28">
        <f>単位行列!U17-市内品投入係数表!U17</f>
        <v>-7.3584729582592059E-5</v>
      </c>
      <c r="V17" s="28">
        <f>単位行列!V17-市内品投入係数表!V17</f>
        <v>-2.5502955314359098E-4</v>
      </c>
      <c r="W17" s="28">
        <f>単位行列!W17-市内品投入係数表!W17</f>
        <v>-4.734510171094225E-4</v>
      </c>
      <c r="X17" s="28">
        <f>単位行列!X17-市内品投入係数表!X17</f>
        <v>-4.5751749303833246E-3</v>
      </c>
      <c r="Y17" s="28">
        <f>単位行列!Y17-市内品投入係数表!Y17</f>
        <v>-5.3721964197193231E-6</v>
      </c>
      <c r="Z17" s="28">
        <f>単位行列!Z17-市内品投入係数表!Z17</f>
        <v>-4.5845166132085937E-4</v>
      </c>
      <c r="AA17" s="28">
        <f>単位行列!AA17-市内品投入係数表!AA17</f>
        <v>-4.2672089596945654E-5</v>
      </c>
      <c r="AB17" s="28">
        <f>単位行列!AB17-市内品投入係数表!AB17</f>
        <v>-1.7697696428158286E-5</v>
      </c>
      <c r="AC17" s="28">
        <f>単位行列!AC17-市内品投入係数表!AC17</f>
        <v>-9.1393404823155414E-7</v>
      </c>
      <c r="AD17" s="28">
        <f>単位行列!AD17-市内品投入係数表!AD17</f>
        <v>-5.6820104638264487E-6</v>
      </c>
      <c r="AE17" s="28">
        <f>単位行列!AE17-市内品投入係数表!AE17</f>
        <v>-1.9353717019223844E-6</v>
      </c>
      <c r="AF17" s="28">
        <f>単位行列!AF17-市内品投入係数表!AF17</f>
        <v>-5.666386230554827E-7</v>
      </c>
      <c r="AG17" s="28">
        <f>単位行列!AG17-市内品投入係数表!AG17</f>
        <v>-1.7212044075252E-5</v>
      </c>
      <c r="AH17" s="28">
        <f>単位行列!AH17-市内品投入係数表!AH17</f>
        <v>-1.5551811880430941E-4</v>
      </c>
      <c r="AI17" s="28">
        <f>単位行列!AI17-市内品投入係数表!AI17</f>
        <v>-6.4785224060814984E-5</v>
      </c>
      <c r="AJ17" s="28">
        <f>単位行列!AJ17-市内品投入係数表!AJ17</f>
        <v>-4.8673206678441471E-5</v>
      </c>
      <c r="AK17" s="28">
        <f>単位行列!AK17-市内品投入係数表!AK17</f>
        <v>-4.4610909294862037E-5</v>
      </c>
      <c r="AL17" s="28">
        <f>単位行列!AL17-市内品投入係数表!AL17</f>
        <v>-8.6696731490279913E-5</v>
      </c>
      <c r="AM17" s="28">
        <f>単位行列!AM17-市内品投入係数表!AM17</f>
        <v>-4.7447095566406915E-4</v>
      </c>
      <c r="AN17" s="34">
        <f>単位行列!AN17-市内品投入係数表!AN17</f>
        <v>-1.2896007617518829E-4</v>
      </c>
    </row>
    <row r="18" spans="2:40" x14ac:dyDescent="0.15">
      <c r="B18" s="5" t="s">
        <v>57</v>
      </c>
      <c r="C18" s="42" t="s">
        <v>128</v>
      </c>
      <c r="D18" s="33">
        <f>単位行列!D18-市内品投入係数表!D18</f>
        <v>-5.367709750940084E-6</v>
      </c>
      <c r="E18" s="28">
        <f>単位行列!E18-市内品投入係数表!E18</f>
        <v>0</v>
      </c>
      <c r="F18" s="28">
        <f>単位行列!F18-市内品投入係数表!F18</f>
        <v>0</v>
      </c>
      <c r="G18" s="28">
        <f>単位行列!G18-市内品投入係数表!G18</f>
        <v>-2.5013725361944194E-5</v>
      </c>
      <c r="H18" s="28">
        <f>単位行列!H18-市内品投入係数表!H18</f>
        <v>-3.3402685877523421E-4</v>
      </c>
      <c r="I18" s="28">
        <f>単位行列!I18-市内品投入係数表!I18</f>
        <v>-6.6400360154381159E-8</v>
      </c>
      <c r="J18" s="28">
        <f>単位行列!J18-市内品投入係数表!J18</f>
        <v>0</v>
      </c>
      <c r="K18" s="28">
        <f>単位行列!K18-市内品投入係数表!K18</f>
        <v>-1.1280389472045411E-4</v>
      </c>
      <c r="L18" s="28">
        <f>単位行列!L18-市内品投入係数表!L18</f>
        <v>-9.2215416842194236E-5</v>
      </c>
      <c r="M18" s="28">
        <f>単位行列!M18-市内品投入係数表!M18</f>
        <v>0.97940921314301166</v>
      </c>
      <c r="N18" s="28">
        <f>単位行列!N18-市内品投入係数表!N18</f>
        <v>-7.2379473800709461E-5</v>
      </c>
      <c r="O18" s="28">
        <f>単位行列!O18-市内品投入係数表!O18</f>
        <v>-1.149272379236691E-2</v>
      </c>
      <c r="P18" s="28">
        <f>単位行列!P18-市内品投入係数表!P18</f>
        <v>-6.0373574271153458E-3</v>
      </c>
      <c r="Q18" s="28">
        <f>単位行列!Q18-市内品投入係数表!Q18</f>
        <v>-4.9275679187960738E-3</v>
      </c>
      <c r="R18" s="28">
        <f>単位行列!R18-市内品投入係数表!R18</f>
        <v>-5.6744589684758814E-4</v>
      </c>
      <c r="S18" s="28">
        <f>単位行列!S18-市内品投入係数表!S18</f>
        <v>-7.0887097560374537E-4</v>
      </c>
      <c r="T18" s="28">
        <f>単位行列!T18-市内品投入係数表!T18</f>
        <v>-2.8588447022939527E-3</v>
      </c>
      <c r="U18" s="28">
        <f>単位行列!U18-市内品投入係数表!U18</f>
        <v>-4.7986669105479858E-4</v>
      </c>
      <c r="V18" s="28">
        <f>単位行列!V18-市内品投入係数表!V18</f>
        <v>-2.8524455513798579E-3</v>
      </c>
      <c r="W18" s="28">
        <f>単位行列!W18-市内品投入係数表!W18</f>
        <v>-2.0817279896557017E-4</v>
      </c>
      <c r="X18" s="28">
        <f>単位行列!X18-市内品投入係数表!X18</f>
        <v>-1.1895949463890014E-3</v>
      </c>
      <c r="Y18" s="28">
        <f>単位行列!Y18-市内品投入係数表!Y18</f>
        <v>0</v>
      </c>
      <c r="Z18" s="28">
        <f>単位行列!Z18-市内品投入係数表!Z18</f>
        <v>-1.5063614484811433E-6</v>
      </c>
      <c r="AA18" s="28">
        <f>単位行列!AA18-市内品投入係数表!AA18</f>
        <v>0</v>
      </c>
      <c r="AB18" s="28">
        <f>単位行列!AB18-市内品投入係数表!AB18</f>
        <v>0</v>
      </c>
      <c r="AC18" s="28">
        <f>単位行列!AC18-市内品投入係数表!AC18</f>
        <v>0</v>
      </c>
      <c r="AD18" s="28">
        <f>単位行列!AD18-市内品投入係数表!AD18</f>
        <v>0</v>
      </c>
      <c r="AE18" s="28">
        <f>単位行列!AE18-市内品投入係数表!AE18</f>
        <v>-1.232985749611382E-5</v>
      </c>
      <c r="AF18" s="28">
        <f>単位行列!AF18-市内品投入係数表!AF18</f>
        <v>0</v>
      </c>
      <c r="AG18" s="28">
        <f>単位行列!AG18-市内品投入係数表!AG18</f>
        <v>-2.2392098817520999E-6</v>
      </c>
      <c r="AH18" s="28">
        <f>単位行列!AH18-市内品投入係数表!AH18</f>
        <v>0</v>
      </c>
      <c r="AI18" s="28">
        <f>単位行列!AI18-市内品投入係数表!AI18</f>
        <v>-1.4997238906195964E-7</v>
      </c>
      <c r="AJ18" s="28">
        <f>単位行列!AJ18-市内品投入係数表!AJ18</f>
        <v>0</v>
      </c>
      <c r="AK18" s="28">
        <f>単位行列!AK18-市内品投入係数表!AK18</f>
        <v>-6.8713370090471057E-6</v>
      </c>
      <c r="AL18" s="28">
        <f>単位行列!AL18-市内品投入係数表!AL18</f>
        <v>-2.7713023219224145E-6</v>
      </c>
      <c r="AM18" s="28">
        <f>単位行列!AM18-市内品投入係数表!AM18</f>
        <v>0</v>
      </c>
      <c r="AN18" s="34">
        <f>単位行列!AN18-市内品投入係数表!AN18</f>
        <v>-8.1892138895944233E-5</v>
      </c>
    </row>
    <row r="19" spans="2:40" x14ac:dyDescent="0.15">
      <c r="B19" s="5" t="s">
        <v>58</v>
      </c>
      <c r="C19" s="42" t="s">
        <v>129</v>
      </c>
      <c r="D19" s="33">
        <f>単位行列!D19-市内品投入係数表!D19</f>
        <v>0</v>
      </c>
      <c r="E19" s="28">
        <f>単位行列!E19-市内品投入係数表!E19</f>
        <v>0</v>
      </c>
      <c r="F19" s="28">
        <f>単位行列!F19-市内品投入係数表!F19</f>
        <v>2.1625871311718918E-4</v>
      </c>
      <c r="G19" s="28">
        <f>単位行列!G19-市内品投入係数表!G19</f>
        <v>0</v>
      </c>
      <c r="H19" s="28">
        <f>単位行列!H19-市内品投入係数表!H19</f>
        <v>1.073397522874182E-4</v>
      </c>
      <c r="I19" s="28">
        <f>単位行列!I19-市内品投入係数表!I19</f>
        <v>2.3210833828581407E-4</v>
      </c>
      <c r="J19" s="28">
        <f>単位行列!J19-市内品投入係数表!J19</f>
        <v>0</v>
      </c>
      <c r="K19" s="28">
        <f>単位行列!K19-市内品投入係数表!K19</f>
        <v>1.9684141119926852E-4</v>
      </c>
      <c r="L19" s="28">
        <f>単位行列!L19-市内品投入係数表!L19</f>
        <v>4.5061947871892277E-4</v>
      </c>
      <c r="M19" s="28">
        <f>単位行列!M19-市内品投入係数表!M19</f>
        <v>1.2252550562460161E-4</v>
      </c>
      <c r="N19" s="28">
        <f>単位行列!N19-市内品投入係数表!N19</f>
        <v>1.0393419275909339</v>
      </c>
      <c r="O19" s="28">
        <f>単位行列!O19-市内品投入係数表!O19</f>
        <v>4.7839646057912261E-3</v>
      </c>
      <c r="P19" s="28">
        <f>単位行列!P19-市内品投入係数表!P19</f>
        <v>3.1363917481492943E-3</v>
      </c>
      <c r="Q19" s="28">
        <f>単位行列!Q19-市内品投入係数表!Q19</f>
        <v>1.6264530270274466E-3</v>
      </c>
      <c r="R19" s="28">
        <f>単位行列!R19-市内品投入係数表!R19</f>
        <v>3.8504031688134633E-3</v>
      </c>
      <c r="S19" s="28">
        <f>単位行列!S19-市内品投入係数表!S19</f>
        <v>5.9122552438318141E-3</v>
      </c>
      <c r="T19" s="28">
        <f>単位行列!T19-市内品投入係数表!T19</f>
        <v>5.6122343161427836E-3</v>
      </c>
      <c r="U19" s="28">
        <f>単位行列!U19-市内品投入係数表!U19</f>
        <v>2.017620003448167E-3</v>
      </c>
      <c r="V19" s="28">
        <f>単位行列!V19-市内品投入係数表!V19</f>
        <v>2.3062121505580541E-3</v>
      </c>
      <c r="W19" s="28">
        <f>単位行列!W19-市内品投入係数表!W19</f>
        <v>1.3044922602602387E-3</v>
      </c>
      <c r="X19" s="28">
        <f>単位行列!X19-市内品投入係数表!X19</f>
        <v>5.6224795881674755E-4</v>
      </c>
      <c r="Y19" s="28">
        <f>単位行列!Y19-市内品投入係数表!Y19</f>
        <v>3.446247509455017E-5</v>
      </c>
      <c r="Z19" s="28">
        <f>単位行列!Z19-市内品投入係数表!Z19</f>
        <v>1.885609882004897E-5</v>
      </c>
      <c r="AA19" s="28">
        <f>単位行列!AA19-市内品投入係数表!AA19</f>
        <v>0</v>
      </c>
      <c r="AB19" s="28">
        <f>単位行列!AB19-市内品投入係数表!AB19</f>
        <v>1.100650605889605E-6</v>
      </c>
      <c r="AC19" s="28">
        <f>単位行列!AC19-市内品投入係数表!AC19</f>
        <v>0</v>
      </c>
      <c r="AD19" s="28">
        <f>単位行列!AD19-市内品投入係数表!AD19</f>
        <v>0</v>
      </c>
      <c r="AE19" s="28">
        <f>単位行列!AE19-市内品投入係数表!AE19</f>
        <v>2.4316457806959313E-7</v>
      </c>
      <c r="AF19" s="28">
        <f>単位行列!AF19-市内品投入係数表!AF19</f>
        <v>2.6408276877094311E-6</v>
      </c>
      <c r="AG19" s="28">
        <f>単位行列!AG19-市内品投入係数表!AG19</f>
        <v>1.8903241104959655E-5</v>
      </c>
      <c r="AH19" s="28">
        <f>単位行列!AH19-市内品投入係数表!AH19</f>
        <v>8.9134493987842525E-6</v>
      </c>
      <c r="AI19" s="28">
        <f>単位行列!AI19-市内品投入係数表!AI19</f>
        <v>1.183442447410873E-4</v>
      </c>
      <c r="AJ19" s="28">
        <f>単位行列!AJ19-市内品投入係数表!AJ19</f>
        <v>2.0733784044440852E-5</v>
      </c>
      <c r="AK19" s="28">
        <f>単位行列!AK19-市内品投入係数表!AK19</f>
        <v>2.2112925045788827E-5</v>
      </c>
      <c r="AL19" s="28">
        <f>単位行列!AL19-市内品投入係数表!AL19</f>
        <v>2.9392394662032102E-5</v>
      </c>
      <c r="AM19" s="28">
        <f>単位行列!AM19-市内品投入係数表!AM19</f>
        <v>7.5776125699399769E-5</v>
      </c>
      <c r="AN19" s="34">
        <f>単位行列!AN19-市内品投入係数表!AN19</f>
        <v>9.3705875554880955E-5</v>
      </c>
    </row>
    <row r="20" spans="2:40" x14ac:dyDescent="0.15">
      <c r="B20" s="5" t="s">
        <v>59</v>
      </c>
      <c r="C20" s="42" t="s">
        <v>130</v>
      </c>
      <c r="D20" s="33">
        <f>単位行列!D20-市内品投入係数表!D20</f>
        <v>-5.1128693931329686E-4</v>
      </c>
      <c r="E20" s="28">
        <f>単位行列!E20-市内品投入係数表!E20</f>
        <v>0</v>
      </c>
      <c r="F20" s="28">
        <f>単位行列!F20-市内品投入係数表!F20</f>
        <v>-2.0649159791776505E-3</v>
      </c>
      <c r="G20" s="28">
        <f>単位行列!G20-市内品投入係数表!G20</f>
        <v>-2.1104592262861403E-4</v>
      </c>
      <c r="H20" s="28">
        <f>単位行列!H20-市内品投入係数表!H20</f>
        <v>-9.6971733472051643E-4</v>
      </c>
      <c r="I20" s="28">
        <f>単位行列!I20-市内品投入係数表!I20</f>
        <v>-2.3748066237011243E-3</v>
      </c>
      <c r="J20" s="28">
        <f>単位行列!J20-市内品投入係数表!J20</f>
        <v>-2.7747324095786175E-5</v>
      </c>
      <c r="K20" s="28">
        <f>単位行列!K20-市内品投入係数表!K20</f>
        <v>-7.5825313788585277E-4</v>
      </c>
      <c r="L20" s="28">
        <f>単位行列!L20-市内品投入係数表!L20</f>
        <v>-5.0543719028059528E-4</v>
      </c>
      <c r="M20" s="28">
        <f>単位行列!M20-市内品投入係数表!M20</f>
        <v>-1.1220747866588932E-3</v>
      </c>
      <c r="N20" s="28">
        <f>単位行列!N20-市内品投入係数表!N20</f>
        <v>-3.463270962758495E-4</v>
      </c>
      <c r="O20" s="28">
        <f>単位行列!O20-市内品投入係数表!O20</f>
        <v>0.98919353491362338</v>
      </c>
      <c r="P20" s="28">
        <f>単位行列!P20-市内品投入係数表!P20</f>
        <v>-3.8011165891374491E-3</v>
      </c>
      <c r="Q20" s="28">
        <f>単位行列!Q20-市内品投入係数表!Q20</f>
        <v>-3.9940327261296822E-3</v>
      </c>
      <c r="R20" s="28">
        <f>単位行列!R20-市内品投入係数表!R20</f>
        <v>-3.8817213961940683E-3</v>
      </c>
      <c r="S20" s="28">
        <f>単位行列!S20-市内品投入係数表!S20</f>
        <v>-3.3806392686867724E-3</v>
      </c>
      <c r="T20" s="28">
        <f>単位行列!T20-市内品投入係数表!T20</f>
        <v>-5.1001205098776224E-3</v>
      </c>
      <c r="U20" s="28">
        <f>単位行列!U20-市内品投入係数表!U20</f>
        <v>-1.5207869431085848E-3</v>
      </c>
      <c r="V20" s="28">
        <f>単位行列!V20-市内品投入係数表!V20</f>
        <v>-1.2328113342078158E-3</v>
      </c>
      <c r="W20" s="28">
        <f>単位行列!W20-市内品投入係数表!W20</f>
        <v>-2.2227847168472445E-3</v>
      </c>
      <c r="X20" s="28">
        <f>単位行列!X20-市内品投入係数表!X20</f>
        <v>-1.0739501774029372E-2</v>
      </c>
      <c r="Y20" s="28">
        <f>単位行列!Y20-市内品投入係数表!Y20</f>
        <v>-9.8052122285288709E-5</v>
      </c>
      <c r="Z20" s="28">
        <f>単位行列!Z20-市内品投入係数表!Z20</f>
        <v>-1.000195135465743E-4</v>
      </c>
      <c r="AA20" s="28">
        <f>単位行列!AA20-市内品投入係数表!AA20</f>
        <v>-1.7376669510552203E-5</v>
      </c>
      <c r="AB20" s="28">
        <f>単位行列!AB20-市内品投入係数表!AB20</f>
        <v>-3.707948249667442E-4</v>
      </c>
      <c r="AC20" s="28">
        <f>単位行列!AC20-市内品投入係数表!AC20</f>
        <v>-1.5153701514065925E-5</v>
      </c>
      <c r="AD20" s="28">
        <f>単位行列!AD20-市内品投入係数表!AD20</f>
        <v>-3.8170934769472279E-5</v>
      </c>
      <c r="AE20" s="28">
        <f>単位行列!AE20-市内品投入係数表!AE20</f>
        <v>-1.5262439927071639E-4</v>
      </c>
      <c r="AF20" s="28">
        <f>単位行列!AF20-市内品投入係数表!AF20</f>
        <v>-5.5196326764542058E-5</v>
      </c>
      <c r="AG20" s="28">
        <f>単位行列!AG20-市内品投入係数表!AG20</f>
        <v>-5.4022368629822988E-4</v>
      </c>
      <c r="AH20" s="28">
        <f>単位行列!AH20-市内品投入係数表!AH20</f>
        <v>-2.930170150064189E-5</v>
      </c>
      <c r="AI20" s="28">
        <f>単位行列!AI20-市内品投入係数表!AI20</f>
        <v>-5.2136526641617289E-5</v>
      </c>
      <c r="AJ20" s="28">
        <f>単位行列!AJ20-市内品投入係数表!AJ20</f>
        <v>-3.4263730968881357E-4</v>
      </c>
      <c r="AK20" s="28">
        <f>単位行列!AK20-市内品投入係数表!AK20</f>
        <v>-1.5474480763573588E-4</v>
      </c>
      <c r="AL20" s="28">
        <f>単位行列!AL20-市内品投入係数表!AL20</f>
        <v>-4.1044045495853697E-4</v>
      </c>
      <c r="AM20" s="28">
        <f>単位行列!AM20-市内品投入係数表!AM20</f>
        <v>-5.3746166157739901E-5</v>
      </c>
      <c r="AN20" s="34">
        <f>単位行列!AN20-市内品投入係数表!AN20</f>
        <v>-2.1692883424244535E-4</v>
      </c>
    </row>
    <row r="21" spans="2:40" x14ac:dyDescent="0.15">
      <c r="B21" s="5" t="s">
        <v>60</v>
      </c>
      <c r="C21" s="42" t="s">
        <v>37</v>
      </c>
      <c r="D21" s="33">
        <f>単位行列!D21-市内品投入係数表!D21</f>
        <v>0</v>
      </c>
      <c r="E21" s="28">
        <f>単位行列!E21-市内品投入係数表!E21</f>
        <v>0</v>
      </c>
      <c r="F21" s="28">
        <f>単位行列!F21-市内品投入係数表!F21</f>
        <v>0</v>
      </c>
      <c r="G21" s="28">
        <f>単位行列!G21-市内品投入係数表!G21</f>
        <v>0</v>
      </c>
      <c r="H21" s="28">
        <f>単位行列!H21-市内品投入係数表!H21</f>
        <v>-3.3536835671061967E-6</v>
      </c>
      <c r="I21" s="28">
        <f>単位行列!I21-市内品投入係数表!I21</f>
        <v>-2.8886641971748222E-7</v>
      </c>
      <c r="J21" s="28">
        <f>単位行列!J21-市内品投入係数表!J21</f>
        <v>0</v>
      </c>
      <c r="K21" s="28">
        <f>単位行列!K21-市内品投入係数表!K21</f>
        <v>-1.9882302780770234E-5</v>
      </c>
      <c r="L21" s="28">
        <f>単位行列!L21-市内品投入係数表!L21</f>
        <v>-1.7346226550028828E-5</v>
      </c>
      <c r="M21" s="28">
        <f>単位行列!M21-市内品投入係数表!M21</f>
        <v>-5.9999096672527716E-5</v>
      </c>
      <c r="N21" s="28">
        <f>単位行列!N21-市内品投入係数表!N21</f>
        <v>-2.7900130078356588E-7</v>
      </c>
      <c r="O21" s="28">
        <f>単位行列!O21-市内品投入係数表!O21</f>
        <v>-4.6431100073486651E-5</v>
      </c>
      <c r="P21" s="28">
        <f>単位行列!P21-市内品投入係数表!P21</f>
        <v>0.99105278804184205</v>
      </c>
      <c r="Q21" s="28">
        <f>単位行列!Q21-市内品投入係数表!Q21</f>
        <v>-1.9812453762916324E-3</v>
      </c>
      <c r="R21" s="28">
        <f>単位行列!R21-市内品投入係数表!R21</f>
        <v>-2.9140891837643019E-4</v>
      </c>
      <c r="S21" s="28">
        <f>単位行列!S21-市内品投入係数表!S21</f>
        <v>-1.3882494121450102E-4</v>
      </c>
      <c r="T21" s="28">
        <f>単位行列!T21-市内品投入係数表!T21</f>
        <v>-3.745127598802828E-4</v>
      </c>
      <c r="U21" s="28">
        <f>単位行列!U21-市内品投入係数表!U21</f>
        <v>-1.9190614691542358E-4</v>
      </c>
      <c r="V21" s="28">
        <f>単位行列!V21-市内品投入係数表!V21</f>
        <v>-5.7248102377684552E-4</v>
      </c>
      <c r="W21" s="28">
        <f>単位行列!W21-市内品投入係数表!W21</f>
        <v>-4.8104074970638673E-6</v>
      </c>
      <c r="X21" s="28">
        <f>単位行列!X21-市内品投入係数表!X21</f>
        <v>-3.7468397211587321E-4</v>
      </c>
      <c r="Y21" s="28">
        <f>単位行列!Y21-市内品投入係数表!Y21</f>
        <v>0</v>
      </c>
      <c r="Z21" s="28">
        <f>単位行列!Z21-市内品投入係数表!Z21</f>
        <v>-6.1047258499142155E-4</v>
      </c>
      <c r="AA21" s="28">
        <f>単位行列!AA21-市内品投入係数表!AA21</f>
        <v>0</v>
      </c>
      <c r="AB21" s="28">
        <f>単位行列!AB21-市内品投入係数表!AB21</f>
        <v>-2.2947596712958434E-7</v>
      </c>
      <c r="AC21" s="28">
        <f>単位行列!AC21-市内品投入係数表!AC21</f>
        <v>0</v>
      </c>
      <c r="AD21" s="28">
        <f>単位行列!AD21-市内品投入係数表!AD21</f>
        <v>0</v>
      </c>
      <c r="AE21" s="28">
        <f>単位行列!AE21-市内品投入係数表!AE21</f>
        <v>-1.1002915948603846E-5</v>
      </c>
      <c r="AF21" s="28">
        <f>単位行列!AF21-市内品投入係数表!AF21</f>
        <v>-1.153315582480827E-7</v>
      </c>
      <c r="AG21" s="28">
        <f>単位行列!AG21-市内品投入係数表!AG21</f>
        <v>-1.8065520773954332E-5</v>
      </c>
      <c r="AH21" s="28">
        <f>単位行列!AH21-市内品投入係数表!AH21</f>
        <v>0</v>
      </c>
      <c r="AI21" s="28">
        <f>単位行列!AI21-市内品投入係数表!AI21</f>
        <v>0</v>
      </c>
      <c r="AJ21" s="28">
        <f>単位行列!AJ21-市内品投入係数表!AJ21</f>
        <v>0</v>
      </c>
      <c r="AK21" s="28">
        <f>単位行列!AK21-市内品投入係数表!AK21</f>
        <v>-3.417433471164714E-4</v>
      </c>
      <c r="AL21" s="28">
        <f>単位行列!AL21-市内品投入係数表!AL21</f>
        <v>-1.2850631762912307E-6</v>
      </c>
      <c r="AM21" s="28">
        <f>単位行列!AM21-市内品投入係数表!AM21</f>
        <v>0</v>
      </c>
      <c r="AN21" s="34">
        <f>単位行列!AN21-市内品投入係数表!AN21</f>
        <v>0</v>
      </c>
    </row>
    <row r="22" spans="2:40" x14ac:dyDescent="0.15">
      <c r="B22" s="5" t="s">
        <v>61</v>
      </c>
      <c r="C22" s="42" t="s">
        <v>38</v>
      </c>
      <c r="D22" s="33">
        <f>単位行列!D22-市内品投入係数表!D22</f>
        <v>-1.7016983861184654E-9</v>
      </c>
      <c r="E22" s="28">
        <f>単位行列!E22-市内品投入係数表!E22</f>
        <v>0</v>
      </c>
      <c r="F22" s="28">
        <f>単位行列!F22-市内品投入係数表!F22</f>
        <v>0</v>
      </c>
      <c r="G22" s="28">
        <f>単位行列!G22-市内品投入係数表!G22</f>
        <v>0</v>
      </c>
      <c r="H22" s="28">
        <f>単位行列!H22-市内品投入係数表!H22</f>
        <v>-2.5382405433067372E-6</v>
      </c>
      <c r="I22" s="28">
        <f>単位行列!I22-市内品投入係数表!I22</f>
        <v>0</v>
      </c>
      <c r="J22" s="28">
        <f>単位行列!J22-市内品投入係数表!J22</f>
        <v>0</v>
      </c>
      <c r="K22" s="28">
        <f>単位行列!K22-市内品投入係数表!K22</f>
        <v>-1.4280392720019032E-4</v>
      </c>
      <c r="L22" s="28">
        <f>単位行列!L22-市内品投入係数表!L22</f>
        <v>-1.7127092331581929E-5</v>
      </c>
      <c r="M22" s="28">
        <f>単位行列!M22-市内品投入係数表!M22</f>
        <v>-6.7701092978200708E-5</v>
      </c>
      <c r="N22" s="28">
        <f>単位行列!N22-市内品投入係数表!N22</f>
        <v>-4.267159982297912E-6</v>
      </c>
      <c r="O22" s="28">
        <f>単位行列!O22-市内品投入係数表!O22</f>
        <v>-1.7545339473119275E-5</v>
      </c>
      <c r="P22" s="28">
        <f>単位行列!P22-市内品投入係数表!P22</f>
        <v>-2.8990487740084708E-4</v>
      </c>
      <c r="Q22" s="28">
        <f>単位行列!Q22-市内品投入係数表!Q22</f>
        <v>0.99461837172783474</v>
      </c>
      <c r="R22" s="28">
        <f>単位行列!R22-市内品投入係数表!R22</f>
        <v>-3.7133802374647537E-5</v>
      </c>
      <c r="S22" s="28">
        <f>単位行列!S22-市内品投入係数表!S22</f>
        <v>-1.1058181290460802E-4</v>
      </c>
      <c r="T22" s="28">
        <f>単位行列!T22-市内品投入係数表!T22</f>
        <v>-1.7712558208760173E-4</v>
      </c>
      <c r="U22" s="28">
        <f>単位行列!U22-市内品投入係数表!U22</f>
        <v>-7.9849033780137657E-6</v>
      </c>
      <c r="V22" s="28">
        <f>単位行列!V22-市内品投入係数表!V22</f>
        <v>-4.3213151746092723E-5</v>
      </c>
      <c r="W22" s="28">
        <f>単位行列!W22-市内品投入係数表!W22</f>
        <v>-3.0365609977501046E-6</v>
      </c>
      <c r="X22" s="28">
        <f>単位行列!X22-市内品投入係数表!X22</f>
        <v>-2.5371962442788021E-6</v>
      </c>
      <c r="Y22" s="28">
        <f>単位行列!Y22-市内品投入係数表!Y22</f>
        <v>-3.7971348893039052E-7</v>
      </c>
      <c r="Z22" s="28">
        <f>単位行列!Z22-市内品投入係数表!Z22</f>
        <v>-1.4576015557233547E-5</v>
      </c>
      <c r="AA22" s="28">
        <f>単位行列!AA22-市内品投入係数表!AA22</f>
        <v>0</v>
      </c>
      <c r="AB22" s="28">
        <f>単位行列!AB22-市内品投入係数表!AB22</f>
        <v>-1.5300205452799735E-7</v>
      </c>
      <c r="AC22" s="28">
        <f>単位行列!AC22-市内品投入係数表!AC22</f>
        <v>0</v>
      </c>
      <c r="AD22" s="28">
        <f>単位行列!AD22-市内品投入係数表!AD22</f>
        <v>0</v>
      </c>
      <c r="AE22" s="28">
        <f>単位行列!AE22-市内品投入係数表!AE22</f>
        <v>-3.4040489382313126E-6</v>
      </c>
      <c r="AF22" s="28">
        <f>単位行列!AF22-市内品投入係数表!AF22</f>
        <v>-3.9831895177095826E-7</v>
      </c>
      <c r="AG22" s="28">
        <f>単位行列!AG22-市内品投入係数表!AG22</f>
        <v>-1.1347676193595552E-6</v>
      </c>
      <c r="AH22" s="28">
        <f>単位行列!AH22-市内品投入係数表!AH22</f>
        <v>0</v>
      </c>
      <c r="AI22" s="28">
        <f>単位行列!AI22-市内品投入係数表!AI22</f>
        <v>0</v>
      </c>
      <c r="AJ22" s="28">
        <f>単位行列!AJ22-市内品投入係数表!AJ22</f>
        <v>0</v>
      </c>
      <c r="AK22" s="28">
        <f>単位行列!AK22-市内品投入係数表!AK22</f>
        <v>-4.9847713180160532E-4</v>
      </c>
      <c r="AL22" s="28">
        <f>単位行列!AL22-市内品投入係数表!AL22</f>
        <v>-7.1116546730037763E-7</v>
      </c>
      <c r="AM22" s="28">
        <f>単位行列!AM22-市内品投入係数表!AM22</f>
        <v>0</v>
      </c>
      <c r="AN22" s="34">
        <f>単位行列!AN22-市内品投入係数表!AN22</f>
        <v>0</v>
      </c>
    </row>
    <row r="23" spans="2:40" x14ac:dyDescent="0.15">
      <c r="B23" s="5" t="s">
        <v>62</v>
      </c>
      <c r="C23" s="42" t="s">
        <v>39</v>
      </c>
      <c r="D23" s="33">
        <f>単位行列!D23-市内品投入係数表!D23</f>
        <v>-2.9683217548514934E-8</v>
      </c>
      <c r="E23" s="28">
        <f>単位行列!E23-市内品投入係数表!E23</f>
        <v>0</v>
      </c>
      <c r="F23" s="28">
        <f>単位行列!F23-市内品投入係数表!F23</f>
        <v>0</v>
      </c>
      <c r="G23" s="28">
        <f>単位行列!G23-市内品投入係数表!G23</f>
        <v>0</v>
      </c>
      <c r="H23" s="28">
        <f>単位行列!H23-市内品投入係数表!H23</f>
        <v>0</v>
      </c>
      <c r="I23" s="28">
        <f>単位行列!I23-市内品投入係数表!I23</f>
        <v>0</v>
      </c>
      <c r="J23" s="28">
        <f>単位行列!J23-市内品投入係数表!J23</f>
        <v>0</v>
      </c>
      <c r="K23" s="28">
        <f>単位行列!K23-市内品投入係数表!K23</f>
        <v>0</v>
      </c>
      <c r="L23" s="28">
        <f>単位行列!L23-市内品投入係数表!L23</f>
        <v>0</v>
      </c>
      <c r="M23" s="28">
        <f>単位行列!M23-市内品投入係数表!M23</f>
        <v>0</v>
      </c>
      <c r="N23" s="28">
        <f>単位行列!N23-市内品投入係数表!N23</f>
        <v>0</v>
      </c>
      <c r="O23" s="28">
        <f>単位行列!O23-市内品投入係数表!O23</f>
        <v>-1.6044081572026019E-7</v>
      </c>
      <c r="P23" s="28">
        <f>単位行列!P23-市内品投入係数表!P23</f>
        <v>-5.7070897240788652E-5</v>
      </c>
      <c r="Q23" s="28">
        <f>単位行列!Q23-市内品投入係数表!Q23</f>
        <v>-1.1604638711872935E-4</v>
      </c>
      <c r="R23" s="28">
        <f>単位行列!R23-市内品投入係数表!R23</f>
        <v>0.9984150849229213</v>
      </c>
      <c r="S23" s="28">
        <f>単位行列!S23-市内品投入係数表!S23</f>
        <v>0</v>
      </c>
      <c r="T23" s="28">
        <f>単位行列!T23-市内品投入係数表!T23</f>
        <v>-3.1927558104256746E-5</v>
      </c>
      <c r="U23" s="28">
        <f>単位行列!U23-市内品投入係数表!U23</f>
        <v>-1.9877332995358371E-6</v>
      </c>
      <c r="V23" s="28">
        <f>単位行列!V23-市内品投入係数表!V23</f>
        <v>-9.5794854053217377E-6</v>
      </c>
      <c r="W23" s="28">
        <f>単位行列!W23-市内品投入係数表!W23</f>
        <v>-3.7153324702942276E-6</v>
      </c>
      <c r="X23" s="28">
        <f>単位行列!X23-市内品投入係数表!X23</f>
        <v>-4.7366268740907346E-6</v>
      </c>
      <c r="Y23" s="28">
        <f>単位行列!Y23-市内品投入係数表!Y23</f>
        <v>0</v>
      </c>
      <c r="Z23" s="28">
        <f>単位行列!Z23-市内品投入係数表!Z23</f>
        <v>-3.0755777389613538E-6</v>
      </c>
      <c r="AA23" s="28">
        <f>単位行列!AA23-市内品投入係数表!AA23</f>
        <v>-4.3999601980298986E-7</v>
      </c>
      <c r="AB23" s="28">
        <f>単位行列!AB23-市内品投入係数表!AB23</f>
        <v>-2.4603916113370563E-5</v>
      </c>
      <c r="AC23" s="28">
        <f>単位行列!AC23-市内品投入係数表!AC23</f>
        <v>-2.6511540748295738E-7</v>
      </c>
      <c r="AD23" s="28">
        <f>単位行列!AD23-市内品投入係数表!AD23</f>
        <v>0</v>
      </c>
      <c r="AE23" s="28">
        <f>単位行列!AE23-市内品投入係数表!AE23</f>
        <v>-2.5498024635179048E-7</v>
      </c>
      <c r="AF23" s="28">
        <f>単位行列!AF23-市内品投入係数表!AF23</f>
        <v>-3.5060643265570755E-6</v>
      </c>
      <c r="AG23" s="28">
        <f>単位行列!AG23-市内品投入係数表!AG23</f>
        <v>-1.0237936281760353E-4</v>
      </c>
      <c r="AH23" s="28">
        <f>単位行列!AH23-市内品投入係数表!AH23</f>
        <v>0</v>
      </c>
      <c r="AI23" s="28">
        <f>単位行列!AI23-市内品投入係数表!AI23</f>
        <v>-2.7915885952083027E-4</v>
      </c>
      <c r="AJ23" s="28">
        <f>単位行列!AJ23-市内品投入係数表!AJ23</f>
        <v>0</v>
      </c>
      <c r="AK23" s="28">
        <f>単位行列!AK23-市内品投入係数表!AK23</f>
        <v>-8.2660823144043688E-5</v>
      </c>
      <c r="AL23" s="28">
        <f>単位行列!AL23-市内品投入係数表!AL23</f>
        <v>-2.2740256528672767E-5</v>
      </c>
      <c r="AM23" s="28">
        <f>単位行列!AM23-市内品投入係数表!AM23</f>
        <v>-5.9871343049317568E-4</v>
      </c>
      <c r="AN23" s="34">
        <f>単位行列!AN23-市内品投入係数表!AN23</f>
        <v>0</v>
      </c>
    </row>
    <row r="24" spans="2:40" x14ac:dyDescent="0.15">
      <c r="B24" s="5" t="s">
        <v>63</v>
      </c>
      <c r="C24" s="42" t="s">
        <v>106</v>
      </c>
      <c r="D24" s="33">
        <f>単位行列!D24-市内品投入係数表!D24</f>
        <v>0</v>
      </c>
      <c r="E24" s="28">
        <f>単位行列!E24-市内品投入係数表!E24</f>
        <v>0</v>
      </c>
      <c r="F24" s="28">
        <f>単位行列!F24-市内品投入係数表!F24</f>
        <v>0</v>
      </c>
      <c r="G24" s="28">
        <f>単位行列!G24-市内品投入係数表!G24</f>
        <v>0</v>
      </c>
      <c r="H24" s="28">
        <f>単位行列!H24-市内品投入係数表!H24</f>
        <v>-4.1505212121410517E-7</v>
      </c>
      <c r="I24" s="28">
        <f>単位行列!I24-市内品投入係数表!I24</f>
        <v>-3.9483636151125748E-7</v>
      </c>
      <c r="J24" s="28">
        <f>単位行列!J24-市内品投入係数表!J24</f>
        <v>0</v>
      </c>
      <c r="K24" s="28">
        <f>単位行列!K24-市内品投入係数表!K24</f>
        <v>0</v>
      </c>
      <c r="L24" s="28">
        <f>単位行列!L24-市内品投入係数表!L24</f>
        <v>0</v>
      </c>
      <c r="M24" s="28">
        <f>単位行列!M24-市内品投入係数表!M24</f>
        <v>0</v>
      </c>
      <c r="N24" s="28">
        <f>単位行列!N24-市内品投入係数表!N24</f>
        <v>-1.9961848305789896E-5</v>
      </c>
      <c r="O24" s="28">
        <f>単位行列!O24-市内品投入係数表!O24</f>
        <v>-4.3311202131081719E-4</v>
      </c>
      <c r="P24" s="28">
        <f>単位行列!P24-市内品投入係数表!P24</f>
        <v>-3.705555004623016E-4</v>
      </c>
      <c r="Q24" s="28">
        <f>単位行列!Q24-市内品投入係数表!Q24</f>
        <v>-4.651108591579308E-4</v>
      </c>
      <c r="R24" s="28">
        <f>単位行列!R24-市内品投入係数表!R24</f>
        <v>-6.6303805678041491E-3</v>
      </c>
      <c r="S24" s="28">
        <f>単位行列!S24-市内品投入係数表!S24</f>
        <v>0.98045836728142854</v>
      </c>
      <c r="T24" s="28">
        <f>単位行列!T24-市内品投入係数表!T24</f>
        <v>-8.5874816242714549E-3</v>
      </c>
      <c r="U24" s="28">
        <f>単位行列!U24-市内品投入係数表!U24</f>
        <v>-1.6713421648832768E-2</v>
      </c>
      <c r="V24" s="28">
        <f>単位行列!V24-市内品投入係数表!V24</f>
        <v>-1.3649483171597311E-3</v>
      </c>
      <c r="W24" s="28">
        <f>単位行列!W24-市内品投入係数表!W24</f>
        <v>-4.0832225322161905E-4</v>
      </c>
      <c r="X24" s="28">
        <f>単位行列!X24-市内品投入係数表!X24</f>
        <v>-2.5256508051394222E-5</v>
      </c>
      <c r="Y24" s="28">
        <f>単位行列!Y24-市内品投入係数表!Y24</f>
        <v>-2.1001783045975523E-7</v>
      </c>
      <c r="Z24" s="28">
        <f>単位行列!Z24-市内品投入係数表!Z24</f>
        <v>-1.5226441098890948E-6</v>
      </c>
      <c r="AA24" s="28">
        <f>単位行列!AA24-市内品投入係数表!AA24</f>
        <v>0</v>
      </c>
      <c r="AB24" s="28">
        <f>単位行列!AB24-市内品投入係数表!AB24</f>
        <v>-1.6225621860460496E-6</v>
      </c>
      <c r="AC24" s="28">
        <f>単位行列!AC24-市内品投入係数表!AC24</f>
        <v>-2.4648410058634803E-6</v>
      </c>
      <c r="AD24" s="28">
        <f>単位行列!AD24-市内品投入係数表!AD24</f>
        <v>0</v>
      </c>
      <c r="AE24" s="28">
        <f>単位行列!AE24-市内品投入係数表!AE24</f>
        <v>-1.7573699059158041E-7</v>
      </c>
      <c r="AF24" s="28">
        <f>単位行列!AF24-市内品投入係数表!AF24</f>
        <v>-3.8494666460347373E-5</v>
      </c>
      <c r="AG24" s="28">
        <f>単位行列!AG24-市内品投入係数表!AG24</f>
        <v>-1.2214557125888733E-4</v>
      </c>
      <c r="AH24" s="28">
        <f>単位行列!AH24-市内品投入係数表!AH24</f>
        <v>-7.2947566065230353E-5</v>
      </c>
      <c r="AI24" s="28">
        <f>単位行列!AI24-市内品投入係数表!AI24</f>
        <v>-9.9544758575930899E-8</v>
      </c>
      <c r="AJ24" s="28">
        <f>単位行列!AJ24-市内品投入係数表!AJ24</f>
        <v>0</v>
      </c>
      <c r="AK24" s="28">
        <f>単位行列!AK24-市内品投入係数表!AK24</f>
        <v>-6.3611692934773E-4</v>
      </c>
      <c r="AL24" s="28">
        <f>単位行列!AL24-市内品投入係数表!AL24</f>
        <v>-1.5177439581927164E-6</v>
      </c>
      <c r="AM24" s="28">
        <f>単位行列!AM24-市内品投入係数表!AM24</f>
        <v>-1.9667543904497262E-3</v>
      </c>
      <c r="AN24" s="34">
        <f>単位行列!AN24-市内品投入係数表!AN24</f>
        <v>0</v>
      </c>
    </row>
    <row r="25" spans="2:40" x14ac:dyDescent="0.15">
      <c r="B25" s="5" t="s">
        <v>64</v>
      </c>
      <c r="C25" s="42" t="s">
        <v>131</v>
      </c>
      <c r="D25" s="33">
        <f>単位行列!D25-市内品投入係数表!D25</f>
        <v>-2.9343407202948066E-8</v>
      </c>
      <c r="E25" s="28">
        <f>単位行列!E25-市内品投入係数表!E25</f>
        <v>0</v>
      </c>
      <c r="F25" s="28">
        <f>単位行列!F25-市内品投入係数表!F25</f>
        <v>0</v>
      </c>
      <c r="G25" s="28">
        <f>単位行列!G25-市内品投入係数表!G25</f>
        <v>0</v>
      </c>
      <c r="H25" s="28">
        <f>単位行列!H25-市内品投入係数表!H25</f>
        <v>-1.776932869956426E-6</v>
      </c>
      <c r="I25" s="28">
        <f>単位行列!I25-市内品投入係数表!I25</f>
        <v>-1.7921897218420014E-7</v>
      </c>
      <c r="J25" s="28">
        <f>単位行列!J25-市内品投入係数表!J25</f>
        <v>0</v>
      </c>
      <c r="K25" s="28">
        <f>単位行列!K25-市内品投入係数表!K25</f>
        <v>-8.7370510511085076E-7</v>
      </c>
      <c r="L25" s="28">
        <f>単位行列!L25-市内品投入係数表!L25</f>
        <v>-3.6211500104508167E-7</v>
      </c>
      <c r="M25" s="28">
        <f>単位行列!M25-市内品投入係数表!M25</f>
        <v>0</v>
      </c>
      <c r="N25" s="28">
        <f>単位行列!N25-市内品投入係数表!N25</f>
        <v>-1.0067579846573366E-6</v>
      </c>
      <c r="O25" s="28">
        <f>単位行列!O25-市内品投入係数表!O25</f>
        <v>-2.0232653294645339E-5</v>
      </c>
      <c r="P25" s="28">
        <f>単位行列!P25-市内品投入係数表!P25</f>
        <v>-7.8025886033958422E-4</v>
      </c>
      <c r="Q25" s="28">
        <f>単位行列!Q25-市内品投入係数表!Q25</f>
        <v>-4.6146427900304216E-4</v>
      </c>
      <c r="R25" s="28">
        <f>単位行列!R25-市内品投入係数表!R25</f>
        <v>-2.8630870264126048E-4</v>
      </c>
      <c r="S25" s="28">
        <f>単位行列!S25-市内品投入係数表!S25</f>
        <v>-2.3212347744909048E-4</v>
      </c>
      <c r="T25" s="28">
        <f>単位行列!T25-市内品投入係数表!T25</f>
        <v>0.99764477719086375</v>
      </c>
      <c r="U25" s="28">
        <f>単位行列!U25-市内品投入係数表!U25</f>
        <v>-3.960736786360775E-4</v>
      </c>
      <c r="V25" s="28">
        <f>単位行列!V25-市内品投入係数表!V25</f>
        <v>-1.1446147466268788E-3</v>
      </c>
      <c r="W25" s="28">
        <f>単位行列!W25-市内品投入係数表!W25</f>
        <v>-1.9945725439163062E-5</v>
      </c>
      <c r="X25" s="28">
        <f>単位行列!X25-市内品投入係数表!X25</f>
        <v>-2.2110590127157479E-4</v>
      </c>
      <c r="Y25" s="28">
        <f>単位行列!Y25-市内品投入係数表!Y25</f>
        <v>-9.5328554774658908E-8</v>
      </c>
      <c r="Z25" s="28">
        <f>単位行列!Z25-市内品投入係数表!Z25</f>
        <v>-6.9113875766700228E-6</v>
      </c>
      <c r="AA25" s="28">
        <f>単位行列!AA25-市内品投入係数表!AA25</f>
        <v>0</v>
      </c>
      <c r="AB25" s="28">
        <f>単位行列!AB25-市内品投入係数表!AB25</f>
        <v>-5.5851452549808338E-6</v>
      </c>
      <c r="AC25" s="28">
        <f>単位行列!AC25-市内品投入係数表!AC25</f>
        <v>-5.7922669220282623E-8</v>
      </c>
      <c r="AD25" s="28">
        <f>単位行列!AD25-市内品投入係数表!AD25</f>
        <v>-5.2063108933665267E-7</v>
      </c>
      <c r="AE25" s="28">
        <f>単位行列!AE25-市内品投入係数表!AE25</f>
        <v>-5.023127179945713E-6</v>
      </c>
      <c r="AF25" s="28">
        <f>単位行列!AF25-市内品投入係数表!AF25</f>
        <v>-3.3022676120108759E-6</v>
      </c>
      <c r="AG25" s="28">
        <f>単位行列!AG25-市内品投入係数表!AG25</f>
        <v>-5.0310985694384409E-5</v>
      </c>
      <c r="AH25" s="28">
        <f>単位行列!AH25-市内品投入係数表!AH25</f>
        <v>-1.7929892462801598E-5</v>
      </c>
      <c r="AI25" s="28">
        <f>単位行列!AI25-市内品投入係数表!AI25</f>
        <v>-1.6457381032397233E-6</v>
      </c>
      <c r="AJ25" s="28">
        <f>単位行列!AJ25-市内品投入係数表!AJ25</f>
        <v>0</v>
      </c>
      <c r="AK25" s="28">
        <f>単位行列!AK25-市内品投入係数表!AK25</f>
        <v>-1.2755044613169239E-4</v>
      </c>
      <c r="AL25" s="28">
        <f>単位行列!AL25-市内品投入係数表!AL25</f>
        <v>-3.4831770482943581E-6</v>
      </c>
      <c r="AM25" s="28">
        <f>単位行列!AM25-市内品投入係数表!AM25</f>
        <v>0</v>
      </c>
      <c r="AN25" s="34">
        <f>単位行列!AN25-市内品投入係数表!AN25</f>
        <v>-3.4861738834652862E-6</v>
      </c>
    </row>
    <row r="26" spans="2:40" x14ac:dyDescent="0.15">
      <c r="B26" s="5" t="s">
        <v>65</v>
      </c>
      <c r="C26" s="42" t="s">
        <v>145</v>
      </c>
      <c r="D26" s="33">
        <f>単位行列!D26-市内品投入係数表!D26</f>
        <v>0</v>
      </c>
      <c r="E26" s="28">
        <f>単位行列!E26-市内品投入係数表!E26</f>
        <v>0</v>
      </c>
      <c r="F26" s="28">
        <f>単位行列!F26-市内品投入係数表!F26</f>
        <v>-4.5478032399317446E-8</v>
      </c>
      <c r="G26" s="28">
        <f>単位行列!G26-市内品投入係数表!G26</f>
        <v>0</v>
      </c>
      <c r="H26" s="28">
        <f>単位行列!H26-市内品投入係数表!H26</f>
        <v>0</v>
      </c>
      <c r="I26" s="28">
        <f>単位行列!I26-市内品投入係数表!I26</f>
        <v>-2.5768717923939534E-7</v>
      </c>
      <c r="J26" s="28">
        <f>単位行列!J26-市内品投入係数表!J26</f>
        <v>0</v>
      </c>
      <c r="K26" s="28">
        <f>単位行列!K26-市内品投入係数表!K26</f>
        <v>-8.9038620768806714E-9</v>
      </c>
      <c r="L26" s="28">
        <f>単位行列!L26-市内品投入係数表!L26</f>
        <v>0</v>
      </c>
      <c r="M26" s="28">
        <f>単位行列!M26-市内品投入係数表!M26</f>
        <v>0</v>
      </c>
      <c r="N26" s="28">
        <f>単位行列!N26-市内品投入係数表!N26</f>
        <v>0</v>
      </c>
      <c r="O26" s="28">
        <f>単位行列!O26-市内品投入係数表!O26</f>
        <v>-6.0116659647938107E-8</v>
      </c>
      <c r="P26" s="28">
        <f>単位行列!P26-市内品投入係数表!P26</f>
        <v>-3.4502723936796647E-6</v>
      </c>
      <c r="Q26" s="28">
        <f>単位行列!Q26-市内品投入係数表!Q26</f>
        <v>-5.6278050170565482E-7</v>
      </c>
      <c r="R26" s="28">
        <f>単位行列!R26-市内品投入係数表!R26</f>
        <v>0</v>
      </c>
      <c r="S26" s="28">
        <f>単位行列!S26-市内品投入係数表!S26</f>
        <v>-1.2890157724385647E-7</v>
      </c>
      <c r="T26" s="28">
        <f>単位行列!T26-市内品投入係数表!T26</f>
        <v>-2.7220846687912196E-7</v>
      </c>
      <c r="U26" s="28">
        <f>単位行列!U26-市内品投入係数表!U26</f>
        <v>0.99971007299964232</v>
      </c>
      <c r="V26" s="28">
        <f>単位行列!V26-市内品投入係数表!V26</f>
        <v>-4.0281099907243261E-7</v>
      </c>
      <c r="W26" s="28">
        <f>単位行列!W26-市内品投入係数表!W26</f>
        <v>-3.7976828761770599E-8</v>
      </c>
      <c r="X26" s="28">
        <f>単位行列!X26-市内品投入係数表!X26</f>
        <v>-7.6660634587066232E-6</v>
      </c>
      <c r="Y26" s="28">
        <f>単位行列!Y26-市内品投入係数表!Y26</f>
        <v>-2.7413332507679317E-8</v>
      </c>
      <c r="Z26" s="28">
        <f>単位行列!Z26-市内品投入係数表!Z26</f>
        <v>0</v>
      </c>
      <c r="AA26" s="28">
        <f>単位行列!AA26-市内品投入係数表!AA26</f>
        <v>-1.3822009150256377E-7</v>
      </c>
      <c r="AB26" s="28">
        <f>単位行列!AB26-市内品投入係数表!AB26</f>
        <v>-8.9004656015394884E-7</v>
      </c>
      <c r="AC26" s="28">
        <f>単位行列!AC26-市内品投入係数表!AC26</f>
        <v>-3.716787001022653E-7</v>
      </c>
      <c r="AD26" s="28">
        <f>単位行列!AD26-市内品投入係数表!AD26</f>
        <v>-2.8277389860479602E-7</v>
      </c>
      <c r="AE26" s="28">
        <f>単位行列!AE26-市内品投入係数表!AE26</f>
        <v>-2.3314610963316334E-7</v>
      </c>
      <c r="AF26" s="28">
        <f>単位行列!AF26-市内品投入係数表!AF26</f>
        <v>-5.1437619330777253E-7</v>
      </c>
      <c r="AG26" s="28">
        <f>単位行列!AG26-市内品投入係数表!AG26</f>
        <v>-8.5233985691802823E-6</v>
      </c>
      <c r="AH26" s="28">
        <f>単位行列!AH26-市内品投入係数表!AH26</f>
        <v>-4.3178983569889288E-7</v>
      </c>
      <c r="AI26" s="28">
        <f>単位行列!AI26-市内品投入係数表!AI26</f>
        <v>-8.3282299280833168E-8</v>
      </c>
      <c r="AJ26" s="28">
        <f>単位行列!AJ26-市内品投入係数表!AJ26</f>
        <v>-1.9223525440975946E-7</v>
      </c>
      <c r="AK26" s="28">
        <f>単位行列!AK26-市内品投入係数表!AK26</f>
        <v>-4.3957404697346201E-6</v>
      </c>
      <c r="AL26" s="28">
        <f>単位行列!AL26-市内品投入係数表!AL26</f>
        <v>-3.2326398990269647E-7</v>
      </c>
      <c r="AM26" s="28">
        <f>単位行列!AM26-市内品投入係数表!AM26</f>
        <v>0</v>
      </c>
      <c r="AN26" s="34">
        <f>単位行列!AN26-市内品投入係数表!AN26</f>
        <v>0</v>
      </c>
    </row>
    <row r="27" spans="2:40" x14ac:dyDescent="0.15">
      <c r="B27" s="5" t="s">
        <v>66</v>
      </c>
      <c r="C27" s="42" t="s">
        <v>132</v>
      </c>
      <c r="D27" s="33">
        <f>単位行列!D27-市内品投入係数表!D27</f>
        <v>0</v>
      </c>
      <c r="E27" s="28">
        <f>単位行列!E27-市内品投入係数表!E27</f>
        <v>0</v>
      </c>
      <c r="F27" s="28">
        <f>単位行列!F27-市内品投入係数表!F27</f>
        <v>0</v>
      </c>
      <c r="G27" s="28">
        <f>単位行列!G27-市内品投入係数表!G27</f>
        <v>0</v>
      </c>
      <c r="H27" s="28">
        <f>単位行列!H27-市内品投入係数表!H27</f>
        <v>0</v>
      </c>
      <c r="I27" s="28">
        <f>単位行列!I27-市内品投入係数表!I27</f>
        <v>0</v>
      </c>
      <c r="J27" s="28">
        <f>単位行列!J27-市内品投入係数表!J27</f>
        <v>0</v>
      </c>
      <c r="K27" s="28">
        <f>単位行列!K27-市内品投入係数表!K27</f>
        <v>0</v>
      </c>
      <c r="L27" s="28">
        <f>単位行列!L27-市内品投入係数表!L27</f>
        <v>0</v>
      </c>
      <c r="M27" s="28">
        <f>単位行列!M27-市内品投入係数表!M27</f>
        <v>0</v>
      </c>
      <c r="N27" s="28">
        <f>単位行列!N27-市内品投入係数表!N27</f>
        <v>0</v>
      </c>
      <c r="O27" s="28">
        <f>単位行列!O27-市内品投入係数表!O27</f>
        <v>0</v>
      </c>
      <c r="P27" s="28">
        <f>単位行列!P27-市内品投入係数表!P27</f>
        <v>0</v>
      </c>
      <c r="Q27" s="28">
        <f>単位行列!Q27-市内品投入係数表!Q27</f>
        <v>-4.8233191532003931E-6</v>
      </c>
      <c r="R27" s="28">
        <f>単位行列!R27-市内品投入係数表!R27</f>
        <v>0</v>
      </c>
      <c r="S27" s="28">
        <f>単位行列!S27-市内品投入係数表!S27</f>
        <v>0</v>
      </c>
      <c r="T27" s="28">
        <f>単位行列!T27-市内品投入係数表!T27</f>
        <v>0</v>
      </c>
      <c r="U27" s="28">
        <f>単位行列!U27-市内品投入係数表!U27</f>
        <v>0</v>
      </c>
      <c r="V27" s="28">
        <f>単位行列!V27-市内品投入係数表!V27</f>
        <v>0.96841243708665881</v>
      </c>
      <c r="W27" s="28">
        <f>単位行列!W27-市内品投入係数表!W27</f>
        <v>0</v>
      </c>
      <c r="X27" s="28">
        <f>単位行列!X27-市内品投入係数表!X27</f>
        <v>0</v>
      </c>
      <c r="Y27" s="28">
        <f>単位行列!Y27-市内品投入係数表!Y27</f>
        <v>0</v>
      </c>
      <c r="Z27" s="28">
        <f>単位行列!Z27-市内品投入係数表!Z27</f>
        <v>0</v>
      </c>
      <c r="AA27" s="28">
        <f>単位行列!AA27-市内品投入係数表!AA27</f>
        <v>0</v>
      </c>
      <c r="AB27" s="28">
        <f>単位行列!AB27-市内品投入係数表!AB27</f>
        <v>0</v>
      </c>
      <c r="AC27" s="28">
        <f>単位行列!AC27-市内品投入係数表!AC27</f>
        <v>0</v>
      </c>
      <c r="AD27" s="28">
        <f>単位行列!AD27-市内品投入係数表!AD27</f>
        <v>0</v>
      </c>
      <c r="AE27" s="28">
        <f>単位行列!AE27-市内品投入係数表!AE27</f>
        <v>-8.5879463018169087E-4</v>
      </c>
      <c r="AF27" s="28">
        <f>単位行列!AF27-市内品投入係数表!AF27</f>
        <v>0</v>
      </c>
      <c r="AG27" s="28">
        <f>単位行列!AG27-市内品投入係数表!AG27</f>
        <v>-7.2861775974861806E-4</v>
      </c>
      <c r="AH27" s="28">
        <f>単位行列!AH27-市内品投入係数表!AH27</f>
        <v>-5.2365033012288613E-6</v>
      </c>
      <c r="AI27" s="28">
        <f>単位行列!AI27-市内品投入係数表!AI27</f>
        <v>0</v>
      </c>
      <c r="AJ27" s="28">
        <f>単位行列!AJ27-市内品投入係数表!AJ27</f>
        <v>0</v>
      </c>
      <c r="AK27" s="28">
        <f>単位行列!AK27-市内品投入係数表!AK27</f>
        <v>-1.169659521904873E-3</v>
      </c>
      <c r="AL27" s="28">
        <f>単位行列!AL27-市内品投入係数表!AL27</f>
        <v>-7.3553459214713168E-6</v>
      </c>
      <c r="AM27" s="28">
        <f>単位行列!AM27-市内品投入係数表!AM27</f>
        <v>0</v>
      </c>
      <c r="AN27" s="34">
        <f>単位行列!AN27-市内品投入係数表!AN27</f>
        <v>0</v>
      </c>
    </row>
    <row r="28" spans="2:40" x14ac:dyDescent="0.15">
      <c r="B28" s="5" t="s">
        <v>67</v>
      </c>
      <c r="C28" s="42" t="s">
        <v>0</v>
      </c>
      <c r="D28" s="33">
        <f>単位行列!D28-市内品投入係数表!D28</f>
        <v>-6.3455885376169347E-5</v>
      </c>
      <c r="E28" s="28">
        <f>単位行列!E28-市内品投入係数表!E28</f>
        <v>0</v>
      </c>
      <c r="F28" s="28">
        <f>単位行列!F28-市内品投入係数表!F28</f>
        <v>-8.6177211025375644E-4</v>
      </c>
      <c r="G28" s="28">
        <f>単位行列!G28-市内品投入係数表!G28</f>
        <v>-1.9420820601383612E-3</v>
      </c>
      <c r="H28" s="28">
        <f>単位行列!H28-市内品投入係数表!H28</f>
        <v>-2.7192931674989537E-4</v>
      </c>
      <c r="I28" s="28">
        <f>単位行列!I28-市内品投入係数表!I28</f>
        <v>-3.4132679772916244E-4</v>
      </c>
      <c r="J28" s="28">
        <f>単位行列!J28-市内品投入係数表!J28</f>
        <v>-9.7328227047210081E-5</v>
      </c>
      <c r="K28" s="28">
        <f>単位行列!K28-市内品投入係数表!K28</f>
        <v>-4.6939588356667436E-4</v>
      </c>
      <c r="L28" s="28">
        <f>単位行列!L28-市内品投入係数表!L28</f>
        <v>-6.3910991475798421E-4</v>
      </c>
      <c r="M28" s="28">
        <f>単位行列!M28-市内品投入係数表!M28</f>
        <v>-6.9614020350644513E-4</v>
      </c>
      <c r="N28" s="28">
        <f>単位行列!N28-市内品投入係数表!N28</f>
        <v>-2.0817887674964303E-3</v>
      </c>
      <c r="O28" s="28">
        <f>単位行列!O28-市内品投入係数表!O28</f>
        <v>-4.0043149198921752E-4</v>
      </c>
      <c r="P28" s="28">
        <f>単位行列!P28-市内品投入係数表!P28</f>
        <v>-6.0502481993187486E-5</v>
      </c>
      <c r="Q28" s="28">
        <f>単位行列!Q28-市内品投入係数表!Q28</f>
        <v>-2.3347429310728948E-4</v>
      </c>
      <c r="R28" s="28">
        <f>単位行列!R28-市内品投入係数表!R28</f>
        <v>-1.0466550230119195E-3</v>
      </c>
      <c r="S28" s="28">
        <f>単位行列!S28-市内品投入係数表!S28</f>
        <v>-1.4825294248620833E-4</v>
      </c>
      <c r="T28" s="28">
        <f>単位行列!T28-市内品投入係数表!T28</f>
        <v>-7.6111489500912532E-4</v>
      </c>
      <c r="U28" s="28">
        <f>単位行列!U28-市内品投入係数表!U28</f>
        <v>-2.9027063863472407E-4</v>
      </c>
      <c r="V28" s="28">
        <f>単位行列!V28-市内品投入係数表!V28</f>
        <v>-1.0844171578735154E-4</v>
      </c>
      <c r="W28" s="28">
        <f>単位行列!W28-市内品投入係数表!W28</f>
        <v>0.9967144954778604</v>
      </c>
      <c r="X28" s="28">
        <f>単位行列!X28-市内品投入係数表!X28</f>
        <v>-2.6248077850176684E-4</v>
      </c>
      <c r="Y28" s="28">
        <f>単位行列!Y28-市内品投入係数表!Y28</f>
        <v>-7.7798195030278575E-4</v>
      </c>
      <c r="Z28" s="28">
        <f>単位行列!Z28-市内品投入係数表!Z28</f>
        <v>-3.1577629462599215E-4</v>
      </c>
      <c r="AA28" s="28">
        <f>単位行列!AA28-市内品投入係数表!AA28</f>
        <v>-5.0086219363249917E-4</v>
      </c>
      <c r="AB28" s="28">
        <f>単位行列!AB28-市内品投入係数表!AB28</f>
        <v>-4.8923037428039412E-4</v>
      </c>
      <c r="AC28" s="28">
        <f>単位行列!AC28-市内品投入係数表!AC28</f>
        <v>-1.4192663970622839E-3</v>
      </c>
      <c r="AD28" s="28">
        <f>単位行列!AD28-市内品投入係数表!AD28</f>
        <v>-7.8240054585755895E-6</v>
      </c>
      <c r="AE28" s="28">
        <f>単位行列!AE28-市内品投入係数表!AE28</f>
        <v>-2.3386012668259021E-4</v>
      </c>
      <c r="AF28" s="28">
        <f>単位行列!AF28-市内品投入係数表!AF28</f>
        <v>-1.5092736970697617E-3</v>
      </c>
      <c r="AG28" s="28">
        <f>単位行列!AG28-市内品投入係数表!AG28</f>
        <v>-6.2903031107159311E-4</v>
      </c>
      <c r="AH28" s="28">
        <f>単位行列!AH28-市内品投入係数表!AH28</f>
        <v>-1.6231091073392817E-3</v>
      </c>
      <c r="AI28" s="28">
        <f>単位行列!AI28-市内品投入係数表!AI28</f>
        <v>-3.4613099334767077E-4</v>
      </c>
      <c r="AJ28" s="28">
        <f>単位行列!AJ28-市内品投入係数表!AJ28</f>
        <v>-3.4113532563906186E-3</v>
      </c>
      <c r="AK28" s="28">
        <f>単位行列!AK28-市内品投入係数表!AK28</f>
        <v>-5.9459678349959438E-4</v>
      </c>
      <c r="AL28" s="28">
        <f>単位行列!AL28-市内品投入係数表!AL28</f>
        <v>-5.4762414681293911E-4</v>
      </c>
      <c r="AM28" s="28">
        <f>単位行列!AM28-市内品投入係数表!AM28</f>
        <v>-1.2008938705037643E-2</v>
      </c>
      <c r="AN28" s="34">
        <f>単位行列!AN28-市内品投入係数表!AN28</f>
        <v>-3.7559959450191947E-5</v>
      </c>
    </row>
    <row r="29" spans="2:40" x14ac:dyDescent="0.15">
      <c r="B29" s="5" t="s">
        <v>68</v>
      </c>
      <c r="C29" s="42" t="s">
        <v>133</v>
      </c>
      <c r="D29" s="33">
        <f>単位行列!D29-市内品投入係数表!D29</f>
        <v>-4.0169140218406334E-3</v>
      </c>
      <c r="E29" s="28">
        <f>単位行列!E29-市内品投入係数表!E29</f>
        <v>0</v>
      </c>
      <c r="F29" s="28">
        <f>単位行列!F29-市内品投入係数表!F29</f>
        <v>-6.6490930435433968E-4</v>
      </c>
      <c r="G29" s="28">
        <f>単位行列!G29-市内品投入係数表!G29</f>
        <v>-2.739718528143858E-3</v>
      </c>
      <c r="H29" s="28">
        <f>単位行列!H29-市内品投入係数表!H29</f>
        <v>-4.688560962564781E-3</v>
      </c>
      <c r="I29" s="28">
        <f>単位行列!I29-市内品投入係数表!I29</f>
        <v>-2.0597667420356089E-3</v>
      </c>
      <c r="J29" s="28">
        <f>単位行列!J29-市内品投入係数表!J29</f>
        <v>-6.8965266181231803E-3</v>
      </c>
      <c r="K29" s="28">
        <f>単位行列!K29-市内品投入係数表!K29</f>
        <v>-4.9858817494047598E-3</v>
      </c>
      <c r="L29" s="28">
        <f>単位行列!L29-市内品投入係数表!L29</f>
        <v>-3.4971303655429394E-3</v>
      </c>
      <c r="M29" s="28">
        <f>単位行列!M29-市内品投入係数表!M29</f>
        <v>-4.7787174996939399E-3</v>
      </c>
      <c r="N29" s="28">
        <f>単位行列!N29-市内品投入係数表!N29</f>
        <v>-4.0797645763361095E-3</v>
      </c>
      <c r="O29" s="28">
        <f>単位行列!O29-市内品投入係数表!O29</f>
        <v>-3.5611060068329492E-3</v>
      </c>
      <c r="P29" s="28">
        <f>単位行列!P29-市内品投入係数表!P29</f>
        <v>-2.7275662175468194E-3</v>
      </c>
      <c r="Q29" s="28">
        <f>単位行列!Q29-市内品投入係数表!Q29</f>
        <v>-2.2201904962090668E-3</v>
      </c>
      <c r="R29" s="28">
        <f>単位行列!R29-市内品投入係数表!R29</f>
        <v>-2.1526242741325141E-3</v>
      </c>
      <c r="S29" s="28">
        <f>単位行列!S29-市内品投入係数表!S29</f>
        <v>-5.9435744143930408E-3</v>
      </c>
      <c r="T29" s="28">
        <f>単位行列!T29-市内品投入係数表!T29</f>
        <v>-2.4905137668072169E-3</v>
      </c>
      <c r="U29" s="28">
        <f>単位行列!U29-市内品投入係数表!U29</f>
        <v>-2.3148647317950966E-3</v>
      </c>
      <c r="V29" s="28">
        <f>単位行列!V29-市内品投入係数表!V29</f>
        <v>-7.8200252340958755E-4</v>
      </c>
      <c r="W29" s="28">
        <f>単位行列!W29-市内品投入係数表!W29</f>
        <v>-1.8393517925957812E-3</v>
      </c>
      <c r="X29" s="28">
        <f>単位行列!X29-市内品投入係数表!X29</f>
        <v>0.99921465901460527</v>
      </c>
      <c r="Y29" s="28">
        <f>単位行列!Y29-市内品投入係数表!Y29</f>
        <v>-2.5853273503783896E-2</v>
      </c>
      <c r="Z29" s="28">
        <f>単位行列!Z29-市内品投入係数表!Z29</f>
        <v>-4.8697804193803824E-2</v>
      </c>
      <c r="AA29" s="28">
        <f>単位行列!AA29-市内品投入係数表!AA29</f>
        <v>-2.9840966176260791E-3</v>
      </c>
      <c r="AB29" s="28">
        <f>単位行列!AB29-市内品投入係数表!AB29</f>
        <v>-3.806513483670631E-3</v>
      </c>
      <c r="AC29" s="28">
        <f>単位行列!AC29-市内品投入係数表!AC29</f>
        <v>-4.1950249840487369E-3</v>
      </c>
      <c r="AD29" s="28">
        <f>単位行列!AD29-市内品投入係数表!AD29</f>
        <v>-1.3481303198376263E-2</v>
      </c>
      <c r="AE29" s="28">
        <f>単位行列!AE29-市内品投入係数表!AE29</f>
        <v>-1.5081023331219268E-2</v>
      </c>
      <c r="AF29" s="28">
        <f>単位行列!AF29-市内品投入係数表!AF29</f>
        <v>-5.624360923508891E-3</v>
      </c>
      <c r="AG29" s="28">
        <f>単位行列!AG29-市内品投入係数表!AG29</f>
        <v>-8.1041702581457296E-3</v>
      </c>
      <c r="AH29" s="28">
        <f>単位行列!AH29-市内品投入係数表!AH29</f>
        <v>-7.3674300865420282E-3</v>
      </c>
      <c r="AI29" s="28">
        <f>単位行列!AI29-市内品投入係数表!AI29</f>
        <v>-2.828790632066027E-3</v>
      </c>
      <c r="AJ29" s="28">
        <f>単位行列!AJ29-市内品投入係数表!AJ29</f>
        <v>-2.0189765152785846E-3</v>
      </c>
      <c r="AK29" s="28">
        <f>単位行列!AK29-市内品投入係数表!AK29</f>
        <v>-2.0382849579624676E-3</v>
      </c>
      <c r="AL29" s="28">
        <f>単位行列!AL29-市内品投入係数表!AL29</f>
        <v>-3.1276580296543586E-3</v>
      </c>
      <c r="AM29" s="28">
        <f>単位行列!AM29-市内品投入係数表!AM29</f>
        <v>0</v>
      </c>
      <c r="AN29" s="34">
        <f>単位行列!AN29-市内品投入係数表!AN29</f>
        <v>-7.8494410474447621E-3</v>
      </c>
    </row>
    <row r="30" spans="2:40" x14ac:dyDescent="0.15">
      <c r="B30" s="5" t="s">
        <v>69</v>
      </c>
      <c r="C30" s="42" t="s">
        <v>107</v>
      </c>
      <c r="D30" s="33">
        <f>単位行列!D30-市内品投入係数表!D30</f>
        <v>-7.8155237213419475E-3</v>
      </c>
      <c r="E30" s="28">
        <f>単位行列!E30-市内品投入係数表!E30</f>
        <v>0</v>
      </c>
      <c r="F30" s="28">
        <f>単位行列!F30-市内品投入係数表!F30</f>
        <v>-8.9473630318091957E-3</v>
      </c>
      <c r="G30" s="28">
        <f>単位行列!G30-市内品投入係数表!G30</f>
        <v>-1.1106376755838263E-2</v>
      </c>
      <c r="H30" s="28">
        <f>単位行列!H30-市内品投入係数表!H30</f>
        <v>-6.2336847518940511E-3</v>
      </c>
      <c r="I30" s="28">
        <f>単位行列!I30-市内品投入係数表!I30</f>
        <v>-9.4203191751887506E-3</v>
      </c>
      <c r="J30" s="28">
        <f>単位行列!J30-市内品投入係数表!J30</f>
        <v>-1.1269864677093445E-2</v>
      </c>
      <c r="K30" s="28">
        <f>単位行列!K30-市内品投入係数表!K30</f>
        <v>-1.6182901259091494E-2</v>
      </c>
      <c r="L30" s="28">
        <f>単位行列!L30-市内品投入係数表!L30</f>
        <v>-2.3178299613813267E-2</v>
      </c>
      <c r="M30" s="28">
        <f>単位行列!M30-市内品投入係数表!M30</f>
        <v>-4.727767985082864E-2</v>
      </c>
      <c r="N30" s="28">
        <f>単位行列!N30-市内品投入係数表!N30</f>
        <v>-3.2778545452296567E-2</v>
      </c>
      <c r="O30" s="28">
        <f>単位行列!O30-市内品投入係数表!O30</f>
        <v>-9.1451223886662367E-3</v>
      </c>
      <c r="P30" s="28">
        <f>単位行列!P30-市内品投入係数表!P30</f>
        <v>-7.5088127350925044E-3</v>
      </c>
      <c r="Q30" s="28">
        <f>単位行列!Q30-市内品投入係数表!Q30</f>
        <v>-6.3369609035219916E-3</v>
      </c>
      <c r="R30" s="28">
        <f>単位行列!R30-市内品投入係数表!R30</f>
        <v>-1.1332221531829768E-2</v>
      </c>
      <c r="S30" s="28">
        <f>単位行列!S30-市内品投入係数表!S30</f>
        <v>-1.5108751420501415E-2</v>
      </c>
      <c r="T30" s="28">
        <f>単位行列!T30-市内品投入係数表!T30</f>
        <v>-5.1927207536566298E-3</v>
      </c>
      <c r="U30" s="28">
        <f>単位行列!U30-市内品投入係数表!U30</f>
        <v>-3.1279026875088919E-3</v>
      </c>
      <c r="V30" s="28">
        <f>単位行列!V30-市内品投入係数表!V30</f>
        <v>-7.67697351775123E-3</v>
      </c>
      <c r="W30" s="28">
        <f>単位行列!W30-市内品投入係数表!W30</f>
        <v>-1.1342189614034541E-2</v>
      </c>
      <c r="X30" s="28">
        <f>単位行列!X30-市内品投入係数表!X30</f>
        <v>-1.8378821746702916E-3</v>
      </c>
      <c r="Y30" s="28">
        <f>単位行列!Y30-市内品投入係数表!Y30</f>
        <v>0.94170910374956263</v>
      </c>
      <c r="Z30" s="28">
        <f>単位行列!Z30-市内品投入係数表!Z30</f>
        <v>-3.22690892874428E-2</v>
      </c>
      <c r="AA30" s="28">
        <f>単位行列!AA30-市内品投入係数表!AA30</f>
        <v>-4.0971267431847216E-2</v>
      </c>
      <c r="AB30" s="28">
        <f>単位行列!AB30-市内品投入係数表!AB30</f>
        <v>-1.4153908106850542E-2</v>
      </c>
      <c r="AC30" s="28">
        <f>単位行列!AC30-市内品投入係数表!AC30</f>
        <v>-3.6547285149024391E-3</v>
      </c>
      <c r="AD30" s="28">
        <f>単位行列!AD30-市内品投入係数表!AD30</f>
        <v>-2.5830731356436564E-3</v>
      </c>
      <c r="AE30" s="28">
        <f>単位行列!AE30-市内品投入係数表!AE30</f>
        <v>-8.0736755089525665E-3</v>
      </c>
      <c r="AF30" s="28">
        <f>単位行列!AF30-市内品投入係数表!AF30</f>
        <v>-3.7882281254324069E-3</v>
      </c>
      <c r="AG30" s="28">
        <f>単位行列!AG30-市内品投入係数表!AG30</f>
        <v>-6.3792955113474827E-3</v>
      </c>
      <c r="AH30" s="28">
        <f>単位行列!AH30-市内品投入係数表!AH30</f>
        <v>-7.6627027391935809E-3</v>
      </c>
      <c r="AI30" s="28">
        <f>単位行列!AI30-市内品投入係数表!AI30</f>
        <v>-7.306892315768536E-3</v>
      </c>
      <c r="AJ30" s="28">
        <f>単位行列!AJ30-市内品投入係数表!AJ30</f>
        <v>-2.3788295893369788E-3</v>
      </c>
      <c r="AK30" s="28">
        <f>単位行列!AK30-市内品投入係数表!AK30</f>
        <v>-3.2085058740512068E-3</v>
      </c>
      <c r="AL30" s="28">
        <f>単位行列!AL30-市内品投入係数表!AL30</f>
        <v>-1.6259204475012733E-2</v>
      </c>
      <c r="AM30" s="28">
        <f>単位行列!AM30-市内品投入係数表!AM30</f>
        <v>0</v>
      </c>
      <c r="AN30" s="34">
        <f>単位行列!AN30-市内品投入係数表!AN30</f>
        <v>-7.5060379260101463E-3</v>
      </c>
    </row>
    <row r="31" spans="2:40" x14ac:dyDescent="0.15">
      <c r="B31" s="5" t="s">
        <v>70</v>
      </c>
      <c r="C31" s="42" t="s">
        <v>1</v>
      </c>
      <c r="D31" s="33">
        <f>単位行列!D31-市内品投入係数表!D31</f>
        <v>-2.3890437114895666E-4</v>
      </c>
      <c r="E31" s="28">
        <f>単位行列!E31-市内品投入係数表!E31</f>
        <v>0</v>
      </c>
      <c r="F31" s="28">
        <f>単位行列!F31-市内品投入係数表!F31</f>
        <v>-2.044677573383212E-3</v>
      </c>
      <c r="G31" s="28">
        <f>単位行列!G31-市内品投入係数表!G31</f>
        <v>-1.2487518411943472E-3</v>
      </c>
      <c r="H31" s="28">
        <f>単位行列!H31-市内品投入係数表!H31</f>
        <v>-9.078428605109397E-4</v>
      </c>
      <c r="I31" s="28">
        <f>単位行列!I31-市内品投入係数表!I31</f>
        <v>-3.2046941308775932E-3</v>
      </c>
      <c r="J31" s="28">
        <f>単位行列!J31-市内品投入係数表!J31</f>
        <v>-6.2593808531366849E-4</v>
      </c>
      <c r="K31" s="28">
        <f>単位行列!K31-市内品投入係数表!K31</f>
        <v>-6.7815456981429345E-4</v>
      </c>
      <c r="L31" s="28">
        <f>単位行列!L31-市内品投入係数表!L31</f>
        <v>-1.0410064624020391E-3</v>
      </c>
      <c r="M31" s="28">
        <f>単位行列!M31-市内品投入係数表!M31</f>
        <v>-6.3349622374917587E-4</v>
      </c>
      <c r="N31" s="28">
        <f>単位行列!N31-市内品投入係数表!N31</f>
        <v>-9.3990663745394988E-4</v>
      </c>
      <c r="O31" s="28">
        <f>単位行列!O31-市内品投入係数表!O31</f>
        <v>-3.7005138916653828E-4</v>
      </c>
      <c r="P31" s="28">
        <f>単位行列!P31-市内品投入係数表!P31</f>
        <v>-6.709229818206027E-4</v>
      </c>
      <c r="Q31" s="28">
        <f>単位行列!Q31-市内品投入係数表!Q31</f>
        <v>-5.4031969628649118E-4</v>
      </c>
      <c r="R31" s="28">
        <f>単位行列!R31-市内品投入係数表!R31</f>
        <v>-3.4370855745646589E-4</v>
      </c>
      <c r="S31" s="28">
        <f>単位行列!S31-市内品投入係数表!S31</f>
        <v>-1.02733299738529E-3</v>
      </c>
      <c r="T31" s="28">
        <f>単位行列!T31-市内品投入係数表!T31</f>
        <v>-3.1857355731469694E-4</v>
      </c>
      <c r="U31" s="28">
        <f>単位行列!U31-市内品投入係数表!U31</f>
        <v>-1.4556168848124814E-4</v>
      </c>
      <c r="V31" s="28">
        <f>単位行列!V31-市内品投入係数表!V31</f>
        <v>-2.4797492042070854E-4</v>
      </c>
      <c r="W31" s="28">
        <f>単位行列!W31-市内品投入係数表!W31</f>
        <v>-4.3543609984261289E-4</v>
      </c>
      <c r="X31" s="28">
        <f>単位行列!X31-市内品投入係数表!X31</f>
        <v>-8.4204959810663788E-4</v>
      </c>
      <c r="Y31" s="28">
        <f>単位行列!Y31-市内品投入係数表!Y31</f>
        <v>-1.4556528665939262E-3</v>
      </c>
      <c r="Z31" s="28">
        <f>単位行列!Z31-市内品投入係数表!Z31</f>
        <v>0.91839074769010431</v>
      </c>
      <c r="AA31" s="28">
        <f>単位行列!AA31-市内品投入係数表!AA31</f>
        <v>-8.0982287517966378E-3</v>
      </c>
      <c r="AB31" s="28">
        <f>単位行列!AB31-市内品投入係数表!AB31</f>
        <v>-2.4683437219896152E-3</v>
      </c>
      <c r="AC31" s="28">
        <f>単位行列!AC31-市内品投入係数表!AC31</f>
        <v>-1.1608211577887959E-3</v>
      </c>
      <c r="AD31" s="28">
        <f>単位行列!AD31-市内品投入係数表!AD31</f>
        <v>-4.6076170425821226E-4</v>
      </c>
      <c r="AE31" s="28">
        <f>単位行列!AE31-市内品投入係数表!AE31</f>
        <v>-6.1045681217572608E-3</v>
      </c>
      <c r="AF31" s="28">
        <f>単位行列!AF31-市内品投入係数表!AF31</f>
        <v>-1.8907669497731578E-3</v>
      </c>
      <c r="AG31" s="28">
        <f>単位行列!AG31-市内品投入係数表!AG31</f>
        <v>-3.7182502488809321E-3</v>
      </c>
      <c r="AH31" s="28">
        <f>単位行列!AH31-市内品投入係数表!AH31</f>
        <v>-7.4996249038670427E-3</v>
      </c>
      <c r="AI31" s="28">
        <f>単位行列!AI31-市内品投入係数表!AI31</f>
        <v>-3.9853813477527316E-3</v>
      </c>
      <c r="AJ31" s="28">
        <f>単位行列!AJ31-市内品投入係数表!AJ31</f>
        <v>-2.1016470038651932E-3</v>
      </c>
      <c r="AK31" s="28">
        <f>単位行列!AK31-市内品投入係数表!AK31</f>
        <v>-9.5366758390927754E-4</v>
      </c>
      <c r="AL31" s="28">
        <f>単位行列!AL31-市内品投入係数表!AL31</f>
        <v>-8.0452642762083651E-3</v>
      </c>
      <c r="AM31" s="28">
        <f>単位行列!AM31-市内品投入係数表!AM31</f>
        <v>0</v>
      </c>
      <c r="AN31" s="34">
        <f>単位行列!AN31-市内品投入係数表!AN31</f>
        <v>-0.1968927228693243</v>
      </c>
    </row>
    <row r="32" spans="2:40" x14ac:dyDescent="0.15">
      <c r="B32" s="5" t="s">
        <v>71</v>
      </c>
      <c r="C32" s="42" t="s">
        <v>2</v>
      </c>
      <c r="D32" s="33">
        <f>単位行列!D32-市内品投入係数表!D32</f>
        <v>-1.6900450335128181E-5</v>
      </c>
      <c r="E32" s="28">
        <f>単位行列!E32-市内品投入係数表!E32</f>
        <v>0</v>
      </c>
      <c r="F32" s="28">
        <f>単位行列!F32-市内品投入係数表!F32</f>
        <v>-7.9545664025490394E-4</v>
      </c>
      <c r="G32" s="28">
        <f>単位行列!G32-市内品投入係数表!G32</f>
        <v>-1.710835906964391E-4</v>
      </c>
      <c r="H32" s="28">
        <f>単位行列!H32-市内品投入係数表!H32</f>
        <v>-3.4285333692769934E-4</v>
      </c>
      <c r="I32" s="28">
        <f>単位行列!I32-市内品投入係数表!I32</f>
        <v>-1.5163199226420165E-3</v>
      </c>
      <c r="J32" s="28">
        <f>単位行列!J32-市内品投入係数表!J32</f>
        <v>0</v>
      </c>
      <c r="K32" s="28">
        <f>単位行列!K32-市内品投入係数表!K32</f>
        <v>-4.3954549361126244E-5</v>
      </c>
      <c r="L32" s="28">
        <f>単位行列!L32-市内品投入係数表!L32</f>
        <v>-2.0024612843500518E-3</v>
      </c>
      <c r="M32" s="28">
        <f>単位行列!M32-市内品投入係数表!M32</f>
        <v>-2.7210630912286629E-5</v>
      </c>
      <c r="N32" s="28">
        <f>単位行列!N32-市内品投入係数表!N32</f>
        <v>-2.5888729311291997E-4</v>
      </c>
      <c r="O32" s="28">
        <f>単位行列!O32-市内品投入係数表!O32</f>
        <v>-6.0343465874413369E-5</v>
      </c>
      <c r="P32" s="28">
        <f>単位行列!P32-市内品投入係数表!P32</f>
        <v>-1.546772213441864E-4</v>
      </c>
      <c r="Q32" s="28">
        <f>単位行列!Q32-市内品投入係数表!Q32</f>
        <v>-6.9908523136473072E-6</v>
      </c>
      <c r="R32" s="28">
        <f>単位行列!R32-市内品投入係数表!R32</f>
        <v>-1.5036433161592753E-4</v>
      </c>
      <c r="S32" s="28">
        <f>単位行列!S32-市内品投入係数表!S32</f>
        <v>-6.0011210673860968E-4</v>
      </c>
      <c r="T32" s="28">
        <f>単位行列!T32-市内品投入係数表!T32</f>
        <v>-1.3739645483953019E-4</v>
      </c>
      <c r="U32" s="28">
        <f>単位行列!U32-市内品投入係数表!U32</f>
        <v>-7.8432643911229143E-5</v>
      </c>
      <c r="V32" s="28">
        <f>単位行列!V32-市内品投入係数表!V32</f>
        <v>-4.7797671551133052E-5</v>
      </c>
      <c r="W32" s="28">
        <f>単位行列!W32-市内品投入係数表!W32</f>
        <v>-2.145636391389482E-4</v>
      </c>
      <c r="X32" s="28">
        <f>単位行列!X32-市内品投入係数表!X32</f>
        <v>-1.3006119683721166E-3</v>
      </c>
      <c r="Y32" s="28">
        <f>単位行列!Y32-市内品投入係数表!Y32</f>
        <v>-6.438348290764292E-3</v>
      </c>
      <c r="Z32" s="28">
        <f>単位行列!Z32-市内品投入係数表!Z32</f>
        <v>-1.565929117858814E-3</v>
      </c>
      <c r="AA32" s="28">
        <f>単位行列!AA32-市内品投入係数表!AA32</f>
        <v>1</v>
      </c>
      <c r="AB32" s="28">
        <f>単位行列!AB32-市内品投入係数表!AB32</f>
        <v>-8.4703645701454829E-4</v>
      </c>
      <c r="AC32" s="28">
        <f>単位行列!AC32-市内品投入係数表!AC32</f>
        <v>-2.3949553357000496E-3</v>
      </c>
      <c r="AD32" s="28">
        <f>単位行列!AD32-市内品投入係数表!AD32</f>
        <v>-1.3312593184428996E-5</v>
      </c>
      <c r="AE32" s="28">
        <f>単位行列!AE32-市内品投入係数表!AE32</f>
        <v>-7.8701514776016411E-3</v>
      </c>
      <c r="AF32" s="28">
        <f>単位行列!AF32-市内品投入係数表!AF32</f>
        <v>-3.2602560284052434E-3</v>
      </c>
      <c r="AG32" s="28">
        <f>単位行列!AG32-市内品投入係数表!AG32</f>
        <v>-1.5972750238440581E-2</v>
      </c>
      <c r="AH32" s="28">
        <f>単位行列!AH32-市内品投入係数表!AH32</f>
        <v>-4.1102402165150327E-3</v>
      </c>
      <c r="AI32" s="28">
        <f>単位行列!AI32-市内品投入係数表!AI32</f>
        <v>-2.6949548546427722E-3</v>
      </c>
      <c r="AJ32" s="28">
        <f>単位行列!AJ32-市内品投入係数表!AJ32</f>
        <v>-3.6624211019952001E-5</v>
      </c>
      <c r="AK32" s="28">
        <f>単位行列!AK32-市内品投入係数表!AK32</f>
        <v>-1.1449731616876167E-3</v>
      </c>
      <c r="AL32" s="28">
        <f>単位行列!AL32-市内品投入係数表!AL32</f>
        <v>-1.0452175085445057E-2</v>
      </c>
      <c r="AM32" s="28">
        <f>単位行列!AM32-市内品投入係数表!AM32</f>
        <v>0</v>
      </c>
      <c r="AN32" s="34">
        <f>単位行列!AN32-市内品投入係数表!AN32</f>
        <v>-3.7237893411201217E-3</v>
      </c>
    </row>
    <row r="33" spans="2:40" x14ac:dyDescent="0.15">
      <c r="B33" s="5" t="s">
        <v>72</v>
      </c>
      <c r="C33" s="42" t="s">
        <v>134</v>
      </c>
      <c r="D33" s="33">
        <f>単位行列!D33-市内品投入係数表!D33</f>
        <v>-6.6909830620053137E-2</v>
      </c>
      <c r="E33" s="28">
        <f>単位行列!E33-市内品投入係数表!E33</f>
        <v>0</v>
      </c>
      <c r="F33" s="28">
        <f>単位行列!F33-市内品投入係数表!F33</f>
        <v>-5.784783661601773E-2</v>
      </c>
      <c r="G33" s="28">
        <f>単位行列!G33-市内品投入係数表!G33</f>
        <v>-6.8705563027731537E-2</v>
      </c>
      <c r="H33" s="28">
        <f>単位行列!H33-市内品投入係数表!H33</f>
        <v>-7.6063330037147228E-2</v>
      </c>
      <c r="I33" s="28">
        <f>単位行列!I33-市内品投入係数表!I33</f>
        <v>-4.6899845988048083E-2</v>
      </c>
      <c r="J33" s="28">
        <f>単位行列!J33-市内品投入係数表!J33</f>
        <v>-1.9487413886725681E-2</v>
      </c>
      <c r="K33" s="28">
        <f>単位行列!K33-市内品投入係数表!K33</f>
        <v>-4.8470216880321673E-2</v>
      </c>
      <c r="L33" s="28">
        <f>単位行列!L33-市内品投入係数表!L33</f>
        <v>-2.9576022141134767E-2</v>
      </c>
      <c r="M33" s="28">
        <f>単位行列!M33-市内品投入係数表!M33</f>
        <v>-3.2708913775943552E-2</v>
      </c>
      <c r="N33" s="28">
        <f>単位行列!N33-市内品投入係数表!N33</f>
        <v>-2.6258305416142647E-2</v>
      </c>
      <c r="O33" s="28">
        <f>単位行列!O33-市内品投入係数表!O33</f>
        <v>-2.4660172666955325E-2</v>
      </c>
      <c r="P33" s="28">
        <f>単位行列!P33-市内品投入係数表!P33</f>
        <v>-4.056448236221067E-2</v>
      </c>
      <c r="Q33" s="28">
        <f>単位行列!Q33-市内品投入係数表!Q33</f>
        <v>-3.2659786223087461E-2</v>
      </c>
      <c r="R33" s="28">
        <f>単位行列!R33-市内品投入係数表!R33</f>
        <v>-3.9855655464169838E-2</v>
      </c>
      <c r="S33" s="28">
        <f>単位行列!S33-市内品投入係数表!S33</f>
        <v>-3.213452887762723E-2</v>
      </c>
      <c r="T33" s="28">
        <f>単位行列!T33-市内品投入係数表!T33</f>
        <v>-4.8360455614743107E-2</v>
      </c>
      <c r="U33" s="28">
        <f>単位行列!U33-市内品投入係数表!U33</f>
        <v>-3.2225244160293799E-2</v>
      </c>
      <c r="V33" s="28">
        <f>単位行列!V33-市内品投入係数表!V33</f>
        <v>-4.0057165974202412E-2</v>
      </c>
      <c r="W33" s="28">
        <f>単位行列!W33-市内品投入係数表!W33</f>
        <v>-5.0198844994190667E-2</v>
      </c>
      <c r="X33" s="28">
        <f>単位行列!X33-市内品投入係数表!X33</f>
        <v>-4.247462271160711E-2</v>
      </c>
      <c r="Y33" s="28">
        <f>単位行列!Y33-市内品投入係数表!Y33</f>
        <v>-4.5728279303161989E-3</v>
      </c>
      <c r="Z33" s="28">
        <f>単位行列!Z33-市内品投入係数表!Z33</f>
        <v>-1.6472804785515428E-2</v>
      </c>
      <c r="AA33" s="28">
        <f>単位行列!AA33-市内品投入係数表!AA33</f>
        <v>-1.4981483283944641E-2</v>
      </c>
      <c r="AB33" s="28">
        <f>単位行列!AB33-市内品投入係数表!AB33</f>
        <v>0.99177609468115191</v>
      </c>
      <c r="AC33" s="28">
        <f>単位行列!AC33-市内品投入係数表!AC33</f>
        <v>-4.5652263868649692E-3</v>
      </c>
      <c r="AD33" s="28">
        <f>単位行列!AD33-市内品投入係数表!AD33</f>
        <v>-1.2742564464569063E-3</v>
      </c>
      <c r="AE33" s="28">
        <f>単位行列!AE33-市内品投入係数表!AE33</f>
        <v>-1.9534719232960979E-2</v>
      </c>
      <c r="AF33" s="28">
        <f>単位行列!AF33-市内品投入係数表!AF33</f>
        <v>-6.6193817971946026E-3</v>
      </c>
      <c r="AG33" s="28">
        <f>単位行列!AG33-市内品投入係数表!AG33</f>
        <v>-7.8222253834159348E-3</v>
      </c>
      <c r="AH33" s="28">
        <f>単位行列!AH33-市内品投入係数表!AH33</f>
        <v>-1.6413736537011198E-2</v>
      </c>
      <c r="AI33" s="28">
        <f>単位行列!AI33-市内品投入係数表!AI33</f>
        <v>-3.7529632330871456E-2</v>
      </c>
      <c r="AJ33" s="28">
        <f>単位行列!AJ33-市内品投入係数表!AJ33</f>
        <v>-3.2198087284448555E-2</v>
      </c>
      <c r="AK33" s="28">
        <f>単位行列!AK33-市内品投入係数表!AK33</f>
        <v>-1.4698494899335501E-2</v>
      </c>
      <c r="AL33" s="28">
        <f>単位行列!AL33-市内品投入係数表!AL33</f>
        <v>-5.3419813453309359E-2</v>
      </c>
      <c r="AM33" s="28">
        <f>単位行列!AM33-市内品投入係数表!AM33</f>
        <v>-0.20431775422218734</v>
      </c>
      <c r="AN33" s="34">
        <f>単位行列!AN33-市内品投入係数表!AN33</f>
        <v>-1.8676077716351304E-3</v>
      </c>
    </row>
    <row r="34" spans="2:40" x14ac:dyDescent="0.15">
      <c r="B34" s="5" t="s">
        <v>73</v>
      </c>
      <c r="C34" s="42" t="s">
        <v>135</v>
      </c>
      <c r="D34" s="33">
        <f>単位行列!D34-市内品投入係数表!D34</f>
        <v>-4.6913493749128898E-3</v>
      </c>
      <c r="E34" s="28">
        <f>単位行列!E34-市内品投入係数表!E34</f>
        <v>0</v>
      </c>
      <c r="F34" s="28">
        <f>単位行列!F34-市内品投入係数表!F34</f>
        <v>-5.1628309384013013E-3</v>
      </c>
      <c r="G34" s="28">
        <f>単位行列!G34-市内品投入係数表!G34</f>
        <v>-1.627858625724412E-2</v>
      </c>
      <c r="H34" s="28">
        <f>単位行列!H34-市内品投入係数表!H34</f>
        <v>-9.3204875285717546E-3</v>
      </c>
      <c r="I34" s="28">
        <f>単位行列!I34-市内品投入係数表!I34</f>
        <v>-8.2954286128893388E-3</v>
      </c>
      <c r="J34" s="28">
        <f>単位行列!J34-市内品投入係数表!J34</f>
        <v>-1.5778325854321643E-3</v>
      </c>
      <c r="K34" s="28">
        <f>単位行列!K34-市内品投入係数表!K34</f>
        <v>-4.4175648112341238E-3</v>
      </c>
      <c r="L34" s="28">
        <f>単位行列!L34-市内品投入係数表!L34</f>
        <v>-9.75968572631912E-3</v>
      </c>
      <c r="M34" s="28">
        <f>単位行列!M34-市内品投入係数表!M34</f>
        <v>-7.9803113158651295E-3</v>
      </c>
      <c r="N34" s="28">
        <f>単位行列!N34-市内品投入係数表!N34</f>
        <v>-5.7658433518726071E-3</v>
      </c>
      <c r="O34" s="28">
        <f>単位行列!O34-市内品投入係数表!O34</f>
        <v>-1.1373855475547671E-2</v>
      </c>
      <c r="P34" s="28">
        <f>単位行列!P34-市内品投入係数表!P34</f>
        <v>-5.6348281777209496E-3</v>
      </c>
      <c r="Q34" s="28">
        <f>単位行列!Q34-市内品投入係数表!Q34</f>
        <v>-7.1571799349991637E-3</v>
      </c>
      <c r="R34" s="28">
        <f>単位行列!R34-市内品投入係数表!R34</f>
        <v>-1.4952851665270769E-2</v>
      </c>
      <c r="S34" s="28">
        <f>単位行列!S34-市内品投入係数表!S34</f>
        <v>-7.0275090411730254E-3</v>
      </c>
      <c r="T34" s="28">
        <f>単位行列!T34-市内品投入係数表!T34</f>
        <v>-7.3579780566828193E-3</v>
      </c>
      <c r="U34" s="28">
        <f>単位行列!U34-市内品投入係数表!U34</f>
        <v>-1.0887062133984861E-2</v>
      </c>
      <c r="V34" s="28">
        <f>単位行列!V34-市内品投入係数表!V34</f>
        <v>-4.1016384993922666E-3</v>
      </c>
      <c r="W34" s="28">
        <f>単位行列!W34-市内品投入係数表!W34</f>
        <v>-2.2965220780490007E-2</v>
      </c>
      <c r="X34" s="28">
        <f>単位行列!X34-市内品投入係数表!X34</f>
        <v>-1.0439984182248776E-2</v>
      </c>
      <c r="Y34" s="28">
        <f>単位行列!Y34-市内品投入係数表!Y34</f>
        <v>-1.7788082699903448E-2</v>
      </c>
      <c r="Z34" s="28">
        <f>単位行列!Z34-市内品投入係数表!Z34</f>
        <v>-1.7331163314740824E-2</v>
      </c>
      <c r="AA34" s="28">
        <f>単位行列!AA34-市内品投入係数表!AA34</f>
        <v>-2.3715368759700803E-2</v>
      </c>
      <c r="AB34" s="28">
        <f>単位行列!AB34-市内品投入係数表!AB34</f>
        <v>-1.7963877957192301E-2</v>
      </c>
      <c r="AC34" s="28">
        <f>単位行列!AC34-市内品投入係数表!AC34</f>
        <v>0.92133005128913181</v>
      </c>
      <c r="AD34" s="28">
        <f>単位行列!AD34-市内品投入係数表!AD34</f>
        <v>-7.6337449359440326E-2</v>
      </c>
      <c r="AE34" s="28">
        <f>単位行列!AE34-市内品投入係数表!AE34</f>
        <v>-2.3805135642173465E-2</v>
      </c>
      <c r="AF34" s="28">
        <f>単位行列!AF34-市内品投入係数表!AF34</f>
        <v>-5.1499493444249114E-3</v>
      </c>
      <c r="AG34" s="28">
        <f>単位行列!AG34-市内品投入係数表!AG34</f>
        <v>-1.7009540349750104E-2</v>
      </c>
      <c r="AH34" s="28">
        <f>単位行列!AH34-市内品投入係数表!AH34</f>
        <v>-7.9189264279296828E-3</v>
      </c>
      <c r="AI34" s="28">
        <f>単位行列!AI34-市内品投入係数表!AI34</f>
        <v>-7.2001157578550599E-3</v>
      </c>
      <c r="AJ34" s="28">
        <f>単位行列!AJ34-市内品投入係数表!AJ34</f>
        <v>-2.1836337735938922E-2</v>
      </c>
      <c r="AK34" s="28">
        <f>単位行列!AK34-市内品投入係数表!AK34</f>
        <v>-1.234224152096179E-2</v>
      </c>
      <c r="AL34" s="28">
        <f>単位行列!AL34-市内品投入係数表!AL34</f>
        <v>-1.0532060149804857E-2</v>
      </c>
      <c r="AM34" s="28">
        <f>単位行列!AM34-市内品投入係数表!AM34</f>
        <v>0</v>
      </c>
      <c r="AN34" s="34">
        <f>単位行列!AN34-市内品投入係数表!AN34</f>
        <v>-1.7564978329759742E-2</v>
      </c>
    </row>
    <row r="35" spans="2:40" x14ac:dyDescent="0.15">
      <c r="B35" s="5" t="s">
        <v>74</v>
      </c>
      <c r="C35" s="42" t="s">
        <v>136</v>
      </c>
      <c r="D35" s="33">
        <f>単位行列!D35-市内品投入係数表!D35</f>
        <v>-5.5397462497773031E-4</v>
      </c>
      <c r="E35" s="28">
        <f>単位行列!E35-市内品投入係数表!E35</f>
        <v>0</v>
      </c>
      <c r="F35" s="28">
        <f>単位行列!F35-市内品投入係数表!F35</f>
        <v>-4.1792249672350642E-3</v>
      </c>
      <c r="G35" s="28">
        <f>単位行列!G35-市内品投入係数表!G35</f>
        <v>-4.8894885678087436E-3</v>
      </c>
      <c r="H35" s="28">
        <f>単位行列!H35-市内品投入係数表!H35</f>
        <v>-1.8093793971260522E-3</v>
      </c>
      <c r="I35" s="28">
        <f>単位行列!I35-市内品投入係数表!I35</f>
        <v>-4.238295059754732E-3</v>
      </c>
      <c r="J35" s="28">
        <f>単位行列!J35-市内品投入係数表!J35</f>
        <v>-1.7691042294601938E-3</v>
      </c>
      <c r="K35" s="28">
        <f>単位行列!K35-市内品投入係数表!K35</f>
        <v>-4.078480347111467E-3</v>
      </c>
      <c r="L35" s="28">
        <f>単位行列!L35-市内品投入係数表!L35</f>
        <v>-4.9208672456816554E-3</v>
      </c>
      <c r="M35" s="28">
        <f>単位行列!M35-市内品投入係数表!M35</f>
        <v>-2.0899832006600477E-3</v>
      </c>
      <c r="N35" s="28">
        <f>単位行列!N35-市内品投入係数表!N35</f>
        <v>-1.261885436815164E-3</v>
      </c>
      <c r="O35" s="28">
        <f>単位行列!O35-市内品投入係数表!O35</f>
        <v>-3.2032044329181881E-3</v>
      </c>
      <c r="P35" s="28">
        <f>単位行列!P35-市内品投入係数表!P35</f>
        <v>-3.9144433167401967E-3</v>
      </c>
      <c r="Q35" s="28">
        <f>単位行列!Q35-市内品投入係数表!Q35</f>
        <v>-3.0451449599026383E-3</v>
      </c>
      <c r="R35" s="28">
        <f>単位行列!R35-市内品投入係数表!R35</f>
        <v>-3.4938004814404036E-3</v>
      </c>
      <c r="S35" s="28">
        <f>単位行列!S35-市内品投入係数表!S35</f>
        <v>-2.0603333066543886E-3</v>
      </c>
      <c r="T35" s="28">
        <f>単位行列!T35-市内品投入係数表!T35</f>
        <v>-2.6898168717571216E-3</v>
      </c>
      <c r="U35" s="28">
        <f>単位行列!U35-市内品投入係数表!U35</f>
        <v>-6.8734374691866509E-3</v>
      </c>
      <c r="V35" s="28">
        <f>単位行列!V35-市内品投入係数表!V35</f>
        <v>-4.8068795930097399E-4</v>
      </c>
      <c r="W35" s="28">
        <f>単位行列!W35-市内品投入係数表!W35</f>
        <v>-3.3685426365096891E-3</v>
      </c>
      <c r="X35" s="28">
        <f>単位行列!X35-市内品投入係数表!X35</f>
        <v>-5.5225868152982112E-3</v>
      </c>
      <c r="Y35" s="28">
        <f>単位行列!Y35-市内品投入係数表!Y35</f>
        <v>-9.0032097841223693E-3</v>
      </c>
      <c r="Z35" s="28">
        <f>単位行列!Z35-市内品投入係数表!Z35</f>
        <v>-1.0625985609827757E-3</v>
      </c>
      <c r="AA35" s="28">
        <f>単位行列!AA35-市内品投入係数表!AA35</f>
        <v>-1.4043351695858396E-3</v>
      </c>
      <c r="AB35" s="28">
        <f>単位行列!AB35-市内品投入係数表!AB35</f>
        <v>-3.3553934204260755E-2</v>
      </c>
      <c r="AC35" s="28">
        <f>単位行列!AC35-市内品投入係数表!AC35</f>
        <v>-1.7542976046974103E-2</v>
      </c>
      <c r="AD35" s="28">
        <f>単位行列!AD35-市内品投入係数表!AD35</f>
        <v>0.94990271492685752</v>
      </c>
      <c r="AE35" s="28">
        <f>単位行列!AE35-市内品投入係数表!AE35</f>
        <v>-2.1070347387812619E-2</v>
      </c>
      <c r="AF35" s="28">
        <f>単位行列!AF35-市内品投入係数表!AF35</f>
        <v>-3.0998547251843166E-2</v>
      </c>
      <c r="AG35" s="28">
        <f>単位行列!AG35-市内品投入係数表!AG35</f>
        <v>-3.3902132394834539E-3</v>
      </c>
      <c r="AH35" s="28">
        <f>単位行列!AH35-市内品投入係数表!AH35</f>
        <v>-9.477317201335201E-3</v>
      </c>
      <c r="AI35" s="28">
        <f>単位行列!AI35-市内品投入係数表!AI35</f>
        <v>-1.9056304615781998E-2</v>
      </c>
      <c r="AJ35" s="28">
        <f>単位行列!AJ35-市内品投入係数表!AJ35</f>
        <v>-1.7381952135126819E-2</v>
      </c>
      <c r="AK35" s="28">
        <f>単位行列!AK35-市内品投入係数表!AK35</f>
        <v>-1.2237460217694309E-2</v>
      </c>
      <c r="AL35" s="28">
        <f>単位行列!AL35-市内品投入係数表!AL35</f>
        <v>-3.4733399097286941E-2</v>
      </c>
      <c r="AM35" s="28">
        <f>単位行列!AM35-市内品投入係数表!AM35</f>
        <v>0</v>
      </c>
      <c r="AN35" s="34">
        <f>単位行列!AN35-市内品投入係数表!AN35</f>
        <v>-9.6718020330043217E-3</v>
      </c>
    </row>
    <row r="36" spans="2:40" x14ac:dyDescent="0.15">
      <c r="B36" s="5" t="s">
        <v>75</v>
      </c>
      <c r="C36" s="42" t="s">
        <v>137</v>
      </c>
      <c r="D36" s="33">
        <f>単位行列!D36-市内品投入係数表!D36</f>
        <v>-4.9318965181782949E-2</v>
      </c>
      <c r="E36" s="28">
        <f>単位行列!E36-市内品投入係数表!E36</f>
        <v>0</v>
      </c>
      <c r="F36" s="28">
        <f>単位行列!F36-市内品投入係数表!F36</f>
        <v>-2.2716286616832618E-2</v>
      </c>
      <c r="G36" s="28">
        <f>単位行列!G36-市内品投入係数表!G36</f>
        <v>-1.5046049870087596E-2</v>
      </c>
      <c r="H36" s="28">
        <f>単位行列!H36-市内品投入係数表!H36</f>
        <v>-3.3108666903244544E-2</v>
      </c>
      <c r="I36" s="28">
        <f>単位行列!I36-市内品投入係数表!I36</f>
        <v>-1.6833104713919106E-2</v>
      </c>
      <c r="J36" s="28">
        <f>単位行列!J36-市内品投入係数表!J36</f>
        <v>-4.5534450107767702E-2</v>
      </c>
      <c r="K36" s="28">
        <f>単位行列!K36-市内品投入係数表!K36</f>
        <v>-1.2086513376399901E-2</v>
      </c>
      <c r="L36" s="28">
        <f>単位行列!L36-市内品投入係数表!L36</f>
        <v>-6.3785406388359236E-2</v>
      </c>
      <c r="M36" s="28">
        <f>単位行列!M36-市内品投入係数表!M36</f>
        <v>-3.0177969762324269E-2</v>
      </c>
      <c r="N36" s="28">
        <f>単位行列!N36-市内品投入係数表!N36</f>
        <v>-1.8515988418124005E-2</v>
      </c>
      <c r="O36" s="28">
        <f>単位行列!O36-市内品投入係数表!O36</f>
        <v>-1.7511408497836851E-2</v>
      </c>
      <c r="P36" s="28">
        <f>単位行列!P36-市内品投入係数表!P36</f>
        <v>-1.4438612947811206E-2</v>
      </c>
      <c r="Q36" s="28">
        <f>単位行列!Q36-市内品投入係数表!Q36</f>
        <v>-1.189045535678207E-2</v>
      </c>
      <c r="R36" s="28">
        <f>単位行列!R36-市内品投入係数表!R36</f>
        <v>-1.8402918955995572E-2</v>
      </c>
      <c r="S36" s="28">
        <f>単位行列!S36-市内品投入係数表!S36</f>
        <v>-9.4440340504692404E-3</v>
      </c>
      <c r="T36" s="28">
        <f>単位行列!T36-市内品投入係数表!T36</f>
        <v>-1.4494978800684573E-2</v>
      </c>
      <c r="U36" s="28">
        <f>単位行列!U36-市内品投入係数表!U36</f>
        <v>-1.3890460488602823E-2</v>
      </c>
      <c r="V36" s="28">
        <f>単位行列!V36-市内品投入係数表!V36</f>
        <v>-9.9772674069858389E-3</v>
      </c>
      <c r="W36" s="28">
        <f>単位行列!W36-市内品投入係数表!W36</f>
        <v>-5.979872609715052E-2</v>
      </c>
      <c r="X36" s="28">
        <f>単位行列!X36-市内品投入係数表!X36</f>
        <v>-2.8247940721765404E-2</v>
      </c>
      <c r="Y36" s="28">
        <f>単位行列!Y36-市内品投入係数表!Y36</f>
        <v>-2.1705964651373078E-2</v>
      </c>
      <c r="Z36" s="28">
        <f>単位行列!Z36-市内品投入係数表!Z36</f>
        <v>-1.5124126024020421E-2</v>
      </c>
      <c r="AA36" s="28">
        <f>単位行列!AA36-市内品投入係数表!AA36</f>
        <v>-4.9211106545309323E-2</v>
      </c>
      <c r="AB36" s="28">
        <f>単位行列!AB36-市内品投入係数表!AB36</f>
        <v>-3.2207385066270584E-2</v>
      </c>
      <c r="AC36" s="28">
        <f>単位行列!AC36-市内品投入係数表!AC36</f>
        <v>-2.3088055740940895E-2</v>
      </c>
      <c r="AD36" s="28">
        <f>単位行列!AD36-市内品投入係数表!AD36</f>
        <v>-1.9003936928954112E-3</v>
      </c>
      <c r="AE36" s="28">
        <f>単位行列!AE36-市内品投入係数表!AE36</f>
        <v>0.96703967019381953</v>
      </c>
      <c r="AF36" s="28">
        <f>単位行列!AF36-市内品投入係数表!AF36</f>
        <v>-1.2975613624060776E-2</v>
      </c>
      <c r="AG36" s="28">
        <f>単位行列!AG36-市内品投入係数表!AG36</f>
        <v>-2.171668234758057E-2</v>
      </c>
      <c r="AH36" s="28">
        <f>単位行列!AH36-市内品投入係数表!AH36</f>
        <v>-1.7765513802973639E-2</v>
      </c>
      <c r="AI36" s="28">
        <f>単位行列!AI36-市内品投入係数表!AI36</f>
        <v>-1.114856592871518E-2</v>
      </c>
      <c r="AJ36" s="28">
        <f>単位行列!AJ36-市内品投入係数表!AJ36</f>
        <v>-2.6022901798732751E-2</v>
      </c>
      <c r="AK36" s="28">
        <f>単位行列!AK36-市内品投入係数表!AK36</f>
        <v>-9.7034619871450827E-3</v>
      </c>
      <c r="AL36" s="28">
        <f>単位行列!AL36-市内品投入係数表!AL36</f>
        <v>-2.3062778677074982E-2</v>
      </c>
      <c r="AM36" s="28">
        <f>単位行列!AM36-市内品投入係数表!AM36</f>
        <v>-3.9663713046552737E-2</v>
      </c>
      <c r="AN36" s="34">
        <f>単位行列!AN36-市内品投入係数表!AN36</f>
        <v>-1.7671706350625007E-2</v>
      </c>
    </row>
    <row r="37" spans="2:40" x14ac:dyDescent="0.15">
      <c r="B37" s="5" t="s">
        <v>76</v>
      </c>
      <c r="C37" s="42" t="s">
        <v>108</v>
      </c>
      <c r="D37" s="33">
        <f>単位行列!D37-市内品投入係数表!D37</f>
        <v>-1.5663856686094072E-3</v>
      </c>
      <c r="E37" s="28">
        <f>単位行列!E37-市内品投入係数表!E37</f>
        <v>0</v>
      </c>
      <c r="F37" s="28">
        <f>単位行列!F37-市内品投入係数表!F37</f>
        <v>-1.994435418162886E-3</v>
      </c>
      <c r="G37" s="28">
        <f>単位行列!G37-市内品投入係数表!G37</f>
        <v>-1.5584383095832925E-3</v>
      </c>
      <c r="H37" s="28">
        <f>単位行列!H37-市内品投入係数表!H37</f>
        <v>-9.5636104662753687E-4</v>
      </c>
      <c r="I37" s="28">
        <f>単位行列!I37-市内品投入係数表!I37</f>
        <v>-5.0638821037069428E-3</v>
      </c>
      <c r="J37" s="28">
        <f>単位行列!J37-市内品投入係数表!J37</f>
        <v>-1.2613734885424676E-3</v>
      </c>
      <c r="K37" s="28">
        <f>単位行列!K37-市内品投入係数表!K37</f>
        <v>-1.2453393694359083E-3</v>
      </c>
      <c r="L37" s="28">
        <f>単位行列!L37-市内品投入係数表!L37</f>
        <v>-1.4277781866972805E-3</v>
      </c>
      <c r="M37" s="28">
        <f>単位行列!M37-市内品投入係数表!M37</f>
        <v>-1.5977869303499903E-3</v>
      </c>
      <c r="N37" s="28">
        <f>単位行列!N37-市内品投入係数表!N37</f>
        <v>-8.2711689336595264E-4</v>
      </c>
      <c r="O37" s="28">
        <f>単位行列!O37-市内品投入係数表!O37</f>
        <v>-1.7858675658806199E-3</v>
      </c>
      <c r="P37" s="28">
        <f>単位行列!P37-市内品投入係数表!P37</f>
        <v>-2.2036926513602124E-3</v>
      </c>
      <c r="Q37" s="28">
        <f>単位行列!Q37-市内品投入係数表!Q37</f>
        <v>-2.9275458477450028E-3</v>
      </c>
      <c r="R37" s="28">
        <f>単位行列!R37-市内品投入係数表!R37</f>
        <v>-1.694083228248628E-3</v>
      </c>
      <c r="S37" s="28">
        <f>単位行列!S37-市内品投入係数表!S37</f>
        <v>-1.8345000130258291E-3</v>
      </c>
      <c r="T37" s="28">
        <f>単位行列!T37-市内品投入係数表!T37</f>
        <v>-4.6115396293848563E-3</v>
      </c>
      <c r="U37" s="28">
        <f>単位行列!U37-市内品投入係数表!U37</f>
        <v>-7.2124103560604743E-3</v>
      </c>
      <c r="V37" s="28">
        <f>単位行列!V37-市内品投入係数表!V37</f>
        <v>-8.4745739647733515E-4</v>
      </c>
      <c r="W37" s="28">
        <f>単位行列!W37-市内品投入係数表!W37</f>
        <v>-1.9900117939930934E-3</v>
      </c>
      <c r="X37" s="28">
        <f>単位行列!X37-市内品投入係数表!X37</f>
        <v>-2.8378688873289138E-3</v>
      </c>
      <c r="Y37" s="28">
        <f>単位行列!Y37-市内品投入係数表!Y37</f>
        <v>-4.1604939551443615E-3</v>
      </c>
      <c r="Z37" s="28">
        <f>単位行列!Z37-市内品投入係数表!Z37</f>
        <v>-1.2371436765737117E-2</v>
      </c>
      <c r="AA37" s="28">
        <f>単位行列!AA37-市内品投入係数表!AA37</f>
        <v>-3.2893797388097489E-3</v>
      </c>
      <c r="AB37" s="28">
        <f>単位行列!AB37-市内品投入係数表!AB37</f>
        <v>-1.3548363970041222E-2</v>
      </c>
      <c r="AC37" s="28">
        <f>単位行列!AC37-市内品投入係数表!AC37</f>
        <v>-1.9624973788137792E-2</v>
      </c>
      <c r="AD37" s="28">
        <f>単位行列!AD37-市内品投入係数表!AD37</f>
        <v>-1.2284702286091916E-3</v>
      </c>
      <c r="AE37" s="28">
        <f>単位行列!AE37-市内品投入係数表!AE37</f>
        <v>-3.7670448695309288E-3</v>
      </c>
      <c r="AF37" s="28">
        <f>単位行列!AF37-市内品投入係数表!AF37</f>
        <v>0.93775314413279931</v>
      </c>
      <c r="AG37" s="28">
        <f>単位行列!AG37-市内品投入係数表!AG37</f>
        <v>-9.8194892492568589E-3</v>
      </c>
      <c r="AH37" s="28">
        <f>単位行列!AH37-市内品投入係数表!AH37</f>
        <v>-1.1343653187407389E-2</v>
      </c>
      <c r="AI37" s="28">
        <f>単位行列!AI37-市内品投入係数表!AI37</f>
        <v>-4.6974423192432503E-3</v>
      </c>
      <c r="AJ37" s="28">
        <f>単位行列!AJ37-市内品投入係数表!AJ37</f>
        <v>-2.2716070997277703E-2</v>
      </c>
      <c r="AK37" s="28">
        <f>単位行列!AK37-市内品投入係数表!AK37</f>
        <v>-1.2810804676992884E-2</v>
      </c>
      <c r="AL37" s="28">
        <f>単位行列!AL37-市内品投入係数表!AL37</f>
        <v>-8.0995562507496857E-3</v>
      </c>
      <c r="AM37" s="28">
        <f>単位行列!AM37-市内品投入係数表!AM37</f>
        <v>0</v>
      </c>
      <c r="AN37" s="34">
        <f>単位行列!AN37-市内品投入係数表!AN37</f>
        <v>-7.8355235350082968E-3</v>
      </c>
    </row>
    <row r="38" spans="2:40" x14ac:dyDescent="0.15">
      <c r="B38" s="5" t="s">
        <v>77</v>
      </c>
      <c r="C38" s="42" t="s">
        <v>138</v>
      </c>
      <c r="D38" s="33">
        <f>単位行列!D38-市内品投入係数表!D38</f>
        <v>0</v>
      </c>
      <c r="E38" s="28">
        <f>単位行列!E38-市内品投入係数表!E38</f>
        <v>0</v>
      </c>
      <c r="F38" s="28">
        <f>単位行列!F38-市内品投入係数表!F38</f>
        <v>0</v>
      </c>
      <c r="G38" s="28">
        <f>単位行列!G38-市内品投入係数表!G38</f>
        <v>0</v>
      </c>
      <c r="H38" s="28">
        <f>単位行列!H38-市内品投入係数表!H38</f>
        <v>0</v>
      </c>
      <c r="I38" s="28">
        <f>単位行列!I38-市内品投入係数表!I38</f>
        <v>0</v>
      </c>
      <c r="J38" s="28">
        <f>単位行列!J38-市内品投入係数表!J38</f>
        <v>0</v>
      </c>
      <c r="K38" s="28">
        <f>単位行列!K38-市内品投入係数表!K38</f>
        <v>0</v>
      </c>
      <c r="L38" s="28">
        <f>単位行列!L38-市内品投入係数表!L38</f>
        <v>0</v>
      </c>
      <c r="M38" s="28">
        <f>単位行列!M38-市内品投入係数表!M38</f>
        <v>0</v>
      </c>
      <c r="N38" s="28">
        <f>単位行列!N38-市内品投入係数表!N38</f>
        <v>0</v>
      </c>
      <c r="O38" s="28">
        <f>単位行列!O38-市内品投入係数表!O38</f>
        <v>0</v>
      </c>
      <c r="P38" s="28">
        <f>単位行列!P38-市内品投入係数表!P38</f>
        <v>0</v>
      </c>
      <c r="Q38" s="28">
        <f>単位行列!Q38-市内品投入係数表!Q38</f>
        <v>0</v>
      </c>
      <c r="R38" s="28">
        <f>単位行列!R38-市内品投入係数表!R38</f>
        <v>0</v>
      </c>
      <c r="S38" s="28">
        <f>単位行列!S38-市内品投入係数表!S38</f>
        <v>0</v>
      </c>
      <c r="T38" s="28">
        <f>単位行列!T38-市内品投入係数表!T38</f>
        <v>0</v>
      </c>
      <c r="U38" s="28">
        <f>単位行列!U38-市内品投入係数表!U38</f>
        <v>0</v>
      </c>
      <c r="V38" s="28">
        <f>単位行列!V38-市内品投入係数表!V38</f>
        <v>0</v>
      </c>
      <c r="W38" s="28">
        <f>単位行列!W38-市内品投入係数表!W38</f>
        <v>0</v>
      </c>
      <c r="X38" s="28">
        <f>単位行列!X38-市内品投入係数表!X38</f>
        <v>0</v>
      </c>
      <c r="Y38" s="28">
        <f>単位行列!Y38-市内品投入係数表!Y38</f>
        <v>0</v>
      </c>
      <c r="Z38" s="28">
        <f>単位行列!Z38-市内品投入係数表!Z38</f>
        <v>0</v>
      </c>
      <c r="AA38" s="28">
        <f>単位行列!AA38-市内品投入係数表!AA38</f>
        <v>0</v>
      </c>
      <c r="AB38" s="28">
        <f>単位行列!AB38-市内品投入係数表!AB38</f>
        <v>0</v>
      </c>
      <c r="AC38" s="28">
        <f>単位行列!AC38-市内品投入係数表!AC38</f>
        <v>0</v>
      </c>
      <c r="AD38" s="28">
        <f>単位行列!AD38-市内品投入係数表!AD38</f>
        <v>0</v>
      </c>
      <c r="AE38" s="28">
        <f>単位行列!AE38-市内品投入係数表!AE38</f>
        <v>0</v>
      </c>
      <c r="AF38" s="28">
        <f>単位行列!AF38-市内品投入係数表!AF38</f>
        <v>0</v>
      </c>
      <c r="AG38" s="28">
        <f>単位行列!AG38-市内品投入係数表!AG38</f>
        <v>1</v>
      </c>
      <c r="AH38" s="28">
        <f>単位行列!AH38-市内品投入係数表!AH38</f>
        <v>0</v>
      </c>
      <c r="AI38" s="28">
        <f>単位行列!AI38-市内品投入係数表!AI38</f>
        <v>0</v>
      </c>
      <c r="AJ38" s="28">
        <f>単位行列!AJ38-市内品投入係数表!AJ38</f>
        <v>0</v>
      </c>
      <c r="AK38" s="28">
        <f>単位行列!AK38-市内品投入係数表!AK38</f>
        <v>0</v>
      </c>
      <c r="AL38" s="28">
        <f>単位行列!AL38-市内品投入係数表!AL38</f>
        <v>0</v>
      </c>
      <c r="AM38" s="28">
        <f>単位行列!AM38-市内品投入係数表!AM38</f>
        <v>0</v>
      </c>
      <c r="AN38" s="34">
        <f>単位行列!AN38-市内品投入係数表!AN38</f>
        <v>-5.4584732865274557E-2</v>
      </c>
    </row>
    <row r="39" spans="2:40" x14ac:dyDescent="0.15">
      <c r="B39" s="5" t="s">
        <v>78</v>
      </c>
      <c r="C39" s="42" t="s">
        <v>139</v>
      </c>
      <c r="D39" s="33">
        <f>単位行列!D39-市内品投入係数表!D39</f>
        <v>-1.7640912425679297E-7</v>
      </c>
      <c r="E39" s="28">
        <f>単位行列!E39-市内品投入係数表!E39</f>
        <v>0</v>
      </c>
      <c r="F39" s="28">
        <f>単位行列!F39-市内品投入係数表!F39</f>
        <v>-1.8407231834891084E-4</v>
      </c>
      <c r="G39" s="28">
        <f>単位行列!G39-市内品投入係数表!G39</f>
        <v>-1.2386989607913028E-6</v>
      </c>
      <c r="H39" s="28">
        <f>単位行列!H39-市内品投入係数表!H39</f>
        <v>-5.1491623643076456E-5</v>
      </c>
      <c r="I39" s="28">
        <f>単位行列!I39-市内品投入係数表!I39</f>
        <v>-2.6145799413273933E-4</v>
      </c>
      <c r="J39" s="28">
        <f>単位行列!J39-市内品投入係数表!J39</f>
        <v>0</v>
      </c>
      <c r="K39" s="28">
        <f>単位行列!K39-市内品投入係数表!K39</f>
        <v>-1.4400418210669069E-4</v>
      </c>
      <c r="L39" s="28">
        <f>単位行列!L39-市内品投入係数表!L39</f>
        <v>-1.2484437239352025E-4</v>
      </c>
      <c r="M39" s="28">
        <f>単位行列!M39-市内品投入係数表!M39</f>
        <v>-3.3349141262028575E-4</v>
      </c>
      <c r="N39" s="28">
        <f>単位行列!N39-市内品投入係数表!N39</f>
        <v>-1.5838869409415141E-5</v>
      </c>
      <c r="O39" s="28">
        <f>単位行列!O39-市内品投入係数表!O39</f>
        <v>-3.2591789930666777E-4</v>
      </c>
      <c r="P39" s="28">
        <f>単位行列!P39-市内品投入係数表!P39</f>
        <v>-6.0328253720653188E-4</v>
      </c>
      <c r="Q39" s="28">
        <f>単位行列!Q39-市内品投入係数表!Q39</f>
        <v>-3.2958877468247021E-4</v>
      </c>
      <c r="R39" s="28">
        <f>単位行列!R39-市内品投入係数表!R39</f>
        <v>-2.7655256344633728E-4</v>
      </c>
      <c r="S39" s="28">
        <f>単位行列!S39-市内品投入係数表!S39</f>
        <v>-1.4019804535471917E-3</v>
      </c>
      <c r="T39" s="28">
        <f>単位行列!T39-市内品投入係数表!T39</f>
        <v>-1.3953086444528165E-3</v>
      </c>
      <c r="U39" s="28">
        <f>単位行列!U39-市内品投入係数表!U39</f>
        <v>-4.8629404437526731E-4</v>
      </c>
      <c r="V39" s="28">
        <f>単位行列!V39-市内品投入係数表!V39</f>
        <v>-1.30997198862454E-4</v>
      </c>
      <c r="W39" s="28">
        <f>単位行列!W39-市内品投入係数表!W39</f>
        <v>-4.001499132726868E-5</v>
      </c>
      <c r="X39" s="28">
        <f>単位行列!X39-市内品投入係数表!X39</f>
        <v>-1.5777714288636686E-4</v>
      </c>
      <c r="Y39" s="28">
        <f>単位行列!Y39-市内品投入係数表!Y39</f>
        <v>-5.8466891167576005E-4</v>
      </c>
      <c r="Z39" s="28">
        <f>単位行列!Z39-市内品投入係数表!Z39</f>
        <v>-9.0187535605772931E-5</v>
      </c>
      <c r="AA39" s="28">
        <f>単位行列!AA39-市内品投入係数表!AA39</f>
        <v>-2.124418713193247E-4</v>
      </c>
      <c r="AB39" s="28">
        <f>単位行列!AB39-市内品投入係数表!AB39</f>
        <v>-1.8796787826997266E-4</v>
      </c>
      <c r="AC39" s="28">
        <f>単位行列!AC39-市内品投入係数表!AC39</f>
        <v>-1.5013419268342961E-4</v>
      </c>
      <c r="AD39" s="28">
        <f>単位行列!AD39-市内品投入係数表!AD39</f>
        <v>-1.2802304921379396E-6</v>
      </c>
      <c r="AE39" s="28">
        <f>単位行列!AE39-市内品投入係数表!AE39</f>
        <v>-8.958982134647924E-4</v>
      </c>
      <c r="AF39" s="28">
        <f>単位行列!AF39-市内品投入係数表!AF39</f>
        <v>-5.0766766121444207E-3</v>
      </c>
      <c r="AG39" s="28">
        <f>単位行列!AG39-市内品投入係数表!AG39</f>
        <v>-1.3231776118238799E-4</v>
      </c>
      <c r="AH39" s="28">
        <f>単位行列!AH39-市内品投入係数表!AH39</f>
        <v>1</v>
      </c>
      <c r="AI39" s="28">
        <f>単位行列!AI39-市内品投入係数表!AI39</f>
        <v>-9.2934889579657429E-5</v>
      </c>
      <c r="AJ39" s="28">
        <f>単位行列!AJ39-市内品投入係数表!AJ39</f>
        <v>0</v>
      </c>
      <c r="AK39" s="28">
        <f>単位行列!AK39-市内品投入係数表!AK39</f>
        <v>-4.6107375839360643E-4</v>
      </c>
      <c r="AL39" s="28">
        <f>単位行列!AL39-市内品投入係数表!AL39</f>
        <v>-5.0946484869056807E-4</v>
      </c>
      <c r="AM39" s="28">
        <f>単位行列!AM39-市内品投入係数表!AM39</f>
        <v>0</v>
      </c>
      <c r="AN39" s="34">
        <f>単位行列!AN39-市内品投入係数表!AN39</f>
        <v>-1.1151376970315631E-3</v>
      </c>
    </row>
    <row r="40" spans="2:40" x14ac:dyDescent="0.15">
      <c r="B40" s="5" t="s">
        <v>79</v>
      </c>
      <c r="C40" s="42" t="s">
        <v>109</v>
      </c>
      <c r="D40" s="33">
        <f>単位行列!D40-市内品投入係数表!D40</f>
        <v>0</v>
      </c>
      <c r="E40" s="28">
        <f>単位行列!E40-市内品投入係数表!E40</f>
        <v>0</v>
      </c>
      <c r="F40" s="28">
        <f>単位行列!F40-市内品投入係数表!F40</f>
        <v>0</v>
      </c>
      <c r="G40" s="28">
        <f>単位行列!G40-市内品投入係数表!G40</f>
        <v>0</v>
      </c>
      <c r="H40" s="28">
        <f>単位行列!H40-市内品投入係数表!H40</f>
        <v>0</v>
      </c>
      <c r="I40" s="28">
        <f>単位行列!I40-市内品投入係数表!I40</f>
        <v>-5.5900916777610611E-6</v>
      </c>
      <c r="J40" s="28">
        <f>単位行列!J40-市内品投入係数表!J40</f>
        <v>0</v>
      </c>
      <c r="K40" s="28">
        <f>単位行列!K40-市内品投入係数表!K40</f>
        <v>0</v>
      </c>
      <c r="L40" s="28">
        <f>単位行列!L40-市内品投入係数表!L40</f>
        <v>0</v>
      </c>
      <c r="M40" s="28">
        <f>単位行列!M40-市内品投入係数表!M40</f>
        <v>0</v>
      </c>
      <c r="N40" s="28">
        <f>単位行列!N40-市内品投入係数表!N40</f>
        <v>0</v>
      </c>
      <c r="O40" s="28">
        <f>単位行列!O40-市内品投入係数表!O40</f>
        <v>0</v>
      </c>
      <c r="P40" s="28">
        <f>単位行列!P40-市内品投入係数表!P40</f>
        <v>0</v>
      </c>
      <c r="Q40" s="28">
        <f>単位行列!Q40-市内品投入係数表!Q40</f>
        <v>0</v>
      </c>
      <c r="R40" s="28">
        <f>単位行列!R40-市内品投入係数表!R40</f>
        <v>0</v>
      </c>
      <c r="S40" s="28">
        <f>単位行列!S40-市内品投入係数表!S40</f>
        <v>0</v>
      </c>
      <c r="T40" s="28">
        <f>単位行列!T40-市内品投入係数表!T40</f>
        <v>0</v>
      </c>
      <c r="U40" s="28">
        <f>単位行列!U40-市内品投入係数表!U40</f>
        <v>0</v>
      </c>
      <c r="V40" s="28">
        <f>単位行列!V40-市内品投入係数表!V40</f>
        <v>0</v>
      </c>
      <c r="W40" s="28">
        <f>単位行列!W40-市内品投入係数表!W40</f>
        <v>0</v>
      </c>
      <c r="X40" s="28">
        <f>単位行列!X40-市内品投入係数表!X40</f>
        <v>0</v>
      </c>
      <c r="Y40" s="28">
        <f>単位行列!Y40-市内品投入係数表!Y40</f>
        <v>0</v>
      </c>
      <c r="Z40" s="28">
        <f>単位行列!Z40-市内品投入係数表!Z40</f>
        <v>-1.113946562397182E-4</v>
      </c>
      <c r="AA40" s="28">
        <f>単位行列!AA40-市内品投入係数表!AA40</f>
        <v>0</v>
      </c>
      <c r="AB40" s="28">
        <f>単位行列!AB40-市内品投入係数表!AB40</f>
        <v>-1.7446487429406616E-5</v>
      </c>
      <c r="AC40" s="28">
        <f>単位行列!AC40-市内品投入係数表!AC40</f>
        <v>-8.1759510252897607E-5</v>
      </c>
      <c r="AD40" s="28">
        <f>単位行列!AD40-市内品投入係数表!AD40</f>
        <v>-8.8695344915518286E-6</v>
      </c>
      <c r="AE40" s="28">
        <f>単位行列!AE40-市内品投入係数表!AE40</f>
        <v>-3.2772824319156352E-4</v>
      </c>
      <c r="AF40" s="28">
        <f>単位行列!AF40-市内品投入係数表!AF40</f>
        <v>-2.711331858182345E-4</v>
      </c>
      <c r="AG40" s="28">
        <f>単位行列!AG40-市内品投入係数表!AG40</f>
        <v>-1.6189444470737928E-5</v>
      </c>
      <c r="AH40" s="28">
        <f>単位行列!AH40-市内品投入係数表!AH40</f>
        <v>-1.0722553396439389E-5</v>
      </c>
      <c r="AI40" s="28">
        <f>単位行列!AI40-市内品投入係数表!AI40</f>
        <v>0.98708243102292414</v>
      </c>
      <c r="AJ40" s="28">
        <f>単位行列!AJ40-市内品投入係数表!AJ40</f>
        <v>0</v>
      </c>
      <c r="AK40" s="28">
        <f>単位行列!AK40-市内品投入係数表!AK40</f>
        <v>-1.7861488801505732E-5</v>
      </c>
      <c r="AL40" s="28">
        <f>単位行列!AL40-市内品投入係数表!AL40</f>
        <v>-2.5327087700183161E-4</v>
      </c>
      <c r="AM40" s="28">
        <f>単位行列!AM40-市内品投入係数表!AM40</f>
        <v>0</v>
      </c>
      <c r="AN40" s="34">
        <f>単位行列!AN40-市内品投入係数表!AN40</f>
        <v>-6.0410368933601957E-5</v>
      </c>
    </row>
    <row r="41" spans="2:40" x14ac:dyDescent="0.15">
      <c r="B41" s="5" t="s">
        <v>80</v>
      </c>
      <c r="C41" s="42" t="s">
        <v>146</v>
      </c>
      <c r="D41" s="33">
        <f>単位行列!D41-市内品投入係数表!D41</f>
        <v>-2.6685081713674172E-3</v>
      </c>
      <c r="E41" s="28">
        <f>単位行列!E41-市内品投入係数表!E41</f>
        <v>0</v>
      </c>
      <c r="F41" s="28">
        <f>単位行列!F41-市内品投入係数表!F41</f>
        <v>-1.1709018657900751E-3</v>
      </c>
      <c r="G41" s="28">
        <f>単位行列!G41-市内品投入係数表!G41</f>
        <v>-1.7302143730909239E-3</v>
      </c>
      <c r="H41" s="28">
        <f>単位行列!H41-市内品投入係数表!H41</f>
        <v>-2.9359516610982653E-4</v>
      </c>
      <c r="I41" s="28">
        <f>単位行列!I41-市内品投入係数表!I41</f>
        <v>-1.2110350138094803E-3</v>
      </c>
      <c r="J41" s="28">
        <f>単位行列!J41-市内品投入係数表!J41</f>
        <v>-4.1796798623451354E-4</v>
      </c>
      <c r="K41" s="28">
        <f>単位行列!K41-市内品投入係数表!K41</f>
        <v>-4.4794896072248056E-4</v>
      </c>
      <c r="L41" s="28">
        <f>単位行列!L41-市内品投入係数表!L41</f>
        <v>-1.2521546907701953E-3</v>
      </c>
      <c r="M41" s="28">
        <f>単位行列!M41-市内品投入係数表!M41</f>
        <v>-3.9528317017052108E-4</v>
      </c>
      <c r="N41" s="28">
        <f>単位行列!N41-市内品投入係数表!N41</f>
        <v>-1.4079510572988284E-3</v>
      </c>
      <c r="O41" s="28">
        <f>単位行列!O41-市内品投入係数表!O41</f>
        <v>-2.4806597153631554E-4</v>
      </c>
      <c r="P41" s="28">
        <f>単位行列!P41-市内品投入係数表!P41</f>
        <v>-1.5434558170963715E-3</v>
      </c>
      <c r="Q41" s="28">
        <f>単位行列!Q41-市内品投入係数表!Q41</f>
        <v>-5.2305184560910874E-4</v>
      </c>
      <c r="R41" s="28">
        <f>単位行列!R41-市内品投入係数表!R41</f>
        <v>-4.3020425338591664E-4</v>
      </c>
      <c r="S41" s="28">
        <f>単位行列!S41-市内品投入係数表!S41</f>
        <v>-3.5061731837994324E-4</v>
      </c>
      <c r="T41" s="28">
        <f>単位行列!T41-市内品投入係数表!T41</f>
        <v>-4.5325108328502726E-4</v>
      </c>
      <c r="U41" s="28">
        <f>単位行列!U41-市内品投入係数表!U41</f>
        <v>-1.6656416819719856E-4</v>
      </c>
      <c r="V41" s="28">
        <f>単位行列!V41-市内品投入係数表!V41</f>
        <v>-8.6629045428520958E-5</v>
      </c>
      <c r="W41" s="28">
        <f>単位行列!W41-市内品投入係数表!W41</f>
        <v>-8.663055348326719E-4</v>
      </c>
      <c r="X41" s="28">
        <f>単位行列!X41-市内品投入係数表!X41</f>
        <v>-7.5603609157517764E-4</v>
      </c>
      <c r="Y41" s="28">
        <f>単位行列!Y41-市内品投入係数表!Y41</f>
        <v>-2.3599088204538494E-3</v>
      </c>
      <c r="Z41" s="28">
        <f>単位行列!Z41-市内品投入係数表!Z41</f>
        <v>-8.3151948399474047E-3</v>
      </c>
      <c r="AA41" s="28">
        <f>単位行列!AA41-市内品投入係数表!AA41</f>
        <v>-1.8709881477512885E-3</v>
      </c>
      <c r="AB41" s="28">
        <f>単位行列!AB41-市内品投入係数表!AB41</f>
        <v>-5.9444055524245586E-4</v>
      </c>
      <c r="AC41" s="28">
        <f>単位行列!AC41-市内品投入係数表!AC41</f>
        <v>-3.7976238055689158E-3</v>
      </c>
      <c r="AD41" s="28">
        <f>単位行列!AD41-市内品投入係数表!AD41</f>
        <v>-2.4595676812136163E-4</v>
      </c>
      <c r="AE41" s="28">
        <f>単位行列!AE41-市内品投入係数表!AE41</f>
        <v>-1.7461204985340045E-3</v>
      </c>
      <c r="AF41" s="28">
        <f>単位行列!AF41-市内品投入係数表!AF41</f>
        <v>-8.1915402020079091E-4</v>
      </c>
      <c r="AG41" s="28">
        <f>単位行列!AG41-市内品投入係数表!AG41</f>
        <v>-2.3050251659044034E-6</v>
      </c>
      <c r="AH41" s="28">
        <f>単位行列!AH41-市内品投入係数表!AH41</f>
        <v>-2.3898780428514566E-3</v>
      </c>
      <c r="AI41" s="28">
        <f>単位行列!AI41-市内品投入係数表!AI41</f>
        <v>-1.1534124008801192E-3</v>
      </c>
      <c r="AJ41" s="28">
        <f>単位行列!AJ41-市内品投入係数表!AJ41</f>
        <v>1</v>
      </c>
      <c r="AK41" s="28">
        <f>単位行列!AK41-市内品投入係数表!AK41</f>
        <v>-1.8584835078294308E-3</v>
      </c>
      <c r="AL41" s="28">
        <f>単位行列!AL41-市内品投入係数表!AL41</f>
        <v>-2.5636312198622983E-3</v>
      </c>
      <c r="AM41" s="28">
        <f>単位行列!AM41-市内品投入係数表!AM41</f>
        <v>0</v>
      </c>
      <c r="AN41" s="34">
        <f>単位行列!AN41-市内品投入係数表!AN41</f>
        <v>-1.6827206722254684E-2</v>
      </c>
    </row>
    <row r="42" spans="2:40" x14ac:dyDescent="0.15">
      <c r="B42" s="5" t="s">
        <v>81</v>
      </c>
      <c r="C42" s="42" t="s">
        <v>110</v>
      </c>
      <c r="D42" s="33">
        <f>単位行列!D42-市内品投入係数表!D42</f>
        <v>-1.4176788198618957E-2</v>
      </c>
      <c r="E42" s="28">
        <f>単位行列!E42-市内品投入係数表!E42</f>
        <v>0</v>
      </c>
      <c r="F42" s="28">
        <f>単位行列!F42-市内品投入係数表!F42</f>
        <v>-3.6821538633170274E-2</v>
      </c>
      <c r="G42" s="28">
        <f>単位行列!G42-市内品投入係数表!G42</f>
        <v>-3.0975781065165228E-2</v>
      </c>
      <c r="H42" s="28">
        <f>単位行列!H42-市内品投入係数表!H42</f>
        <v>-1.0017431241345104E-2</v>
      </c>
      <c r="I42" s="28">
        <f>単位行列!I42-市内品投入係数表!I42</f>
        <v>-4.5816108817633761E-2</v>
      </c>
      <c r="J42" s="28">
        <f>単位行列!J42-市内品投入係数表!J42</f>
        <v>-2.1937204574832551E-2</v>
      </c>
      <c r="K42" s="28">
        <f>単位行列!K42-市内品投入係数表!K42</f>
        <v>-2.8595264006836169E-2</v>
      </c>
      <c r="L42" s="28">
        <f>単位行列!L42-市内品投入係数表!L42</f>
        <v>-3.0171012335007026E-2</v>
      </c>
      <c r="M42" s="28">
        <f>単位行列!M42-市内品投入係数表!M42</f>
        <v>-1.3320663524844038E-2</v>
      </c>
      <c r="N42" s="28">
        <f>単位行列!N42-市内品投入係数表!N42</f>
        <v>-1.2542542730036821E-2</v>
      </c>
      <c r="O42" s="28">
        <f>単位行列!O42-市内品投入係数表!O42</f>
        <v>-1.9048071412675751E-2</v>
      </c>
      <c r="P42" s="28">
        <f>単位行列!P42-市内品投入係数表!P42</f>
        <v>-2.8568663261796329E-2</v>
      </c>
      <c r="Q42" s="28">
        <f>単位行列!Q42-市内品投入係数表!Q42</f>
        <v>-2.5186053794626385E-2</v>
      </c>
      <c r="R42" s="28">
        <f>単位行列!R42-市内品投入係数表!R42</f>
        <v>-2.4516989035231987E-2</v>
      </c>
      <c r="S42" s="28">
        <f>単位行列!S42-市内品投入係数表!S42</f>
        <v>-2.8888535570389173E-2</v>
      </c>
      <c r="T42" s="28">
        <f>単位行列!T42-市内品投入係数表!T42</f>
        <v>-3.4179971967362964E-2</v>
      </c>
      <c r="U42" s="28">
        <f>単位行列!U42-市内品投入係数表!U42</f>
        <v>-4.4309283166912523E-2</v>
      </c>
      <c r="V42" s="28">
        <f>単位行列!V42-市内品投入係数表!V42</f>
        <v>-2.0559449162666485E-2</v>
      </c>
      <c r="W42" s="28">
        <f>単位行列!W42-市内品投入係数表!W42</f>
        <v>-2.5131427671447448E-2</v>
      </c>
      <c r="X42" s="28">
        <f>単位行列!X42-市内品投入係数表!X42</f>
        <v>-7.2111944025635602E-2</v>
      </c>
      <c r="Y42" s="28">
        <f>単位行列!Y42-市内品投入係数表!Y42</f>
        <v>-5.7187001693899606E-2</v>
      </c>
      <c r="Z42" s="28">
        <f>単位行列!Z42-市内品投入係数表!Z42</f>
        <v>-0.10255769563014636</v>
      </c>
      <c r="AA42" s="28">
        <f>単位行列!AA42-市内品投入係数表!AA42</f>
        <v>-4.1808321783139875E-2</v>
      </c>
      <c r="AB42" s="28">
        <f>単位行列!AB42-市内品投入係数表!AB42</f>
        <v>-5.1499806885671476E-2</v>
      </c>
      <c r="AC42" s="28">
        <f>単位行列!AC42-市内品投入係数表!AC42</f>
        <v>-8.0395501899034855E-2</v>
      </c>
      <c r="AD42" s="28">
        <f>単位行列!AD42-市内品投入係数表!AD42</f>
        <v>-1.8916534783308479E-2</v>
      </c>
      <c r="AE42" s="28">
        <f>単位行列!AE42-市内品投入係数表!AE42</f>
        <v>-0.10465835496936347</v>
      </c>
      <c r="AF42" s="28">
        <f>単位行列!AF42-市内品投入係数表!AF42</f>
        <v>-0.11502531267102624</v>
      </c>
      <c r="AG42" s="28">
        <f>単位行列!AG42-市内品投入係数表!AG42</f>
        <v>-6.0139576862539394E-2</v>
      </c>
      <c r="AH42" s="28">
        <f>単位行列!AH42-市内品投入係数表!AH42</f>
        <v>-6.2268438305421232E-2</v>
      </c>
      <c r="AI42" s="28">
        <f>単位行列!AI42-市内品投入係数表!AI42</f>
        <v>-2.9813893967481873E-2</v>
      </c>
      <c r="AJ42" s="28">
        <f>単位行列!AJ42-市内品投入係数表!AJ42</f>
        <v>-5.5624630847865703E-2</v>
      </c>
      <c r="AK42" s="28">
        <f>単位行列!AK42-市内品投入係数表!AK42</f>
        <v>0.8970561621411568</v>
      </c>
      <c r="AL42" s="28">
        <f>単位行列!AL42-市内品投入係数表!AL42</f>
        <v>-2.588006063737602E-2</v>
      </c>
      <c r="AM42" s="28">
        <f>単位行列!AM42-市内品投入係数表!AM42</f>
        <v>0</v>
      </c>
      <c r="AN42" s="34">
        <f>単位行列!AN42-市内品投入係数表!AN42</f>
        <v>-9.9847082039058368E-3</v>
      </c>
    </row>
    <row r="43" spans="2:40" x14ac:dyDescent="0.15">
      <c r="B43" s="5" t="s">
        <v>82</v>
      </c>
      <c r="C43" s="42" t="s">
        <v>111</v>
      </c>
      <c r="D43" s="33">
        <f>単位行列!D43-市内品投入係数表!D43</f>
        <v>-1.3963527453719456E-4</v>
      </c>
      <c r="E43" s="28">
        <f>単位行列!E43-市内品投入係数表!E43</f>
        <v>0</v>
      </c>
      <c r="F43" s="28">
        <f>単位行列!F43-市内品投入係数表!F43</f>
        <v>-2.2675234301691198E-4</v>
      </c>
      <c r="G43" s="28">
        <f>単位行列!G43-市内品投入係数表!G43</f>
        <v>-3.3813610418812058E-5</v>
      </c>
      <c r="H43" s="28">
        <f>単位行列!H43-市内品投入係数表!H43</f>
        <v>-2.9178567174486397E-5</v>
      </c>
      <c r="I43" s="28">
        <f>単位行列!I43-市内品投入係数表!I43</f>
        <v>-1.1771315501049081E-4</v>
      </c>
      <c r="J43" s="28">
        <f>単位行列!J43-市内品投入係数表!J43</f>
        <v>0</v>
      </c>
      <c r="K43" s="28">
        <f>単位行列!K43-市内品投入係数表!K43</f>
        <v>-5.9130580425239296E-5</v>
      </c>
      <c r="L43" s="28">
        <f>単位行列!L43-市内品投入係数表!L43</f>
        <v>-5.2597920666251513E-5</v>
      </c>
      <c r="M43" s="28">
        <f>単位行列!M43-市内品投入係数表!M43</f>
        <v>-1.6695547120311738E-5</v>
      </c>
      <c r="N43" s="28">
        <f>単位行列!N43-市内品投入係数表!N43</f>
        <v>-3.1247511522422674E-7</v>
      </c>
      <c r="O43" s="28">
        <f>単位行列!O43-市内品投入係数表!O43</f>
        <v>-2.3406834964861933E-5</v>
      </c>
      <c r="P43" s="28">
        <f>単位行列!P43-市内品投入係数表!P43</f>
        <v>-1.1422665485865435E-4</v>
      </c>
      <c r="Q43" s="28">
        <f>単位行列!Q43-市内品投入係数表!Q43</f>
        <v>-1.0329199404899492E-4</v>
      </c>
      <c r="R43" s="28">
        <f>単位行列!R43-市内品投入係数表!R43</f>
        <v>-3.6754945019923928E-5</v>
      </c>
      <c r="S43" s="28">
        <f>単位行列!S43-市内品投入係数表!S43</f>
        <v>-2.4033102477568363E-4</v>
      </c>
      <c r="T43" s="28">
        <f>単位行列!T43-市内品投入係数表!T43</f>
        <v>-8.5061745235041E-5</v>
      </c>
      <c r="U43" s="28">
        <f>単位行列!U43-市内品投入係数表!U43</f>
        <v>-1.3753658189500276E-5</v>
      </c>
      <c r="V43" s="28">
        <f>単位行列!V43-市内品投入係数表!V43</f>
        <v>-6.4531678002258485E-5</v>
      </c>
      <c r="W43" s="28">
        <f>単位行列!W43-市内品投入係数表!W43</f>
        <v>-1.1903739833242532E-4</v>
      </c>
      <c r="X43" s="28">
        <f>単位行列!X43-市内品投入係数表!X43</f>
        <v>-2.2856479064291646E-4</v>
      </c>
      <c r="Y43" s="28">
        <f>単位行列!Y43-市内品投入係数表!Y43</f>
        <v>-7.6797400683669759E-5</v>
      </c>
      <c r="Z43" s="28">
        <f>単位行列!Z43-市内品投入係数表!Z43</f>
        <v>-2.7799491289018862E-4</v>
      </c>
      <c r="AA43" s="28">
        <f>単位行列!AA43-市内品投入係数表!AA43</f>
        <v>-4.4213517471052504E-5</v>
      </c>
      <c r="AB43" s="28">
        <f>単位行列!AB43-市内品投入係数表!AB43</f>
        <v>-4.4923647495679096E-4</v>
      </c>
      <c r="AC43" s="28">
        <f>単位行列!AC43-市内品投入係数表!AC43</f>
        <v>-1.9795016328925461E-4</v>
      </c>
      <c r="AD43" s="28">
        <f>単位行列!AD43-市内品投入係数表!AD43</f>
        <v>-5.5975861603561384E-4</v>
      </c>
      <c r="AE43" s="28">
        <f>単位行列!AE43-市内品投入係数表!AE43</f>
        <v>-4.9783703996550952E-4</v>
      </c>
      <c r="AF43" s="28">
        <f>単位行列!AF43-市内品投入係数表!AF43</f>
        <v>-3.9572423339910671E-3</v>
      </c>
      <c r="AG43" s="28">
        <f>単位行列!AG43-市内品投入係数表!AG43</f>
        <v>-3.0931448032205371E-4</v>
      </c>
      <c r="AH43" s="28">
        <f>単位行列!AH43-市内品投入係数表!AH43</f>
        <v>-7.4940210215966134E-3</v>
      </c>
      <c r="AI43" s="28">
        <f>単位行列!AI43-市内品投入係数表!AI43</f>
        <v>-1.3514836066691686E-2</v>
      </c>
      <c r="AJ43" s="28">
        <f>単位行列!AJ43-市内品投入係数表!AJ43</f>
        <v>-1.5894433711670208E-3</v>
      </c>
      <c r="AK43" s="28">
        <f>単位行列!AK43-市内品投入係数表!AK43</f>
        <v>-1.4054971786710843E-3</v>
      </c>
      <c r="AL43" s="28">
        <f>単位行列!AL43-市内品投入係数表!AL43</f>
        <v>0.98873467564844453</v>
      </c>
      <c r="AM43" s="28">
        <f>単位行列!AM43-市内品投入係数表!AM43</f>
        <v>0</v>
      </c>
      <c r="AN43" s="34">
        <f>単位行列!AN43-市内品投入係数表!AN43</f>
        <v>-1.2354457798018116E-3</v>
      </c>
    </row>
    <row r="44" spans="2:40" x14ac:dyDescent="0.15">
      <c r="B44" s="5" t="s">
        <v>83</v>
      </c>
      <c r="C44" s="42" t="s">
        <v>3</v>
      </c>
      <c r="D44" s="33">
        <f>単位行列!D44-市内品投入係数表!D44</f>
        <v>-2.327417535388949E-4</v>
      </c>
      <c r="E44" s="28">
        <f>単位行列!E44-市内品投入係数表!E44</f>
        <v>0</v>
      </c>
      <c r="F44" s="28">
        <f>単位行列!F44-市内品投入係数表!F44</f>
        <v>-7.2029851086676607E-4</v>
      </c>
      <c r="G44" s="28">
        <f>単位行列!G44-市内品投入係数表!G44</f>
        <v>-1.2120911532309865E-3</v>
      </c>
      <c r="H44" s="28">
        <f>単位行列!H44-市内品投入係数表!H44</f>
        <v>-5.0267171948642866E-4</v>
      </c>
      <c r="I44" s="28">
        <f>単位行列!I44-市内品投入係数表!I44</f>
        <v>-7.6669614208694885E-4</v>
      </c>
      <c r="J44" s="28">
        <f>単位行列!J44-市内品投入係数表!J44</f>
        <v>-2.0898641588296767E-4</v>
      </c>
      <c r="K44" s="28">
        <f>単位行列!K44-市内品投入係数表!K44</f>
        <v>-1.5774205615403292E-4</v>
      </c>
      <c r="L44" s="28">
        <f>単位行列!L44-市内品投入係数表!L44</f>
        <v>-9.6578568863268618E-4</v>
      </c>
      <c r="M44" s="28">
        <f>単位行列!M44-市内品投入係数表!M44</f>
        <v>-3.5621031767597231E-4</v>
      </c>
      <c r="N44" s="28">
        <f>単位行列!N44-市内品投入係数表!N44</f>
        <v>-3.7156868335351182E-4</v>
      </c>
      <c r="O44" s="28">
        <f>単位行列!O44-市内品投入係数表!O44</f>
        <v>-3.89332683853096E-4</v>
      </c>
      <c r="P44" s="28">
        <f>単位行列!P44-市内品投入係数表!P44</f>
        <v>-6.2936495989546898E-4</v>
      </c>
      <c r="Q44" s="28">
        <f>単位行列!Q44-市内品投入係数表!Q44</f>
        <v>-9.5696816612739037E-4</v>
      </c>
      <c r="R44" s="28">
        <f>単位行列!R44-市内品投入係数表!R44</f>
        <v>-6.7926215512701337E-4</v>
      </c>
      <c r="S44" s="28">
        <f>単位行列!S44-市内品投入係数表!S44</f>
        <v>-7.0549801090183677E-4</v>
      </c>
      <c r="T44" s="28">
        <f>単位行列!T44-市内品投入係数表!T44</f>
        <v>-1.1310900826556837E-3</v>
      </c>
      <c r="U44" s="28">
        <f>単位行列!U44-市内品投入係数表!U44</f>
        <v>-1.7818989161165909E-3</v>
      </c>
      <c r="V44" s="28">
        <f>単位行列!V44-市内品投入係数表!V44</f>
        <v>-2.7940443792315393E-4</v>
      </c>
      <c r="W44" s="28">
        <f>単位行列!W44-市内品投入係数表!W44</f>
        <v>-1.0541424257479795E-3</v>
      </c>
      <c r="X44" s="28">
        <f>単位行列!X44-市内品投入係数表!X44</f>
        <v>-9.1441674386414393E-4</v>
      </c>
      <c r="Y44" s="28">
        <f>単位行列!Y44-市内品投入係数表!Y44</f>
        <v>-8.2220164762381698E-5</v>
      </c>
      <c r="Z44" s="28">
        <f>単位行列!Z44-市内品投入係数表!Z44</f>
        <v>-9.752027177455339E-4</v>
      </c>
      <c r="AA44" s="28">
        <f>単位行列!AA44-市内品投入係数表!AA44</f>
        <v>-2.8782865442163641E-3</v>
      </c>
      <c r="AB44" s="28">
        <f>単位行列!AB44-市内品投入係数表!AB44</f>
        <v>-1.9743916723110257E-3</v>
      </c>
      <c r="AC44" s="28">
        <f>単位行列!AC44-市内品投入係数表!AC44</f>
        <v>-3.007666699942626E-3</v>
      </c>
      <c r="AD44" s="28">
        <f>単位行列!AD44-市内品投入係数表!AD44</f>
        <v>-3.8517248335179498E-4</v>
      </c>
      <c r="AE44" s="28">
        <f>単位行列!AE44-市内品投入係数表!AE44</f>
        <v>-1.8226071043298162E-3</v>
      </c>
      <c r="AF44" s="28">
        <f>単位行列!AF44-市内品投入係数表!AF44</f>
        <v>-1.7528126333216892E-3</v>
      </c>
      <c r="AG44" s="28">
        <f>単位行列!AG44-市内品投入係数表!AG44</f>
        <v>-2.617589479878466E-3</v>
      </c>
      <c r="AH44" s="28">
        <f>単位行列!AH44-市内品投入係数表!AH44</f>
        <v>-4.040847484374205E-3</v>
      </c>
      <c r="AI44" s="28">
        <f>単位行列!AI44-市内品投入係数表!AI44</f>
        <v>-2.3092121987468525E-3</v>
      </c>
      <c r="AJ44" s="28">
        <f>単位行列!AJ44-市内品投入係数表!AJ44</f>
        <v>-4.8849923009062785E-3</v>
      </c>
      <c r="AK44" s="28">
        <f>単位行列!AK44-市内品投入係数表!AK44</f>
        <v>-1.7090850941526114E-3</v>
      </c>
      <c r="AL44" s="28">
        <f>単位行列!AL44-市内品投入係数表!AL44</f>
        <v>-1.9532442161648844E-3</v>
      </c>
      <c r="AM44" s="28">
        <f>単位行列!AM44-市内品投入係数表!AM44</f>
        <v>1</v>
      </c>
      <c r="AN44" s="34">
        <f>単位行列!AN44-市内品投入係数表!AN44</f>
        <v>-6.2573274226676278E-5</v>
      </c>
    </row>
    <row r="45" spans="2:40" x14ac:dyDescent="0.15">
      <c r="B45" s="5" t="s">
        <v>84</v>
      </c>
      <c r="C45" s="42" t="s">
        <v>4</v>
      </c>
      <c r="D45" s="35">
        <f>単位行列!D45-市内品投入係数表!D45</f>
        <v>-7.579466587828227E-3</v>
      </c>
      <c r="E45" s="36">
        <f>単位行列!E45-市内品投入係数表!E45</f>
        <v>0</v>
      </c>
      <c r="F45" s="36">
        <f>単位行列!F45-市内品投入係数表!F45</f>
        <v>-2.6053213933734248E-3</v>
      </c>
      <c r="G45" s="36">
        <f>単位行列!G45-市内品投入係数表!G45</f>
        <v>-2.270053362403792E-3</v>
      </c>
      <c r="H45" s="36">
        <f>単位行列!H45-市内品投入係数表!H45</f>
        <v>-1.1611951558335566E-3</v>
      </c>
      <c r="I45" s="36">
        <f>単位行列!I45-市内品投入係数表!I45</f>
        <v>-6.5638099376053906E-4</v>
      </c>
      <c r="J45" s="36">
        <f>単位行列!J45-市内品投入係数表!J45</f>
        <v>-1.6291320558610208E-2</v>
      </c>
      <c r="K45" s="36">
        <f>単位行列!K45-市内品投入係数表!K45</f>
        <v>-1.6476191955917903E-3</v>
      </c>
      <c r="L45" s="36">
        <f>単位行列!L45-市内品投入係数表!L45</f>
        <v>-7.4276882581109952E-3</v>
      </c>
      <c r="M45" s="36">
        <f>単位行列!M45-市内品投入係数表!M45</f>
        <v>-9.4546604172838535E-3</v>
      </c>
      <c r="N45" s="36">
        <f>単位行列!N45-市内品投入係数表!N45</f>
        <v>-6.4106533717651366E-3</v>
      </c>
      <c r="O45" s="36">
        <f>単位行列!O45-市内品投入係数表!O45</f>
        <v>-5.7080943238534019E-3</v>
      </c>
      <c r="P45" s="36">
        <f>単位行列!P45-市内品投入係数表!P45</f>
        <v>-6.024557400775999E-3</v>
      </c>
      <c r="Q45" s="36">
        <f>単位行列!Q45-市内品投入係数表!Q45</f>
        <v>-4.1517139884685644E-3</v>
      </c>
      <c r="R45" s="36">
        <f>単位行列!R45-市内品投入係数表!R45</f>
        <v>-2.2347450191343584E-3</v>
      </c>
      <c r="S45" s="36">
        <f>単位行列!S45-市内品投入係数表!S45</f>
        <v>-4.5405843863326423E-4</v>
      </c>
      <c r="T45" s="36">
        <f>単位行列!T45-市内品投入係数表!T45</f>
        <v>-1.6428829139324198E-3</v>
      </c>
      <c r="U45" s="36">
        <f>単位行列!U45-市内品投入係数表!U45</f>
        <v>-3.1655260019122738E-3</v>
      </c>
      <c r="V45" s="36">
        <f>単位行列!V45-市内品投入係数表!V45</f>
        <v>-3.0598721145259374E-4</v>
      </c>
      <c r="W45" s="36">
        <f>単位行列!W45-市内品投入係数表!W45</f>
        <v>-1.2744250400622331E-3</v>
      </c>
      <c r="X45" s="36">
        <f>単位行列!X45-市内品投入係数表!X45</f>
        <v>-1.1762009498084352E-2</v>
      </c>
      <c r="Y45" s="36">
        <f>単位行列!Y45-市内品投入係数表!Y45</f>
        <v>-2.6804235595753951E-3</v>
      </c>
      <c r="Z45" s="36">
        <f>単位行列!Z45-市内品投入係数表!Z45</f>
        <v>-6.4773989183633833E-3</v>
      </c>
      <c r="AA45" s="36">
        <f>単位行列!AA45-市内品投入係数表!AA45</f>
        <v>-6.384904257600436E-3</v>
      </c>
      <c r="AB45" s="36">
        <f>単位行列!AB45-市内品投入係数表!AB45</f>
        <v>-3.629080833290276E-3</v>
      </c>
      <c r="AC45" s="36">
        <f>単位行列!AC45-市内品投入係数表!AC45</f>
        <v>-9.6076188423028838E-3</v>
      </c>
      <c r="AD45" s="36">
        <f>単位行列!AD45-市内品投入係数表!AD45</f>
        <v>-3.0789977757799732E-3</v>
      </c>
      <c r="AE45" s="36">
        <f>単位行列!AE45-市内品投入係数表!AE45</f>
        <v>-1.4612631899004623E-3</v>
      </c>
      <c r="AF45" s="36">
        <f>単位行列!AF45-市内品投入係数表!AF45</f>
        <v>-4.6422946597940804E-3</v>
      </c>
      <c r="AG45" s="36">
        <f>単位行列!AG45-市内品投入係数表!AG45</f>
        <v>-3.0951395981633706E-4</v>
      </c>
      <c r="AH45" s="36">
        <f>単位行列!AH45-市内品投入係数表!AH45</f>
        <v>-4.6582910772917036E-3</v>
      </c>
      <c r="AI45" s="36">
        <f>単位行列!AI45-市内品投入係数表!AI45</f>
        <v>-2.5029960010305571E-3</v>
      </c>
      <c r="AJ45" s="36">
        <f>単位行列!AJ45-市内品投入係数表!AJ45</f>
        <v>-1.1002814019117603E-2</v>
      </c>
      <c r="AK45" s="36">
        <f>単位行列!AK45-市内品投入係数表!AK45</f>
        <v>-3.5267146570037294E-3</v>
      </c>
      <c r="AL45" s="36">
        <f>単位行列!AL45-市内品投入係数表!AL45</f>
        <v>-3.3432454350895047E-3</v>
      </c>
      <c r="AM45" s="36">
        <f>単位行列!AM45-市内品投入係数表!AM45</f>
        <v>-3.9165313644657642E-4</v>
      </c>
      <c r="AN45" s="37">
        <f>単位行列!AN45-市内品投入係数表!AN45</f>
        <v>1.0185607403043739</v>
      </c>
    </row>
  </sheetData>
  <phoneticPr fontId="2"/>
  <pageMargins left="0.7" right="0.7" top="0.75" bottom="0.75" header="0.3" footer="0.3"/>
  <ignoredErrors>
    <ignoredError sqref="B9:B45 D7:AN7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B6:AQ45"/>
  <sheetViews>
    <sheetView topLeftCell="A8" workbookViewId="0"/>
  </sheetViews>
  <sheetFormatPr defaultRowHeight="13.5" x14ac:dyDescent="0.15"/>
  <cols>
    <col min="3" max="3" width="18.625" customWidth="1"/>
    <col min="4" max="40" width="9.625" customWidth="1"/>
    <col min="41" max="56" width="9" customWidth="1"/>
  </cols>
  <sheetData>
    <row r="6" spans="2:43" x14ac:dyDescent="0.15">
      <c r="C6" s="1"/>
      <c r="D6" s="2"/>
      <c r="E6" s="2"/>
      <c r="F6" s="2"/>
      <c r="G6" s="2"/>
      <c r="H6" s="2"/>
      <c r="I6" s="2"/>
    </row>
    <row r="7" spans="2:43" x14ac:dyDescent="0.15">
      <c r="B7" s="3"/>
      <c r="C7" s="4"/>
      <c r="D7" s="5" t="s">
        <v>48</v>
      </c>
      <c r="E7" s="5" t="s">
        <v>49</v>
      </c>
      <c r="F7" s="5" t="s">
        <v>50</v>
      </c>
      <c r="G7" s="5" t="s">
        <v>51</v>
      </c>
      <c r="H7" s="5" t="s">
        <v>52</v>
      </c>
      <c r="I7" s="5" t="s">
        <v>53</v>
      </c>
      <c r="J7" s="5" t="s">
        <v>54</v>
      </c>
      <c r="K7" s="5" t="s">
        <v>55</v>
      </c>
      <c r="L7" s="5" t="s">
        <v>56</v>
      </c>
      <c r="M7" s="5" t="s">
        <v>57</v>
      </c>
      <c r="N7" s="5" t="s">
        <v>58</v>
      </c>
      <c r="O7" s="5" t="s">
        <v>59</v>
      </c>
      <c r="P7" s="5" t="s">
        <v>60</v>
      </c>
      <c r="Q7" s="5" t="s">
        <v>61</v>
      </c>
      <c r="R7" s="5" t="s">
        <v>62</v>
      </c>
      <c r="S7" s="5" t="s">
        <v>63</v>
      </c>
      <c r="T7" s="5" t="s">
        <v>64</v>
      </c>
      <c r="U7" s="5" t="s">
        <v>65</v>
      </c>
      <c r="V7" s="5" t="s">
        <v>66</v>
      </c>
      <c r="W7" s="5" t="s">
        <v>67</v>
      </c>
      <c r="X7" s="5" t="s">
        <v>68</v>
      </c>
      <c r="Y7" s="5" t="s">
        <v>69</v>
      </c>
      <c r="Z7" s="5" t="s">
        <v>70</v>
      </c>
      <c r="AA7" s="5" t="s">
        <v>71</v>
      </c>
      <c r="AB7" s="5" t="s">
        <v>72</v>
      </c>
      <c r="AC7" s="5" t="s">
        <v>73</v>
      </c>
      <c r="AD7" s="5" t="s">
        <v>74</v>
      </c>
      <c r="AE7" s="5" t="s">
        <v>75</v>
      </c>
      <c r="AF7" s="5" t="s">
        <v>76</v>
      </c>
      <c r="AG7" s="5" t="s">
        <v>77</v>
      </c>
      <c r="AH7" s="5" t="s">
        <v>78</v>
      </c>
      <c r="AI7" s="5" t="s">
        <v>79</v>
      </c>
      <c r="AJ7" s="5" t="s">
        <v>80</v>
      </c>
      <c r="AK7" s="5" t="s">
        <v>81</v>
      </c>
      <c r="AL7" s="5" t="s">
        <v>82</v>
      </c>
      <c r="AM7" s="5" t="s">
        <v>83</v>
      </c>
      <c r="AN7" s="5" t="s">
        <v>84</v>
      </c>
    </row>
    <row r="8" spans="2:43" ht="40.5" x14ac:dyDescent="0.15">
      <c r="B8" s="8"/>
      <c r="C8" s="9"/>
      <c r="D8" s="12" t="s">
        <v>143</v>
      </c>
      <c r="E8" s="12" t="s">
        <v>104</v>
      </c>
      <c r="F8" s="12" t="s">
        <v>123</v>
      </c>
      <c r="G8" s="12" t="s">
        <v>124</v>
      </c>
      <c r="H8" s="12" t="s">
        <v>105</v>
      </c>
      <c r="I8" s="12" t="s">
        <v>125</v>
      </c>
      <c r="J8" s="12" t="s">
        <v>126</v>
      </c>
      <c r="K8" s="12" t="s">
        <v>144</v>
      </c>
      <c r="L8" s="12" t="s">
        <v>127</v>
      </c>
      <c r="M8" s="12" t="s">
        <v>128</v>
      </c>
      <c r="N8" s="12" t="s">
        <v>129</v>
      </c>
      <c r="O8" s="12" t="s">
        <v>130</v>
      </c>
      <c r="P8" s="12" t="s">
        <v>37</v>
      </c>
      <c r="Q8" s="12" t="s">
        <v>38</v>
      </c>
      <c r="R8" s="12" t="s">
        <v>39</v>
      </c>
      <c r="S8" s="12" t="s">
        <v>106</v>
      </c>
      <c r="T8" s="12" t="s">
        <v>131</v>
      </c>
      <c r="U8" s="12" t="s">
        <v>145</v>
      </c>
      <c r="V8" s="12" t="s">
        <v>132</v>
      </c>
      <c r="W8" s="12" t="s">
        <v>0</v>
      </c>
      <c r="X8" s="12" t="s">
        <v>133</v>
      </c>
      <c r="Y8" s="12" t="s">
        <v>107</v>
      </c>
      <c r="Z8" s="12" t="s">
        <v>1</v>
      </c>
      <c r="AA8" s="12" t="s">
        <v>2</v>
      </c>
      <c r="AB8" s="12" t="s">
        <v>134</v>
      </c>
      <c r="AC8" s="12" t="s">
        <v>135</v>
      </c>
      <c r="AD8" s="12" t="s">
        <v>136</v>
      </c>
      <c r="AE8" s="12" t="s">
        <v>137</v>
      </c>
      <c r="AF8" s="12" t="s">
        <v>108</v>
      </c>
      <c r="AG8" s="12" t="s">
        <v>138</v>
      </c>
      <c r="AH8" s="12" t="s">
        <v>139</v>
      </c>
      <c r="AI8" s="12" t="s">
        <v>109</v>
      </c>
      <c r="AJ8" s="12" t="s">
        <v>146</v>
      </c>
      <c r="AK8" s="12" t="s">
        <v>110</v>
      </c>
      <c r="AL8" s="12" t="s">
        <v>111</v>
      </c>
      <c r="AM8" s="12" t="s">
        <v>3</v>
      </c>
      <c r="AN8" s="12" t="s">
        <v>4</v>
      </c>
      <c r="AO8" s="1"/>
      <c r="AP8" s="1"/>
      <c r="AQ8" s="1"/>
    </row>
    <row r="9" spans="2:43" x14ac:dyDescent="0.15">
      <c r="B9" s="5" t="s">
        <v>48</v>
      </c>
      <c r="C9" s="42" t="s">
        <v>143</v>
      </c>
      <c r="D9" s="33">
        <f>単位行列!D9-投入係数表!D7</f>
        <v>0.9270370544934402</v>
      </c>
      <c r="E9" s="28">
        <f>単位行列!E9-投入係数表!E7</f>
        <v>0</v>
      </c>
      <c r="F9" s="28">
        <f>単位行列!F9-投入係数表!F7</f>
        <v>-0.12776393807687383</v>
      </c>
      <c r="G9" s="28">
        <f>単位行列!G9-投入係数表!G7</f>
        <v>-2.9469289595353675E-3</v>
      </c>
      <c r="H9" s="28">
        <f>単位行列!H9-投入係数表!H7</f>
        <v>-5.4443540095726133E-4</v>
      </c>
      <c r="I9" s="28">
        <f>単位行列!I9-投入係数表!I7</f>
        <v>-3.5340075475686029E-3</v>
      </c>
      <c r="J9" s="28">
        <f>単位行列!J9-投入係数表!J7</f>
        <v>0</v>
      </c>
      <c r="K9" s="28">
        <f>単位行列!K9-投入係数表!K7</f>
        <v>-3.3120332686289774E-3</v>
      </c>
      <c r="L9" s="28">
        <f>単位行列!L9-投入係数表!L7</f>
        <v>-1.4132937537984604E-4</v>
      </c>
      <c r="M9" s="28">
        <f>単位行列!M9-投入係数表!M7</f>
        <v>0</v>
      </c>
      <c r="N9" s="28">
        <f>単位行列!N9-投入係数表!N7</f>
        <v>0</v>
      </c>
      <c r="O9" s="28">
        <f>単位行列!O9-投入係数表!O7</f>
        <v>0</v>
      </c>
      <c r="P9" s="28">
        <f>単位行列!P9-投入係数表!P7</f>
        <v>0</v>
      </c>
      <c r="Q9" s="28">
        <f>単位行列!Q9-投入係数表!Q7</f>
        <v>0</v>
      </c>
      <c r="R9" s="28">
        <f>単位行列!R9-投入係数表!R7</f>
        <v>0</v>
      </c>
      <c r="S9" s="28">
        <f>単位行列!S9-投入係数表!S7</f>
        <v>0</v>
      </c>
      <c r="T9" s="28">
        <f>単位行列!T9-投入係数表!T7</f>
        <v>0</v>
      </c>
      <c r="U9" s="28">
        <f>単位行列!U9-投入係数表!U7</f>
        <v>0</v>
      </c>
      <c r="V9" s="28">
        <f>単位行列!V9-投入係数表!V7</f>
        <v>0</v>
      </c>
      <c r="W9" s="28">
        <f>単位行列!W9-投入係数表!W7</f>
        <v>-5.0270019980952511E-3</v>
      </c>
      <c r="X9" s="28">
        <f>単位行列!X9-投入係数表!X7</f>
        <v>-1.0402271086621144E-3</v>
      </c>
      <c r="Y9" s="28">
        <f>単位行列!Y9-投入係数表!Y7</f>
        <v>0</v>
      </c>
      <c r="Z9" s="28">
        <f>単位行列!Z9-投入係数表!Z7</f>
        <v>0</v>
      </c>
      <c r="AA9" s="28">
        <f>単位行列!AA9-投入係数表!AA7</f>
        <v>0</v>
      </c>
      <c r="AB9" s="28">
        <f>単位行列!AB9-投入係数表!AB7</f>
        <v>-1.4016068242694233E-4</v>
      </c>
      <c r="AC9" s="28">
        <f>単位行列!AC9-投入係数表!AC7</f>
        <v>0</v>
      </c>
      <c r="AD9" s="28">
        <f>単位行列!AD9-投入係数表!AD7</f>
        <v>-4.5164124827486719E-6</v>
      </c>
      <c r="AE9" s="28">
        <f>単位行列!AE9-投入係数表!AE7</f>
        <v>0</v>
      </c>
      <c r="AF9" s="28">
        <f>単位行列!AF9-投入係数表!AF7</f>
        <v>0</v>
      </c>
      <c r="AG9" s="28">
        <f>単位行列!AG9-投入係数表!AG7</f>
        <v>-3.2270726435060971E-5</v>
      </c>
      <c r="AH9" s="28">
        <f>単位行列!AH9-投入係数表!AH7</f>
        <v>-1.6370599962283827E-3</v>
      </c>
      <c r="AI9" s="28">
        <f>単位行列!AI9-投入係数表!AI7</f>
        <v>-1.8042516038698823E-3</v>
      </c>
      <c r="AJ9" s="28">
        <f>単位行列!AJ9-投入係数表!AJ7</f>
        <v>-1.957888353163172E-3</v>
      </c>
      <c r="AK9" s="28">
        <f>単位行列!AK9-投入係数表!AK7</f>
        <v>-9.35144972476743E-6</v>
      </c>
      <c r="AL9" s="28">
        <f>単位行列!AL9-投入係数表!AL7</f>
        <v>-1.5854196631257561E-2</v>
      </c>
      <c r="AM9" s="28">
        <f>単位行列!AM9-投入係数表!AM7</f>
        <v>0</v>
      </c>
      <c r="AN9" s="34">
        <f>単位行列!AN9-投入係数表!AN7</f>
        <v>0</v>
      </c>
    </row>
    <row r="10" spans="2:43" x14ac:dyDescent="0.15">
      <c r="B10" s="5" t="s">
        <v>49</v>
      </c>
      <c r="C10" s="42" t="s">
        <v>104</v>
      </c>
      <c r="D10" s="33">
        <f>単位行列!D10-投入係数表!D8</f>
        <v>-1.0441646719587535E-7</v>
      </c>
      <c r="E10" s="28">
        <f>単位行列!E10-投入係数表!E8</f>
        <v>1</v>
      </c>
      <c r="F10" s="28">
        <f>単位行列!F10-投入係数表!F8</f>
        <v>-2.3039294112927976E-4</v>
      </c>
      <c r="G10" s="28">
        <f>単位行列!G10-投入係数表!G8</f>
        <v>-5.3457174394719497E-5</v>
      </c>
      <c r="H10" s="28">
        <f>単位行列!H10-投入係数表!H8</f>
        <v>-5.1201152892692105E-5</v>
      </c>
      <c r="I10" s="28">
        <f>単位行列!I10-投入係数表!I8</f>
        <v>-8.874895736258997E-4</v>
      </c>
      <c r="J10" s="28">
        <f>単位行列!J10-投入係数表!J8</f>
        <v>-4.4932079414838053E-2</v>
      </c>
      <c r="K10" s="28">
        <f>単位行列!K10-投入係数表!K8</f>
        <v>-5.2106272189678673E-5</v>
      </c>
      <c r="L10" s="28">
        <f>単位行列!L10-投入係数表!L8</f>
        <v>-3.8732738446955128E-2</v>
      </c>
      <c r="M10" s="28">
        <f>単位行列!M10-投入係数表!M8</f>
        <v>-1.9752684839026703E-4</v>
      </c>
      <c r="N10" s="28">
        <f>単位行列!N10-投入係数表!N8</f>
        <v>-5.4263675798542202E-2</v>
      </c>
      <c r="O10" s="28">
        <f>単位行列!O10-投入係数表!O8</f>
        <v>-7.878511426482434E-5</v>
      </c>
      <c r="P10" s="28">
        <f>単位行列!P10-投入係数表!P8</f>
        <v>-5.7607455124043967E-5</v>
      </c>
      <c r="Q10" s="28">
        <f>単位行列!Q10-投入係数表!Q8</f>
        <v>-4.3529808626013347E-5</v>
      </c>
      <c r="R10" s="28">
        <f>単位行列!R10-投入係数表!R8</f>
        <v>-8.2513455746533368E-5</v>
      </c>
      <c r="S10" s="28">
        <f>単位行列!S10-投入係数表!S8</f>
        <v>-7.4529364737909015E-5</v>
      </c>
      <c r="T10" s="28">
        <f>単位行列!T10-投入係数表!T8</f>
        <v>-3.9321816916238064E-5</v>
      </c>
      <c r="U10" s="28">
        <f>単位行列!U10-投入係数表!U8</f>
        <v>0</v>
      </c>
      <c r="V10" s="28">
        <f>単位行列!V10-投入係数表!V8</f>
        <v>-1.0560412244005907E-4</v>
      </c>
      <c r="W10" s="28">
        <f>単位行列!W10-投入係数表!W8</f>
        <v>-6.6966643840569724E-4</v>
      </c>
      <c r="X10" s="28">
        <f>単位行列!X10-投入係数表!X8</f>
        <v>-2.0246042461498776E-3</v>
      </c>
      <c r="Y10" s="28">
        <f>単位行列!Y10-投入係数表!Y8</f>
        <v>-0.22359255010987489</v>
      </c>
      <c r="Z10" s="28">
        <f>単位行列!Z10-投入係数表!Z8</f>
        <v>0</v>
      </c>
      <c r="AA10" s="28">
        <f>単位行列!AA10-投入係数表!AA8</f>
        <v>0</v>
      </c>
      <c r="AB10" s="28">
        <f>単位行列!AB10-投入係数表!AB8</f>
        <v>-1.2187885428429767E-6</v>
      </c>
      <c r="AC10" s="28">
        <f>単位行列!AC10-投入係数表!AC8</f>
        <v>0</v>
      </c>
      <c r="AD10" s="28">
        <f>単位行列!AD10-投入係数表!AD8</f>
        <v>0</v>
      </c>
      <c r="AE10" s="28">
        <f>単位行列!AE10-投入係数表!AE8</f>
        <v>-7.532664822053975E-6</v>
      </c>
      <c r="AF10" s="28">
        <f>単位行列!AF10-投入係数表!AF8</f>
        <v>0</v>
      </c>
      <c r="AG10" s="28">
        <f>単位行列!AG10-投入係数表!AG8</f>
        <v>-9.2202075528745638E-6</v>
      </c>
      <c r="AH10" s="28">
        <f>単位行列!AH10-投入係数表!AH8</f>
        <v>-4.6326405600041173E-5</v>
      </c>
      <c r="AI10" s="28">
        <f>単位行列!AI10-投入係数表!AI8</f>
        <v>-3.0458587939464486E-6</v>
      </c>
      <c r="AJ10" s="28">
        <f>単位行列!AJ10-投入係数表!AJ8</f>
        <v>-5.9048277712331085E-5</v>
      </c>
      <c r="AK10" s="28">
        <f>単位行列!AK10-投入係数表!AK8</f>
        <v>-4.2286581513834495E-6</v>
      </c>
      <c r="AL10" s="28">
        <f>単位行列!AL10-投入係数表!AL8</f>
        <v>-8.3385860112148874E-6</v>
      </c>
      <c r="AM10" s="28">
        <f>単位行列!AM10-投入係数表!AM8</f>
        <v>0</v>
      </c>
      <c r="AN10" s="34">
        <f>単位行列!AN10-投入係数表!AN8</f>
        <v>-6.9525860251862552E-5</v>
      </c>
    </row>
    <row r="11" spans="2:43" x14ac:dyDescent="0.15">
      <c r="B11" s="5" t="s">
        <v>50</v>
      </c>
      <c r="C11" s="42" t="s">
        <v>123</v>
      </c>
      <c r="D11" s="33">
        <f>単位行列!D11-投入係数表!D9</f>
        <v>-1.1562045126875886E-2</v>
      </c>
      <c r="E11" s="28">
        <f>単位行列!E11-投入係数表!E9</f>
        <v>0</v>
      </c>
      <c r="F11" s="28">
        <f>単位行列!F11-投入係数表!F9</f>
        <v>0.7565805528234022</v>
      </c>
      <c r="G11" s="28">
        <f>単位行列!G11-投入係数表!G9</f>
        <v>-8.9978749340471464E-4</v>
      </c>
      <c r="H11" s="28">
        <f>単位行列!H11-投入係数表!H9</f>
        <v>-2.1558455595743807E-3</v>
      </c>
      <c r="I11" s="28">
        <f>単位行列!I11-投入係数表!I9</f>
        <v>-1.2377845011356449E-2</v>
      </c>
      <c r="J11" s="28">
        <f>単位行列!J11-投入係数表!J9</f>
        <v>0</v>
      </c>
      <c r="K11" s="28">
        <f>単位行列!K11-投入係数表!K9</f>
        <v>-1.5682117692019792E-5</v>
      </c>
      <c r="L11" s="28">
        <f>単位行列!L11-投入係数表!L9</f>
        <v>-2.7859779398578251E-4</v>
      </c>
      <c r="M11" s="28">
        <f>単位行列!M11-投入係数表!M9</f>
        <v>0</v>
      </c>
      <c r="N11" s="28">
        <f>単位行列!N11-投入係数表!N9</f>
        <v>0</v>
      </c>
      <c r="O11" s="28">
        <f>単位行列!O11-投入係数表!O9</f>
        <v>0</v>
      </c>
      <c r="P11" s="28">
        <f>単位行列!P11-投入係数表!P9</f>
        <v>0</v>
      </c>
      <c r="Q11" s="28">
        <f>単位行列!Q11-投入係数表!Q9</f>
        <v>0</v>
      </c>
      <c r="R11" s="28">
        <f>単位行列!R11-投入係数表!R9</f>
        <v>0</v>
      </c>
      <c r="S11" s="28">
        <f>単位行列!S11-投入係数表!S9</f>
        <v>0</v>
      </c>
      <c r="T11" s="28">
        <f>単位行列!T11-投入係数表!T9</f>
        <v>0</v>
      </c>
      <c r="U11" s="28">
        <f>単位行列!U11-投入係数表!U9</f>
        <v>0</v>
      </c>
      <c r="V11" s="28">
        <f>単位行列!V11-投入係数表!V9</f>
        <v>0</v>
      </c>
      <c r="W11" s="28">
        <f>単位行列!W11-投入係数表!W9</f>
        <v>-1.8659062757450343E-3</v>
      </c>
      <c r="X11" s="28">
        <f>単位行列!X11-投入係数表!X9</f>
        <v>-2.152889275212263E-6</v>
      </c>
      <c r="Y11" s="28">
        <f>単位行列!Y11-投入係数表!Y9</f>
        <v>0</v>
      </c>
      <c r="Z11" s="28">
        <f>単位行列!Z11-投入係数表!Z9</f>
        <v>0</v>
      </c>
      <c r="AA11" s="28">
        <f>単位行列!AA11-投入係数表!AA9</f>
        <v>0</v>
      </c>
      <c r="AB11" s="28">
        <f>単位行列!AB11-投入係数表!AB9</f>
        <v>-1.414445079084837E-4</v>
      </c>
      <c r="AC11" s="28">
        <f>単位行列!AC11-投入係数表!AC9</f>
        <v>0</v>
      </c>
      <c r="AD11" s="28">
        <f>単位行列!AD11-投入係数表!AD9</f>
        <v>0</v>
      </c>
      <c r="AE11" s="28">
        <f>単位行列!AE11-投入係数表!AE9</f>
        <v>0</v>
      </c>
      <c r="AF11" s="28">
        <f>単位行列!AF11-投入係数表!AF9</f>
        <v>0</v>
      </c>
      <c r="AG11" s="28">
        <f>単位行列!AG11-投入係数表!AG9</f>
        <v>-6.9752170444355545E-4</v>
      </c>
      <c r="AH11" s="28">
        <f>単位行列!AH11-投入係数表!AH9</f>
        <v>-6.4280983057679623E-3</v>
      </c>
      <c r="AI11" s="28">
        <f>単位行列!AI11-投入係数表!AI9</f>
        <v>-6.4440311993991936E-3</v>
      </c>
      <c r="AJ11" s="28">
        <f>単位行列!AJ11-投入係数表!AJ9</f>
        <v>-1.440710297610636E-3</v>
      </c>
      <c r="AK11" s="28">
        <f>単位行列!AK11-投入係数表!AK9</f>
        <v>-2.9076508704657224E-6</v>
      </c>
      <c r="AL11" s="28">
        <f>単位行列!AL11-投入係数表!AL9</f>
        <v>-0.10383762169853565</v>
      </c>
      <c r="AM11" s="28">
        <f>単位行列!AM11-投入係数表!AM9</f>
        <v>0</v>
      </c>
      <c r="AN11" s="34">
        <f>単位行列!AN11-投入係数表!AN9</f>
        <v>-2.0857758075558761E-3</v>
      </c>
    </row>
    <row r="12" spans="2:43" x14ac:dyDescent="0.15">
      <c r="B12" s="5" t="s">
        <v>51</v>
      </c>
      <c r="C12" s="42" t="s">
        <v>124</v>
      </c>
      <c r="D12" s="33">
        <f>単位行列!D12-投入係数表!D10</f>
        <v>-2.3694325381310201E-3</v>
      </c>
      <c r="E12" s="28">
        <f>単位行列!E12-投入係数表!E10</f>
        <v>0</v>
      </c>
      <c r="F12" s="28">
        <f>単位行列!F12-投入係数表!F10</f>
        <v>-8.1737945721726017E-4</v>
      </c>
      <c r="G12" s="28">
        <f>単位行列!G12-投入係数表!G10</f>
        <v>0.806448372755597</v>
      </c>
      <c r="H12" s="28">
        <f>単位行列!H12-投入係数表!H10</f>
        <v>-1.7258043913893487E-3</v>
      </c>
      <c r="I12" s="28">
        <f>単位行列!I12-投入係数表!I10</f>
        <v>-1.4294181688286945E-3</v>
      </c>
      <c r="J12" s="28">
        <f>単位行列!J12-投入係数表!J10</f>
        <v>-6.2695924764890308E-4</v>
      </c>
      <c r="K12" s="28">
        <f>単位行列!K12-投入係数表!K10</f>
        <v>-2.6093665445618896E-3</v>
      </c>
      <c r="L12" s="28">
        <f>単位行列!L12-投入係数表!L10</f>
        <v>-1.7947967777896393E-3</v>
      </c>
      <c r="M12" s="28">
        <f>単位行列!M12-投入係数表!M10</f>
        <v>-9.6664470862546463E-4</v>
      </c>
      <c r="N12" s="28">
        <f>単位行列!N12-投入係数表!N10</f>
        <v>-9.0915982099062475E-4</v>
      </c>
      <c r="O12" s="28">
        <f>単位行列!O12-投入係数表!O10</f>
        <v>-9.2606931795622956E-4</v>
      </c>
      <c r="P12" s="28">
        <f>単位行列!P12-投入係数表!P10</f>
        <v>-1.3121766073420692E-3</v>
      </c>
      <c r="Q12" s="28">
        <f>単位行列!Q12-投入係数表!Q10</f>
        <v>-2.0102855088844711E-3</v>
      </c>
      <c r="R12" s="28">
        <f>単位行列!R12-投入係数表!R10</f>
        <v>-1.4053245032957244E-3</v>
      </c>
      <c r="S12" s="28">
        <f>単位行列!S12-投入係数表!S10</f>
        <v>-2.8312126536759706E-3</v>
      </c>
      <c r="T12" s="28">
        <f>単位行列!T12-投入係数表!T10</f>
        <v>-1.7570615871750487E-3</v>
      </c>
      <c r="U12" s="28">
        <f>単位行列!U12-投入係数表!U10</f>
        <v>-3.7901402591685162E-4</v>
      </c>
      <c r="V12" s="28">
        <f>単位行列!V12-投入係数表!V10</f>
        <v>-1.3668708060997894E-3</v>
      </c>
      <c r="W12" s="28">
        <f>単位行列!W12-投入係数表!W10</f>
        <v>-3.9213202747480783E-3</v>
      </c>
      <c r="X12" s="28">
        <f>単位行列!X12-投入係数表!X10</f>
        <v>-3.6148782067914761E-3</v>
      </c>
      <c r="Y12" s="28">
        <f>単位行列!Y12-投入係数表!Y10</f>
        <v>-2.1862607754870702E-4</v>
      </c>
      <c r="Z12" s="28">
        <f>単位行列!Z12-投入係数表!Z10</f>
        <v>-8.5530127839885805E-4</v>
      </c>
      <c r="AA12" s="28">
        <f>単位行列!AA12-投入係数表!AA10</f>
        <v>-2.7158372253566218E-3</v>
      </c>
      <c r="AB12" s="28">
        <f>単位行列!AB12-投入係数表!AB10</f>
        <v>-4.3120713502754083E-3</v>
      </c>
      <c r="AC12" s="28">
        <f>単位行列!AC12-投入係数表!AC10</f>
        <v>-1.1425763480338625E-3</v>
      </c>
      <c r="AD12" s="28">
        <f>単位行列!AD12-投入係数表!AD10</f>
        <v>-4.370418824569235E-5</v>
      </c>
      <c r="AE12" s="28">
        <f>単位行列!AE12-投入係数表!AE10</f>
        <v>-1.4058454818752662E-3</v>
      </c>
      <c r="AF12" s="28">
        <f>単位行列!AF12-投入係数表!AF10</f>
        <v>-8.2644150951071999E-4</v>
      </c>
      <c r="AG12" s="28">
        <f>単位行列!AG12-投入係数表!AG10</f>
        <v>-4.1369732629677148E-3</v>
      </c>
      <c r="AH12" s="28">
        <f>単位行列!AH12-投入係数表!AH10</f>
        <v>-4.2903404817544027E-4</v>
      </c>
      <c r="AI12" s="28">
        <f>単位行列!AI12-投入係数表!AI10</f>
        <v>-3.2393841908223212E-3</v>
      </c>
      <c r="AJ12" s="28">
        <f>単位行列!AJ12-投入係数表!AJ10</f>
        <v>-2.6809771387251258E-2</v>
      </c>
      <c r="AK12" s="28">
        <f>単位行列!AK12-投入係数表!AK10</f>
        <v>-1.9333122431187135E-3</v>
      </c>
      <c r="AL12" s="28">
        <f>単位行列!AL12-投入係数表!AL10</f>
        <v>-4.1856695509395738E-3</v>
      </c>
      <c r="AM12" s="28">
        <f>単位行列!AM12-投入係数表!AM10</f>
        <v>-2.0105248954257183E-2</v>
      </c>
      <c r="AN12" s="34">
        <f>単位行列!AN12-投入係数表!AN10</f>
        <v>-1.1124137640298006E-4</v>
      </c>
    </row>
    <row r="13" spans="2:43" x14ac:dyDescent="0.15">
      <c r="B13" s="5" t="s">
        <v>52</v>
      </c>
      <c r="C13" s="42" t="s">
        <v>105</v>
      </c>
      <c r="D13" s="33">
        <f>単位行列!D13-投入係数表!D11</f>
        <v>-5.489103442284466E-2</v>
      </c>
      <c r="E13" s="28">
        <f>単位行列!E13-投入係数表!E11</f>
        <v>0</v>
      </c>
      <c r="F13" s="28">
        <f>単位行列!F13-投入係数表!F11</f>
        <v>-2.2101035622849707E-2</v>
      </c>
      <c r="G13" s="28">
        <f>単位行列!G13-投入係数表!G11</f>
        <v>-6.1952505104331907E-3</v>
      </c>
      <c r="H13" s="28">
        <f>単位行列!H13-投入係数表!H11</f>
        <v>0.57895838725218418</v>
      </c>
      <c r="I13" s="28">
        <f>単位行列!I13-投入係数表!I11</f>
        <v>-2.3097615032585294E-2</v>
      </c>
      <c r="J13" s="28">
        <f>単位行列!J13-投入係数表!J11</f>
        <v>-6.2695924764890308E-4</v>
      </c>
      <c r="K13" s="28">
        <f>単位行列!K13-投入係数表!K11</f>
        <v>-5.7066374589752264E-3</v>
      </c>
      <c r="L13" s="28">
        <f>単位行列!L13-投入係数表!L11</f>
        <v>-1.6121956917094012E-2</v>
      </c>
      <c r="M13" s="28">
        <f>単位行列!M13-投入係数表!M11</f>
        <v>-9.056896398587762E-4</v>
      </c>
      <c r="N13" s="28">
        <f>単位行列!N13-投入係数表!N11</f>
        <v>-3.4481228182787612E-3</v>
      </c>
      <c r="O13" s="28">
        <f>単位行列!O13-投入係数表!O11</f>
        <v>-6.0060214775725981E-3</v>
      </c>
      <c r="P13" s="28">
        <f>単位行列!P13-投入係数表!P11</f>
        <v>-1.3119196429278389E-3</v>
      </c>
      <c r="Q13" s="28">
        <f>単位行列!Q13-投入係数表!Q11</f>
        <v>-1.1145069172915866E-3</v>
      </c>
      <c r="R13" s="28">
        <f>単位行列!R13-投入係数表!R11</f>
        <v>-4.3886814252638061E-3</v>
      </c>
      <c r="S13" s="28">
        <f>単位行列!S13-投入係数表!S11</f>
        <v>-4.4409189785518778E-3</v>
      </c>
      <c r="T13" s="28">
        <f>単位行列!T13-投入係数表!T11</f>
        <v>-6.6597807037422369E-3</v>
      </c>
      <c r="U13" s="28">
        <f>単位行列!U13-投入係数表!U11</f>
        <v>-1.1269215951202137E-3</v>
      </c>
      <c r="V13" s="28">
        <f>単位行列!V13-投入係数表!V11</f>
        <v>-1.6988785924702029E-3</v>
      </c>
      <c r="W13" s="28">
        <f>単位行列!W13-投入係数表!W11</f>
        <v>-7.3694463387573239E-2</v>
      </c>
      <c r="X13" s="28">
        <f>単位行列!X13-投入係数表!X11</f>
        <v>-4.8662681272316356E-2</v>
      </c>
      <c r="Y13" s="28">
        <f>単位行列!Y13-投入係数表!Y11</f>
        <v>-3.280274715711933E-3</v>
      </c>
      <c r="Z13" s="28">
        <f>単位行列!Z13-投入係数表!Z11</f>
        <v>-3.6161505178669367E-3</v>
      </c>
      <c r="AA13" s="28">
        <f>単位行列!AA13-投入係数表!AA11</f>
        <v>-4.5350835870112197E-3</v>
      </c>
      <c r="AB13" s="28">
        <f>単位行列!AB13-投入係数表!AB11</f>
        <v>-7.5076557333609451E-3</v>
      </c>
      <c r="AC13" s="28">
        <f>単位行列!AC13-投入係数表!AC11</f>
        <v>-4.6936566209594644E-3</v>
      </c>
      <c r="AD13" s="28">
        <f>単位行列!AD13-投入係数表!AD11</f>
        <v>-5.9741952305025574E-4</v>
      </c>
      <c r="AE13" s="28">
        <f>単位行列!AE13-投入係数表!AE11</f>
        <v>-5.5827400923652683E-3</v>
      </c>
      <c r="AF13" s="28">
        <f>単位行列!AF13-投入係数表!AF11</f>
        <v>-6.8623105687924636E-3</v>
      </c>
      <c r="AG13" s="28">
        <f>単位行列!AG13-投入係数表!AG11</f>
        <v>-1.162747149659339E-3</v>
      </c>
      <c r="AH13" s="28">
        <f>単位行列!AH13-投入係数表!AH11</f>
        <v>-8.1298839814628546E-3</v>
      </c>
      <c r="AI13" s="28">
        <f>単位行列!AI13-投入係数表!AI11</f>
        <v>-6.2646880982236636E-3</v>
      </c>
      <c r="AJ13" s="28">
        <f>単位行列!AJ13-投入係数表!AJ11</f>
        <v>-1.9187557575181213E-2</v>
      </c>
      <c r="AK13" s="28">
        <f>単位行列!AK13-投入係数表!AK11</f>
        <v>-4.6676964177525711E-3</v>
      </c>
      <c r="AL13" s="28">
        <f>単位行列!AL13-投入係数表!AL11</f>
        <v>-5.1297425074140852E-3</v>
      </c>
      <c r="AM13" s="28">
        <f>単位行列!AM13-投入係数表!AM11</f>
        <v>-0.43246525435163941</v>
      </c>
      <c r="AN13" s="34">
        <f>単位行列!AN13-投入係数表!AN11</f>
        <v>-3.1981895715856761E-4</v>
      </c>
    </row>
    <row r="14" spans="2:43" x14ac:dyDescent="0.15">
      <c r="B14" s="5" t="s">
        <v>53</v>
      </c>
      <c r="C14" s="42" t="s">
        <v>125</v>
      </c>
      <c r="D14" s="33">
        <f>単位行列!D14-投入係数表!D12</f>
        <v>-5.9699455124771802E-2</v>
      </c>
      <c r="E14" s="28">
        <f>単位行列!E14-投入係数表!E12</f>
        <v>0</v>
      </c>
      <c r="F14" s="28">
        <f>単位行列!F14-投入係数表!F12</f>
        <v>-1.1733929985135248E-2</v>
      </c>
      <c r="G14" s="28">
        <f>単位行列!G14-投入係数表!G12</f>
        <v>-8.8418469400373359E-2</v>
      </c>
      <c r="H14" s="28">
        <f>単位行列!H14-投入係数表!H12</f>
        <v>-1.8887623515319255E-2</v>
      </c>
      <c r="I14" s="28">
        <f>単位行列!I14-投入係数表!I12</f>
        <v>0.70977605963894641</v>
      </c>
      <c r="J14" s="28">
        <f>単位行列!J14-投入係数表!J12</f>
        <v>-3.6781609195402312E-2</v>
      </c>
      <c r="K14" s="28">
        <f>単位行列!K14-投入係数表!K12</f>
        <v>-0.16020355420181631</v>
      </c>
      <c r="L14" s="28">
        <f>単位行列!L14-投入係数表!L12</f>
        <v>-2.485086485963614E-2</v>
      </c>
      <c r="M14" s="28">
        <f>単位行列!M14-投入係数表!M12</f>
        <v>-4.281958906126369E-3</v>
      </c>
      <c r="N14" s="28">
        <f>単位行列!N14-投入係数表!N12</f>
        <v>-1.3291781592501621E-2</v>
      </c>
      <c r="O14" s="28">
        <f>単位行列!O14-投入係数表!O12</f>
        <v>-9.9895207203248744E-3</v>
      </c>
      <c r="P14" s="28">
        <f>単位行列!P14-投入係数表!P12</f>
        <v>-4.0824293269595656E-3</v>
      </c>
      <c r="Q14" s="28">
        <f>単位行列!Q14-投入係数表!Q12</f>
        <v>-3.9439030751584692E-3</v>
      </c>
      <c r="R14" s="28">
        <f>単位行列!R14-投入係数表!R12</f>
        <v>-5.6479031168635736E-3</v>
      </c>
      <c r="S14" s="28">
        <f>単位行列!S14-投入係数表!S12</f>
        <v>-1.1287596885049289E-2</v>
      </c>
      <c r="T14" s="28">
        <f>単位行列!T14-投入係数表!T12</f>
        <v>-1.0582728234401135E-2</v>
      </c>
      <c r="U14" s="28">
        <f>単位行列!U14-投入係数表!U12</f>
        <v>-4.6405623247786154E-3</v>
      </c>
      <c r="V14" s="28">
        <f>単位行列!V14-投入係数表!V12</f>
        <v>-1.9175486719052146E-2</v>
      </c>
      <c r="W14" s="28">
        <f>単位行列!W14-投入係数表!W12</f>
        <v>-3.7876220774293437E-2</v>
      </c>
      <c r="X14" s="28">
        <f>単位行列!X14-投入係数表!X12</f>
        <v>-4.9065830425962164E-3</v>
      </c>
      <c r="Y14" s="28">
        <f>単位行列!Y14-投入係数表!Y12</f>
        <v>-1.7622185020641575E-3</v>
      </c>
      <c r="Z14" s="28">
        <f>単位行列!Z14-投入係数表!Z12</f>
        <v>-8.8013226983725979E-3</v>
      </c>
      <c r="AA14" s="28">
        <f>単位行列!AA14-投入係数表!AA12</f>
        <v>-1.5258191420668064E-2</v>
      </c>
      <c r="AB14" s="28">
        <f>単位行列!AB14-投入係数表!AB12</f>
        <v>-8.953526968004598E-6</v>
      </c>
      <c r="AC14" s="28">
        <f>単位行列!AC14-投入係数表!AC12</f>
        <v>-2.0793059590355896E-5</v>
      </c>
      <c r="AD14" s="28">
        <f>単位行列!AD14-投入係数表!AD12</f>
        <v>-3.4745452112273889E-5</v>
      </c>
      <c r="AE14" s="28">
        <f>単位行列!AE14-投入係数表!AE12</f>
        <v>-5.6821150959129581E-4</v>
      </c>
      <c r="AF14" s="28">
        <f>単位行列!AF14-投入係数表!AF12</f>
        <v>-5.5300529703631576E-4</v>
      </c>
      <c r="AG14" s="28">
        <f>単位行列!AG14-投入係数表!AG12</f>
        <v>-9.570308187284739E-4</v>
      </c>
      <c r="AH14" s="28">
        <f>単位行列!AH14-投入係数表!AH12</f>
        <v>-1.1225940015931654E-2</v>
      </c>
      <c r="AI14" s="28">
        <f>単位行列!AI14-投入係数表!AI12</f>
        <v>-0.16540455289916309</v>
      </c>
      <c r="AJ14" s="28">
        <f>単位行列!AJ14-投入係数表!AJ12</f>
        <v>-2.4958732167094998E-3</v>
      </c>
      <c r="AK14" s="28">
        <f>単位行列!AK14-投入係数表!AK12</f>
        <v>-3.8493999563770764E-3</v>
      </c>
      <c r="AL14" s="28">
        <f>単位行列!AL14-投入係数表!AL12</f>
        <v>-1.0270992023438674E-2</v>
      </c>
      <c r="AM14" s="28">
        <f>単位行列!AM14-投入係数表!AM12</f>
        <v>-9.3104844150586966E-3</v>
      </c>
      <c r="AN14" s="34">
        <f>単位行列!AN14-投入係数表!AN12</f>
        <v>-1.9745344311528959E-3</v>
      </c>
    </row>
    <row r="15" spans="2:43" x14ac:dyDescent="0.15">
      <c r="B15" s="5" t="s">
        <v>54</v>
      </c>
      <c r="C15" s="42" t="s">
        <v>126</v>
      </c>
      <c r="D15" s="33">
        <f>単位行列!D15-投入係数表!D13</f>
        <v>-1.3140788616940211E-2</v>
      </c>
      <c r="E15" s="28">
        <f>単位行列!E15-投入係数表!E13</f>
        <v>0</v>
      </c>
      <c r="F15" s="28">
        <f>単位行列!F15-投入係数表!F13</f>
        <v>-3.302312451930071E-3</v>
      </c>
      <c r="G15" s="28">
        <f>単位行列!G15-投入係数表!G13</f>
        <v>-2.1350139568403264E-3</v>
      </c>
      <c r="H15" s="28">
        <f>単位行列!H15-投入係数表!H13</f>
        <v>-1.7794890894379395E-3</v>
      </c>
      <c r="I15" s="28">
        <f>単位行列!I15-投入係数表!I13</f>
        <v>-4.0835548856578896E-3</v>
      </c>
      <c r="J15" s="28">
        <f>単位行列!J15-投入係数表!J13</f>
        <v>0.76175548589341691</v>
      </c>
      <c r="K15" s="28">
        <f>単位行列!K15-投入係数表!K13</f>
        <v>-1.0340054871024098E-3</v>
      </c>
      <c r="L15" s="28">
        <f>単位行列!L15-投入係数表!L13</f>
        <v>-1.2845911307681731E-2</v>
      </c>
      <c r="M15" s="28">
        <f>単位行列!M15-投入係数表!M13</f>
        <v>-1.3579511828976498E-2</v>
      </c>
      <c r="N15" s="28">
        <f>単位行列!N15-投入係数表!N13</f>
        <v>-4.8613906354336659E-3</v>
      </c>
      <c r="O15" s="28">
        <f>単位行列!O15-投入係数表!O13</f>
        <v>-3.4649405120094671E-3</v>
      </c>
      <c r="P15" s="28">
        <f>単位行列!P15-投入係数表!P13</f>
        <v>-9.5890434557945286E-4</v>
      </c>
      <c r="Q15" s="28">
        <f>単位行列!Q15-投入係数表!Q13</f>
        <v>-6.3788082833495094E-4</v>
      </c>
      <c r="R15" s="28">
        <f>単位行列!R15-投入係数表!R13</f>
        <v>-7.4655463613571937E-4</v>
      </c>
      <c r="S15" s="28">
        <f>単位行列!S15-投入係数表!S13</f>
        <v>-7.241127684629394E-4</v>
      </c>
      <c r="T15" s="28">
        <f>単位行列!T15-投入係数表!T13</f>
        <v>-9.5686395414709528E-4</v>
      </c>
      <c r="U15" s="28">
        <f>単位行列!U15-投入係数表!U13</f>
        <v>-9.3273750349006778E-5</v>
      </c>
      <c r="V15" s="28">
        <f>単位行列!V15-投入係数表!V13</f>
        <v>-1.6376358775553122E-3</v>
      </c>
      <c r="W15" s="28">
        <f>単位行列!W15-投入係数表!W13</f>
        <v>-1.4519843063071848E-3</v>
      </c>
      <c r="X15" s="28">
        <f>単位行列!X15-投入係数表!X13</f>
        <v>-1.1827296213431718E-2</v>
      </c>
      <c r="Y15" s="28">
        <f>単位行列!Y15-投入係数表!Y13</f>
        <v>-2.9466378833371422E-2</v>
      </c>
      <c r="Z15" s="28">
        <f>単位行列!Z15-投入係数表!Z13</f>
        <v>-1.1795415425489933E-2</v>
      </c>
      <c r="AA15" s="28">
        <f>単位行列!AA15-投入係数表!AA13</f>
        <v>-1.2229024707073309E-2</v>
      </c>
      <c r="AB15" s="28">
        <f>単位行列!AB15-投入係数表!AB13</f>
        <v>-1.3702465963341087E-3</v>
      </c>
      <c r="AC15" s="28">
        <f>単位行列!AC15-投入係数表!AC13</f>
        <v>-4.3802694855639987E-4</v>
      </c>
      <c r="AD15" s="28">
        <f>単位行列!AD15-投入係数表!AD13</f>
        <v>-3.5687650910636053E-4</v>
      </c>
      <c r="AE15" s="28">
        <f>単位行列!AE15-投入係数表!AE13</f>
        <v>-6.9784670866906581E-2</v>
      </c>
      <c r="AF15" s="28">
        <f>単位行列!AF15-投入係数表!AF13</f>
        <v>-6.166526679836548E-4</v>
      </c>
      <c r="AG15" s="28">
        <f>単位行列!AG15-投入係数表!AG13</f>
        <v>-9.6027102929387032E-3</v>
      </c>
      <c r="AH15" s="28">
        <f>単位行列!AH15-投入係数表!AH13</f>
        <v>-2.9602020826305303E-3</v>
      </c>
      <c r="AI15" s="28">
        <f>単位行列!AI15-投入係数表!AI13</f>
        <v>-1.8359560665989355E-3</v>
      </c>
      <c r="AJ15" s="28">
        <f>単位行列!AJ15-投入係数表!AJ13</f>
        <v>-3.3749025538106501E-3</v>
      </c>
      <c r="AK15" s="28">
        <f>単位行列!AK15-投入係数表!AK13</f>
        <v>-2.1245736238874047E-3</v>
      </c>
      <c r="AL15" s="28">
        <f>単位行列!AL15-投入係数表!AL13</f>
        <v>-3.765806101874204E-3</v>
      </c>
      <c r="AM15" s="28">
        <f>単位行列!AM15-投入係数表!AM13</f>
        <v>0</v>
      </c>
      <c r="AN15" s="34">
        <f>単位行列!AN15-投入係数表!AN13</f>
        <v>-4.7972843573785163E-3</v>
      </c>
    </row>
    <row r="16" spans="2:43" x14ac:dyDescent="0.15">
      <c r="B16" s="5" t="s">
        <v>55</v>
      </c>
      <c r="C16" s="42" t="s">
        <v>144</v>
      </c>
      <c r="D16" s="33">
        <f>単位行列!D16-投入係数表!D14</f>
        <v>-2.1621803842688775E-2</v>
      </c>
      <c r="E16" s="28">
        <f>単位行列!E16-投入係数表!E14</f>
        <v>0</v>
      </c>
      <c r="F16" s="28">
        <f>単位行列!F16-投入係数表!F14</f>
        <v>-2.1778632981024074E-2</v>
      </c>
      <c r="G16" s="28">
        <f>単位行列!G16-投入係数表!G14</f>
        <v>-1.2212660463207528E-2</v>
      </c>
      <c r="H16" s="28">
        <f>単位行列!H16-投入係数表!H14</f>
        <v>-9.7637280295455476E-3</v>
      </c>
      <c r="I16" s="28">
        <f>単位行列!I16-投入係数表!I14</f>
        <v>-4.5436838935225508E-2</v>
      </c>
      <c r="J16" s="28">
        <f>単位行列!J16-投入係数表!J14</f>
        <v>-8.3594566353187066E-4</v>
      </c>
      <c r="K16" s="28">
        <f>単位行列!K16-投入係数表!K14</f>
        <v>0.79423686626475076</v>
      </c>
      <c r="L16" s="28">
        <f>単位行列!L16-投入係数表!L14</f>
        <v>-5.4091578595828861E-3</v>
      </c>
      <c r="M16" s="28">
        <f>単位行列!M16-投入係数表!M14</f>
        <v>-4.9730389242502639E-4</v>
      </c>
      <c r="N16" s="28">
        <f>単位行列!N16-投入係数表!N14</f>
        <v>-1.5301490275982984E-2</v>
      </c>
      <c r="O16" s="28">
        <f>単位行列!O16-投入係数表!O14</f>
        <v>-6.9570915397381798E-3</v>
      </c>
      <c r="P16" s="28">
        <f>単位行列!P16-投入係数表!P14</f>
        <v>-9.9680877447718384E-3</v>
      </c>
      <c r="Q16" s="28">
        <f>単位行列!Q16-投入係数表!Q14</f>
        <v>-1.6285885030998985E-2</v>
      </c>
      <c r="R16" s="28">
        <f>単位行列!R16-投入係数表!R14</f>
        <v>-4.6862544158809805E-2</v>
      </c>
      <c r="S16" s="28">
        <f>単位行列!S16-投入係数表!S14</f>
        <v>-1.3063305157259642E-2</v>
      </c>
      <c r="T16" s="28">
        <f>単位行列!T16-投入係数表!T14</f>
        <v>-3.2792852348634355E-2</v>
      </c>
      <c r="U16" s="28">
        <f>単位行列!U16-投入係数表!U14</f>
        <v>-1.6799657730212539E-2</v>
      </c>
      <c r="V16" s="28">
        <f>単位行列!V16-投入係数表!V14</f>
        <v>-5.610670597539235E-2</v>
      </c>
      <c r="W16" s="28">
        <f>単位行列!W16-投入係数表!W14</f>
        <v>-5.6775743798421104E-2</v>
      </c>
      <c r="X16" s="28">
        <f>単位行列!X16-投入係数表!X14</f>
        <v>-1.429282613183957E-2</v>
      </c>
      <c r="Y16" s="28">
        <f>単位行列!Y16-投入係数表!Y14</f>
        <v>0</v>
      </c>
      <c r="Z16" s="28">
        <f>単位行列!Z16-投入係数表!Z14</f>
        <v>-3.9151237882406577E-2</v>
      </c>
      <c r="AA16" s="28">
        <f>単位行列!AA16-投入係数表!AA14</f>
        <v>-2.020609735934677E-2</v>
      </c>
      <c r="AB16" s="28">
        <f>単位行列!AB16-投入係数表!AB14</f>
        <v>-5.3694433295945346E-3</v>
      </c>
      <c r="AC16" s="28">
        <f>単位行列!AC16-投入係数表!AC14</f>
        <v>-2.6516195923910373E-3</v>
      </c>
      <c r="AD16" s="28">
        <f>単位行列!AD16-投入係数表!AD14</f>
        <v>-7.1373126652964384E-4</v>
      </c>
      <c r="AE16" s="28">
        <f>単位行列!AE16-投入係数表!AE14</f>
        <v>-2.5115421333096778E-3</v>
      </c>
      <c r="AF16" s="28">
        <f>単位行列!AF16-投入係数表!AF14</f>
        <v>-2.8867637531964272E-3</v>
      </c>
      <c r="AG16" s="28">
        <f>単位行列!AG16-投入係数表!AG14</f>
        <v>-1.8002208068119037E-3</v>
      </c>
      <c r="AH16" s="28">
        <f>単位行列!AH16-投入係数表!AH14</f>
        <v>-4.835732909223729E-3</v>
      </c>
      <c r="AI16" s="28">
        <f>単位行列!AI16-投入係数表!AI14</f>
        <v>-2.0330945802255734E-3</v>
      </c>
      <c r="AJ16" s="28">
        <f>単位行列!AJ16-投入係数表!AJ14</f>
        <v>-8.7751948724393743E-3</v>
      </c>
      <c r="AK16" s="28">
        <f>単位行列!AK16-投入係数表!AK14</f>
        <v>-5.8450029332700118E-3</v>
      </c>
      <c r="AL16" s="28">
        <f>単位行列!AL16-投入係数表!AL14</f>
        <v>-2.6532369795087178E-3</v>
      </c>
      <c r="AM16" s="28">
        <f>単位行列!AM16-投入係数表!AM14</f>
        <v>-4.6080151126703543E-2</v>
      </c>
      <c r="AN16" s="34">
        <f>単位行列!AN16-投入係数表!AN14</f>
        <v>-1.1054611780046142E-3</v>
      </c>
    </row>
    <row r="17" spans="2:40" x14ac:dyDescent="0.15">
      <c r="B17" s="5" t="s">
        <v>56</v>
      </c>
      <c r="C17" s="42" t="s">
        <v>127</v>
      </c>
      <c r="D17" s="33">
        <f>単位行列!D17-投入係数表!D15</f>
        <v>-4.3875768802291645E-3</v>
      </c>
      <c r="E17" s="28">
        <f>単位行列!E17-投入係数表!E15</f>
        <v>0</v>
      </c>
      <c r="F17" s="28">
        <f>単位行列!F17-投入係数表!F15</f>
        <v>-2.6547273339604287E-3</v>
      </c>
      <c r="G17" s="28">
        <f>単位行列!G17-投入係数表!G15</f>
        <v>-9.3429645631224628E-4</v>
      </c>
      <c r="H17" s="28">
        <f>単位行列!H17-投入係数表!H15</f>
        <v>-7.8088925927073845E-4</v>
      </c>
      <c r="I17" s="28">
        <f>単位行列!I17-投入係数表!I15</f>
        <v>-1.044091764859454E-2</v>
      </c>
      <c r="J17" s="28">
        <f>単位行列!J17-投入係数表!J15</f>
        <v>-2.5914315569487995E-2</v>
      </c>
      <c r="K17" s="28">
        <f>単位行列!K17-投入係数表!K15</f>
        <v>-2.839431018896135E-3</v>
      </c>
      <c r="L17" s="28">
        <f>単位行列!L17-投入係数表!L15</f>
        <v>0.85580913029112549</v>
      </c>
      <c r="M17" s="28">
        <f>単位行列!M17-投入係数表!M15</f>
        <v>-6.9134396936593465E-3</v>
      </c>
      <c r="N17" s="28">
        <f>単位行列!N17-投入係数表!N15</f>
        <v>-1.0886572716796619E-3</v>
      </c>
      <c r="O17" s="28">
        <f>単位行列!O17-投入係数表!O15</f>
        <v>-6.210298365353196E-3</v>
      </c>
      <c r="P17" s="28">
        <f>単位行列!P17-投入係数表!P15</f>
        <v>-1.1949594707699253E-2</v>
      </c>
      <c r="Q17" s="28">
        <f>単位行列!Q17-投入係数表!Q15</f>
        <v>-6.168135373696231E-3</v>
      </c>
      <c r="R17" s="28">
        <f>単位行列!R17-投入係数表!R15</f>
        <v>-7.9345358246409009E-2</v>
      </c>
      <c r="S17" s="28">
        <f>単位行列!S17-投入係数表!S15</f>
        <v>-3.9821916883224381E-2</v>
      </c>
      <c r="T17" s="28">
        <f>単位行列!T17-投入係数表!T15</f>
        <v>-7.2979406347499221E-3</v>
      </c>
      <c r="U17" s="28">
        <f>単位行列!U17-投入係数表!U15</f>
        <v>-8.3706897128500886E-4</v>
      </c>
      <c r="V17" s="28">
        <f>単位行列!V17-投入係数表!V15</f>
        <v>-2.9011090603733567E-3</v>
      </c>
      <c r="W17" s="28">
        <f>単位行列!W17-投入係数表!W15</f>
        <v>-5.3857798770708632E-3</v>
      </c>
      <c r="X17" s="28">
        <f>単位行列!X17-投入係数表!X15</f>
        <v>-5.2045268008036986E-2</v>
      </c>
      <c r="Y17" s="28">
        <f>単位行列!Y17-投入係数表!Y15</f>
        <v>-6.1111849647393313E-5</v>
      </c>
      <c r="Z17" s="28">
        <f>単位行列!Z17-投入係数表!Z15</f>
        <v>-5.2151535067479554E-3</v>
      </c>
      <c r="AA17" s="28">
        <f>単位行列!AA17-投入係数表!AA15</f>
        <v>-4.8541976499900301E-4</v>
      </c>
      <c r="AB17" s="28">
        <f>単位行列!AB17-投入係数表!AB15</f>
        <v>-2.013215598843136E-4</v>
      </c>
      <c r="AC17" s="28">
        <f>単位行列!AC17-投入係数表!AC15</f>
        <v>-1.039652979517795E-5</v>
      </c>
      <c r="AD17" s="28">
        <f>単位行列!AD17-投入係数表!AD15</f>
        <v>-6.463616406237421E-5</v>
      </c>
      <c r="AE17" s="28">
        <f>単位行列!AE17-投入係数表!AE15</f>
        <v>-2.2015975444524018E-5</v>
      </c>
      <c r="AF17" s="28">
        <f>単位行列!AF17-投入係数表!AF15</f>
        <v>-6.4458429348310819E-6</v>
      </c>
      <c r="AG17" s="28">
        <f>単位行列!AG17-投入係数表!AG15</f>
        <v>-1.9579698273691616E-4</v>
      </c>
      <c r="AH17" s="28">
        <f>単位行列!AH17-投入係数表!AH15</f>
        <v>-1.7691087874093321E-3</v>
      </c>
      <c r="AI17" s="28">
        <f>単位行列!AI17-投入係数表!AI15</f>
        <v>-7.3696949308194937E-4</v>
      </c>
      <c r="AJ17" s="28">
        <f>単位行列!AJ17-投入係数表!AJ15</f>
        <v>-5.53685951889455E-4</v>
      </c>
      <c r="AK17" s="28">
        <f>単位行列!AK17-投入係数表!AK15</f>
        <v>-5.0747496339747502E-4</v>
      </c>
      <c r="AL17" s="28">
        <f>単位行列!AL17-投入係数表!AL15</f>
        <v>-9.8622559672366297E-4</v>
      </c>
      <c r="AM17" s="28">
        <f>単位行列!AM17-投入係数表!AM15</f>
        <v>-5.397382269599244E-3</v>
      </c>
      <c r="AN17" s="34">
        <f>単位行列!AN17-投入係数表!AN15</f>
        <v>-1.4669956513142996E-3</v>
      </c>
    </row>
    <row r="18" spans="2:40" x14ac:dyDescent="0.15">
      <c r="B18" s="5" t="s">
        <v>57</v>
      </c>
      <c r="C18" s="42" t="s">
        <v>128</v>
      </c>
      <c r="D18" s="33">
        <f>単位行列!D18-投入係数表!D16</f>
        <v>-8.8408680920130621E-5</v>
      </c>
      <c r="E18" s="28">
        <f>単位行列!E18-投入係数表!E16</f>
        <v>0</v>
      </c>
      <c r="F18" s="28">
        <f>単位行列!F18-投入係数表!F16</f>
        <v>0</v>
      </c>
      <c r="G18" s="28">
        <f>単位行列!G18-投入係数表!G16</f>
        <v>-4.1198771296465872E-4</v>
      </c>
      <c r="H18" s="28">
        <f>単位行列!H18-投入係数表!H16</f>
        <v>-5.5015780186403089E-3</v>
      </c>
      <c r="I18" s="28">
        <f>単位行列!I18-投入係数表!I16</f>
        <v>-1.0936448739320006E-6</v>
      </c>
      <c r="J18" s="28">
        <f>単位行列!J18-投入係数表!J16</f>
        <v>0</v>
      </c>
      <c r="K18" s="28">
        <f>単位行列!K18-投入係数表!K16</f>
        <v>-1.857932712017825E-3</v>
      </c>
      <c r="L18" s="28">
        <f>単位行列!L18-投入係数表!L16</f>
        <v>-1.51883088724955E-3</v>
      </c>
      <c r="M18" s="28">
        <f>単位行列!M18-投入係数表!M16</f>
        <v>0.66086014527609538</v>
      </c>
      <c r="N18" s="28">
        <f>単位行列!N18-投入係数表!N16</f>
        <v>-1.1921236619199054E-3</v>
      </c>
      <c r="O18" s="28">
        <f>単位行列!O18-投入係数表!O16</f>
        <v>-0.18929051640406053</v>
      </c>
      <c r="P18" s="28">
        <f>単位行列!P18-投入係数表!P16</f>
        <v>-9.9438090198737214E-2</v>
      </c>
      <c r="Q18" s="28">
        <f>単位行列!Q18-投入係数表!Q16</f>
        <v>-8.115933984113384E-2</v>
      </c>
      <c r="R18" s="28">
        <f>単位行列!R18-投入係数表!R16</f>
        <v>-9.3460983476332075E-3</v>
      </c>
      <c r="S18" s="28">
        <f>単位行列!S18-投入係数表!S16</f>
        <v>-1.1675435298027679E-2</v>
      </c>
      <c r="T18" s="28">
        <f>単位行列!T18-投入係数表!T16</f>
        <v>-4.7086504452116956E-2</v>
      </c>
      <c r="U18" s="28">
        <f>単位行列!U18-投入係数表!U16</f>
        <v>-7.9036280168152742E-3</v>
      </c>
      <c r="V18" s="28">
        <f>単位行列!V18-投入係数表!V16</f>
        <v>-4.6981107454593968E-2</v>
      </c>
      <c r="W18" s="28">
        <f>単位行列!W18-投入係数表!W16</f>
        <v>-3.4287030063006522E-3</v>
      </c>
      <c r="X18" s="28">
        <f>単位行列!X18-投入係数表!X16</f>
        <v>-1.9593183111491056E-2</v>
      </c>
      <c r="Y18" s="28">
        <f>単位行列!Y18-投入係数表!Y16</f>
        <v>0</v>
      </c>
      <c r="Z18" s="28">
        <f>単位行列!Z18-投入係数表!Z16</f>
        <v>-2.4810475012333004E-5</v>
      </c>
      <c r="AA18" s="28">
        <f>単位行列!AA18-投入係数表!AA16</f>
        <v>0</v>
      </c>
      <c r="AB18" s="28">
        <f>単位行列!AB18-投入係数表!AB16</f>
        <v>0</v>
      </c>
      <c r="AC18" s="28">
        <f>単位行列!AC18-投入係数表!AC16</f>
        <v>0</v>
      </c>
      <c r="AD18" s="28">
        <f>単位行列!AD18-投入係数表!AD16</f>
        <v>0</v>
      </c>
      <c r="AE18" s="28">
        <f>単位行列!AE18-投入係数表!AE16</f>
        <v>-2.0307849860430634E-4</v>
      </c>
      <c r="AF18" s="28">
        <f>単位行列!AF18-投入係数表!AF16</f>
        <v>0</v>
      </c>
      <c r="AG18" s="28">
        <f>単位行列!AG18-投入係数表!AG16</f>
        <v>-3.6880830211498255E-5</v>
      </c>
      <c r="AH18" s="28">
        <f>単位行列!AH18-投入係数表!AH16</f>
        <v>0</v>
      </c>
      <c r="AI18" s="28">
        <f>単位行列!AI18-投入係数表!AI16</f>
        <v>-2.47011513412892E-6</v>
      </c>
      <c r="AJ18" s="28">
        <f>単位行列!AJ18-投入係数表!AJ16</f>
        <v>0</v>
      </c>
      <c r="AK18" s="28">
        <f>単位行列!AK18-投入係数表!AK16</f>
        <v>-1.131741225428847E-4</v>
      </c>
      <c r="AL18" s="28">
        <f>単位行列!AL18-投入係数表!AL16</f>
        <v>-4.5644640653147474E-5</v>
      </c>
      <c r="AM18" s="28">
        <f>単位行列!AM18-投入係数表!AM16</f>
        <v>0</v>
      </c>
      <c r="AN18" s="34">
        <f>単位行列!AN18-投入係数表!AN16</f>
        <v>-1.3488016888861334E-3</v>
      </c>
    </row>
    <row r="19" spans="2:40" x14ac:dyDescent="0.15">
      <c r="B19" s="5" t="s">
        <v>58</v>
      </c>
      <c r="C19" s="42" t="s">
        <v>129</v>
      </c>
      <c r="D19" s="33">
        <f>単位行列!D19-投入係数表!D17</f>
        <v>0</v>
      </c>
      <c r="E19" s="28">
        <f>単位行列!E19-投入係数表!E17</f>
        <v>0</v>
      </c>
      <c r="F19" s="28">
        <f>単位行列!F19-投入係数表!F17</f>
        <v>-2.6956434270564008E-3</v>
      </c>
      <c r="G19" s="28">
        <f>単位行列!G19-投入係数表!G17</f>
        <v>0</v>
      </c>
      <c r="H19" s="28">
        <f>単位行列!H19-投入係数表!H17</f>
        <v>-1.3379793745403655E-3</v>
      </c>
      <c r="I19" s="28">
        <f>単位行列!I19-投入係数表!I17</f>
        <v>-2.8932074340333545E-3</v>
      </c>
      <c r="J19" s="28">
        <f>単位行列!J19-投入係数表!J17</f>
        <v>0</v>
      </c>
      <c r="K19" s="28">
        <f>単位行列!K19-投入係数表!K17</f>
        <v>-2.453608682967969E-3</v>
      </c>
      <c r="L19" s="28">
        <f>単位行列!L19-投入係数表!L17</f>
        <v>-5.616927144359741E-3</v>
      </c>
      <c r="M19" s="28">
        <f>単位行列!M19-投入係数表!M17</f>
        <v>-1.5272682849302819E-3</v>
      </c>
      <c r="N19" s="28">
        <f>単位行列!N19-投入係数表!N17</f>
        <v>0.50960677149335987</v>
      </c>
      <c r="O19" s="28">
        <f>単位行列!O19-投入係数表!O17</f>
        <v>-5.9631644704569199E-2</v>
      </c>
      <c r="P19" s="28">
        <f>単位行列!P19-投入係数表!P17</f>
        <v>-3.9094812313948665E-2</v>
      </c>
      <c r="Q19" s="28">
        <f>単位行列!Q19-投入係数表!Q17</f>
        <v>-2.0273575795055617E-2</v>
      </c>
      <c r="R19" s="28">
        <f>単位行列!R19-投入係数表!R17</f>
        <v>-4.7994893911648621E-2</v>
      </c>
      <c r="S19" s="28">
        <f>単位行列!S19-投入係数表!S17</f>
        <v>-7.3695675690433948E-2</v>
      </c>
      <c r="T19" s="28">
        <f>単位行列!T19-投入係数表!T17</f>
        <v>-6.9955944559850353E-2</v>
      </c>
      <c r="U19" s="28">
        <f>単位行列!U19-投入係数表!U17</f>
        <v>-2.5149433390206678E-2</v>
      </c>
      <c r="V19" s="28">
        <f>単位行列!V19-投入係数表!V17</f>
        <v>-2.8746705903500969E-2</v>
      </c>
      <c r="W19" s="28">
        <f>単位行列!W19-投入係数表!W17</f>
        <v>-1.6260366744672714E-2</v>
      </c>
      <c r="X19" s="28">
        <f>単位行列!X19-投入係数表!X17</f>
        <v>-7.0083650860298004E-3</v>
      </c>
      <c r="Y19" s="28">
        <f>単位行列!Y19-投入係数表!Y17</f>
        <v>-4.2957133670899989E-4</v>
      </c>
      <c r="Z19" s="28">
        <f>単位行列!Z19-投入係数表!Z17</f>
        <v>-2.35039403090533E-4</v>
      </c>
      <c r="AA19" s="28">
        <f>単位行列!AA19-投入係数表!AA17</f>
        <v>0</v>
      </c>
      <c r="AB19" s="28">
        <f>単位行列!AB19-投入係数表!AB17</f>
        <v>-1.371950072432079E-5</v>
      </c>
      <c r="AC19" s="28">
        <f>単位行列!AC19-投入係数表!AC17</f>
        <v>0</v>
      </c>
      <c r="AD19" s="28">
        <f>単位行列!AD19-投入係数表!AD17</f>
        <v>0</v>
      </c>
      <c r="AE19" s="28">
        <f>単位行列!AE19-投入係数表!AE17</f>
        <v>-3.031022367228453E-6</v>
      </c>
      <c r="AF19" s="28">
        <f>単位行列!AF19-投入係数表!AF17</f>
        <v>-3.2917655412593193E-5</v>
      </c>
      <c r="AG19" s="28">
        <f>単位行列!AG19-投入係数表!AG17</f>
        <v>-2.3562702699998927E-4</v>
      </c>
      <c r="AH19" s="28">
        <f>単位行列!AH19-投入係数表!AH17</f>
        <v>-1.1110526340370972E-4</v>
      </c>
      <c r="AI19" s="28">
        <f>単位行列!AI19-投入係数表!AI17</f>
        <v>-1.4751492823939746E-3</v>
      </c>
      <c r="AJ19" s="28">
        <f>単位行列!AJ19-投入係数表!AJ17</f>
        <v>-2.5844456332779964E-4</v>
      </c>
      <c r="AK19" s="28">
        <f>単位行列!AK19-投入係数表!AK17</f>
        <v>-2.7563541923219539E-4</v>
      </c>
      <c r="AL19" s="28">
        <f>単位行列!AL19-投入係数表!AL17</f>
        <v>-3.6637328657929954E-4</v>
      </c>
      <c r="AM19" s="28">
        <f>単位行列!AM19-投入係数表!AM17</f>
        <v>-9.4454189717986764E-4</v>
      </c>
      <c r="AN19" s="34">
        <f>単位行列!AN19-投入係数表!AN17</f>
        <v>-1.1680344522312907E-3</v>
      </c>
    </row>
    <row r="20" spans="2:40" x14ac:dyDescent="0.15">
      <c r="B20" s="5" t="s">
        <v>59</v>
      </c>
      <c r="C20" s="42" t="s">
        <v>130</v>
      </c>
      <c r="D20" s="33">
        <f>単位行列!D20-投入係数表!D18</f>
        <v>-3.8508947589322782E-3</v>
      </c>
      <c r="E20" s="28">
        <f>単位行列!E20-投入係数表!E18</f>
        <v>0</v>
      </c>
      <c r="F20" s="28">
        <f>単位行列!F20-投入係数表!F18</f>
        <v>-1.5552468702859215E-2</v>
      </c>
      <c r="G20" s="28">
        <f>単位行列!G20-投入係数表!G18</f>
        <v>-1.5895489887461339E-3</v>
      </c>
      <c r="H20" s="28">
        <f>単位行列!H20-投入係数表!H18</f>
        <v>-7.3036862763138036E-3</v>
      </c>
      <c r="I20" s="28">
        <f>単位行列!I20-投入係数表!I18</f>
        <v>-1.7886493234055677E-2</v>
      </c>
      <c r="J20" s="28">
        <f>単位行列!J20-投入係数表!J18</f>
        <v>-2.0898641588296767E-4</v>
      </c>
      <c r="K20" s="28">
        <f>単位行列!K20-投入係数表!K18</f>
        <v>-5.7109869431641209E-3</v>
      </c>
      <c r="L20" s="28">
        <f>単位行列!L20-投入係数表!L18</f>
        <v>-3.806835804636761E-3</v>
      </c>
      <c r="M20" s="28">
        <f>単位行列!M20-投入係数表!M18</f>
        <v>-8.4512073022601688E-3</v>
      </c>
      <c r="N20" s="28">
        <f>単位行列!N20-投入係数表!N18</f>
        <v>-2.60845544327054E-3</v>
      </c>
      <c r="O20" s="28">
        <f>単位行列!O20-投入係数表!O18</f>
        <v>0.91860820888637529</v>
      </c>
      <c r="P20" s="28">
        <f>単位行列!P20-投入係数表!P18</f>
        <v>-2.8629129409915407E-2</v>
      </c>
      <c r="Q20" s="28">
        <f>単位行列!Q20-投入係数表!Q18</f>
        <v>-3.0082129054018643E-2</v>
      </c>
      <c r="R20" s="28">
        <f>単位行列!R20-投入係数表!R18</f>
        <v>-2.9236226140091966E-2</v>
      </c>
      <c r="S20" s="28">
        <f>単位行列!S20-投入係数表!S18</f>
        <v>-2.5462191659171872E-2</v>
      </c>
      <c r="T20" s="28">
        <f>単位行列!T20-投入係数表!T18</f>
        <v>-3.8412925954629376E-2</v>
      </c>
      <c r="U20" s="28">
        <f>単位行列!U20-投入係数表!U18</f>
        <v>-1.1454214880855622E-2</v>
      </c>
      <c r="V20" s="28">
        <f>単位行列!V20-投入係数表!V18</f>
        <v>-9.2852493201359635E-3</v>
      </c>
      <c r="W20" s="28">
        <f>単位行列!W20-投入係数表!W18</f>
        <v>-1.6741499455938114E-2</v>
      </c>
      <c r="X20" s="28">
        <f>単位行列!X20-投入係数表!X18</f>
        <v>-8.0887438960790342E-2</v>
      </c>
      <c r="Y20" s="28">
        <f>単位行列!Y20-投入係数表!Y18</f>
        <v>-7.3850586584069491E-4</v>
      </c>
      <c r="Z20" s="28">
        <f>単位行列!Z20-投入係数表!Z18</f>
        <v>-7.5332380096540085E-4</v>
      </c>
      <c r="AA20" s="28">
        <f>単位行列!AA20-投入係数表!AA18</f>
        <v>-1.3087704848427671E-4</v>
      </c>
      <c r="AB20" s="28">
        <f>単位行列!AB20-投入係数表!AB18</f>
        <v>-2.7927407064640272E-3</v>
      </c>
      <c r="AC20" s="28">
        <f>単位行列!AC20-投入係数表!AC18</f>
        <v>-1.141341686085643E-4</v>
      </c>
      <c r="AD20" s="28">
        <f>単位行列!AD20-投入係数表!AD18</f>
        <v>-2.8749463626966522E-4</v>
      </c>
      <c r="AE20" s="28">
        <f>単位行列!AE20-投入係数表!AE18</f>
        <v>-1.1495316114003933E-3</v>
      </c>
      <c r="AF20" s="28">
        <f>単位行列!AF20-投入係数表!AF18</f>
        <v>-4.1572594390024663E-4</v>
      </c>
      <c r="AG20" s="28">
        <f>単位行列!AG20-投入係数表!AG18</f>
        <v>-4.0688396324205225E-3</v>
      </c>
      <c r="AH20" s="28">
        <f>単位行列!AH20-投入係数表!AH18</f>
        <v>-2.2069362633860928E-4</v>
      </c>
      <c r="AI20" s="28">
        <f>単位行列!AI20-投入係数表!AI18</f>
        <v>-3.9268023834677229E-4</v>
      </c>
      <c r="AJ20" s="28">
        <f>単位行列!AJ20-投入係数表!AJ18</f>
        <v>-2.5806648256406837E-3</v>
      </c>
      <c r="AK20" s="28">
        <f>単位行列!AK20-投入係数表!AK18</f>
        <v>-1.1655020358955245E-3</v>
      </c>
      <c r="AL20" s="28">
        <f>単位行列!AL20-投入係数表!AL18</f>
        <v>-3.0913424054532755E-3</v>
      </c>
      <c r="AM20" s="28">
        <f>単位行列!AM20-投入係数表!AM18</f>
        <v>-4.0480367021994331E-4</v>
      </c>
      <c r="AN20" s="34">
        <f>単位行列!AN20-投入係数表!AN18</f>
        <v>-1.6338577159187696E-3</v>
      </c>
    </row>
    <row r="21" spans="2:40" x14ac:dyDescent="0.15">
      <c r="B21" s="5" t="s">
        <v>60</v>
      </c>
      <c r="C21" s="42" t="s">
        <v>37</v>
      </c>
      <c r="D21" s="33">
        <f>単位行列!D21-投入係数表!D19</f>
        <v>0</v>
      </c>
      <c r="E21" s="28">
        <f>単位行列!E21-投入係数表!E19</f>
        <v>0</v>
      </c>
      <c r="F21" s="28">
        <f>単位行列!F21-投入係数表!F19</f>
        <v>0</v>
      </c>
      <c r="G21" s="28">
        <f>単位行列!G21-投入係数表!G19</f>
        <v>0</v>
      </c>
      <c r="H21" s="28">
        <f>単位行列!H21-投入係数表!H19</f>
        <v>-6.3485033074159479E-5</v>
      </c>
      <c r="I21" s="28">
        <f>単位行列!I21-投入係数表!I19</f>
        <v>-5.4682243696600032E-6</v>
      </c>
      <c r="J21" s="28">
        <f>単位行列!J21-投入係数表!J19</f>
        <v>0</v>
      </c>
      <c r="K21" s="28">
        <f>単位行列!K21-投入係数表!K19</f>
        <v>-3.7637082460847504E-4</v>
      </c>
      <c r="L21" s="28">
        <f>単位行列!L21-投入係数表!L19</f>
        <v>-3.2836305042060408E-4</v>
      </c>
      <c r="M21" s="28">
        <f>単位行列!M21-投入係数表!M19</f>
        <v>-1.1357793782440352E-3</v>
      </c>
      <c r="N21" s="28">
        <f>単位行列!N21-投入係数表!N19</f>
        <v>-5.2814782472938431E-6</v>
      </c>
      <c r="O21" s="28">
        <f>単位行列!O21-投入係数表!O19</f>
        <v>-8.7893799902486998E-4</v>
      </c>
      <c r="P21" s="28">
        <f>単位行列!P21-投入係数表!P19</f>
        <v>0.83062980280655996</v>
      </c>
      <c r="Q21" s="28">
        <f>単位行列!Q21-投入係数表!Q19</f>
        <v>-3.7504858680042823E-2</v>
      </c>
      <c r="R21" s="28">
        <f>単位行列!R21-投入係数表!R19</f>
        <v>-5.5163537200368469E-3</v>
      </c>
      <c r="S21" s="28">
        <f>単位行列!S21-投入係数表!S19</f>
        <v>-2.6279479885830755E-3</v>
      </c>
      <c r="T21" s="28">
        <f>単位行列!T21-投入係数表!T19</f>
        <v>-7.0895045617586794E-3</v>
      </c>
      <c r="U21" s="28">
        <f>単位行列!U21-投入係数表!U19</f>
        <v>-3.6327720967940643E-3</v>
      </c>
      <c r="V21" s="28">
        <f>単位行列!V21-投入係数表!V19</f>
        <v>-1.0837032177177634E-2</v>
      </c>
      <c r="W21" s="28">
        <f>単位行列!W21-投入係数表!W19</f>
        <v>-9.1060731562935202E-5</v>
      </c>
      <c r="X21" s="28">
        <f>単位行列!X21-投入係数表!X19</f>
        <v>-7.0927455993287612E-3</v>
      </c>
      <c r="Y21" s="28">
        <f>単位行列!Y21-投入係数表!Y19</f>
        <v>0</v>
      </c>
      <c r="Z21" s="28">
        <f>単位行列!Z21-投入係数表!Z19</f>
        <v>-1.1556210200978929E-2</v>
      </c>
      <c r="AA21" s="28">
        <f>単位行列!AA21-投入係数表!AA19</f>
        <v>0</v>
      </c>
      <c r="AB21" s="28">
        <f>単位行列!AB21-投入係数表!AB19</f>
        <v>-4.3439665882124297E-6</v>
      </c>
      <c r="AC21" s="28">
        <f>単位行列!AC21-投入係数表!AC19</f>
        <v>0</v>
      </c>
      <c r="AD21" s="28">
        <f>単位行列!AD21-投入係数表!AD19</f>
        <v>0</v>
      </c>
      <c r="AE21" s="28">
        <f>単位行列!AE21-投入係数表!AE19</f>
        <v>-2.0828455306892493E-4</v>
      </c>
      <c r="AF21" s="28">
        <f>単位行列!AF21-投入係数表!AF19</f>
        <v>-2.1832196280198521E-6</v>
      </c>
      <c r="AG21" s="28">
        <f>単位行列!AG21-投入係数表!AG19</f>
        <v>-3.4197924785910158E-4</v>
      </c>
      <c r="AH21" s="28">
        <f>単位行列!AH21-投入係数表!AH19</f>
        <v>0</v>
      </c>
      <c r="AI21" s="28">
        <f>単位行列!AI21-投入係数表!AI19</f>
        <v>0</v>
      </c>
      <c r="AJ21" s="28">
        <f>単位行列!AJ21-投入係数表!AJ19</f>
        <v>0</v>
      </c>
      <c r="AK21" s="28">
        <f>単位行列!AK21-投入係数表!AK19</f>
        <v>-6.4691815016059166E-3</v>
      </c>
      <c r="AL21" s="28">
        <f>単位行列!AL21-投入係数表!AL19</f>
        <v>-2.4326170497841086E-5</v>
      </c>
      <c r="AM21" s="28">
        <f>単位行列!AM21-投入係数表!AM19</f>
        <v>0</v>
      </c>
      <c r="AN21" s="34">
        <f>単位行列!AN21-投入係数表!AN19</f>
        <v>0</v>
      </c>
    </row>
    <row r="22" spans="2:40" x14ac:dyDescent="0.15">
      <c r="B22" s="5" t="s">
        <v>61</v>
      </c>
      <c r="C22" s="42" t="s">
        <v>38</v>
      </c>
      <c r="D22" s="33">
        <f>単位行列!D22-投入係数表!D20</f>
        <v>-3.4758424993338336E-8</v>
      </c>
      <c r="E22" s="28">
        <f>単位行列!E22-投入係数表!E20</f>
        <v>0</v>
      </c>
      <c r="F22" s="28">
        <f>単位行列!F22-投入係数表!F20</f>
        <v>0</v>
      </c>
      <c r="G22" s="28">
        <f>単位行列!G22-投入係数表!G20</f>
        <v>0</v>
      </c>
      <c r="H22" s="28">
        <f>単位行列!H22-投入係数表!H20</f>
        <v>-5.1845405895234648E-5</v>
      </c>
      <c r="I22" s="28">
        <f>単位行列!I22-投入係数表!I20</f>
        <v>0</v>
      </c>
      <c r="J22" s="28">
        <f>単位行列!J22-投入係数表!J20</f>
        <v>0</v>
      </c>
      <c r="K22" s="28">
        <f>単位行列!K22-投入係数表!K20</f>
        <v>-2.9168738907156813E-3</v>
      </c>
      <c r="L22" s="28">
        <f>単位行列!L22-投入係数表!L20</f>
        <v>-3.4983329538153983E-4</v>
      </c>
      <c r="M22" s="28">
        <f>単位行列!M22-投入係数表!M20</f>
        <v>-1.3828439760217267E-3</v>
      </c>
      <c r="N22" s="28">
        <f>単位行列!N22-投入係数表!N20</f>
        <v>-8.7159840656363826E-5</v>
      </c>
      <c r="O22" s="28">
        <f>単位行列!O22-投入係数表!O20</f>
        <v>-3.5837629690072442E-4</v>
      </c>
      <c r="P22" s="28">
        <f>単位行列!P22-投入係数表!P20</f>
        <v>-5.9215175959147874E-3</v>
      </c>
      <c r="Q22" s="28">
        <f>単位行列!Q22-投入係数表!Q20</f>
        <v>0.89007633540350395</v>
      </c>
      <c r="R22" s="28">
        <f>単位行列!R22-投入係数表!R20</f>
        <v>-7.5848487316293499E-4</v>
      </c>
      <c r="S22" s="28">
        <f>単位行列!S22-投入係数表!S20</f>
        <v>-2.2587138125220105E-3</v>
      </c>
      <c r="T22" s="28">
        <f>単位行列!T22-投入係数表!T20</f>
        <v>-3.6179186097933451E-3</v>
      </c>
      <c r="U22" s="28">
        <f>単位行列!U22-投入係数表!U20</f>
        <v>-1.6309744864765005E-4</v>
      </c>
      <c r="V22" s="28">
        <f>単位行列!V22-投入係数表!V20</f>
        <v>-8.8265999776751677E-4</v>
      </c>
      <c r="W22" s="28">
        <f>単位行列!W22-投入係数表!W20</f>
        <v>-6.20239629648717E-5</v>
      </c>
      <c r="X22" s="28">
        <f>単位行列!X22-投入係数表!X20</f>
        <v>-5.1824075329413352E-5</v>
      </c>
      <c r="Y22" s="28">
        <f>単位行列!Y22-投入係数表!Y20</f>
        <v>-7.7559236887158785E-6</v>
      </c>
      <c r="Z22" s="28">
        <f>単位行列!Z22-投入係数表!Z20</f>
        <v>-2.9772570014799599E-4</v>
      </c>
      <c r="AA22" s="28">
        <f>単位行列!AA22-投入係数表!AA20</f>
        <v>0</v>
      </c>
      <c r="AB22" s="28">
        <f>単位行列!AB22-投入係数表!AB20</f>
        <v>-3.1251780453694529E-6</v>
      </c>
      <c r="AC22" s="28">
        <f>単位行列!AC22-投入係数表!AC20</f>
        <v>0</v>
      </c>
      <c r="AD22" s="28">
        <f>単位行列!AD22-投入係数表!AD20</f>
        <v>0</v>
      </c>
      <c r="AE22" s="28">
        <f>単位行列!AE22-投入係数表!AE20</f>
        <v>-6.9530170950593572E-5</v>
      </c>
      <c r="AF22" s="28">
        <f>単位行列!AF22-投入係数表!AF20</f>
        <v>-8.1359537750611552E-6</v>
      </c>
      <c r="AG22" s="28">
        <f>単位行列!AG22-投入係数表!AG20</f>
        <v>-2.3178452482608376E-5</v>
      </c>
      <c r="AH22" s="28">
        <f>単位行列!AH22-投入係数表!AH20</f>
        <v>0</v>
      </c>
      <c r="AI22" s="28">
        <f>単位行列!AI22-投入係数表!AI20</f>
        <v>0</v>
      </c>
      <c r="AJ22" s="28">
        <f>単位行列!AJ22-投入係数表!AJ20</f>
        <v>0</v>
      </c>
      <c r="AK22" s="28">
        <f>単位行列!AK22-投入係数表!AK20</f>
        <v>-1.0181757318429014E-2</v>
      </c>
      <c r="AL22" s="28">
        <f>単位行列!AL22-投入係数表!AL20</f>
        <v>-1.452607098570272E-5</v>
      </c>
      <c r="AM22" s="28">
        <f>単位行列!AM22-投入係数表!AM20</f>
        <v>0</v>
      </c>
      <c r="AN22" s="34">
        <f>単位行列!AN22-投入係数表!AN20</f>
        <v>0</v>
      </c>
    </row>
    <row r="23" spans="2:40" x14ac:dyDescent="0.15">
      <c r="B23" s="5" t="s">
        <v>62</v>
      </c>
      <c r="C23" s="42" t="s">
        <v>39</v>
      </c>
      <c r="D23" s="33">
        <f>単位行列!D23-投入係数表!D21</f>
        <v>-1.1640306332619412E-6</v>
      </c>
      <c r="E23" s="28">
        <f>単位行列!E23-投入係数表!E21</f>
        <v>0</v>
      </c>
      <c r="F23" s="28">
        <f>単位行列!F23-投入係数表!F21</f>
        <v>0</v>
      </c>
      <c r="G23" s="28">
        <f>単位行列!G23-投入係数表!G21</f>
        <v>0</v>
      </c>
      <c r="H23" s="28">
        <f>単位行列!H23-投入係数表!H21</f>
        <v>0</v>
      </c>
      <c r="I23" s="28">
        <f>単位行列!I23-投入係数表!I21</f>
        <v>0</v>
      </c>
      <c r="J23" s="28">
        <f>単位行列!J23-投入係数表!J21</f>
        <v>0</v>
      </c>
      <c r="K23" s="28">
        <f>単位行列!K23-投入係数表!K21</f>
        <v>0</v>
      </c>
      <c r="L23" s="28">
        <f>単位行列!L23-投入係数表!L21</f>
        <v>0</v>
      </c>
      <c r="M23" s="28">
        <f>単位行列!M23-投入係数表!M21</f>
        <v>0</v>
      </c>
      <c r="N23" s="28">
        <f>単位行列!N23-投入係数表!N21</f>
        <v>0</v>
      </c>
      <c r="O23" s="28">
        <f>単位行列!O23-投入係数表!O21</f>
        <v>-6.2917041934108141E-6</v>
      </c>
      <c r="P23" s="28">
        <f>単位行列!P23-投入係数表!P21</f>
        <v>-2.2380414976053034E-3</v>
      </c>
      <c r="Q23" s="28">
        <f>単位行列!Q23-投入係数表!Q21</f>
        <v>-4.5507718044647451E-3</v>
      </c>
      <c r="R23" s="28">
        <f>単位行列!R23-投入係数表!R21</f>
        <v>0.93784738134189871</v>
      </c>
      <c r="S23" s="28">
        <f>単位行列!S23-投入係数表!S21</f>
        <v>0</v>
      </c>
      <c r="T23" s="28">
        <f>単位行列!T23-投入係数表!T21</f>
        <v>-1.2520426944236296E-3</v>
      </c>
      <c r="U23" s="28">
        <f>単位行列!U23-投入係数表!U21</f>
        <v>-7.7949179452424554E-5</v>
      </c>
      <c r="V23" s="28">
        <f>単位行列!V23-投入係数表!V21</f>
        <v>-3.7566057131289889E-4</v>
      </c>
      <c r="W23" s="28">
        <f>単位行列!W23-投入係数表!W21</f>
        <v>-1.4569717050069635E-4</v>
      </c>
      <c r="X23" s="28">
        <f>単位行列!X23-投入係数表!X21</f>
        <v>-1.8574734261074787E-4</v>
      </c>
      <c r="Y23" s="28">
        <f>単位行列!Y23-投入係数表!Y21</f>
        <v>0</v>
      </c>
      <c r="Z23" s="28">
        <f>単位行列!Z23-投入係数表!Z21</f>
        <v>-1.2060911851210774E-4</v>
      </c>
      <c r="AA23" s="28">
        <f>単位行列!AA23-投入係数表!AA21</f>
        <v>-1.7254492196707024E-5</v>
      </c>
      <c r="AB23" s="28">
        <f>単位行列!AB23-投入係数表!AB21</f>
        <v>-9.648452701382864E-4</v>
      </c>
      <c r="AC23" s="28">
        <f>単位行列!AC23-投入係数表!AC21</f>
        <v>-1.039652979517795E-5</v>
      </c>
      <c r="AD23" s="28">
        <f>単位行列!AD23-投入係数表!AD21</f>
        <v>0</v>
      </c>
      <c r="AE23" s="28">
        <f>単位行列!AE23-投入係数表!AE21</f>
        <v>-9.9990783393025305E-6</v>
      </c>
      <c r="AF23" s="28">
        <f>単位行列!AF23-投入係数表!AF21</f>
        <v>-1.3749069728135038E-4</v>
      </c>
      <c r="AG23" s="28">
        <f>単位行列!AG23-投入係数表!AG21</f>
        <v>-4.0148179468331036E-3</v>
      </c>
      <c r="AH23" s="28">
        <f>単位行列!AH23-投入係数表!AH21</f>
        <v>0</v>
      </c>
      <c r="AI23" s="28">
        <f>単位行列!AI23-投入係数表!AI21</f>
        <v>-1.0947245307811004E-2</v>
      </c>
      <c r="AJ23" s="28">
        <f>単位行列!AJ23-投入係数表!AJ21</f>
        <v>0</v>
      </c>
      <c r="AK23" s="28">
        <f>単位行列!AK23-投入係数表!AK21</f>
        <v>-3.241553249847351E-3</v>
      </c>
      <c r="AL23" s="28">
        <f>単位行列!AL23-投入係数表!AL21</f>
        <v>-8.9176165502766658E-4</v>
      </c>
      <c r="AM23" s="28">
        <f>単位行列!AM23-投入係数表!AM21</f>
        <v>-2.3478612872756707E-2</v>
      </c>
      <c r="AN23" s="34">
        <f>単位行列!AN23-投入係数表!AN21</f>
        <v>0</v>
      </c>
    </row>
    <row r="24" spans="2:40" x14ac:dyDescent="0.15">
      <c r="B24" s="5" t="s">
        <v>63</v>
      </c>
      <c r="C24" s="42" t="s">
        <v>106</v>
      </c>
      <c r="D24" s="33">
        <f>単位行列!D24-投入係数表!D22</f>
        <v>0</v>
      </c>
      <c r="E24" s="28">
        <f>単位行列!E24-投入係数表!E22</f>
        <v>0</v>
      </c>
      <c r="F24" s="28">
        <f>単位行列!F24-投入係数表!F22</f>
        <v>0</v>
      </c>
      <c r="G24" s="28">
        <f>単位行列!G24-投入係数表!G22</f>
        <v>0</v>
      </c>
      <c r="H24" s="28">
        <f>単位行列!H24-投入係数表!H22</f>
        <v>-6.7629987961851561E-6</v>
      </c>
      <c r="I24" s="28">
        <f>単位行列!I24-投入係数表!I22</f>
        <v>-6.433596411409002E-6</v>
      </c>
      <c r="J24" s="28">
        <f>単位行列!J24-投入係数表!J22</f>
        <v>0</v>
      </c>
      <c r="K24" s="28">
        <f>単位行列!K24-投入係数表!K22</f>
        <v>0</v>
      </c>
      <c r="L24" s="28">
        <f>単位行列!L24-投入係数表!L22</f>
        <v>0</v>
      </c>
      <c r="M24" s="28">
        <f>単位行列!M24-投入係数表!M22</f>
        <v>0</v>
      </c>
      <c r="N24" s="28">
        <f>単位行列!N24-投入係数表!N22</f>
        <v>-3.2526506711200935E-4</v>
      </c>
      <c r="O24" s="28">
        <f>単位行列!O24-投入係数表!O22</f>
        <v>-7.0572728797773749E-3</v>
      </c>
      <c r="P24" s="28">
        <f>単位行列!P24-投入係数表!P22</f>
        <v>-6.0379558986847727E-3</v>
      </c>
      <c r="Q24" s="28">
        <f>単位行列!Q24-投入係数表!Q22</f>
        <v>-7.5786727010969702E-3</v>
      </c>
      <c r="R24" s="28">
        <f>単位行列!R24-投入係数表!R22</f>
        <v>-0.10803764998752408</v>
      </c>
      <c r="S24" s="28">
        <f>単位行列!S24-投入係数表!S22</f>
        <v>0.68158206693511492</v>
      </c>
      <c r="T24" s="28">
        <f>単位行列!T24-投入係数表!T22</f>
        <v>-0.13992731254408125</v>
      </c>
      <c r="U24" s="28">
        <f>単位行列!U24-投入係数表!U22</f>
        <v>-0.27233411110042921</v>
      </c>
      <c r="V24" s="28">
        <f>単位行列!V24-投入係数表!V22</f>
        <v>-2.2240926751087048E-2</v>
      </c>
      <c r="W24" s="28">
        <f>単位行列!W24-投入係数表!W22</f>
        <v>-6.6533400646539651E-3</v>
      </c>
      <c r="X24" s="28">
        <f>単位行列!X24-投入係数表!X22</f>
        <v>-4.1153803297708577E-4</v>
      </c>
      <c r="Y24" s="28">
        <f>単位行列!Y24-投入係数表!Y22</f>
        <v>-3.4221011337611095E-6</v>
      </c>
      <c r="Z24" s="28">
        <f>単位行列!Z24-投入係数表!Z22</f>
        <v>-2.4810475012333004E-5</v>
      </c>
      <c r="AA24" s="28">
        <f>単位行列!AA24-投入係数表!AA22</f>
        <v>0</v>
      </c>
      <c r="AB24" s="28">
        <f>単位行列!AB24-投入係数表!AB22</f>
        <v>-2.6438573735910032E-5</v>
      </c>
      <c r="AC24" s="28">
        <f>単位行列!AC24-投入係数表!AC22</f>
        <v>-4.0162947985136136E-5</v>
      </c>
      <c r="AD24" s="28">
        <f>単位行列!AD24-投入係数表!AD22</f>
        <v>0</v>
      </c>
      <c r="AE24" s="28">
        <f>単位行列!AE24-投入係数表!AE22</f>
        <v>-2.8635176043419532E-6</v>
      </c>
      <c r="AF24" s="28">
        <f>単位行列!AF24-投入係数表!AF22</f>
        <v>-6.2724503652538126E-4</v>
      </c>
      <c r="AG24" s="28">
        <f>単位行列!AG24-投入係数表!AG22</f>
        <v>-1.9902810012554393E-3</v>
      </c>
      <c r="AH24" s="28">
        <f>単位行列!AH24-投入係数表!AH22</f>
        <v>-1.188632165137876E-3</v>
      </c>
      <c r="AI24" s="28">
        <f>単位行列!AI24-投入係数表!AI22</f>
        <v>-1.6220157614091091E-6</v>
      </c>
      <c r="AJ24" s="28">
        <f>単位行列!AJ24-投入係数表!AJ22</f>
        <v>0</v>
      </c>
      <c r="AK24" s="28">
        <f>単位行列!AK24-投入係数表!AK22</f>
        <v>-1.0365103097961216E-2</v>
      </c>
      <c r="AL24" s="28">
        <f>単位行列!AL24-投入係数表!AL22</f>
        <v>-2.4730630293248589E-5</v>
      </c>
      <c r="AM24" s="28">
        <f>単位行列!AM24-投入係数表!AM22</f>
        <v>-3.2046957225745507E-2</v>
      </c>
      <c r="AN24" s="34">
        <f>単位行列!AN24-投入係数表!AN22</f>
        <v>0</v>
      </c>
    </row>
    <row r="25" spans="2:40" x14ac:dyDescent="0.15">
      <c r="B25" s="5" t="s">
        <v>64</v>
      </c>
      <c r="C25" s="42" t="s">
        <v>131</v>
      </c>
      <c r="D25" s="33">
        <f>単位行列!D25-投入係数表!D23</f>
        <v>-1.0533686081257575E-6</v>
      </c>
      <c r="E25" s="28">
        <f>単位行列!E25-投入係数表!E23</f>
        <v>0</v>
      </c>
      <c r="F25" s="28">
        <f>単位行列!F25-投入係数表!F23</f>
        <v>0</v>
      </c>
      <c r="G25" s="28">
        <f>単位行列!G25-投入係数表!G23</f>
        <v>0</v>
      </c>
      <c r="H25" s="28">
        <f>単位行列!H25-投入係数表!H23</f>
        <v>-6.3788274177337389E-5</v>
      </c>
      <c r="I25" s="28">
        <f>単位行列!I25-投入係数表!I23</f>
        <v>-6.433596411409002E-6</v>
      </c>
      <c r="J25" s="28">
        <f>単位行列!J25-投入係数表!J23</f>
        <v>0</v>
      </c>
      <c r="K25" s="28">
        <f>単位行列!K25-投入係数表!K23</f>
        <v>-3.1364235384039578E-5</v>
      </c>
      <c r="L25" s="28">
        <f>単位行列!L25-投入係数表!L23</f>
        <v>-1.2999191675123277E-5</v>
      </c>
      <c r="M25" s="28">
        <f>単位行列!M25-投入係数表!M23</f>
        <v>0</v>
      </c>
      <c r="N25" s="28">
        <f>単位行列!N25-投入係数表!N23</f>
        <v>-3.6140563012445485E-5</v>
      </c>
      <c r="O25" s="28">
        <f>単位行列!O25-投入係数表!O23</f>
        <v>-7.2631108215443939E-4</v>
      </c>
      <c r="P25" s="28">
        <f>単位行列!P25-投入係数表!P23</f>
        <v>-2.8009705349115802E-2</v>
      </c>
      <c r="Q25" s="28">
        <f>単位行列!Q25-投入係数表!Q23</f>
        <v>-1.6565628589455494E-2</v>
      </c>
      <c r="R25" s="28">
        <f>単位行列!R25-投入係数表!R23</f>
        <v>-1.0277899819527979E-2</v>
      </c>
      <c r="S25" s="28">
        <f>単位行列!S25-投入係数表!S23</f>
        <v>-8.3327604958327254E-3</v>
      </c>
      <c r="T25" s="28">
        <f>単位行列!T25-投入係数表!T23</f>
        <v>0.91545229375964743</v>
      </c>
      <c r="U25" s="28">
        <f>単位行列!U25-投入係数表!U23</f>
        <v>-1.4218239098635321E-2</v>
      </c>
      <c r="V25" s="28">
        <f>単位行列!V25-投入係数表!V23</f>
        <v>-4.1089340244490687E-2</v>
      </c>
      <c r="W25" s="28">
        <f>単位行列!W25-投入係数表!W23</f>
        <v>-7.1601095600782379E-4</v>
      </c>
      <c r="X25" s="28">
        <f>単位行列!X25-投入係数表!X23</f>
        <v>-7.9372519305607545E-3</v>
      </c>
      <c r="Y25" s="28">
        <f>単位行列!Y25-投入係数表!Y23</f>
        <v>-3.4221011337611095E-6</v>
      </c>
      <c r="Z25" s="28">
        <f>単位行列!Z25-投入係数表!Z23</f>
        <v>-2.4810475012333006E-4</v>
      </c>
      <c r="AA25" s="28">
        <f>単位行列!AA25-投入係数表!AA23</f>
        <v>0</v>
      </c>
      <c r="AB25" s="28">
        <f>単位行列!AB25-投入係数表!AB23</f>
        <v>-2.0049534952533619E-4</v>
      </c>
      <c r="AC25" s="28">
        <f>単位行列!AC25-投入係数表!AC23</f>
        <v>-2.0793059590355896E-6</v>
      </c>
      <c r="AD25" s="28">
        <f>単位行列!AD25-投入係数表!AD23</f>
        <v>-1.8689596682775428E-5</v>
      </c>
      <c r="AE25" s="28">
        <f>単位行列!AE25-投入係数表!AE23</f>
        <v>-1.8032004427374343E-4</v>
      </c>
      <c r="AF25" s="28">
        <f>単位行列!AF25-投入係数表!AF23</f>
        <v>-1.1854468753625815E-4</v>
      </c>
      <c r="AG25" s="28">
        <f>単位行列!AG25-投入係数表!AG23</f>
        <v>-1.806062009356712E-3</v>
      </c>
      <c r="AH25" s="28">
        <f>単位行列!AH25-投入係数表!AH23</f>
        <v>-6.4364665414479594E-4</v>
      </c>
      <c r="AI25" s="28">
        <f>単位行列!AI25-投入係数表!AI23</f>
        <v>-5.9078649018474705E-5</v>
      </c>
      <c r="AJ25" s="28">
        <f>単位行列!AJ25-投入係数表!AJ23</f>
        <v>0</v>
      </c>
      <c r="AK25" s="28">
        <f>単位行列!AK25-投入係数表!AK23</f>
        <v>-4.5788014656342165E-3</v>
      </c>
      <c r="AL25" s="28">
        <f>単位行列!AL25-投入係数表!AL23</f>
        <v>-1.2503896816893129E-4</v>
      </c>
      <c r="AM25" s="28">
        <f>単位行列!AM25-投入係数表!AM23</f>
        <v>0</v>
      </c>
      <c r="AN25" s="34">
        <f>単位行列!AN25-投入係数表!AN23</f>
        <v>-1.2514654845335258E-4</v>
      </c>
    </row>
    <row r="26" spans="2:40" x14ac:dyDescent="0.15">
      <c r="B26" s="5" t="s">
        <v>65</v>
      </c>
      <c r="C26" s="42" t="s">
        <v>145</v>
      </c>
      <c r="D26" s="33">
        <f>単位行列!D26-投入係数表!D24</f>
        <v>0</v>
      </c>
      <c r="E26" s="28">
        <f>単位行列!E26-投入係数表!E24</f>
        <v>0</v>
      </c>
      <c r="F26" s="28">
        <f>単位行列!F26-投入係数表!F24</f>
        <v>-1.1354360232659188E-5</v>
      </c>
      <c r="G26" s="28">
        <f>単位行列!G26-投入係数表!G24</f>
        <v>0</v>
      </c>
      <c r="H26" s="28">
        <f>単位行列!H26-投入係数表!H24</f>
        <v>0</v>
      </c>
      <c r="I26" s="28">
        <f>単位行列!I26-投入係数表!I24</f>
        <v>-6.4335964114090022E-5</v>
      </c>
      <c r="J26" s="28">
        <f>単位行列!J26-投入係数表!J24</f>
        <v>0</v>
      </c>
      <c r="K26" s="28">
        <f>単位行列!K26-投入係数表!K24</f>
        <v>-2.2229998121979756E-6</v>
      </c>
      <c r="L26" s="28">
        <f>単位行列!L26-投入係数表!L24</f>
        <v>0</v>
      </c>
      <c r="M26" s="28">
        <f>単位行列!M26-投入係数表!M24</f>
        <v>0</v>
      </c>
      <c r="N26" s="28">
        <f>単位行列!N26-投入係数表!N24</f>
        <v>0</v>
      </c>
      <c r="O26" s="28">
        <f>単位行列!O26-投入係数表!O24</f>
        <v>-1.5009141196642892E-5</v>
      </c>
      <c r="P26" s="28">
        <f>単位行列!P26-投入係数表!P24</f>
        <v>-8.6141887834237472E-4</v>
      </c>
      <c r="Q26" s="28">
        <f>単位行列!Q26-投入係数表!Q24</f>
        <v>-1.4050767395070015E-4</v>
      </c>
      <c r="R26" s="28">
        <f>単位行列!R26-投入係数表!R24</f>
        <v>0</v>
      </c>
      <c r="S26" s="28">
        <f>単位行列!S26-投入係数表!S24</f>
        <v>-3.2182459648510576E-5</v>
      </c>
      <c r="T26" s="28">
        <f>単位行列!T26-投入係数表!T24</f>
        <v>-6.7961449259441032E-5</v>
      </c>
      <c r="U26" s="28">
        <f>単位行列!U26-投入係数表!U24</f>
        <v>0.92761481907725774</v>
      </c>
      <c r="V26" s="28">
        <f>単位行列!V26-投入係数表!V24</f>
        <v>-1.0056858108958974E-4</v>
      </c>
      <c r="W26" s="28">
        <f>単位行列!W26-投入係数表!W24</f>
        <v>-9.481557831460348E-6</v>
      </c>
      <c r="X26" s="28">
        <f>単位行列!X26-投入係数表!X24</f>
        <v>-1.9139624448195479E-3</v>
      </c>
      <c r="Y26" s="28">
        <f>単位行列!Y26-投入係数表!Y24</f>
        <v>-6.844202267522219E-6</v>
      </c>
      <c r="Z26" s="28">
        <f>単位行列!Z26-投入係数表!Z24</f>
        <v>0</v>
      </c>
      <c r="AA26" s="28">
        <f>単位行列!AA26-投入係数表!AA24</f>
        <v>-3.4508984393414048E-5</v>
      </c>
      <c r="AB26" s="28">
        <f>単位行列!AB26-投入係数表!AB24</f>
        <v>-2.222151824663983E-4</v>
      </c>
      <c r="AC26" s="28">
        <f>単位行列!AC26-投入係数表!AC24</f>
        <v>-9.2795875923404279E-5</v>
      </c>
      <c r="AD26" s="28">
        <f>単位行列!AD26-投入係数表!AD24</f>
        <v>-7.0599288046606105E-5</v>
      </c>
      <c r="AE26" s="28">
        <f>単位行列!AE26-投入係数表!AE24</f>
        <v>-5.820887087581475E-5</v>
      </c>
      <c r="AF26" s="28">
        <f>単位行列!AF26-投入係数表!AF24</f>
        <v>-1.2842271940524945E-4</v>
      </c>
      <c r="AG26" s="28">
        <f>単位行列!AG26-投入係数表!AG24</f>
        <v>-2.1280106604272815E-3</v>
      </c>
      <c r="AH26" s="28">
        <f>単位行列!AH26-投入係数表!AH24</f>
        <v>-1.0780363794717592E-4</v>
      </c>
      <c r="AI26" s="28">
        <f>単位行列!AI26-投入係数表!AI24</f>
        <v>-2.079283507113437E-5</v>
      </c>
      <c r="AJ26" s="28">
        <f>単位行列!AJ26-投入係数表!AJ24</f>
        <v>-4.7994783697327541E-5</v>
      </c>
      <c r="AK26" s="28">
        <f>単位行列!AK26-投入係数表!AK24</f>
        <v>-1.097470979931719E-3</v>
      </c>
      <c r="AL26" s="28">
        <f>単位行列!AL26-投入係数表!AL24</f>
        <v>-8.0708324392174134E-5</v>
      </c>
      <c r="AM26" s="28">
        <f>単位行列!AM26-投入係数表!AM24</f>
        <v>0</v>
      </c>
      <c r="AN26" s="34">
        <f>単位行列!AN26-投入係数表!AN24</f>
        <v>0</v>
      </c>
    </row>
    <row r="27" spans="2:40" x14ac:dyDescent="0.15">
      <c r="B27" s="5" t="s">
        <v>66</v>
      </c>
      <c r="C27" s="42" t="s">
        <v>132</v>
      </c>
      <c r="D27" s="33">
        <f>単位行列!D27-投入係数表!D25</f>
        <v>0</v>
      </c>
      <c r="E27" s="28">
        <f>単位行列!E27-投入係数表!E25</f>
        <v>0</v>
      </c>
      <c r="F27" s="28">
        <f>単位行列!F27-投入係数表!F25</f>
        <v>0</v>
      </c>
      <c r="G27" s="28">
        <f>単位行列!G27-投入係数表!G25</f>
        <v>0</v>
      </c>
      <c r="H27" s="28">
        <f>単位行列!H27-投入係数表!H25</f>
        <v>0</v>
      </c>
      <c r="I27" s="28">
        <f>単位行列!I27-投入係数表!I25</f>
        <v>0</v>
      </c>
      <c r="J27" s="28">
        <f>単位行列!J27-投入係数表!J25</f>
        <v>0</v>
      </c>
      <c r="K27" s="28">
        <f>単位行列!K27-投入係数表!K25</f>
        <v>0</v>
      </c>
      <c r="L27" s="28">
        <f>単位行列!L27-投入係数表!L25</f>
        <v>0</v>
      </c>
      <c r="M27" s="28">
        <f>単位行列!M27-投入係数表!M25</f>
        <v>0</v>
      </c>
      <c r="N27" s="28">
        <f>単位行列!N27-投入係数表!N25</f>
        <v>0</v>
      </c>
      <c r="O27" s="28">
        <f>単位行列!O27-投入係数表!O25</f>
        <v>0</v>
      </c>
      <c r="P27" s="28">
        <f>単位行列!P27-投入係数表!P25</f>
        <v>0</v>
      </c>
      <c r="Q27" s="28">
        <f>単位行列!Q27-投入係数表!Q25</f>
        <v>-5.818896223585332E-5</v>
      </c>
      <c r="R27" s="28">
        <f>単位行列!R27-投入係数表!R25</f>
        <v>0</v>
      </c>
      <c r="S27" s="28">
        <f>単位行列!S27-投入係数表!S25</f>
        <v>0</v>
      </c>
      <c r="T27" s="28">
        <f>単位行列!T27-投入係数表!T25</f>
        <v>0</v>
      </c>
      <c r="U27" s="28">
        <f>単位行列!U27-投入係数表!U25</f>
        <v>0</v>
      </c>
      <c r="V27" s="28">
        <f>単位行列!V27-投入係数表!V25</f>
        <v>0.61892475967146843</v>
      </c>
      <c r="W27" s="28">
        <f>単位行列!W27-投入係数表!W25</f>
        <v>0</v>
      </c>
      <c r="X27" s="28">
        <f>単位行列!X27-投入係数表!X25</f>
        <v>0</v>
      </c>
      <c r="Y27" s="28">
        <f>単位行列!Y27-投入係数表!Y25</f>
        <v>0</v>
      </c>
      <c r="Z27" s="28">
        <f>単位行列!Z27-投入係数表!Z25</f>
        <v>0</v>
      </c>
      <c r="AA27" s="28">
        <f>単位行列!AA27-投入係数表!AA25</f>
        <v>0</v>
      </c>
      <c r="AB27" s="28">
        <f>単位行列!AB27-投入係数表!AB25</f>
        <v>0</v>
      </c>
      <c r="AC27" s="28">
        <f>単位行列!AC27-投入係数表!AC25</f>
        <v>0</v>
      </c>
      <c r="AD27" s="28">
        <f>単位行列!AD27-投入係数表!AD25</f>
        <v>0</v>
      </c>
      <c r="AE27" s="28">
        <f>単位行列!AE27-投入係数表!AE25</f>
        <v>-1.0360576755705272E-2</v>
      </c>
      <c r="AF27" s="28">
        <f>単位行列!AF27-投入係数表!AF25</f>
        <v>0</v>
      </c>
      <c r="AG27" s="28">
        <f>単位行列!AG27-投入係数表!AG25</f>
        <v>-8.7901111163777284E-3</v>
      </c>
      <c r="AH27" s="28">
        <f>単位行列!AH27-投入係数表!AH25</f>
        <v>-6.3173653487339098E-5</v>
      </c>
      <c r="AI27" s="28">
        <f>単位行列!AI27-投入係数表!AI25</f>
        <v>0</v>
      </c>
      <c r="AJ27" s="28">
        <f>単位行列!AJ27-投入係数表!AJ25</f>
        <v>0</v>
      </c>
      <c r="AK27" s="28">
        <f>単位行列!AK27-投入係数表!AK25</f>
        <v>-1.4110879165806093E-2</v>
      </c>
      <c r="AL27" s="28">
        <f>単位行列!AL27-投入係数表!AL25</f>
        <v>-8.8735564133703141E-5</v>
      </c>
      <c r="AM27" s="28">
        <f>単位行列!AM27-投入係数表!AM25</f>
        <v>0</v>
      </c>
      <c r="AN27" s="34">
        <f>単位行列!AN27-投入係数表!AN25</f>
        <v>0</v>
      </c>
    </row>
    <row r="28" spans="2:40" x14ac:dyDescent="0.15">
      <c r="B28" s="5" t="s">
        <v>67</v>
      </c>
      <c r="C28" s="42" t="s">
        <v>0</v>
      </c>
      <c r="D28" s="33">
        <f>単位行列!D28-投入係数表!D26</f>
        <v>-6.8127296950623909E-4</v>
      </c>
      <c r="E28" s="28">
        <f>単位行列!E28-投入係数表!E26</f>
        <v>0</v>
      </c>
      <c r="F28" s="28">
        <f>単位行列!F28-投入係数表!F26</f>
        <v>-9.2521291147364404E-3</v>
      </c>
      <c r="G28" s="28">
        <f>単位行列!G28-投入係数表!G26</f>
        <v>-2.0850516926711062E-2</v>
      </c>
      <c r="H28" s="28">
        <f>単位行列!H28-投入係数表!H26</f>
        <v>-2.9194785010056294E-3</v>
      </c>
      <c r="I28" s="28">
        <f>単位行列!I28-投入係数表!I26</f>
        <v>-3.664541431933599E-3</v>
      </c>
      <c r="J28" s="28">
        <f>単位行列!J28-投入係数表!J26</f>
        <v>-1.0449320794148384E-3</v>
      </c>
      <c r="K28" s="28">
        <f>単位行列!K28-投入係数表!K26</f>
        <v>-5.0395124987345618E-3</v>
      </c>
      <c r="L28" s="28">
        <f>単位行列!L28-投入係数表!L26</f>
        <v>-6.8615906450115892E-3</v>
      </c>
      <c r="M28" s="28">
        <f>単位行列!M28-投入係数表!M26</f>
        <v>-7.473877337367053E-3</v>
      </c>
      <c r="N28" s="28">
        <f>単位行列!N28-投入係数表!N26</f>
        <v>-2.235043143925074E-2</v>
      </c>
      <c r="O28" s="28">
        <f>単位行列!O28-投入係数表!O26</f>
        <v>-4.2990992878614593E-3</v>
      </c>
      <c r="P28" s="28">
        <f>単位行列!P28-投入係数表!P26</f>
        <v>-6.4956473817440663E-4</v>
      </c>
      <c r="Q28" s="28">
        <f>単位行列!Q28-投入係数表!Q26</f>
        <v>-2.5066189530830742E-3</v>
      </c>
      <c r="R28" s="28">
        <f>単位行列!R28-投入係数表!R26</f>
        <v>-1.123706290360481E-2</v>
      </c>
      <c r="S28" s="28">
        <f>単位行列!S28-投入係数表!S26</f>
        <v>-1.59166831834242E-3</v>
      </c>
      <c r="T28" s="28">
        <f>単位行列!T28-投入係数表!T26</f>
        <v>-8.1714564627763803E-3</v>
      </c>
      <c r="U28" s="28">
        <f>単位行列!U28-投入係数表!U26</f>
        <v>-3.1163939919971024E-3</v>
      </c>
      <c r="V28" s="28">
        <f>単位行列!V28-投入係数表!V26</f>
        <v>-1.1642483482004239E-3</v>
      </c>
      <c r="W28" s="28">
        <f>単位行列!W28-投入係数表!W26</f>
        <v>0.96472627544544776</v>
      </c>
      <c r="X28" s="28">
        <f>単位行列!X28-投入係数表!X26</f>
        <v>-2.818037418407273E-3</v>
      </c>
      <c r="Y28" s="28">
        <f>単位行列!Y28-投入係数表!Y26</f>
        <v>-8.3525439817451631E-3</v>
      </c>
      <c r="Z28" s="28">
        <f>単位行列!Z28-投入係数表!Z26</f>
        <v>-3.3902269689285282E-3</v>
      </c>
      <c r="AA28" s="28">
        <f>単位行列!AA28-投入係数表!AA26</f>
        <v>-5.3773400520161548E-3</v>
      </c>
      <c r="AB28" s="28">
        <f>単位行列!AB28-投入係数表!AB26</f>
        <v>-5.2524588993257109E-3</v>
      </c>
      <c r="AC28" s="28">
        <f>単位行列!AC28-投入係数表!AC26</f>
        <v>-1.5237480765025497E-2</v>
      </c>
      <c r="AD28" s="28">
        <f>単位行列!AD28-投入係数表!AD26</f>
        <v>-8.3999827606196905E-5</v>
      </c>
      <c r="AE28" s="28">
        <f>単位行列!AE28-投入係数表!AE26</f>
        <v>-2.5107613267025125E-3</v>
      </c>
      <c r="AF28" s="28">
        <f>単位行列!AF28-投入係数表!AF26</f>
        <v>-1.6203814150649674E-2</v>
      </c>
      <c r="AG28" s="28">
        <f>単位行列!AG28-投入係数表!AG26</f>
        <v>-6.753374338609652E-3</v>
      </c>
      <c r="AH28" s="28">
        <f>単位行列!AH28-投入係数表!AH26</f>
        <v>-1.7425970102450509E-2</v>
      </c>
      <c r="AI28" s="28">
        <f>単位行列!AI28-投入係数表!AI26</f>
        <v>-3.7161200774084467E-3</v>
      </c>
      <c r="AJ28" s="28">
        <f>単位行列!AJ28-投入係数表!AJ26</f>
        <v>-3.662485755637742E-2</v>
      </c>
      <c r="AK28" s="28">
        <f>単位行列!AK28-投入係数表!AK26</f>
        <v>-6.3836902432655137E-3</v>
      </c>
      <c r="AL28" s="28">
        <f>単位行列!AL28-投入係数表!AL26</f>
        <v>-5.8793841810090208E-3</v>
      </c>
      <c r="AM28" s="28">
        <f>単位行列!AM28-投入係数表!AM26</f>
        <v>-0.12892996896505191</v>
      </c>
      <c r="AN28" s="34">
        <f>単位行列!AN28-投入係数表!AN26</f>
        <v>-4.0324998946080274E-4</v>
      </c>
    </row>
    <row r="29" spans="2:40" x14ac:dyDescent="0.15">
      <c r="B29" s="5" t="s">
        <v>68</v>
      </c>
      <c r="C29" s="42" t="s">
        <v>133</v>
      </c>
      <c r="D29" s="33">
        <f>単位行列!D29-投入係数表!D27</f>
        <v>-4.0169286449557567E-3</v>
      </c>
      <c r="E29" s="28">
        <f>単位行列!E29-投入係数表!E27</f>
        <v>0</v>
      </c>
      <c r="F29" s="28">
        <f>単位行列!F29-投入係数表!F27</f>
        <v>-6.6491172488045787E-4</v>
      </c>
      <c r="G29" s="28">
        <f>単位行列!G29-投入係数表!G27</f>
        <v>-2.7397285017751647E-3</v>
      </c>
      <c r="H29" s="28">
        <f>単位行列!H29-投入係数表!H27</f>
        <v>-4.6885780307336158E-3</v>
      </c>
      <c r="I29" s="28">
        <f>単位行列!I29-投入係数表!I27</f>
        <v>-2.0597742403803665E-3</v>
      </c>
      <c r="J29" s="28">
        <f>単位行列!J29-投入係数表!J27</f>
        <v>-6.8965517241379327E-3</v>
      </c>
      <c r="K29" s="28">
        <f>単位行列!K29-投入係数表!K27</f>
        <v>-4.985899899935844E-3</v>
      </c>
      <c r="L29" s="28">
        <f>単位行列!L29-投入係数表!L27</f>
        <v>-3.497143096445234E-3</v>
      </c>
      <c r="M29" s="28">
        <f>単位行列!M29-投入係数表!M27</f>
        <v>-4.7787348960673156E-3</v>
      </c>
      <c r="N29" s="28">
        <f>単位行列!N29-投入係数表!N27</f>
        <v>-4.0797794282514737E-3</v>
      </c>
      <c r="O29" s="28">
        <f>単位行列!O29-投入係数表!O27</f>
        <v>-3.5611189706312336E-3</v>
      </c>
      <c r="P29" s="28">
        <f>単位行列!P29-投入係数表!P27</f>
        <v>-2.7275761469390319E-3</v>
      </c>
      <c r="Q29" s="28">
        <f>単位行列!Q29-投入係数表!Q27</f>
        <v>-2.2201985785581155E-3</v>
      </c>
      <c r="R29" s="28">
        <f>単位行列!R29-投入係数表!R27</f>
        <v>-2.152632110514475E-3</v>
      </c>
      <c r="S29" s="28">
        <f>単位行列!S29-投入係数表!S27</f>
        <v>-5.9435960512945118E-3</v>
      </c>
      <c r="T29" s="28">
        <f>単位行列!T29-投入係数表!T27</f>
        <v>-2.4905228332371505E-3</v>
      </c>
      <c r="U29" s="28">
        <f>単位行列!U29-投入係数表!U27</f>
        <v>-2.3148731587948495E-3</v>
      </c>
      <c r="V29" s="28">
        <f>単位行列!V29-投入係数表!V27</f>
        <v>-7.8200537020014984E-4</v>
      </c>
      <c r="W29" s="28">
        <f>単位行列!W29-投入係数表!W27</f>
        <v>-1.8393584885451767E-3</v>
      </c>
      <c r="X29" s="28">
        <f>単位行列!X29-投入係数表!X27</f>
        <v>0.99921465615566141</v>
      </c>
      <c r="Y29" s="28">
        <f>単位行列!Y29-投入係数表!Y27</f>
        <v>-2.585336761966308E-2</v>
      </c>
      <c r="Z29" s="28">
        <f>単位行列!Z29-投入係数表!Z27</f>
        <v>-4.8697981472578804E-2</v>
      </c>
      <c r="AA29" s="28">
        <f>単位行列!AA29-投入係数表!AA27</f>
        <v>-2.9841074808878124E-3</v>
      </c>
      <c r="AB29" s="28">
        <f>単位行列!AB29-投入係数表!AB27</f>
        <v>-3.806527340846709E-3</v>
      </c>
      <c r="AC29" s="28">
        <f>単位行列!AC29-投入係数表!AC27</f>
        <v>-4.1950402555564056E-3</v>
      </c>
      <c r="AD29" s="28">
        <f>単位行列!AD29-投入係数表!AD27</f>
        <v>-1.3481352275515484E-2</v>
      </c>
      <c r="AE29" s="28">
        <f>単位行列!AE29-投入係数表!AE27</f>
        <v>-1.508107823195629E-2</v>
      </c>
      <c r="AF29" s="28">
        <f>単位行列!AF29-投入係数表!AF27</f>
        <v>-5.6243813983502334E-3</v>
      </c>
      <c r="AG29" s="28">
        <f>単位行列!AG29-投入係数表!AG27</f>
        <v>-8.1041997604487468E-3</v>
      </c>
      <c r="AH29" s="28">
        <f>単位行列!AH29-投入係数表!AH27</f>
        <v>-7.3674569068268875E-3</v>
      </c>
      <c r="AI29" s="28">
        <f>単位行列!AI29-投入係数表!AI27</f>
        <v>-2.8288009299541192E-3</v>
      </c>
      <c r="AJ29" s="28">
        <f>単位行列!AJ29-投入係数表!AJ27</f>
        <v>-2.0189838651311965E-3</v>
      </c>
      <c r="AK29" s="28">
        <f>単位行列!AK29-投入係数表!AK27</f>
        <v>-2.0382923781052521E-3</v>
      </c>
      <c r="AL29" s="28">
        <f>単位行列!AL29-投入係数表!AL27</f>
        <v>-3.1276694155349589E-3</v>
      </c>
      <c r="AM29" s="28">
        <f>単位行列!AM29-投入係数表!AM27</f>
        <v>0</v>
      </c>
      <c r="AN29" s="34">
        <f>単位行列!AN29-投入係数表!AN27</f>
        <v>-7.8494696224352817E-3</v>
      </c>
    </row>
    <row r="30" spans="2:40" x14ac:dyDescent="0.15">
      <c r="B30" s="5" t="s">
        <v>69</v>
      </c>
      <c r="C30" s="42" t="s">
        <v>107</v>
      </c>
      <c r="D30" s="33">
        <f>単位行列!D30-投入係数表!D28</f>
        <v>-1.3188604186376624E-2</v>
      </c>
      <c r="E30" s="28">
        <f>単位行列!E30-投入係数表!E28</f>
        <v>0</v>
      </c>
      <c r="F30" s="28">
        <f>単位行列!F30-投入係数表!F28</f>
        <v>-1.5098569685882638E-2</v>
      </c>
      <c r="G30" s="28">
        <f>単位行列!G30-投入係数表!G28</f>
        <v>-1.8741879904674373E-2</v>
      </c>
      <c r="H30" s="28">
        <f>単位行列!H30-投入係数表!H28</f>
        <v>-1.0519269564863619E-2</v>
      </c>
      <c r="I30" s="28">
        <f>単位行列!I30-投入係数表!I28</f>
        <v>-1.5896677604807504E-2</v>
      </c>
      <c r="J30" s="28">
        <f>単位行列!J30-投入係数表!J28</f>
        <v>-1.9017763845350057E-2</v>
      </c>
      <c r="K30" s="28">
        <f>単位行列!K30-投入係数表!K28</f>
        <v>-2.7308455185230646E-2</v>
      </c>
      <c r="L30" s="28">
        <f>単位行列!L30-投入係数表!L28</f>
        <v>-3.9113107479295271E-2</v>
      </c>
      <c r="M30" s="28">
        <f>単位行列!M30-投入係数表!M28</f>
        <v>-7.9780527656789071E-2</v>
      </c>
      <c r="N30" s="28">
        <f>単位行列!N30-投入係数表!N28</f>
        <v>-5.5313409208265732E-2</v>
      </c>
      <c r="O30" s="28">
        <f>単位行列!O30-投入係数表!O28</f>
        <v>-1.5432286270302662E-2</v>
      </c>
      <c r="P30" s="28">
        <f>単位行列!P30-投入係数表!P28</f>
        <v>-1.2671033011176792E-2</v>
      </c>
      <c r="Q30" s="28">
        <f>単位行列!Q30-投入係数表!Q28</f>
        <v>-1.0693546853792282E-2</v>
      </c>
      <c r="R30" s="28">
        <f>単位行列!R30-投入係数表!R28</f>
        <v>-1.9122990302942275E-2</v>
      </c>
      <c r="S30" s="28">
        <f>単位行列!S30-投入係数表!S28</f>
        <v>-2.549583998973963E-2</v>
      </c>
      <c r="T30" s="28">
        <f>単位行列!T30-投入係数表!T28</f>
        <v>-8.7626550839259142E-3</v>
      </c>
      <c r="U30" s="28">
        <f>単位行列!U30-投入係数表!U28</f>
        <v>-5.2782989278644605E-3</v>
      </c>
      <c r="V30" s="28">
        <f>単位行列!V30-投入係数表!V28</f>
        <v>-1.2954802350408794E-2</v>
      </c>
      <c r="W30" s="28">
        <f>単位行列!W30-投入係数表!W28</f>
        <v>-1.9139811324204999E-2</v>
      </c>
      <c r="X30" s="28">
        <f>単位行列!X30-投入係数表!X28</f>
        <v>-3.1014045132680703E-3</v>
      </c>
      <c r="Y30" s="28">
        <f>単位行列!Y30-投入係数表!Y28</f>
        <v>0.90163479944192881</v>
      </c>
      <c r="Z30" s="28">
        <f>単位行列!Z30-投入係数表!Z28</f>
        <v>-5.4453707933197225E-2</v>
      </c>
      <c r="AA30" s="28">
        <f>単位行列!AA30-投入係数表!AA28</f>
        <v>-6.9138531010694199E-2</v>
      </c>
      <c r="AB30" s="28">
        <f>単位行列!AB30-投入係数表!AB28</f>
        <v>-2.388455314924785E-2</v>
      </c>
      <c r="AC30" s="28">
        <f>単位行列!AC30-投入係数表!AC28</f>
        <v>-6.167311303795278E-3</v>
      </c>
      <c r="AD30" s="28">
        <f>単位行列!AD30-投入係数表!AD28</f>
        <v>-4.3589054790326319E-3</v>
      </c>
      <c r="AE30" s="28">
        <f>単位行列!AE30-投入係数表!AE28</f>
        <v>-1.3624232286065562E-2</v>
      </c>
      <c r="AF30" s="28">
        <f>単位行列!AF30-投入係数表!AF28</f>
        <v>-6.3925903234862153E-3</v>
      </c>
      <c r="AG30" s="28">
        <f>単位行列!AG30-投入係数表!AG28</f>
        <v>-1.0764986005652474E-2</v>
      </c>
      <c r="AH30" s="28">
        <f>単位行列!AH30-投入係数表!AH28</f>
        <v>-1.2930720579750954E-2</v>
      </c>
      <c r="AI30" s="28">
        <f>単位行列!AI30-投入係数表!AI28</f>
        <v>-1.2330294682875262E-2</v>
      </c>
      <c r="AJ30" s="28">
        <f>単位行列!AJ30-投入係数表!AJ28</f>
        <v>-4.0142469013220976E-3</v>
      </c>
      <c r="AK30" s="28">
        <f>単位行列!AK30-投入係数表!AK28</f>
        <v>-5.4143158553755892E-3</v>
      </c>
      <c r="AL30" s="28">
        <f>単位行列!AL30-投入係数表!AL28</f>
        <v>-2.7437215962986948E-2</v>
      </c>
      <c r="AM30" s="28">
        <f>単位行列!AM30-投入係数表!AM28</f>
        <v>0</v>
      </c>
      <c r="AN30" s="34">
        <f>単位行列!AN30-投入係数表!AN28</f>
        <v>-1.2666350553546979E-2</v>
      </c>
    </row>
    <row r="31" spans="2:40" x14ac:dyDescent="0.15">
      <c r="B31" s="5" t="s">
        <v>70</v>
      </c>
      <c r="C31" s="42" t="s">
        <v>1</v>
      </c>
      <c r="D31" s="33">
        <f>単位行列!D31-投入係数表!D29</f>
        <v>-2.3929412238995676E-4</v>
      </c>
      <c r="E31" s="28">
        <f>単位行列!E31-投入係数表!E29</f>
        <v>0</v>
      </c>
      <c r="F31" s="28">
        <f>単位行列!F31-投入係数表!F29</f>
        <v>-2.0480132830558253E-3</v>
      </c>
      <c r="G31" s="28">
        <f>単位行列!G31-投入係数表!G29</f>
        <v>-1.2507890687991246E-3</v>
      </c>
      <c r="H31" s="28">
        <f>単位行列!H31-投入係数表!H29</f>
        <v>-9.093239254232958E-4</v>
      </c>
      <c r="I31" s="28">
        <f>単位行列!I31-投入係数表!I29</f>
        <v>-3.2099223044289114E-3</v>
      </c>
      <c r="J31" s="28">
        <f>単位行列!J31-投入係数表!J29</f>
        <v>-6.2695924764890308E-4</v>
      </c>
      <c r="K31" s="28">
        <f>単位行列!K31-投入係数表!K29</f>
        <v>-6.7926091870152327E-4</v>
      </c>
      <c r="L31" s="28">
        <f>単位行列!L31-投入係数表!L29</f>
        <v>-1.04270477189156E-3</v>
      </c>
      <c r="M31" s="28">
        <f>単位行列!M31-投入係数表!M29</f>
        <v>-6.3452971651528839E-4</v>
      </c>
      <c r="N31" s="28">
        <f>単位行列!N31-投入係数表!N29</f>
        <v>-9.4144001156765958E-4</v>
      </c>
      <c r="O31" s="28">
        <f>単位行列!O31-投入係数表!O29</f>
        <v>-3.7065509510740422E-4</v>
      </c>
      <c r="P31" s="28">
        <f>単位行列!P31-投入係数表!P29</f>
        <v>-6.7201753301496746E-4</v>
      </c>
      <c r="Q31" s="28">
        <f>単位行列!Q31-投入係数表!Q29</f>
        <v>-5.4120117983219465E-4</v>
      </c>
      <c r="R31" s="28">
        <f>単位行列!R31-投入係数表!R29</f>
        <v>-3.4426928740948751E-4</v>
      </c>
      <c r="S31" s="28">
        <f>単位行列!S31-投入係数表!S29</f>
        <v>-1.0290089998323177E-3</v>
      </c>
      <c r="T31" s="28">
        <f>単位行列!T31-投入係数表!T29</f>
        <v>-3.1909328174969188E-4</v>
      </c>
      <c r="U31" s="28">
        <f>単位行列!U31-投入係数表!U29</f>
        <v>-1.4579915943439475E-4</v>
      </c>
      <c r="V31" s="28">
        <f>単位行列!V31-投入係数表!V29</f>
        <v>-2.4837946945640036E-4</v>
      </c>
      <c r="W31" s="28">
        <f>単位行列!W31-投入係数表!W29</f>
        <v>-4.3614647512571763E-4</v>
      </c>
      <c r="X31" s="28">
        <f>単位行列!X31-投入係数表!X29</f>
        <v>-8.4342332716093413E-4</v>
      </c>
      <c r="Y31" s="28">
        <f>単位行列!Y31-投入係数表!Y29</f>
        <v>-1.4580276348264696E-3</v>
      </c>
      <c r="Z31" s="28">
        <f>単位行列!Z31-投入係数表!Z29</f>
        <v>0.91825760945068291</v>
      </c>
      <c r="AA31" s="28">
        <f>単位行列!AA31-投入係数表!AA29</f>
        <v>-8.1114402920072076E-3</v>
      </c>
      <c r="AB31" s="28">
        <f>単位行列!AB31-投入係数表!AB29</f>
        <v>-2.472370605316335E-3</v>
      </c>
      <c r="AC31" s="28">
        <f>単位行列!AC31-投入係数表!AC29</f>
        <v>-1.1627149343013457E-3</v>
      </c>
      <c r="AD31" s="28">
        <f>単位行列!AD31-投入係数表!AD29</f>
        <v>-4.6151339601327012E-4</v>
      </c>
      <c r="AE31" s="28">
        <f>単位行列!AE31-投入係数表!AE29</f>
        <v>-6.1145271819024643E-3</v>
      </c>
      <c r="AF31" s="28">
        <f>単位行列!AF31-投入係数表!AF29</f>
        <v>-1.8938515679472496E-3</v>
      </c>
      <c r="AG31" s="28">
        <f>単位行列!AG31-投入係数表!AG29</f>
        <v>-3.7243162435794831E-3</v>
      </c>
      <c r="AH31" s="28">
        <f>単位行列!AH31-投入係数表!AH29</f>
        <v>-7.5118598751204354E-3</v>
      </c>
      <c r="AI31" s="28">
        <f>単位行列!AI31-投入係数表!AI29</f>
        <v>-3.9918831430889781E-3</v>
      </c>
      <c r="AJ31" s="28">
        <f>単位行列!AJ31-投入係数表!AJ29</f>
        <v>-2.1050756540985948E-3</v>
      </c>
      <c r="AK31" s="28">
        <f>単位行列!AK31-投入係数表!AK29</f>
        <v>-9.5522340778366973E-4</v>
      </c>
      <c r="AL31" s="28">
        <f>単位行列!AL31-投入係数表!AL29</f>
        <v>-8.0583894095859823E-3</v>
      </c>
      <c r="AM31" s="28">
        <f>単位行列!AM31-投入係数表!AM29</f>
        <v>0</v>
      </c>
      <c r="AN31" s="34">
        <f>単位行列!AN31-投入係数表!AN29</f>
        <v>-0.19721393584133123</v>
      </c>
    </row>
    <row r="32" spans="2:40" x14ac:dyDescent="0.15">
      <c r="B32" s="5" t="s">
        <v>71</v>
      </c>
      <c r="C32" s="42" t="s">
        <v>2</v>
      </c>
      <c r="D32" s="33">
        <f>単位行列!D32-投入係数表!D30</f>
        <v>-3.0670849766724227E-5</v>
      </c>
      <c r="E32" s="28">
        <f>単位行列!E32-投入係数表!E30</f>
        <v>0</v>
      </c>
      <c r="F32" s="28">
        <f>単位行列!F32-投入係数表!F30</f>
        <v>-1.4435905922868012E-3</v>
      </c>
      <c r="G32" s="28">
        <f>単位行列!G32-投入係数表!G30</f>
        <v>-3.1048161461683468E-4</v>
      </c>
      <c r="H32" s="28">
        <f>単位行列!H32-投入係数表!H30</f>
        <v>-6.2220846074571747E-4</v>
      </c>
      <c r="I32" s="28">
        <f>単位行列!I32-投入係数表!I30</f>
        <v>-2.7518095449195297E-3</v>
      </c>
      <c r="J32" s="28">
        <f>単位行列!J32-投入係数表!J30</f>
        <v>0</v>
      </c>
      <c r="K32" s="28">
        <f>単位行列!K32-投入係数表!K30</f>
        <v>-7.9768488607492641E-5</v>
      </c>
      <c r="L32" s="28">
        <f>単位行列!L32-投入係数表!L30</f>
        <v>-3.634056371168069E-3</v>
      </c>
      <c r="M32" s="28">
        <f>単位行列!M32-投入係数表!M30</f>
        <v>-4.9381712097566759E-5</v>
      </c>
      <c r="N32" s="28">
        <f>単位行列!N32-投入係数表!N30</f>
        <v>-4.6982731916179121E-4</v>
      </c>
      <c r="O32" s="28">
        <f>単位行列!O32-投入係数表!O30</f>
        <v>-1.0951100944278747E-4</v>
      </c>
      <c r="P32" s="28">
        <f>単位行列!P32-投入係数表!P30</f>
        <v>-2.807074204597466E-4</v>
      </c>
      <c r="Q32" s="28">
        <f>単位行列!Q32-投入係数表!Q30</f>
        <v>-1.2686962583923763E-5</v>
      </c>
      <c r="R32" s="28">
        <f>単位行列!R32-投入係数表!R30</f>
        <v>-2.7288041051073199E-4</v>
      </c>
      <c r="S32" s="28">
        <f>単位行列!S32-投入係数表!S30</f>
        <v>-1.0890803442506417E-3</v>
      </c>
      <c r="T32" s="28">
        <f>単位行列!T32-投入係数表!T30</f>
        <v>-2.4934637487763599E-4</v>
      </c>
      <c r="U32" s="28">
        <f>単位行列!U32-投入係数表!U30</f>
        <v>-1.4233915608793994E-4</v>
      </c>
      <c r="V32" s="28">
        <f>単位行列!V32-投入係数表!V30</f>
        <v>-8.6742966860291757E-5</v>
      </c>
      <c r="W32" s="28">
        <f>単位行列!W32-投入係数表!W30</f>
        <v>-3.8938898141393217E-4</v>
      </c>
      <c r="X32" s="28">
        <f>単位行列!X32-投入係数表!X30</f>
        <v>-2.3603438663305962E-3</v>
      </c>
      <c r="Y32" s="28">
        <f>単位行列!Y32-投入係数表!Y30</f>
        <v>-1.1684281143765133E-2</v>
      </c>
      <c r="Z32" s="28">
        <f>単位行列!Z32-投入係数表!Z30</f>
        <v>-2.8418400555491716E-3</v>
      </c>
      <c r="AA32" s="28">
        <f>単位行列!AA32-投入係数表!AA30</f>
        <v>1</v>
      </c>
      <c r="AB32" s="28">
        <f>単位行列!AB32-投入係数表!AB30</f>
        <v>-1.5371973766895803E-3</v>
      </c>
      <c r="AC32" s="28">
        <f>単位行列!AC32-投入係数表!AC30</f>
        <v>-4.3463525434343812E-3</v>
      </c>
      <c r="AD32" s="28">
        <f>単位行列!AD32-投入係数表!AD30</f>
        <v>-2.4159625185635141E-5</v>
      </c>
      <c r="AE32" s="28">
        <f>単位行列!AE32-投入係数表!AE30</f>
        <v>-1.4282710154128674E-2</v>
      </c>
      <c r="AF32" s="28">
        <f>単位行列!AF32-投入係数表!AF30</f>
        <v>-5.9166957604929295E-3</v>
      </c>
      <c r="AG32" s="28">
        <f>単位行列!AG32-投入係数表!AG30</f>
        <v>-2.8987264434389055E-2</v>
      </c>
      <c r="AH32" s="28">
        <f>単位行列!AH32-投入係数表!AH30</f>
        <v>-7.4592426643123834E-3</v>
      </c>
      <c r="AI32" s="28">
        <f>単位行列!AI32-投入係数表!AI30</f>
        <v>-4.8907901171750456E-3</v>
      </c>
      <c r="AJ32" s="28">
        <f>単位行列!AJ32-投入係数表!AJ30</f>
        <v>-6.6465428538489547E-5</v>
      </c>
      <c r="AK32" s="28">
        <f>単位行列!AK32-投入係数表!AK30</f>
        <v>-2.0778913657738219E-3</v>
      </c>
      <c r="AL32" s="28">
        <f>単位行列!AL32-投入係数表!AL30</f>
        <v>-1.8968553229309668E-2</v>
      </c>
      <c r="AM32" s="28">
        <f>単位行列!AM32-投入係数表!AM30</f>
        <v>0</v>
      </c>
      <c r="AN32" s="34">
        <f>単位行列!AN32-投入係数表!AN30</f>
        <v>-6.757913616481038E-3</v>
      </c>
    </row>
    <row r="33" spans="2:40" x14ac:dyDescent="0.15">
      <c r="B33" s="5" t="s">
        <v>72</v>
      </c>
      <c r="C33" s="42" t="s">
        <v>134</v>
      </c>
      <c r="D33" s="33">
        <f>単位行列!D33-投入係数表!D31</f>
        <v>-7.8213240038892753E-2</v>
      </c>
      <c r="E33" s="28">
        <f>単位行列!E33-投入係数表!E31</f>
        <v>0</v>
      </c>
      <c r="F33" s="28">
        <f>単位行列!F33-投入係数表!F31</f>
        <v>-6.7620358459303045E-2</v>
      </c>
      <c r="G33" s="28">
        <f>単位行列!G33-投入係数表!G31</f>
        <v>-8.0312334425260479E-2</v>
      </c>
      <c r="H33" s="28">
        <f>単位行列!H33-投入係数表!H31</f>
        <v>-8.8913085494643759E-2</v>
      </c>
      <c r="I33" s="28">
        <f>単位行列!I33-投入係数表!I31</f>
        <v>-5.4822869495516784E-2</v>
      </c>
      <c r="J33" s="28">
        <f>単位行列!J33-投入係数表!J31</f>
        <v>-2.2779519331243482E-2</v>
      </c>
      <c r="K33" s="28">
        <f>単位行列!K33-投入係数表!K31</f>
        <v>-5.6658530928362698E-2</v>
      </c>
      <c r="L33" s="28">
        <f>単位行列!L33-投入係数表!L31</f>
        <v>-3.4572446196372439E-2</v>
      </c>
      <c r="M33" s="28">
        <f>単位行列!M33-投入係数表!M31</f>
        <v>-3.8234592747610319E-2</v>
      </c>
      <c r="N33" s="28">
        <f>単位行列!N33-投入係数表!N31</f>
        <v>-3.0694251136122386E-2</v>
      </c>
      <c r="O33" s="28">
        <f>単位行列!O33-投入係数表!O31</f>
        <v>-2.8826137898233812E-2</v>
      </c>
      <c r="P33" s="28">
        <f>単位行列!P33-投入係数表!P31</f>
        <v>-4.7417241482272561E-2</v>
      </c>
      <c r="Q33" s="28">
        <f>単位行列!Q33-投入係数表!Q31</f>
        <v>-3.8177165833680797E-2</v>
      </c>
      <c r="R33" s="28">
        <f>単位行列!R33-投入係数表!R31</f>
        <v>-4.6588668942053393E-2</v>
      </c>
      <c r="S33" s="28">
        <f>単位行列!S33-投入係数表!S31</f>
        <v>-3.756317416067901E-2</v>
      </c>
      <c r="T33" s="28">
        <f>単位行列!T33-投入係数表!T31</f>
        <v>-5.6530227148004659E-2</v>
      </c>
      <c r="U33" s="28">
        <f>単位行列!U33-投入係数表!U31</f>
        <v>-3.766921442580367E-2</v>
      </c>
      <c r="V33" s="28">
        <f>単位行列!V33-投入係数表!V31</f>
        <v>-4.6824221621614565E-2</v>
      </c>
      <c r="W33" s="28">
        <f>単位行列!W33-投入係数表!W31</f>
        <v>-5.8679184759871481E-2</v>
      </c>
      <c r="X33" s="28">
        <f>単位行列!X33-投入係数表!X31</f>
        <v>-4.9650071311175804E-2</v>
      </c>
      <c r="Y33" s="28">
        <f>単位行列!Y33-投入係数表!Y31</f>
        <v>-5.3453384242043373E-3</v>
      </c>
      <c r="Z33" s="28">
        <f>単位行列!Z33-投入係数表!Z31</f>
        <v>-1.9255637368437807E-2</v>
      </c>
      <c r="AA33" s="28">
        <f>単位行列!AA33-投入係数表!AA31</f>
        <v>-1.7512379531785024E-2</v>
      </c>
      <c r="AB33" s="28">
        <f>単位行列!AB33-投入係数表!AB31</f>
        <v>0.99038678958234549</v>
      </c>
      <c r="AC33" s="28">
        <f>単位行列!AC33-投入係数表!AC31</f>
        <v>-5.3364527143302063E-3</v>
      </c>
      <c r="AD33" s="28">
        <f>単位行列!AD33-投入係数表!AD31</f>
        <v>-1.4895229055918561E-3</v>
      </c>
      <c r="AE33" s="28">
        <f>単位行列!AE33-投入係数表!AE31</f>
        <v>-2.2834816204153448E-2</v>
      </c>
      <c r="AF33" s="28">
        <f>単位行列!AF33-投入係数表!AF31</f>
        <v>-7.7376267824222382E-3</v>
      </c>
      <c r="AG33" s="28">
        <f>単位行列!AG33-投入係数表!AG31</f>
        <v>-9.1436726992411635E-3</v>
      </c>
      <c r="AH33" s="28">
        <f>単位行列!AH33-投入係数表!AH31</f>
        <v>-1.9186590427859335E-2</v>
      </c>
      <c r="AI33" s="28">
        <f>単位行列!AI33-投入係数表!AI31</f>
        <v>-4.3869699188658746E-2</v>
      </c>
      <c r="AJ33" s="28">
        <f>単位行列!AJ33-投入係数表!AJ31</f>
        <v>-3.7637469804280836E-2</v>
      </c>
      <c r="AK33" s="28">
        <f>単位行列!AK33-投入係数表!AK31</f>
        <v>-1.7181584516335984E-2</v>
      </c>
      <c r="AL33" s="28">
        <f>単位行列!AL33-投入係数表!AL31</f>
        <v>-6.2444287390025957E-2</v>
      </c>
      <c r="AM33" s="28">
        <f>単位行列!AM33-投入係数表!AM31</f>
        <v>-0.23883416542976654</v>
      </c>
      <c r="AN33" s="34">
        <f>単位行列!AN33-投入係数表!AN31</f>
        <v>-2.1831120119084834E-3</v>
      </c>
    </row>
    <row r="34" spans="2:40" x14ac:dyDescent="0.15">
      <c r="B34" s="5" t="s">
        <v>73</v>
      </c>
      <c r="C34" s="42" t="s">
        <v>135</v>
      </c>
      <c r="D34" s="33">
        <f>単位行列!D34-投入係数表!D32</f>
        <v>-4.9710130241697797E-3</v>
      </c>
      <c r="E34" s="28">
        <f>単位行列!E34-投入係数表!E32</f>
        <v>0</v>
      </c>
      <c r="F34" s="28">
        <f>単位行列!F34-投入係数表!F32</f>
        <v>-5.470600841118574E-3</v>
      </c>
      <c r="G34" s="28">
        <f>単位行列!G34-投入係数表!G32</f>
        <v>-1.7248995509172509E-2</v>
      </c>
      <c r="H34" s="28">
        <f>単位行列!H34-投入係数表!H32</f>
        <v>-9.8761062529056469E-3</v>
      </c>
      <c r="I34" s="28">
        <f>単位行列!I34-投入係数表!I32</f>
        <v>-8.7899408848673196E-3</v>
      </c>
      <c r="J34" s="28">
        <f>単位行列!J34-投入係数表!J32</f>
        <v>-1.6718913270637413E-3</v>
      </c>
      <c r="K34" s="28">
        <f>単位行列!K34-投入係数表!K32</f>
        <v>-4.6809074440691588E-3</v>
      </c>
      <c r="L34" s="28">
        <f>単位行列!L34-投入係数表!L32</f>
        <v>-1.0341486207949944E-2</v>
      </c>
      <c r="M34" s="28">
        <f>単位行列!M34-投入係数表!M32</f>
        <v>-8.4560386187037366E-3</v>
      </c>
      <c r="N34" s="28">
        <f>単位行列!N34-投入係数表!N32</f>
        <v>-6.1095604072364936E-3</v>
      </c>
      <c r="O34" s="28">
        <f>単位行列!O34-投入係数表!O32</f>
        <v>-1.205188085251529E-2</v>
      </c>
      <c r="P34" s="28">
        <f>単位行列!P34-投入係数表!P32</f>
        <v>-5.9707350746883601E-3</v>
      </c>
      <c r="Q34" s="28">
        <f>単位行列!Q34-投入係数表!Q32</f>
        <v>-7.5838382158156976E-3</v>
      </c>
      <c r="R34" s="28">
        <f>単位行列!R34-投入係数表!R32</f>
        <v>-1.5844230398619579E-2</v>
      </c>
      <c r="S34" s="28">
        <f>単位行列!S34-投入係数表!S32</f>
        <v>-7.4464372996715152E-3</v>
      </c>
      <c r="T34" s="28">
        <f>単位行列!T34-投入係数表!T32</f>
        <v>-7.7966064405520646E-3</v>
      </c>
      <c r="U34" s="28">
        <f>単位行列!U34-投入係数表!U32</f>
        <v>-1.1536068482213453E-2</v>
      </c>
      <c r="V34" s="28">
        <f>単位行列!V34-投入係数表!V32</f>
        <v>-4.3461479355912909E-3</v>
      </c>
      <c r="W34" s="28">
        <f>単位行列!W34-投入係数表!W32</f>
        <v>-2.4334237866236525E-2</v>
      </c>
      <c r="X34" s="28">
        <f>単位行列!X34-投入係数表!X32</f>
        <v>-1.1062339040363797E-2</v>
      </c>
      <c r="Y34" s="28">
        <f>単位行列!Y34-投入係数表!Y32</f>
        <v>-1.884847699663619E-2</v>
      </c>
      <c r="Z34" s="28">
        <f>単位行列!Z34-投入係数表!Z32</f>
        <v>-1.8364319447683394E-2</v>
      </c>
      <c r="AA34" s="28">
        <f>単位行列!AA34-投入係数表!AA32</f>
        <v>-2.5129104135342892E-2</v>
      </c>
      <c r="AB34" s="28">
        <f>単位行列!AB34-投入係数表!AB32</f>
        <v>-1.9034751870608116E-2</v>
      </c>
      <c r="AC34" s="28">
        <f>単位行列!AC34-投入係数表!AC32</f>
        <v>0.9166403291676064</v>
      </c>
      <c r="AD34" s="28">
        <f>単位行列!AD34-投入係数表!AD32</f>
        <v>-8.0888125072698311E-2</v>
      </c>
      <c r="AE34" s="28">
        <f>単位行列!AE34-投入係数表!AE32</f>
        <v>-2.5224222257283879E-2</v>
      </c>
      <c r="AF34" s="28">
        <f>単位行列!AF34-投入係数表!AF32</f>
        <v>-5.4569513415159377E-3</v>
      </c>
      <c r="AG34" s="28">
        <f>単位行列!AG34-投入係数表!AG32</f>
        <v>-1.8023523693610901E-2</v>
      </c>
      <c r="AH34" s="28">
        <f>単位行列!AH34-投入係数表!AH32</f>
        <v>-8.3909944164863356E-3</v>
      </c>
      <c r="AI34" s="28">
        <f>単位行列!AI34-投入係数表!AI32</f>
        <v>-7.6293335557623349E-3</v>
      </c>
      <c r="AJ34" s="28">
        <f>単位行列!AJ34-投入係数表!AJ32</f>
        <v>-2.3138059140508583E-2</v>
      </c>
      <c r="AK34" s="28">
        <f>単位行列!AK34-投入係数表!AK32</f>
        <v>-1.3077994931743771E-2</v>
      </c>
      <c r="AL34" s="28">
        <f>単位行列!AL34-投入係数表!AL32</f>
        <v>-1.1159903898010496E-2</v>
      </c>
      <c r="AM34" s="28">
        <f>単位行列!AM34-投入係数表!AM32</f>
        <v>0</v>
      </c>
      <c r="AN34" s="34">
        <f>単位行列!AN34-投入係数表!AN32</f>
        <v>-1.8612072789423603E-2</v>
      </c>
    </row>
    <row r="35" spans="2:40" x14ac:dyDescent="0.15">
      <c r="B35" s="5" t="s">
        <v>74</v>
      </c>
      <c r="C35" s="42" t="s">
        <v>136</v>
      </c>
      <c r="D35" s="33">
        <f>単位行列!D35-投入係数表!D33</f>
        <v>-5.8897521408096773E-4</v>
      </c>
      <c r="E35" s="28">
        <f>単位行列!E35-投入係数表!E33</f>
        <v>0</v>
      </c>
      <c r="F35" s="28">
        <f>単位行列!F35-投入係数表!F33</f>
        <v>-4.443271963709073E-3</v>
      </c>
      <c r="G35" s="28">
        <f>単位行列!G35-投入係数表!G33</f>
        <v>-5.1984106241100229E-3</v>
      </c>
      <c r="H35" s="28">
        <f>単位行列!H35-投入係数表!H33</f>
        <v>-1.9236975300427326E-3</v>
      </c>
      <c r="I35" s="28">
        <f>単位行列!I35-投入係数表!I33</f>
        <v>-4.5060741550349889E-3</v>
      </c>
      <c r="J35" s="28">
        <f>単位行列!J35-投入係数表!J33</f>
        <v>-1.8808777429467091E-3</v>
      </c>
      <c r="K35" s="28">
        <f>単位行列!K35-投入係数表!K33</f>
        <v>-4.3361622125951361E-3</v>
      </c>
      <c r="L35" s="28">
        <f>単位行列!L35-投入係数表!L33</f>
        <v>-5.2317718336031809E-3</v>
      </c>
      <c r="M35" s="28">
        <f>単位行列!M35-投入係数表!M33</f>
        <v>-2.2220301211158572E-3</v>
      </c>
      <c r="N35" s="28">
        <f>単位行列!N35-投入係数表!N33</f>
        <v>-1.3416124345474198E-3</v>
      </c>
      <c r="O35" s="28">
        <f>単位行列!O35-投入係数表!O33</f>
        <v>-3.4055856199170422E-3</v>
      </c>
      <c r="P35" s="28">
        <f>単位行列!P35-投入係数表!P33</f>
        <v>-4.1617611827934383E-3</v>
      </c>
      <c r="Q35" s="28">
        <f>単位行列!Q35-投入係数表!Q33</f>
        <v>-3.2375398146410319E-3</v>
      </c>
      <c r="R35" s="28">
        <f>単位行列!R35-投入係数表!R33</f>
        <v>-3.7145417745357407E-3</v>
      </c>
      <c r="S35" s="28">
        <f>単位行列!S35-投入係数表!S33</f>
        <v>-2.1905069215285783E-3</v>
      </c>
      <c r="T35" s="28">
        <f>単位行列!T35-投入係数表!T33</f>
        <v>-2.8597617949476213E-3</v>
      </c>
      <c r="U35" s="28">
        <f>単位行列!U35-投入係数表!U33</f>
        <v>-7.3077071085143885E-3</v>
      </c>
      <c r="V35" s="28">
        <f>単位行列!V35-投入係数表!V33</f>
        <v>-5.1105823438540301E-4</v>
      </c>
      <c r="W35" s="28">
        <f>単位行列!W35-投入係数表!W33</f>
        <v>-3.5813700321723537E-3</v>
      </c>
      <c r="X35" s="28">
        <f>単位行列!X35-投入係数表!X33</f>
        <v>-5.8715085586307321E-3</v>
      </c>
      <c r="Y35" s="28">
        <f>単位行列!Y35-投入係数表!Y33</f>
        <v>-9.5720402540684993E-3</v>
      </c>
      <c r="Z35" s="28">
        <f>単位行列!Z35-投入係数表!Z33</f>
        <v>-1.1297344439957289E-3</v>
      </c>
      <c r="AA35" s="28">
        <f>単位行列!AA35-投入係数表!AA33</f>
        <v>-1.4930622628816293E-3</v>
      </c>
      <c r="AB35" s="28">
        <f>単位行列!AB35-投入係数表!AB33</f>
        <v>-3.5673900374060687E-2</v>
      </c>
      <c r="AC35" s="28">
        <f>単位行列!AC35-投入係数表!AC33</f>
        <v>-1.8651356230078627E-2</v>
      </c>
      <c r="AD35" s="28">
        <f>単位行列!AD35-投入係数表!AD33</f>
        <v>0.9467375257449463</v>
      </c>
      <c r="AE35" s="28">
        <f>単位行列!AE35-投入係数表!AE33</f>
        <v>-2.2401589899530457E-2</v>
      </c>
      <c r="AF35" s="28">
        <f>単位行列!AF35-投入係数表!AF33</f>
        <v>-3.2957061895366173E-2</v>
      </c>
      <c r="AG35" s="28">
        <f>単位行列!AG35-投入係数表!AG33</f>
        <v>-3.6044098023175113E-3</v>
      </c>
      <c r="AH35" s="28">
        <f>単位行列!AH35-投入係数表!AH33</f>
        <v>-1.0076102182106318E-2</v>
      </c>
      <c r="AI35" s="28">
        <f>単位行列!AI35-投入係数表!AI33</f>
        <v>-2.0260298188068678E-2</v>
      </c>
      <c r="AJ35" s="28">
        <f>単位行列!AJ35-投入係数表!AJ33</f>
        <v>-1.8480158690198128E-2</v>
      </c>
      <c r="AK35" s="28">
        <f>単位行列!AK35-投入係数表!AK33</f>
        <v>-1.3010633387429206E-2</v>
      </c>
      <c r="AL35" s="28">
        <f>単位行列!AL35-投入係数表!AL33</f>
        <v>-3.6927884864594002E-2</v>
      </c>
      <c r="AM35" s="28">
        <f>単位行列!AM35-投入係数表!AM33</f>
        <v>0</v>
      </c>
      <c r="AN35" s="34">
        <f>単位行列!AN35-投入係数表!AN33</f>
        <v>-1.0282874731250471E-2</v>
      </c>
    </row>
    <row r="36" spans="2:40" x14ac:dyDescent="0.15">
      <c r="B36" s="5" t="s">
        <v>75</v>
      </c>
      <c r="C36" s="42" t="s">
        <v>137</v>
      </c>
      <c r="D36" s="33">
        <f>単位行列!D36-投入係数表!D34</f>
        <v>-7.6508311519592198E-2</v>
      </c>
      <c r="E36" s="28">
        <f>単位行列!E36-投入係数表!E34</f>
        <v>0</v>
      </c>
      <c r="F36" s="28">
        <f>単位行列!F36-投入係数表!F34</f>
        <v>-3.5239683692530846E-2</v>
      </c>
      <c r="G36" s="28">
        <f>単位行列!G36-投入係数表!G34</f>
        <v>-2.3340876402353702E-2</v>
      </c>
      <c r="H36" s="28">
        <f>単位行列!H36-投入係数表!H34</f>
        <v>-5.1361341262843398E-2</v>
      </c>
      <c r="I36" s="28">
        <f>単位行列!I36-投入係数表!I34</f>
        <v>-2.6113127364848748E-2</v>
      </c>
      <c r="J36" s="28">
        <f>単位行列!J36-投入係数表!J34</f>
        <v>-7.0637408568443055E-2</v>
      </c>
      <c r="K36" s="28">
        <f>単位行列!K36-投入係数表!K34</f>
        <v>-1.8749759391320057E-2</v>
      </c>
      <c r="L36" s="28">
        <f>単位行列!L36-投入係数表!L34</f>
        <v>-9.8950043342899516E-2</v>
      </c>
      <c r="M36" s="28">
        <f>単位行列!M36-投入係数表!M34</f>
        <v>-4.6814962623294647E-2</v>
      </c>
      <c r="N36" s="28">
        <f>単位行列!N36-投入係数表!N34</f>
        <v>-2.8723778059119839E-2</v>
      </c>
      <c r="O36" s="28">
        <f>単位行列!O36-投入係数表!O34</f>
        <v>-2.7165377285616871E-2</v>
      </c>
      <c r="P36" s="28">
        <f>単位行列!P36-投入係数表!P34</f>
        <v>-2.2398561957865104E-2</v>
      </c>
      <c r="Q36" s="28">
        <f>単位行列!Q36-投入係数表!Q34</f>
        <v>-1.8445615377236487E-2</v>
      </c>
      <c r="R36" s="28">
        <f>単位行列!R36-投入係数表!R34</f>
        <v>-2.8548373859133298E-2</v>
      </c>
      <c r="S36" s="28">
        <f>単位行列!S36-投入係数表!S34</f>
        <v>-1.465049188424224E-2</v>
      </c>
      <c r="T36" s="28">
        <f>単位行列!T36-投入係数表!T34</f>
        <v>-2.2486002077802898E-2</v>
      </c>
      <c r="U36" s="28">
        <f>単位行列!U36-投入係数表!U34</f>
        <v>-2.1548215261522896E-2</v>
      </c>
      <c r="V36" s="28">
        <f>単位行列!V36-投入係数表!V34</f>
        <v>-1.5477694636827142E-2</v>
      </c>
      <c r="W36" s="28">
        <f>単位行列!W36-投入係数表!W34</f>
        <v>-9.2765522306730672E-2</v>
      </c>
      <c r="X36" s="28">
        <f>単位行列!X36-投入係数表!X34</f>
        <v>-4.3820916366795332E-2</v>
      </c>
      <c r="Y36" s="28">
        <f>単位行列!Y36-投入係数表!Y34</f>
        <v>-3.3672375307540296E-2</v>
      </c>
      <c r="Z36" s="28">
        <f>単位行列!Z36-投入係数表!Z34</f>
        <v>-2.3461995624651389E-2</v>
      </c>
      <c r="AA36" s="28">
        <f>単位行列!AA36-投入係数表!AA34</f>
        <v>-7.6340990852400856E-2</v>
      </c>
      <c r="AB36" s="28">
        <f>単位行列!AB36-投入係数表!AB34</f>
        <v>-4.9963186388831078E-2</v>
      </c>
      <c r="AC36" s="28">
        <f>単位行列!AC36-投入係数表!AC34</f>
        <v>-3.58164076334287E-2</v>
      </c>
      <c r="AD36" s="28">
        <f>単位行列!AD36-投入係数表!AD34</f>
        <v>-2.9480730613467036E-3</v>
      </c>
      <c r="AE36" s="28">
        <f>単位行列!AE36-投入係数表!AE34</f>
        <v>0.94886877347679599</v>
      </c>
      <c r="AF36" s="28">
        <f>単位行列!AF36-投入係数表!AF34</f>
        <v>-2.0129017015024432E-2</v>
      </c>
      <c r="AG36" s="28">
        <f>単位行列!AG36-投入係数表!AG34</f>
        <v>-3.3689001626385245E-2</v>
      </c>
      <c r="AH36" s="28">
        <f>単位行列!AH36-投入係数表!AH34</f>
        <v>-2.7559569819311139E-2</v>
      </c>
      <c r="AI36" s="28">
        <f>単位行列!AI36-投入係数表!AI34</f>
        <v>-1.7294725303480446E-2</v>
      </c>
      <c r="AJ36" s="28">
        <f>単位行列!AJ36-投入係数表!AJ34</f>
        <v>-4.0369222470965582E-2</v>
      </c>
      <c r="AK36" s="28">
        <f>単位行列!AK36-投入係数表!AK34</f>
        <v>-1.5052941394748432E-2</v>
      </c>
      <c r="AL36" s="28">
        <f>単位行列!AL36-投入係数表!AL34</f>
        <v>-3.5777195426330968E-2</v>
      </c>
      <c r="AM36" s="28">
        <f>単位行列!AM36-投入係数表!AM34</f>
        <v>-6.1530157873431378E-2</v>
      </c>
      <c r="AN36" s="34">
        <f>単位行列!AN36-投入係数表!AN34</f>
        <v>-2.7414046697309392E-2</v>
      </c>
    </row>
    <row r="37" spans="2:40" x14ac:dyDescent="0.15">
      <c r="B37" s="5" t="s">
        <v>76</v>
      </c>
      <c r="C37" s="42" t="s">
        <v>108</v>
      </c>
      <c r="D37" s="33">
        <f>単位行列!D37-投入係数表!D35</f>
        <v>-4.6713839599760104E-3</v>
      </c>
      <c r="E37" s="28">
        <f>単位行列!E37-投入係数表!E35</f>
        <v>0</v>
      </c>
      <c r="F37" s="28">
        <f>単位行列!F37-投入係数表!F35</f>
        <v>-5.9479436056672557E-3</v>
      </c>
      <c r="G37" s="28">
        <f>単位行列!G37-投入係数表!G35</f>
        <v>-4.6476827947886899E-3</v>
      </c>
      <c r="H37" s="28">
        <f>単位行列!H37-投入係数表!H35</f>
        <v>-2.8521262309095892E-3</v>
      </c>
      <c r="I37" s="28">
        <f>単位行列!I37-投入係数表!I35</f>
        <v>-1.5101860358226291E-2</v>
      </c>
      <c r="J37" s="28">
        <f>単位行列!J37-投入係数表!J35</f>
        <v>-3.7617554858934183E-3</v>
      </c>
      <c r="K37" s="28">
        <f>単位行列!K37-投入係数表!K35</f>
        <v>-3.7139374240279638E-3</v>
      </c>
      <c r="L37" s="28">
        <f>単位行列!L37-投入係数表!L35</f>
        <v>-4.258019115855727E-3</v>
      </c>
      <c r="M37" s="28">
        <f>単位行列!M37-投入係数表!M35</f>
        <v>-4.7650309802198774E-3</v>
      </c>
      <c r="N37" s="28">
        <f>単位行列!N37-投入係数表!N35</f>
        <v>-2.4666853547792317E-3</v>
      </c>
      <c r="O37" s="28">
        <f>単位行列!O37-投入係数表!O35</f>
        <v>-5.3259380937150302E-3</v>
      </c>
      <c r="P37" s="28">
        <f>単位行列!P37-投入係数表!P35</f>
        <v>-6.5720050371886295E-3</v>
      </c>
      <c r="Q37" s="28">
        <f>単位行列!Q37-投入係数表!Q35</f>
        <v>-8.7307302341391238E-3</v>
      </c>
      <c r="R37" s="28">
        <f>単位行列!R37-投入係数表!R35</f>
        <v>-5.0522124773591612E-3</v>
      </c>
      <c r="S37" s="28">
        <f>単位行列!S37-投入係数表!S35</f>
        <v>-5.4709731499475072E-3</v>
      </c>
      <c r="T37" s="28">
        <f>単位行列!T37-投入係数表!T35</f>
        <v>-1.375285326418158E-2</v>
      </c>
      <c r="U37" s="28">
        <f>単位行列!U37-投入係数表!U35</f>
        <v>-2.1509350299391154E-2</v>
      </c>
      <c r="V37" s="28">
        <f>単位行列!V37-投入係数表!V35</f>
        <v>-2.527346213644666E-3</v>
      </c>
      <c r="W37" s="28">
        <f>単位行列!W37-投入係数表!W35</f>
        <v>-5.9347511669174315E-3</v>
      </c>
      <c r="X37" s="28">
        <f>単位行列!X37-投入係数表!X35</f>
        <v>-8.4632893842499501E-3</v>
      </c>
      <c r="Y37" s="28">
        <f>単位行列!Y37-投入係数表!Y35</f>
        <v>-1.240771357726517E-2</v>
      </c>
      <c r="Z37" s="28">
        <f>単位行列!Z37-投入係数表!Z35</f>
        <v>-3.6894956604542818E-2</v>
      </c>
      <c r="AA37" s="28">
        <f>単位行列!AA37-投入係数表!AA35</f>
        <v>-9.8098163549896374E-3</v>
      </c>
      <c r="AB37" s="28">
        <f>単位行列!AB37-投入係数表!AB35</f>
        <v>-4.0404870525758953E-2</v>
      </c>
      <c r="AC37" s="28">
        <f>単位行列!AC37-投入係数表!AC35</f>
        <v>-5.8526957700170794E-2</v>
      </c>
      <c r="AD37" s="28">
        <f>単位行列!AD37-投入係数表!AD35</f>
        <v>-3.6636291024851222E-3</v>
      </c>
      <c r="AE37" s="28">
        <f>単位行列!AE37-投入係数表!AE35</f>
        <v>-1.1234342430915562E-2</v>
      </c>
      <c r="AF37" s="28">
        <f>単位行列!AF37-投入係数表!AF35</f>
        <v>0.81436311000270767</v>
      </c>
      <c r="AG37" s="28">
        <f>単位行列!AG37-投入係数表!AG35</f>
        <v>-2.9284361759296478E-2</v>
      </c>
      <c r="AH37" s="28">
        <f>単位行列!AH37-投入係数表!AH35</f>
        <v>-3.3829829146885093E-2</v>
      </c>
      <c r="AI37" s="28">
        <f>単位行列!AI37-投入係数表!AI35</f>
        <v>-1.400903822269154E-2</v>
      </c>
      <c r="AJ37" s="28">
        <f>単位行列!AJ37-投入係数表!AJ35</f>
        <v>-6.7745442145525789E-2</v>
      </c>
      <c r="AK37" s="28">
        <f>単位行列!AK37-投入係数表!AK35</f>
        <v>-3.8205270056906347E-2</v>
      </c>
      <c r="AL37" s="28">
        <f>単位行列!AL37-投入係数表!AL35</f>
        <v>-2.4155058304552394E-2</v>
      </c>
      <c r="AM37" s="28">
        <f>単位行列!AM37-投入係数表!AM35</f>
        <v>0</v>
      </c>
      <c r="AN37" s="34">
        <f>単位行列!AN37-投入係数表!AN35</f>
        <v>-2.3367641630651002E-2</v>
      </c>
    </row>
    <row r="38" spans="2:40" x14ac:dyDescent="0.15">
      <c r="B38" s="5" t="s">
        <v>77</v>
      </c>
      <c r="C38" s="42" t="s">
        <v>138</v>
      </c>
      <c r="D38" s="33">
        <f>単位行列!D38-投入係数表!D36</f>
        <v>0</v>
      </c>
      <c r="E38" s="28">
        <f>単位行列!E38-投入係数表!E36</f>
        <v>0</v>
      </c>
      <c r="F38" s="28">
        <f>単位行列!F38-投入係数表!F36</f>
        <v>0</v>
      </c>
      <c r="G38" s="28">
        <f>単位行列!G38-投入係数表!G36</f>
        <v>0</v>
      </c>
      <c r="H38" s="28">
        <f>単位行列!H38-投入係数表!H36</f>
        <v>0</v>
      </c>
      <c r="I38" s="28">
        <f>単位行列!I38-投入係数表!I36</f>
        <v>0</v>
      </c>
      <c r="J38" s="28">
        <f>単位行列!J38-投入係数表!J36</f>
        <v>0</v>
      </c>
      <c r="K38" s="28">
        <f>単位行列!K38-投入係数表!K36</f>
        <v>0</v>
      </c>
      <c r="L38" s="28">
        <f>単位行列!L38-投入係数表!L36</f>
        <v>0</v>
      </c>
      <c r="M38" s="28">
        <f>単位行列!M38-投入係数表!M36</f>
        <v>0</v>
      </c>
      <c r="N38" s="28">
        <f>単位行列!N38-投入係数表!N36</f>
        <v>0</v>
      </c>
      <c r="O38" s="28">
        <f>単位行列!O38-投入係数表!O36</f>
        <v>0</v>
      </c>
      <c r="P38" s="28">
        <f>単位行列!P38-投入係数表!P36</f>
        <v>0</v>
      </c>
      <c r="Q38" s="28">
        <f>単位行列!Q38-投入係数表!Q36</f>
        <v>0</v>
      </c>
      <c r="R38" s="28">
        <f>単位行列!R38-投入係数表!R36</f>
        <v>0</v>
      </c>
      <c r="S38" s="28">
        <f>単位行列!S38-投入係数表!S36</f>
        <v>0</v>
      </c>
      <c r="T38" s="28">
        <f>単位行列!T38-投入係数表!T36</f>
        <v>0</v>
      </c>
      <c r="U38" s="28">
        <f>単位行列!U38-投入係数表!U36</f>
        <v>0</v>
      </c>
      <c r="V38" s="28">
        <f>単位行列!V38-投入係数表!V36</f>
        <v>0</v>
      </c>
      <c r="W38" s="28">
        <f>単位行列!W38-投入係数表!W36</f>
        <v>0</v>
      </c>
      <c r="X38" s="28">
        <f>単位行列!X38-投入係数表!X36</f>
        <v>0</v>
      </c>
      <c r="Y38" s="28">
        <f>単位行列!Y38-投入係数表!Y36</f>
        <v>0</v>
      </c>
      <c r="Z38" s="28">
        <f>単位行列!Z38-投入係数表!Z36</f>
        <v>0</v>
      </c>
      <c r="AA38" s="28">
        <f>単位行列!AA38-投入係数表!AA36</f>
        <v>0</v>
      </c>
      <c r="AB38" s="28">
        <f>単位行列!AB38-投入係数表!AB36</f>
        <v>0</v>
      </c>
      <c r="AC38" s="28">
        <f>単位行列!AC38-投入係数表!AC36</f>
        <v>0</v>
      </c>
      <c r="AD38" s="28">
        <f>単位行列!AD38-投入係数表!AD36</f>
        <v>0</v>
      </c>
      <c r="AE38" s="28">
        <f>単位行列!AE38-投入係数表!AE36</f>
        <v>0</v>
      </c>
      <c r="AF38" s="28">
        <f>単位行列!AF38-投入係数表!AF36</f>
        <v>0</v>
      </c>
      <c r="AG38" s="28">
        <f>単位行列!AG38-投入係数表!AG36</f>
        <v>1</v>
      </c>
      <c r="AH38" s="28">
        <f>単位行列!AH38-投入係数表!AH36</f>
        <v>0</v>
      </c>
      <c r="AI38" s="28">
        <f>単位行列!AI38-投入係数表!AI36</f>
        <v>0</v>
      </c>
      <c r="AJ38" s="28">
        <f>単位行列!AJ38-投入係数表!AJ36</f>
        <v>0</v>
      </c>
      <c r="AK38" s="28">
        <f>単位行列!AK38-投入係数表!AK36</f>
        <v>0</v>
      </c>
      <c r="AL38" s="28">
        <f>単位行列!AL38-投入係数表!AL36</f>
        <v>0</v>
      </c>
      <c r="AM38" s="28">
        <f>単位行列!AM38-投入係数表!AM36</f>
        <v>0</v>
      </c>
      <c r="AN38" s="34">
        <f>単位行列!AN38-投入係数表!AN36</f>
        <v>-5.4584752883737278E-2</v>
      </c>
    </row>
    <row r="39" spans="2:40" x14ac:dyDescent="0.15">
      <c r="B39" s="5" t="s">
        <v>78</v>
      </c>
      <c r="C39" s="42" t="s">
        <v>139</v>
      </c>
      <c r="D39" s="33">
        <f>単位行列!D39-投入係数表!D37</f>
        <v>-2.0897412660761102E-7</v>
      </c>
      <c r="E39" s="28">
        <f>単位行列!E39-投入係数表!E37</f>
        <v>0</v>
      </c>
      <c r="F39" s="28">
        <f>単位行列!F39-投入係数表!F37</f>
        <v>-2.1805194103003181E-4</v>
      </c>
      <c r="G39" s="28">
        <f>単位行列!G39-投入係数表!G37</f>
        <v>-1.4673619323925086E-6</v>
      </c>
      <c r="H39" s="28">
        <f>単位行列!H39-投入係数表!H37</f>
        <v>-6.099694176110829E-5</v>
      </c>
      <c r="I39" s="28">
        <f>単位行列!I39-投入係数表!I37</f>
        <v>-3.0972295905132665E-4</v>
      </c>
      <c r="J39" s="28">
        <f>単位行列!J39-投入係数表!J37</f>
        <v>0</v>
      </c>
      <c r="K39" s="28">
        <f>単位行列!K39-投入係数表!K37</f>
        <v>-1.705872545446314E-4</v>
      </c>
      <c r="L39" s="28">
        <f>単位行列!L39-投入係数表!L37</f>
        <v>-1.4789055720742643E-4</v>
      </c>
      <c r="M39" s="28">
        <f>単位行列!M39-投入係数表!M37</f>
        <v>-3.9505369678053407E-4</v>
      </c>
      <c r="N39" s="28">
        <f>単位行列!N39-投入係数表!N37</f>
        <v>-1.8762713749808108E-5</v>
      </c>
      <c r="O39" s="28">
        <f>単位行列!O39-投入係数表!O37</f>
        <v>-3.860821181463099E-4</v>
      </c>
      <c r="P39" s="28">
        <f>単位行列!P39-投入係数表!P37</f>
        <v>-7.1464807640472154E-4</v>
      </c>
      <c r="Q39" s="28">
        <f>単位行列!Q39-投入係数表!Q37</f>
        <v>-3.9043063457807356E-4</v>
      </c>
      <c r="R39" s="28">
        <f>単位行列!R39-投入係数表!R37</f>
        <v>-3.276039754223136E-4</v>
      </c>
      <c r="S39" s="28">
        <f>単位行列!S39-投入係数表!S37</f>
        <v>-1.6607850758019117E-3</v>
      </c>
      <c r="T39" s="28">
        <f>単位行列!T39-投入係数表!T37</f>
        <v>-1.6528816553622737E-3</v>
      </c>
      <c r="U39" s="28">
        <f>単位行列!U39-投入係数表!U37</f>
        <v>-5.7606358869439903E-4</v>
      </c>
      <c r="V39" s="28">
        <f>単位行列!V39-投入係数表!V37</f>
        <v>-1.551791911878432E-4</v>
      </c>
      <c r="W39" s="28">
        <f>単位行列!W39-投入係数表!W37</f>
        <v>-4.740173105589862E-5</v>
      </c>
      <c r="X39" s="28">
        <f>単位行列!X39-投入係数表!X37</f>
        <v>-1.8690269436022746E-4</v>
      </c>
      <c r="Y39" s="28">
        <f>単位行列!Y39-投入係数表!Y37</f>
        <v>-6.9259838847229936E-4</v>
      </c>
      <c r="Z39" s="28">
        <f>単位行列!Z39-投入係数表!Z37</f>
        <v>-1.0683609231387863E-4</v>
      </c>
      <c r="AA39" s="28">
        <f>単位行列!AA39-投入係数表!AA37</f>
        <v>-2.5165849386122588E-4</v>
      </c>
      <c r="AB39" s="28">
        <f>単位行列!AB39-投入係数表!AB37</f>
        <v>-2.2266661861874027E-4</v>
      </c>
      <c r="AC39" s="28">
        <f>単位行列!AC39-投入係数表!AC37</f>
        <v>-1.7784886083493137E-4</v>
      </c>
      <c r="AD39" s="28">
        <f>単位行列!AD39-投入係数表!AD37</f>
        <v>-1.5165601557066629E-6</v>
      </c>
      <c r="AE39" s="28">
        <f>単位行列!AE39-投入係数表!AE37</f>
        <v>-1.0612804041563899E-3</v>
      </c>
      <c r="AF39" s="28">
        <f>単位行列!AF39-投入係数表!AF37</f>
        <v>-6.013827604222202E-3</v>
      </c>
      <c r="AG39" s="28">
        <f>単位行列!AG39-投入係数表!AG37</f>
        <v>-1.5674352839886756E-4</v>
      </c>
      <c r="AH39" s="28">
        <f>単位行列!AH39-投入係数表!AH37</f>
        <v>1</v>
      </c>
      <c r="AI39" s="28">
        <f>単位行列!AI39-投入係数表!AI37</f>
        <v>-1.1009060593154574E-4</v>
      </c>
      <c r="AJ39" s="28">
        <f>単位行列!AJ39-投入係数表!AJ37</f>
        <v>0</v>
      </c>
      <c r="AK39" s="28">
        <f>単位行列!AK39-投入係数表!AK37</f>
        <v>-5.4618765536036229E-4</v>
      </c>
      <c r="AL39" s="28">
        <f>単位行列!AL39-投入係数表!AL37</f>
        <v>-6.0351170746368306E-4</v>
      </c>
      <c r="AM39" s="28">
        <f>単位行列!AM39-投入係数表!AM37</f>
        <v>0</v>
      </c>
      <c r="AN39" s="34">
        <f>単位行列!AN39-投入係数表!AN37</f>
        <v>-1.3209913447853885E-3</v>
      </c>
    </row>
    <row r="40" spans="2:40" x14ac:dyDescent="0.15">
      <c r="B40" s="5" t="s">
        <v>79</v>
      </c>
      <c r="C40" s="42" t="s">
        <v>109</v>
      </c>
      <c r="D40" s="33">
        <f>単位行列!D40-投入係数表!D38</f>
        <v>0</v>
      </c>
      <c r="E40" s="28">
        <f>単位行列!E40-投入係数表!E38</f>
        <v>0</v>
      </c>
      <c r="F40" s="28">
        <f>単位行列!F40-投入係数表!F38</f>
        <v>0</v>
      </c>
      <c r="G40" s="28">
        <f>単位行列!G40-投入係数表!G38</f>
        <v>0</v>
      </c>
      <c r="H40" s="28">
        <f>単位行列!H40-投入係数表!H38</f>
        <v>0</v>
      </c>
      <c r="I40" s="28">
        <f>単位行列!I40-投入係数表!I38</f>
        <v>-6.433596411409002E-6</v>
      </c>
      <c r="J40" s="28">
        <f>単位行列!J40-投入係数表!J38</f>
        <v>0</v>
      </c>
      <c r="K40" s="28">
        <f>単位行列!K40-投入係数表!K38</f>
        <v>0</v>
      </c>
      <c r="L40" s="28">
        <f>単位行列!L40-投入係数表!L38</f>
        <v>0</v>
      </c>
      <c r="M40" s="28">
        <f>単位行列!M40-投入係数表!M38</f>
        <v>0</v>
      </c>
      <c r="N40" s="28">
        <f>単位行列!N40-投入係数表!N38</f>
        <v>0</v>
      </c>
      <c r="O40" s="28">
        <f>単位行列!O40-投入係数表!O38</f>
        <v>0</v>
      </c>
      <c r="P40" s="28">
        <f>単位行列!P40-投入係数表!P38</f>
        <v>0</v>
      </c>
      <c r="Q40" s="28">
        <f>単位行列!Q40-投入係数表!Q38</f>
        <v>0</v>
      </c>
      <c r="R40" s="28">
        <f>単位行列!R40-投入係数表!R38</f>
        <v>0</v>
      </c>
      <c r="S40" s="28">
        <f>単位行列!S40-投入係数表!S38</f>
        <v>0</v>
      </c>
      <c r="T40" s="28">
        <f>単位行列!T40-投入係数表!T38</f>
        <v>0</v>
      </c>
      <c r="U40" s="28">
        <f>単位行列!U40-投入係数表!U38</f>
        <v>0</v>
      </c>
      <c r="V40" s="28">
        <f>単位行列!V40-投入係数表!V38</f>
        <v>0</v>
      </c>
      <c r="W40" s="28">
        <f>単位行列!W40-投入係数表!W38</f>
        <v>0</v>
      </c>
      <c r="X40" s="28">
        <f>単位行列!X40-投入係数表!X38</f>
        <v>0</v>
      </c>
      <c r="Y40" s="28">
        <f>単位行列!Y40-投入係数表!Y38</f>
        <v>0</v>
      </c>
      <c r="Z40" s="28">
        <f>単位行列!Z40-投入係数表!Z38</f>
        <v>-1.2820331077665435E-4</v>
      </c>
      <c r="AA40" s="28">
        <f>単位行列!AA40-投入係数表!AA38</f>
        <v>0</v>
      </c>
      <c r="AB40" s="28">
        <f>単位行列!AB40-投入係数表!AB38</f>
        <v>-2.0079037230115413E-5</v>
      </c>
      <c r="AC40" s="28">
        <f>単位行列!AC40-投入係数表!AC38</f>
        <v>-9.4096433848161093E-5</v>
      </c>
      <c r="AD40" s="28">
        <f>単位行列!AD40-投入係数表!AD38</f>
        <v>-1.0207883620715687E-5</v>
      </c>
      <c r="AE40" s="28">
        <f>単位行列!AE40-投入係数表!AE38</f>
        <v>-3.7718008413040963E-4</v>
      </c>
      <c r="AF40" s="28">
        <f>単位行列!AF40-投入係数表!AF38</f>
        <v>-3.1204523858412527E-4</v>
      </c>
      <c r="AG40" s="28">
        <f>単位行列!AG40-投入係数表!AG38</f>
        <v>-1.8632315506382082E-5</v>
      </c>
      <c r="AH40" s="28">
        <f>単位行列!AH40-投入係数表!AH38</f>
        <v>-1.2340509785718488E-5</v>
      </c>
      <c r="AI40" s="28">
        <f>単位行列!AI40-投入係数表!AI38</f>
        <v>0.98513326252847266</v>
      </c>
      <c r="AJ40" s="28">
        <f>単位行列!AJ40-投入係数表!AJ38</f>
        <v>0</v>
      </c>
      <c r="AK40" s="28">
        <f>単位行列!AK40-投入係数表!AK38</f>
        <v>-2.0556659332251676E-5</v>
      </c>
      <c r="AL40" s="28">
        <f>単位行列!AL40-投入係数表!AL38</f>
        <v>-2.9148763550261082E-4</v>
      </c>
      <c r="AM40" s="28">
        <f>単位行列!AM40-投入係数表!AM38</f>
        <v>0</v>
      </c>
      <c r="AN40" s="34">
        <f>単位行列!AN40-投入係数表!AN38</f>
        <v>-6.9525860251862552E-5</v>
      </c>
    </row>
    <row r="41" spans="2:40" x14ac:dyDescent="0.15">
      <c r="B41" s="5" t="s">
        <v>80</v>
      </c>
      <c r="C41" s="42" t="s">
        <v>146</v>
      </c>
      <c r="D41" s="33">
        <f>単位行列!D41-投入係数表!D39</f>
        <v>-2.6685391075649718E-3</v>
      </c>
      <c r="E41" s="28">
        <f>単位行列!E41-投入係数表!E39</f>
        <v>0</v>
      </c>
      <c r="F41" s="28">
        <f>単位行列!F41-投入係数表!F39</f>
        <v>-1.1709154401354062E-3</v>
      </c>
      <c r="G41" s="28">
        <f>単位行列!G41-投入係数表!G39</f>
        <v>-1.7302344315843668E-3</v>
      </c>
      <c r="H41" s="28">
        <f>単位行列!H41-投入係数表!H39</f>
        <v>-2.935985697786469E-4</v>
      </c>
      <c r="I41" s="28">
        <f>単位行列!I41-投入係数表!I39</f>
        <v>-1.2110490534211385E-3</v>
      </c>
      <c r="J41" s="28">
        <f>単位行列!J41-投入係数表!J39</f>
        <v>-4.1797283176593533E-4</v>
      </c>
      <c r="K41" s="28">
        <f>単位行列!K41-投入係数表!K39</f>
        <v>-4.47954153825388E-4</v>
      </c>
      <c r="L41" s="28">
        <f>単位行列!L41-投入係数表!L39</f>
        <v>-1.2521692070850778E-3</v>
      </c>
      <c r="M41" s="28">
        <f>単位行列!M41-投入係数表!M39</f>
        <v>-3.9528775271532033E-4</v>
      </c>
      <c r="N41" s="28">
        <f>単位行列!N41-投入係数表!N39</f>
        <v>-1.407967379771633E-3</v>
      </c>
      <c r="O41" s="28">
        <f>単位行列!O41-投入係数表!O39</f>
        <v>-2.4806884738207249E-4</v>
      </c>
      <c r="P41" s="28">
        <f>単位行列!P41-投入係数表!P39</f>
        <v>-1.5434737104851146E-3</v>
      </c>
      <c r="Q41" s="28">
        <f>単位行列!Q41-投入係数表!Q39</f>
        <v>-5.2305790938489199E-4</v>
      </c>
      <c r="R41" s="28">
        <f>単位行列!R41-投入係数表!R39</f>
        <v>-4.3020924077321953E-4</v>
      </c>
      <c r="S41" s="28">
        <f>単位行列!S41-投入係数表!S39</f>
        <v>-3.5062138311047088E-4</v>
      </c>
      <c r="T41" s="28">
        <f>単位行列!T41-投入係数表!T39</f>
        <v>-4.5325633785580385E-4</v>
      </c>
      <c r="U41" s="28">
        <f>単位行列!U41-投入係数表!U39</f>
        <v>-1.6656609918698086E-4</v>
      </c>
      <c r="V41" s="28">
        <f>単位行列!V41-投入係数表!V39</f>
        <v>-8.6630049724963475E-5</v>
      </c>
      <c r="W41" s="28">
        <f>単位行列!W41-投入係数表!W39</f>
        <v>-8.6631557797192693E-4</v>
      </c>
      <c r="X41" s="28">
        <f>単位行列!X41-投入係数表!X39</f>
        <v>-7.5604485635324286E-4</v>
      </c>
      <c r="Y41" s="28">
        <f>単位行列!Y41-投入係数表!Y39</f>
        <v>-2.3599361790380439E-3</v>
      </c>
      <c r="Z41" s="28">
        <f>単位行列!Z41-投入係数表!Z39</f>
        <v>-8.3152912385693143E-3</v>
      </c>
      <c r="AA41" s="28">
        <f>単位行列!AA41-投入係数表!AA39</f>
        <v>-1.8710098382447194E-3</v>
      </c>
      <c r="AB41" s="28">
        <f>単位行列!AB41-投入係数表!AB39</f>
        <v>-5.9444744663242756E-4</v>
      </c>
      <c r="AC41" s="28">
        <f>単位行列!AC41-投入係数表!AC39</f>
        <v>-3.7976678316811638E-3</v>
      </c>
      <c r="AD41" s="28">
        <f>単位行列!AD41-投入係数表!AD39</f>
        <v>-2.4595961951497927E-4</v>
      </c>
      <c r="AE41" s="28">
        <f>単位行列!AE41-投入係数表!AE39</f>
        <v>-1.7461407414282465E-3</v>
      </c>
      <c r="AF41" s="28">
        <f>単位行列!AF41-投入係数表!AF39</f>
        <v>-8.1916351670931523E-4</v>
      </c>
      <c r="AG41" s="28">
        <f>単位行列!AG41-投入係数表!AG39</f>
        <v>-2.3050518882186409E-6</v>
      </c>
      <c r="AH41" s="28">
        <f>単位行列!AH41-投入係数表!AH39</f>
        <v>-2.389905748870894E-3</v>
      </c>
      <c r="AI41" s="28">
        <f>単位行列!AI41-投入係数表!AI39</f>
        <v>-1.1534257724688886E-3</v>
      </c>
      <c r="AJ41" s="28">
        <f>単位行列!AJ41-投入係数表!AJ39</f>
        <v>1</v>
      </c>
      <c r="AK41" s="28">
        <f>単位行列!AK41-投入係数表!AK39</f>
        <v>-1.8585050533557166E-3</v>
      </c>
      <c r="AL41" s="28">
        <f>単位行列!AL41-投入係数表!AL39</f>
        <v>-2.5636609402141883E-3</v>
      </c>
      <c r="AM41" s="28">
        <f>単位行列!AM41-投入係数表!AM39</f>
        <v>0</v>
      </c>
      <c r="AN41" s="34">
        <f>単位行列!AN41-投入係数表!AN39</f>
        <v>-1.6827401801211922E-2</v>
      </c>
    </row>
    <row r="42" spans="2:40" x14ac:dyDescent="0.15">
      <c r="B42" s="5" t="s">
        <v>81</v>
      </c>
      <c r="C42" s="42" t="s">
        <v>110</v>
      </c>
      <c r="D42" s="33">
        <f>単位行列!D42-投入係数表!D40</f>
        <v>-2.1608996856493558E-2</v>
      </c>
      <c r="E42" s="28">
        <f>単位行列!E42-投入係数表!E40</f>
        <v>0</v>
      </c>
      <c r="F42" s="28">
        <f>単位行列!F42-投入係数表!F40</f>
        <v>-5.6125301544177969E-2</v>
      </c>
      <c r="G42" s="28">
        <f>単位行列!G42-投入係数表!G40</f>
        <v>-4.7214894254383646E-2</v>
      </c>
      <c r="H42" s="28">
        <f>単位行列!H42-投入係数表!H40</f>
        <v>-1.526908896229782E-2</v>
      </c>
      <c r="I42" s="28">
        <f>単位行列!I42-投入係数表!I40</f>
        <v>-6.9835292560374157E-2</v>
      </c>
      <c r="J42" s="28">
        <f>単位行列!J42-投入係数表!J40</f>
        <v>-3.3437826541274827E-2</v>
      </c>
      <c r="K42" s="28">
        <f>単位行列!K42-投入係数表!K40</f>
        <v>-4.3586386519798667E-2</v>
      </c>
      <c r="L42" s="28">
        <f>単位行列!L42-投入係数表!L40</f>
        <v>-4.5988223959493653E-2</v>
      </c>
      <c r="M42" s="28">
        <f>単位行列!M42-投入係数表!M40</f>
        <v>-2.0304047165126158E-2</v>
      </c>
      <c r="N42" s="28">
        <f>単位行列!N42-投入係数表!N40</f>
        <v>-1.9117995037282461E-2</v>
      </c>
      <c r="O42" s="28">
        <f>単位行列!O42-投入係数表!O40</f>
        <v>-2.9034059725803928E-2</v>
      </c>
      <c r="P42" s="28">
        <f>単位行列!P42-投入係数表!P40</f>
        <v>-4.354584028267549E-2</v>
      </c>
      <c r="Q42" s="28">
        <f>単位行列!Q42-投入係数表!Q40</f>
        <v>-3.8389891253970861E-2</v>
      </c>
      <c r="R42" s="28">
        <f>単位行列!R42-投入係数表!R40</f>
        <v>-3.7370067999225993E-2</v>
      </c>
      <c r="S42" s="28">
        <f>単位行列!S42-投入係数表!S40</f>
        <v>-4.4033406268286772E-2</v>
      </c>
      <c r="T42" s="28">
        <f>単位行列!T42-投入係数表!T40</f>
        <v>-5.2098888440030092E-2</v>
      </c>
      <c r="U42" s="28">
        <f>単位行列!U42-投入係数表!U40</f>
        <v>-6.7538510645208702E-2</v>
      </c>
      <c r="V42" s="28">
        <f>単位行列!V42-投入係数表!V40</f>
        <v>-3.1337780187093295E-2</v>
      </c>
      <c r="W42" s="28">
        <f>単位行列!W42-投入係数表!W40</f>
        <v>-3.8306627279965019E-2</v>
      </c>
      <c r="X42" s="28">
        <f>単位行列!X42-投入係数表!X40</f>
        <v>-0.10991677028210091</v>
      </c>
      <c r="Y42" s="28">
        <f>単位行列!Y42-投入係数表!Y40</f>
        <v>-8.7167398039857166E-2</v>
      </c>
      <c r="Z42" s="28">
        <f>単位行列!Z42-投入係数表!Z40</f>
        <v>-0.15632376610500151</v>
      </c>
      <c r="AA42" s="28">
        <f>単位行列!AA42-投入係数表!AA40</f>
        <v>-6.3726415414398982E-2</v>
      </c>
      <c r="AB42" s="28">
        <f>単位行列!AB42-投入係数表!AB40</f>
        <v>-7.8498680343613389E-2</v>
      </c>
      <c r="AC42" s="28">
        <f>単位行列!AC42-投入係数表!AC40</f>
        <v>-0.12254299940671351</v>
      </c>
      <c r="AD42" s="28">
        <f>単位行列!AD42-投入係数表!AD40</f>
        <v>-2.8833564763849993E-2</v>
      </c>
      <c r="AE42" s="28">
        <f>単位行列!AE42-投入係数表!AE40</f>
        <v>-0.15952570016945544</v>
      </c>
      <c r="AF42" s="28">
        <f>単位行列!AF42-投入係数表!AF40</f>
        <v>-0.17532755551553839</v>
      </c>
      <c r="AG42" s="28">
        <f>単位行列!AG42-投入係数表!AG40</f>
        <v>-9.1667866456526706E-2</v>
      </c>
      <c r="AH42" s="28">
        <f>単位行列!AH42-投入係数表!AH40</f>
        <v>-9.4912787632087853E-2</v>
      </c>
      <c r="AI42" s="28">
        <f>単位行列!AI42-投入係数表!AI40</f>
        <v>-4.5443885596450399E-2</v>
      </c>
      <c r="AJ42" s="28">
        <f>単位行列!AJ42-投入係数表!AJ40</f>
        <v>-8.4785951253206815E-2</v>
      </c>
      <c r="AK42" s="28">
        <f>単位行列!AK42-投入係数表!AK40</f>
        <v>0.84308765585537715</v>
      </c>
      <c r="AL42" s="28">
        <f>単位行列!AL42-投入係数表!AL40</f>
        <v>-3.9447732527555152E-2</v>
      </c>
      <c r="AM42" s="28">
        <f>単位行列!AM42-投入係数表!AM40</f>
        <v>0</v>
      </c>
      <c r="AN42" s="34">
        <f>単位行列!AN42-投入係数表!AN40</f>
        <v>-1.5219210809132709E-2</v>
      </c>
    </row>
    <row r="43" spans="2:40" x14ac:dyDescent="0.15">
      <c r="B43" s="5" t="s">
        <v>82</v>
      </c>
      <c r="C43" s="42" t="s">
        <v>111</v>
      </c>
      <c r="D43" s="33">
        <f>単位行列!D43-投入係数表!D41</f>
        <v>-2.0666815988667659E-4</v>
      </c>
      <c r="E43" s="28">
        <f>単位行列!E43-投入係数表!E41</f>
        <v>0</v>
      </c>
      <c r="F43" s="28">
        <f>単位行列!F43-投入係数表!F41</f>
        <v>-3.3560638339143287E-4</v>
      </c>
      <c r="G43" s="28">
        <f>単位行列!G43-投入係数表!G41</f>
        <v>-5.0046069430109524E-5</v>
      </c>
      <c r="H43" s="28">
        <f>単位行列!H43-投入係数表!H41</f>
        <v>-4.3185941418223847E-5</v>
      </c>
      <c r="I43" s="28">
        <f>単位行列!I43-投入係数表!I41</f>
        <v>-1.7422217431164319E-4</v>
      </c>
      <c r="J43" s="28">
        <f>単位行列!J43-投入係数表!J41</f>
        <v>0</v>
      </c>
      <c r="K43" s="28">
        <f>単位行列!K43-投入係数表!K41</f>
        <v>-8.7516627084513677E-5</v>
      </c>
      <c r="L43" s="28">
        <f>単位行列!L43-投入係数表!L41</f>
        <v>-7.7847918543419916E-5</v>
      </c>
      <c r="M43" s="28">
        <f>単位行列!M43-投入係数表!M41</f>
        <v>-2.4710360710015567E-5</v>
      </c>
      <c r="N43" s="28">
        <f>単位行列!N43-投入係数表!N41</f>
        <v>-4.6248096899445285E-7</v>
      </c>
      <c r="O43" s="28">
        <f>単位行列!O43-投入係数表!O41</f>
        <v>-3.4643448992328872E-5</v>
      </c>
      <c r="P43" s="28">
        <f>単位行列!P43-投入係数表!P41</f>
        <v>-1.6906195549721512E-4</v>
      </c>
      <c r="Q43" s="28">
        <f>単位行列!Q43-投入係数表!Q41</f>
        <v>-1.528780346648375E-4</v>
      </c>
      <c r="R43" s="28">
        <f>単位行列!R43-投入係数表!R41</f>
        <v>-5.4399412177044739E-5</v>
      </c>
      <c r="S43" s="28">
        <f>単位行列!S43-投入係数表!S41</f>
        <v>-3.5570360583091475E-4</v>
      </c>
      <c r="T43" s="28">
        <f>単位行列!T43-投入係数表!T41</f>
        <v>-1.2589622803221224E-4</v>
      </c>
      <c r="U43" s="28">
        <f>単位行列!U43-投入係数表!U41</f>
        <v>-2.0356197523550558E-5</v>
      </c>
      <c r="V43" s="28">
        <f>単位行列!V43-投入係数表!V41</f>
        <v>-9.551055914294646E-5</v>
      </c>
      <c r="W43" s="28">
        <f>単位行列!W43-投入係数表!W41</f>
        <v>-1.7618212985649748E-4</v>
      </c>
      <c r="X43" s="28">
        <f>単位行列!X43-投入係数表!X41</f>
        <v>-3.3828890911424044E-4</v>
      </c>
      <c r="Y43" s="28">
        <f>単位行列!Y43-投入係数表!Y41</f>
        <v>-1.1366452736229001E-4</v>
      </c>
      <c r="Z43" s="28">
        <f>単位行列!Z43-投入係数表!Z41</f>
        <v>-4.1144830556098919E-4</v>
      </c>
      <c r="AA43" s="28">
        <f>単位行列!AA43-投入係数表!AA41</f>
        <v>-6.543852424213834E-5</v>
      </c>
      <c r="AB43" s="28">
        <f>単位行列!AB43-投入係数表!AB41</f>
        <v>-6.6489557127319258E-4</v>
      </c>
      <c r="AC43" s="28">
        <f>単位行列!AC43-投入係数表!AC41</f>
        <v>-2.9297751683340044E-4</v>
      </c>
      <c r="AD43" s="28">
        <f>単位行列!AD43-投入係数表!AD41</f>
        <v>-8.2847463536857454E-4</v>
      </c>
      <c r="AE43" s="28">
        <f>単位行列!AE43-投入係数表!AE41</f>
        <v>-7.3682717575562025E-4</v>
      </c>
      <c r="AF43" s="28">
        <f>単位行列!AF43-投入係数表!AF41</f>
        <v>-5.8569440573108525E-3</v>
      </c>
      <c r="AG43" s="28">
        <f>単位行列!AG43-投入係数表!AG41</f>
        <v>-4.5780304931068618E-4</v>
      </c>
      <c r="AH43" s="28">
        <f>単位行列!AH43-投入係数表!AH41</f>
        <v>-1.1091577968523262E-2</v>
      </c>
      <c r="AI43" s="28">
        <f>単位行列!AI43-投入係数表!AI41</f>
        <v>-2.0002727178577418E-2</v>
      </c>
      <c r="AJ43" s="28">
        <f>単位行列!AJ43-投入係数表!AJ41</f>
        <v>-2.3524667234113908E-3</v>
      </c>
      <c r="AK43" s="28">
        <f>単位行列!AK43-投入係数表!AK41</f>
        <v>-2.0802158810129014E-3</v>
      </c>
      <c r="AL43" s="28">
        <f>単位行列!AL43-投入係数表!AL41</f>
        <v>0.98332667829114784</v>
      </c>
      <c r="AM43" s="28">
        <f>単位行列!AM43-投入係数表!AM41</f>
        <v>0</v>
      </c>
      <c r="AN43" s="34">
        <f>単位行列!AN43-投入係数表!AN41</f>
        <v>-1.8285301246239846E-3</v>
      </c>
    </row>
    <row r="44" spans="2:40" x14ac:dyDescent="0.15">
      <c r="B44" s="5" t="s">
        <v>83</v>
      </c>
      <c r="C44" s="42" t="s">
        <v>3</v>
      </c>
      <c r="D44" s="33">
        <f>単位行列!D44-投入係数表!D42</f>
        <v>-2.327417535388949E-4</v>
      </c>
      <c r="E44" s="28">
        <f>単位行列!E44-投入係数表!E42</f>
        <v>0</v>
      </c>
      <c r="F44" s="28">
        <f>単位行列!F44-投入係数表!F42</f>
        <v>-7.2029851086676607E-4</v>
      </c>
      <c r="G44" s="28">
        <f>単位行列!G44-投入係数表!G42</f>
        <v>-1.2120911532309865E-3</v>
      </c>
      <c r="H44" s="28">
        <f>単位行列!H44-投入係数表!H42</f>
        <v>-5.0267171948642866E-4</v>
      </c>
      <c r="I44" s="28">
        <f>単位行列!I44-投入係数表!I42</f>
        <v>-7.6669614208694885E-4</v>
      </c>
      <c r="J44" s="28">
        <f>単位行列!J44-投入係数表!J42</f>
        <v>-2.0898641588296767E-4</v>
      </c>
      <c r="K44" s="28">
        <f>単位行列!K44-投入係数表!K42</f>
        <v>-1.5774205615403292E-4</v>
      </c>
      <c r="L44" s="28">
        <f>単位行列!L44-投入係数表!L42</f>
        <v>-9.6578568863268618E-4</v>
      </c>
      <c r="M44" s="28">
        <f>単位行列!M44-投入係数表!M42</f>
        <v>-3.5621031767597231E-4</v>
      </c>
      <c r="N44" s="28">
        <f>単位行列!N44-投入係数表!N42</f>
        <v>-3.7156868335351182E-4</v>
      </c>
      <c r="O44" s="28">
        <f>単位行列!O44-投入係数表!O42</f>
        <v>-3.89332683853096E-4</v>
      </c>
      <c r="P44" s="28">
        <f>単位行列!P44-投入係数表!P42</f>
        <v>-6.2936495989546898E-4</v>
      </c>
      <c r="Q44" s="28">
        <f>単位行列!Q44-投入係数表!Q42</f>
        <v>-9.5696816612739037E-4</v>
      </c>
      <c r="R44" s="28">
        <f>単位行列!R44-投入係数表!R42</f>
        <v>-6.7926215512701337E-4</v>
      </c>
      <c r="S44" s="28">
        <f>単位行列!S44-投入係数表!S42</f>
        <v>-7.0549801090183677E-4</v>
      </c>
      <c r="T44" s="28">
        <f>単位行列!T44-投入係数表!T42</f>
        <v>-1.1310900826556837E-3</v>
      </c>
      <c r="U44" s="28">
        <f>単位行列!U44-投入係数表!U42</f>
        <v>-1.7818989161165909E-3</v>
      </c>
      <c r="V44" s="28">
        <f>単位行列!V44-投入係数表!V42</f>
        <v>-2.7940443792315393E-4</v>
      </c>
      <c r="W44" s="28">
        <f>単位行列!W44-投入係数表!W42</f>
        <v>-1.0541424257479795E-3</v>
      </c>
      <c r="X44" s="28">
        <f>単位行列!X44-投入係数表!X42</f>
        <v>-9.1441674386414393E-4</v>
      </c>
      <c r="Y44" s="28">
        <f>単位行列!Y44-投入係数表!Y42</f>
        <v>-8.2220164762381698E-5</v>
      </c>
      <c r="Z44" s="28">
        <f>単位行列!Z44-投入係数表!Z42</f>
        <v>-9.752027177455339E-4</v>
      </c>
      <c r="AA44" s="28">
        <f>単位行列!AA44-投入係数表!AA42</f>
        <v>-2.8782865442163641E-3</v>
      </c>
      <c r="AB44" s="28">
        <f>単位行列!AB44-投入係数表!AB42</f>
        <v>-1.9743916723110257E-3</v>
      </c>
      <c r="AC44" s="28">
        <f>単位行列!AC44-投入係数表!AC42</f>
        <v>-3.007666699942626E-3</v>
      </c>
      <c r="AD44" s="28">
        <f>単位行列!AD44-投入係数表!AD42</f>
        <v>-3.8517248335179498E-4</v>
      </c>
      <c r="AE44" s="28">
        <f>単位行列!AE44-投入係数表!AE42</f>
        <v>-1.8226071043298162E-3</v>
      </c>
      <c r="AF44" s="28">
        <f>単位行列!AF44-投入係数表!AF42</f>
        <v>-1.7528126333216892E-3</v>
      </c>
      <c r="AG44" s="28">
        <f>単位行列!AG44-投入係数表!AG42</f>
        <v>-2.617589479878466E-3</v>
      </c>
      <c r="AH44" s="28">
        <f>単位行列!AH44-投入係数表!AH42</f>
        <v>-4.040847484374205E-3</v>
      </c>
      <c r="AI44" s="28">
        <f>単位行列!AI44-投入係数表!AI42</f>
        <v>-2.3092121987468525E-3</v>
      </c>
      <c r="AJ44" s="28">
        <f>単位行列!AJ44-投入係数表!AJ42</f>
        <v>-4.8849923009062785E-3</v>
      </c>
      <c r="AK44" s="28">
        <f>単位行列!AK44-投入係数表!AK42</f>
        <v>-1.7090850941526114E-3</v>
      </c>
      <c r="AL44" s="28">
        <f>単位行列!AL44-投入係数表!AL42</f>
        <v>-1.9532442161648844E-3</v>
      </c>
      <c r="AM44" s="28">
        <f>単位行列!AM44-投入係数表!AM42</f>
        <v>1</v>
      </c>
      <c r="AN44" s="34">
        <f>単位行列!AN44-投入係数表!AN42</f>
        <v>-6.2573274226676278E-5</v>
      </c>
    </row>
    <row r="45" spans="2:40" x14ac:dyDescent="0.15">
      <c r="B45" s="5" t="s">
        <v>84</v>
      </c>
      <c r="C45" s="42" t="s">
        <v>4</v>
      </c>
      <c r="D45" s="35">
        <f>単位行列!D45-投入係数表!D43</f>
        <v>-9.139622645987968E-3</v>
      </c>
      <c r="E45" s="36">
        <f>単位行列!E45-投入係数表!E43</f>
        <v>0</v>
      </c>
      <c r="F45" s="36">
        <f>単位行列!F45-投入係数表!F43</f>
        <v>-3.1416002869108922E-3</v>
      </c>
      <c r="G45" s="36">
        <f>単位行列!G45-投入係数表!G43</f>
        <v>-2.7373207439089285E-3</v>
      </c>
      <c r="H45" s="36">
        <f>単位行列!H45-投入係数表!H43</f>
        <v>-1.4002153607631184E-3</v>
      </c>
      <c r="I45" s="36">
        <f>単位行列!I45-投入係数表!I43</f>
        <v>-7.9149034110180668E-4</v>
      </c>
      <c r="J45" s="36">
        <f>単位行列!J45-投入係数表!J43</f>
        <v>-1.9644723092998962E-2</v>
      </c>
      <c r="K45" s="36">
        <f>単位行列!K45-投入係数表!K43</f>
        <v>-1.9867648385940057E-3</v>
      </c>
      <c r="L45" s="36">
        <f>単位行列!L45-投入係数表!L43</f>
        <v>-8.956602291800838E-3</v>
      </c>
      <c r="M45" s="36">
        <f>単位行列!M45-投入係数表!M43</f>
        <v>-1.1400806040718166E-2</v>
      </c>
      <c r="N45" s="36">
        <f>単位行列!N45-投入係数表!N43</f>
        <v>-7.7302211248287921E-3</v>
      </c>
      <c r="O45" s="36">
        <f>単位行列!O45-投入係数表!O43</f>
        <v>-6.8830474470993538E-3</v>
      </c>
      <c r="P45" s="36">
        <f>単位行列!P45-投入係数表!P43</f>
        <v>-7.2646512276484491E-3</v>
      </c>
      <c r="Q45" s="36">
        <f>単位行列!Q45-投入係数表!Q43</f>
        <v>-5.0063020595153612E-3</v>
      </c>
      <c r="R45" s="36">
        <f>単位行列!R45-投入係数表!R43</f>
        <v>-2.6947445375231308E-3</v>
      </c>
      <c r="S45" s="36">
        <f>単位行列!S45-投入係数表!S43</f>
        <v>-5.4752174711065159E-4</v>
      </c>
      <c r="T45" s="36">
        <f>単位行列!T45-投入係数表!T43</f>
        <v>-1.9810536415578875E-3</v>
      </c>
      <c r="U45" s="36">
        <f>単位行列!U45-投入係数表!U43</f>
        <v>-3.8171173127146251E-3</v>
      </c>
      <c r="V45" s="36">
        <f>単位行列!V45-投入係数表!V43</f>
        <v>-3.6897156478872442E-4</v>
      </c>
      <c r="W45" s="36">
        <f>単位行列!W45-投入係数表!W43</f>
        <v>-1.5367524642792029E-3</v>
      </c>
      <c r="X45" s="36">
        <f>単位行列!X45-投入係数表!X43</f>
        <v>-1.4183099447083887E-2</v>
      </c>
      <c r="Y45" s="36">
        <f>単位行列!Y45-投入係数表!Y43</f>
        <v>-3.2321614696839084E-3</v>
      </c>
      <c r="Z45" s="36">
        <f>単位行列!Z45-投入係数表!Z43</f>
        <v>-7.8107055629009674E-3</v>
      </c>
      <c r="AA45" s="36">
        <f>単位行列!AA45-投入係数表!AA43</f>
        <v>-7.6991718175712411E-3</v>
      </c>
      <c r="AB45" s="36">
        <f>単位行列!AB45-投入係数表!AB43</f>
        <v>-4.3760901883683305E-3</v>
      </c>
      <c r="AC45" s="36">
        <f>単位行列!AC45-投入係数表!AC43</f>
        <v>-1.1585249400814717E-2</v>
      </c>
      <c r="AD45" s="36">
        <f>単位行列!AD45-投入係数表!AD43</f>
        <v>-3.7127781318617224E-3</v>
      </c>
      <c r="AE45" s="36">
        <f>単位行列!AE45-投入係数表!AE43</f>
        <v>-1.7620493457428978E-3</v>
      </c>
      <c r="AF45" s="36">
        <f>単位行列!AF45-投入係数表!AF43</f>
        <v>-5.5978637692181282E-3</v>
      </c>
      <c r="AG45" s="36">
        <f>単位行列!AG45-投入係数表!AG43</f>
        <v>-3.7322425841016373E-4</v>
      </c>
      <c r="AH45" s="36">
        <f>単位行列!AH45-投入係数表!AH43</f>
        <v>-5.6171528864563704E-3</v>
      </c>
      <c r="AI45" s="36">
        <f>単位行列!AI45-投入係数表!AI43</f>
        <v>-3.018212253956393E-3</v>
      </c>
      <c r="AJ45" s="36">
        <f>単位行列!AJ45-投入係数表!AJ43</f>
        <v>-1.3267631305375992E-2</v>
      </c>
      <c r="AK45" s="36">
        <f>単位行列!AK45-投入係数表!AK43</f>
        <v>-4.2526529765104185E-3</v>
      </c>
      <c r="AL45" s="36">
        <f>単位行列!AL45-投入係数表!AL43</f>
        <v>-4.0314184824970989E-3</v>
      </c>
      <c r="AM45" s="36">
        <f>単位行列!AM45-投入係数表!AM43</f>
        <v>-4.7227094858993382E-4</v>
      </c>
      <c r="AN45" s="37">
        <f>単位行列!AN45-投入係数表!AN43</f>
        <v>1.0223812797967311</v>
      </c>
    </row>
  </sheetData>
  <phoneticPr fontId="2"/>
  <pageMargins left="0.7" right="0.7" top="0.75" bottom="0.75" header="0.3" footer="0.3"/>
  <ignoredErrors>
    <ignoredError sqref="B9:B45 D7:AN7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B6:AQ46"/>
  <sheetViews>
    <sheetView workbookViewId="0"/>
  </sheetViews>
  <sheetFormatPr defaultRowHeight="13.5" x14ac:dyDescent="0.15"/>
  <cols>
    <col min="3" max="3" width="18.625" customWidth="1"/>
    <col min="4" max="40" width="9.625" customWidth="1"/>
    <col min="41" max="56" width="9" customWidth="1"/>
  </cols>
  <sheetData>
    <row r="6" spans="2:43" x14ac:dyDescent="0.15">
      <c r="C6" s="1"/>
      <c r="D6" s="2"/>
      <c r="E6" s="2"/>
      <c r="F6" s="2"/>
      <c r="G6" s="2"/>
      <c r="H6" s="2"/>
      <c r="I6" s="2"/>
    </row>
    <row r="7" spans="2:43" x14ac:dyDescent="0.15">
      <c r="B7" s="3"/>
      <c r="C7" s="4"/>
      <c r="D7" s="5" t="s">
        <v>48</v>
      </c>
      <c r="E7" s="5" t="s">
        <v>49</v>
      </c>
      <c r="F7" s="5" t="s">
        <v>50</v>
      </c>
      <c r="G7" s="5" t="s">
        <v>51</v>
      </c>
      <c r="H7" s="5" t="s">
        <v>52</v>
      </c>
      <c r="I7" s="5" t="s">
        <v>53</v>
      </c>
      <c r="J7" s="5" t="s">
        <v>54</v>
      </c>
      <c r="K7" s="5" t="s">
        <v>55</v>
      </c>
      <c r="L7" s="5" t="s">
        <v>56</v>
      </c>
      <c r="M7" s="5" t="s">
        <v>57</v>
      </c>
      <c r="N7" s="5" t="s">
        <v>58</v>
      </c>
      <c r="O7" s="5" t="s">
        <v>59</v>
      </c>
      <c r="P7" s="5" t="s">
        <v>60</v>
      </c>
      <c r="Q7" s="5" t="s">
        <v>61</v>
      </c>
      <c r="R7" s="5" t="s">
        <v>62</v>
      </c>
      <c r="S7" s="5" t="s">
        <v>63</v>
      </c>
      <c r="T7" s="5" t="s">
        <v>64</v>
      </c>
      <c r="U7" s="5" t="s">
        <v>65</v>
      </c>
      <c r="V7" s="5" t="s">
        <v>66</v>
      </c>
      <c r="W7" s="5" t="s">
        <v>67</v>
      </c>
      <c r="X7" s="5" t="s">
        <v>68</v>
      </c>
      <c r="Y7" s="5" t="s">
        <v>69</v>
      </c>
      <c r="Z7" s="5" t="s">
        <v>70</v>
      </c>
      <c r="AA7" s="5" t="s">
        <v>71</v>
      </c>
      <c r="AB7" s="5" t="s">
        <v>72</v>
      </c>
      <c r="AC7" s="5" t="s">
        <v>73</v>
      </c>
      <c r="AD7" s="5" t="s">
        <v>74</v>
      </c>
      <c r="AE7" s="5" t="s">
        <v>75</v>
      </c>
      <c r="AF7" s="5" t="s">
        <v>76</v>
      </c>
      <c r="AG7" s="5" t="s">
        <v>77</v>
      </c>
      <c r="AH7" s="5" t="s">
        <v>78</v>
      </c>
      <c r="AI7" s="5" t="s">
        <v>79</v>
      </c>
      <c r="AJ7" s="5" t="s">
        <v>80</v>
      </c>
      <c r="AK7" s="5" t="s">
        <v>81</v>
      </c>
      <c r="AL7" s="5" t="s">
        <v>82</v>
      </c>
      <c r="AM7" s="5" t="s">
        <v>83</v>
      </c>
      <c r="AN7" s="5" t="s">
        <v>84</v>
      </c>
    </row>
    <row r="8" spans="2:43" ht="40.5" x14ac:dyDescent="0.15">
      <c r="B8" s="8"/>
      <c r="C8" s="9"/>
      <c r="D8" s="12" t="s">
        <v>143</v>
      </c>
      <c r="E8" s="12" t="s">
        <v>104</v>
      </c>
      <c r="F8" s="12" t="s">
        <v>123</v>
      </c>
      <c r="G8" s="12" t="s">
        <v>124</v>
      </c>
      <c r="H8" s="12" t="s">
        <v>105</v>
      </c>
      <c r="I8" s="12" t="s">
        <v>125</v>
      </c>
      <c r="J8" s="12" t="s">
        <v>126</v>
      </c>
      <c r="K8" s="12" t="s">
        <v>144</v>
      </c>
      <c r="L8" s="12" t="s">
        <v>127</v>
      </c>
      <c r="M8" s="12" t="s">
        <v>128</v>
      </c>
      <c r="N8" s="12" t="s">
        <v>129</v>
      </c>
      <c r="O8" s="12" t="s">
        <v>130</v>
      </c>
      <c r="P8" s="12" t="s">
        <v>37</v>
      </c>
      <c r="Q8" s="12" t="s">
        <v>38</v>
      </c>
      <c r="R8" s="12" t="s">
        <v>39</v>
      </c>
      <c r="S8" s="12" t="s">
        <v>106</v>
      </c>
      <c r="T8" s="12" t="s">
        <v>131</v>
      </c>
      <c r="U8" s="12" t="s">
        <v>145</v>
      </c>
      <c r="V8" s="12" t="s">
        <v>132</v>
      </c>
      <c r="W8" s="12" t="s">
        <v>0</v>
      </c>
      <c r="X8" s="12" t="s">
        <v>133</v>
      </c>
      <c r="Y8" s="12" t="s">
        <v>107</v>
      </c>
      <c r="Z8" s="12" t="s">
        <v>1</v>
      </c>
      <c r="AA8" s="12" t="s">
        <v>2</v>
      </c>
      <c r="AB8" s="12" t="s">
        <v>134</v>
      </c>
      <c r="AC8" s="12" t="s">
        <v>135</v>
      </c>
      <c r="AD8" s="12" t="s">
        <v>136</v>
      </c>
      <c r="AE8" s="12" t="s">
        <v>137</v>
      </c>
      <c r="AF8" s="12" t="s">
        <v>108</v>
      </c>
      <c r="AG8" s="12" t="s">
        <v>138</v>
      </c>
      <c r="AH8" s="12" t="s">
        <v>139</v>
      </c>
      <c r="AI8" s="12" t="s">
        <v>109</v>
      </c>
      <c r="AJ8" s="12" t="s">
        <v>146</v>
      </c>
      <c r="AK8" s="12" t="s">
        <v>110</v>
      </c>
      <c r="AL8" s="12" t="s">
        <v>111</v>
      </c>
      <c r="AM8" s="12" t="s">
        <v>3</v>
      </c>
      <c r="AN8" s="12" t="s">
        <v>4</v>
      </c>
      <c r="AO8" s="1"/>
      <c r="AP8" s="1"/>
      <c r="AQ8" s="1"/>
    </row>
    <row r="9" spans="2:43" x14ac:dyDescent="0.15">
      <c r="B9" s="5" t="s">
        <v>48</v>
      </c>
      <c r="C9" s="42" t="s">
        <v>143</v>
      </c>
      <c r="D9" s="33">
        <f t="array" ref="D9:AN45">MINVERSE(単位行列マイナス投入係数!D9:AN45)</f>
        <v>1.0820276098925685</v>
      </c>
      <c r="E9" s="28">
        <v>0</v>
      </c>
      <c r="F9" s="28">
        <v>0.18336066029273065</v>
      </c>
      <c r="G9" s="28">
        <v>5.5962414614489156E-3</v>
      </c>
      <c r="H9" s="28">
        <v>2.321420537060837E-3</v>
      </c>
      <c r="I9" s="28">
        <v>9.2955778975277632E-3</v>
      </c>
      <c r="J9" s="28">
        <v>6.0584420178872681E-4</v>
      </c>
      <c r="K9" s="28">
        <v>6.5764488868842617E-3</v>
      </c>
      <c r="L9" s="28">
        <v>8.0223542697431863E-4</v>
      </c>
      <c r="M9" s="28">
        <v>3.1737579417455235E-4</v>
      </c>
      <c r="N9" s="28">
        <v>9.1716580270501536E-4</v>
      </c>
      <c r="O9" s="28">
        <v>4.0839659648617794E-4</v>
      </c>
      <c r="P9" s="28">
        <v>3.8171078917304327E-4</v>
      </c>
      <c r="Q9" s="28">
        <v>3.8173561828146559E-4</v>
      </c>
      <c r="R9" s="28">
        <v>7.7814320151877185E-4</v>
      </c>
      <c r="S9" s="28">
        <v>6.3800072249920164E-4</v>
      </c>
      <c r="T9" s="28">
        <v>7.422586752642592E-4</v>
      </c>
      <c r="U9" s="28">
        <v>5.1851323072982442E-4</v>
      </c>
      <c r="V9" s="28">
        <v>1.1560309117192033E-3</v>
      </c>
      <c r="W9" s="28">
        <v>7.0853849165578601E-3</v>
      </c>
      <c r="X9" s="28">
        <v>1.6433139612760967E-3</v>
      </c>
      <c r="Y9" s="28">
        <v>2.559219179914816E-4</v>
      </c>
      <c r="Z9" s="28">
        <v>7.0307123077952146E-4</v>
      </c>
      <c r="AA9" s="28">
        <v>4.6758550508881904E-4</v>
      </c>
      <c r="AB9" s="28">
        <v>4.3175219357829612E-4</v>
      </c>
      <c r="AC9" s="28">
        <v>3.2243293312156411E-4</v>
      </c>
      <c r="AD9" s="28">
        <v>1.1914283738170027E-4</v>
      </c>
      <c r="AE9" s="28">
        <v>3.0580658730906742E-4</v>
      </c>
      <c r="AF9" s="28">
        <v>6.2991634762763025E-4</v>
      </c>
      <c r="AG9" s="28">
        <v>4.1418848697608864E-4</v>
      </c>
      <c r="AH9" s="28">
        <v>3.7731583356260933E-3</v>
      </c>
      <c r="AI9" s="28">
        <v>5.6634199809620237E-3</v>
      </c>
      <c r="AJ9" s="28">
        <v>3.1514214176287651E-3</v>
      </c>
      <c r="AK9" s="28">
        <v>3.9271555519908134E-4</v>
      </c>
      <c r="AL9" s="28">
        <v>3.7132465791121096E-2</v>
      </c>
      <c r="AM9" s="28">
        <v>2.5859193177242197E-3</v>
      </c>
      <c r="AN9" s="34">
        <v>7.4621841576754647E-4</v>
      </c>
      <c r="AO9" s="39">
        <f t="shared" ref="AO9:AO44" si="0">SUM(D9:AN9)</f>
        <v>1.3626492056712529</v>
      </c>
    </row>
    <row r="10" spans="2:43" x14ac:dyDescent="0.15">
      <c r="B10" s="5" t="s">
        <v>49</v>
      </c>
      <c r="C10" s="42" t="s">
        <v>104</v>
      </c>
      <c r="D10" s="33">
        <v>8.7448588263503227E-3</v>
      </c>
      <c r="E10" s="28">
        <v>1</v>
      </c>
      <c r="F10" s="28">
        <v>1.1140693100003764E-2</v>
      </c>
      <c r="G10" s="28">
        <v>9.951602715907823E-3</v>
      </c>
      <c r="H10" s="28">
        <v>9.3322653928146638E-3</v>
      </c>
      <c r="I10" s="28">
        <v>1.2727670890439108E-2</v>
      </c>
      <c r="J10" s="28">
        <v>6.992565690466368E-2</v>
      </c>
      <c r="K10" s="28">
        <v>1.3835748996029127E-2</v>
      </c>
      <c r="L10" s="28">
        <v>6.1889124545542705E-2</v>
      </c>
      <c r="M10" s="28">
        <v>3.55402648429511E-2</v>
      </c>
      <c r="N10" s="28">
        <v>0.13796579808873091</v>
      </c>
      <c r="O10" s="28">
        <v>2.2889091116852091E-2</v>
      </c>
      <c r="P10" s="28">
        <v>1.9131650207274604E-2</v>
      </c>
      <c r="Q10" s="28">
        <v>1.3704771264606111E-2</v>
      </c>
      <c r="R10" s="28">
        <v>2.4783995108123735E-2</v>
      </c>
      <c r="S10" s="28">
        <v>3.1903726780336532E-2</v>
      </c>
      <c r="T10" s="28">
        <v>2.3537009336302026E-2</v>
      </c>
      <c r="U10" s="28">
        <v>1.7177265373860155E-2</v>
      </c>
      <c r="V10" s="28">
        <v>2.1372530246972967E-2</v>
      </c>
      <c r="W10" s="28">
        <v>1.3309337117149593E-2</v>
      </c>
      <c r="X10" s="28">
        <v>1.3220854577431157E-2</v>
      </c>
      <c r="Y10" s="28">
        <v>0.25232329263399411</v>
      </c>
      <c r="Z10" s="28">
        <v>1.9689195286758353E-2</v>
      </c>
      <c r="AA10" s="28">
        <v>2.0668147138957774E-2</v>
      </c>
      <c r="AB10" s="28">
        <v>7.9975589726301605E-3</v>
      </c>
      <c r="AC10" s="28">
        <v>3.809384881646788E-3</v>
      </c>
      <c r="AD10" s="28">
        <v>1.9928624863805272E-3</v>
      </c>
      <c r="AE10" s="28">
        <v>1.1053971183426678E-2</v>
      </c>
      <c r="AF10" s="28">
        <v>4.410764491482741E-3</v>
      </c>
      <c r="AG10" s="28">
        <v>6.0347189229305676E-3</v>
      </c>
      <c r="AH10" s="28">
        <v>6.0194341128217812E-3</v>
      </c>
      <c r="AI10" s="28">
        <v>7.6224184556246766E-3</v>
      </c>
      <c r="AJ10" s="28">
        <v>4.37363428954497E-3</v>
      </c>
      <c r="AK10" s="28">
        <v>4.4224395606377673E-3</v>
      </c>
      <c r="AL10" s="28">
        <v>1.1185069405254509E-2</v>
      </c>
      <c r="AM10" s="28">
        <v>1.1380389325098316E-2</v>
      </c>
      <c r="AN10" s="34">
        <v>8.9552481448298624E-3</v>
      </c>
      <c r="AO10" s="39">
        <f t="shared" si="0"/>
        <v>1.9540224447243617</v>
      </c>
    </row>
    <row r="11" spans="2:43" x14ac:dyDescent="0.15">
      <c r="B11" s="5" t="s">
        <v>50</v>
      </c>
      <c r="C11" s="42" t="s">
        <v>123</v>
      </c>
      <c r="D11" s="33">
        <v>1.8837732912618348E-2</v>
      </c>
      <c r="E11" s="28">
        <v>0</v>
      </c>
      <c r="F11" s="28">
        <v>1.3259761491680793</v>
      </c>
      <c r="G11" s="28">
        <v>4.6406863336055006E-3</v>
      </c>
      <c r="H11" s="28">
        <v>6.121153374378293E-3</v>
      </c>
      <c r="I11" s="28">
        <v>2.4103085851292928E-2</v>
      </c>
      <c r="J11" s="28">
        <v>1.4686702618704579E-3</v>
      </c>
      <c r="K11" s="28">
        <v>5.2398293592101049E-3</v>
      </c>
      <c r="L11" s="28">
        <v>1.603232079706728E-3</v>
      </c>
      <c r="M11" s="28">
        <v>5.4082422058374493E-4</v>
      </c>
      <c r="N11" s="28">
        <v>1.2956950445866132E-3</v>
      </c>
      <c r="O11" s="28">
        <v>7.1854852164594145E-4</v>
      </c>
      <c r="P11" s="28">
        <v>6.2815430946808301E-4</v>
      </c>
      <c r="Q11" s="28">
        <v>5.6740627904026052E-4</v>
      </c>
      <c r="R11" s="28">
        <v>1.0094203611153403E-3</v>
      </c>
      <c r="S11" s="28">
        <v>1.1111552240724808E-3</v>
      </c>
      <c r="T11" s="28">
        <v>1.0981971698548255E-3</v>
      </c>
      <c r="U11" s="28">
        <v>8.1529930769540877E-4</v>
      </c>
      <c r="V11" s="28">
        <v>1.6581086027874213E-3</v>
      </c>
      <c r="W11" s="28">
        <v>4.6590143468872363E-3</v>
      </c>
      <c r="X11" s="28">
        <v>1.0118957331597617E-3</v>
      </c>
      <c r="Y11" s="28">
        <v>3.881181395099044E-4</v>
      </c>
      <c r="Z11" s="28">
        <v>9.8212200998909157E-4</v>
      </c>
      <c r="AA11" s="28">
        <v>7.8670437443647124E-4</v>
      </c>
      <c r="AB11" s="28">
        <v>6.3175372522914148E-4</v>
      </c>
      <c r="AC11" s="28">
        <v>4.9936334411603608E-4</v>
      </c>
      <c r="AD11" s="28">
        <v>2.4242280336502999E-4</v>
      </c>
      <c r="AE11" s="28">
        <v>5.8592740711059944E-4</v>
      </c>
      <c r="AF11" s="28">
        <v>1.5457664799598163E-3</v>
      </c>
      <c r="AG11" s="28">
        <v>1.3296353599077733E-3</v>
      </c>
      <c r="AH11" s="28">
        <v>1.0788198936879491E-2</v>
      </c>
      <c r="AI11" s="28">
        <v>1.5862911401696763E-2</v>
      </c>
      <c r="AJ11" s="28">
        <v>3.1128717926862197E-3</v>
      </c>
      <c r="AK11" s="28">
        <v>8.0151179567100291E-4</v>
      </c>
      <c r="AL11" s="28">
        <v>0.14090655750124009</v>
      </c>
      <c r="AM11" s="28">
        <v>4.0650797471258951E-3</v>
      </c>
      <c r="AN11" s="34">
        <v>3.4468643101531978E-3</v>
      </c>
      <c r="AO11" s="39">
        <f t="shared" si="0"/>
        <v>1.5890800675907355</v>
      </c>
    </row>
    <row r="12" spans="2:43" x14ac:dyDescent="0.15">
      <c r="B12" s="5" t="s">
        <v>51</v>
      </c>
      <c r="C12" s="42" t="s">
        <v>124</v>
      </c>
      <c r="D12" s="33">
        <v>5.2066499055023318E-3</v>
      </c>
      <c r="E12" s="28">
        <v>0</v>
      </c>
      <c r="F12" s="28">
        <v>4.0491318316965043E-3</v>
      </c>
      <c r="G12" s="28">
        <v>1.2421301064414851</v>
      </c>
      <c r="H12" s="28">
        <v>5.7078747616970864E-3</v>
      </c>
      <c r="I12" s="28">
        <v>4.6742434255006215E-3</v>
      </c>
      <c r="J12" s="28">
        <v>2.3020674654315398E-3</v>
      </c>
      <c r="K12" s="28">
        <v>6.1276119972946009E-3</v>
      </c>
      <c r="L12" s="28">
        <v>4.1829058329636423E-3</v>
      </c>
      <c r="M12" s="28">
        <v>3.2021620530930574E-3</v>
      </c>
      <c r="N12" s="28">
        <v>4.0992059239108999E-3</v>
      </c>
      <c r="O12" s="28">
        <v>3.0268519996019959E-3</v>
      </c>
      <c r="P12" s="28">
        <v>3.9723539534094604E-3</v>
      </c>
      <c r="Q12" s="28">
        <v>4.5147751775161515E-3</v>
      </c>
      <c r="R12" s="28">
        <v>4.6690603418870552E-3</v>
      </c>
      <c r="S12" s="28">
        <v>7.287503532372468E-3</v>
      </c>
      <c r="T12" s="28">
        <v>5.4464522344328681E-3</v>
      </c>
      <c r="U12" s="28">
        <v>3.9273185049740426E-3</v>
      </c>
      <c r="V12" s="28">
        <v>5.5453228878448689E-3</v>
      </c>
      <c r="W12" s="28">
        <v>7.3655515015744466E-3</v>
      </c>
      <c r="X12" s="28">
        <v>6.6408807306566394E-3</v>
      </c>
      <c r="Y12" s="28">
        <v>1.4937617579255215E-3</v>
      </c>
      <c r="Z12" s="28">
        <v>3.5134419129995427E-3</v>
      </c>
      <c r="AA12" s="28">
        <v>4.7161156029710098E-3</v>
      </c>
      <c r="AB12" s="28">
        <v>6.3975929074903022E-3</v>
      </c>
      <c r="AC12" s="28">
        <v>2.9523004700822168E-3</v>
      </c>
      <c r="AD12" s="28">
        <v>6.1198746797207757E-4</v>
      </c>
      <c r="AE12" s="28">
        <v>3.4468714486622998E-3</v>
      </c>
      <c r="AF12" s="28">
        <v>2.8108111238536932E-3</v>
      </c>
      <c r="AG12" s="28">
        <v>6.3281269473927171E-3</v>
      </c>
      <c r="AH12" s="28">
        <v>1.9978657524689614E-3</v>
      </c>
      <c r="AI12" s="28">
        <v>5.9910858999416752E-3</v>
      </c>
      <c r="AJ12" s="28">
        <v>3.4986995122102203E-2</v>
      </c>
      <c r="AK12" s="28">
        <v>3.9194710601235102E-3</v>
      </c>
      <c r="AL12" s="28">
        <v>7.1297707062358421E-3</v>
      </c>
      <c r="AM12" s="28">
        <v>3.0829239016603376E-2</v>
      </c>
      <c r="AN12" s="34">
        <v>2.193280507953439E-3</v>
      </c>
      <c r="AO12" s="39">
        <f t="shared" si="0"/>
        <v>1.4533967482076235</v>
      </c>
    </row>
    <row r="13" spans="2:43" x14ac:dyDescent="0.15">
      <c r="B13" s="5" t="s">
        <v>52</v>
      </c>
      <c r="C13" s="42" t="s">
        <v>105</v>
      </c>
      <c r="D13" s="33">
        <v>0.11506305639896305</v>
      </c>
      <c r="E13" s="28">
        <v>0</v>
      </c>
      <c r="F13" s="28">
        <v>8.0667208401157736E-2</v>
      </c>
      <c r="G13" s="28">
        <v>3.22182638053242E-2</v>
      </c>
      <c r="H13" s="28">
        <v>1.7396389595954367</v>
      </c>
      <c r="I13" s="28">
        <v>6.9518602574736521E-2</v>
      </c>
      <c r="J13" s="28">
        <v>1.1735423988476153E-2</v>
      </c>
      <c r="K13" s="28">
        <v>3.306327692372265E-2</v>
      </c>
      <c r="L13" s="28">
        <v>4.3520728374629898E-2</v>
      </c>
      <c r="M13" s="28">
        <v>1.2426556481183267E-2</v>
      </c>
      <c r="N13" s="28">
        <v>2.8125012431050107E-2</v>
      </c>
      <c r="O13" s="28">
        <v>2.135884214623452E-2</v>
      </c>
      <c r="P13" s="28">
        <v>1.356544999653508E-2</v>
      </c>
      <c r="Q13" s="28">
        <v>1.1726820351467764E-2</v>
      </c>
      <c r="R13" s="28">
        <v>2.5355446458918605E-2</v>
      </c>
      <c r="S13" s="28">
        <v>2.6176281518601682E-2</v>
      </c>
      <c r="T13" s="28">
        <v>2.9063431593053409E-2</v>
      </c>
      <c r="U13" s="28">
        <v>1.8284951698651897E-2</v>
      </c>
      <c r="V13" s="28">
        <v>2.0250475122195331E-2</v>
      </c>
      <c r="W13" s="28">
        <v>0.14580392748405097</v>
      </c>
      <c r="X13" s="28">
        <v>9.6445744787278576E-2</v>
      </c>
      <c r="Y13" s="28">
        <v>1.4916111271842246E-2</v>
      </c>
      <c r="Z13" s="28">
        <v>2.2877694430794713E-2</v>
      </c>
      <c r="AA13" s="28">
        <v>1.8357859097992316E-2</v>
      </c>
      <c r="AB13" s="28">
        <v>2.0916709813471053E-2</v>
      </c>
      <c r="AC13" s="28">
        <v>2.002217517379511E-2</v>
      </c>
      <c r="AD13" s="28">
        <v>5.4356691431001764E-3</v>
      </c>
      <c r="AE13" s="28">
        <v>2.0134789478042071E-2</v>
      </c>
      <c r="AF13" s="28">
        <v>2.5755710831807013E-2</v>
      </c>
      <c r="AG13" s="28">
        <v>1.1180888472948009E-2</v>
      </c>
      <c r="AH13" s="28">
        <v>2.7064562709702346E-2</v>
      </c>
      <c r="AI13" s="28">
        <v>3.0446461890708022E-2</v>
      </c>
      <c r="AJ13" s="28">
        <v>5.0207010358995524E-2</v>
      </c>
      <c r="AK13" s="28">
        <v>1.7221036162894818E-2</v>
      </c>
      <c r="AL13" s="28">
        <v>2.8301958241733146E-2</v>
      </c>
      <c r="AM13" s="28">
        <v>0.78189400963351707</v>
      </c>
      <c r="AN13" s="34">
        <v>1.0010731634062801E-2</v>
      </c>
      <c r="AO13" s="39">
        <f t="shared" si="0"/>
        <v>3.6787518384770741</v>
      </c>
    </row>
    <row r="14" spans="2:43" x14ac:dyDescent="0.15">
      <c r="B14" s="5" t="s">
        <v>53</v>
      </c>
      <c r="C14" s="42" t="s">
        <v>125</v>
      </c>
      <c r="D14" s="33">
        <v>0.10804191133295188</v>
      </c>
      <c r="E14" s="28">
        <v>0</v>
      </c>
      <c r="F14" s="28">
        <v>5.6209278047569165E-2</v>
      </c>
      <c r="G14" s="28">
        <v>0.16818966887247355</v>
      </c>
      <c r="H14" s="28">
        <v>5.7430747791023189E-2</v>
      </c>
      <c r="I14" s="28">
        <v>1.4375478879242145</v>
      </c>
      <c r="J14" s="28">
        <v>7.4813368361078325E-2</v>
      </c>
      <c r="K14" s="28">
        <v>0.29499244398273294</v>
      </c>
      <c r="L14" s="28">
        <v>5.116852600430629E-2</v>
      </c>
      <c r="M14" s="28">
        <v>1.712558600965575E-2</v>
      </c>
      <c r="N14" s="28">
        <v>5.5321069327574468E-2</v>
      </c>
      <c r="O14" s="28">
        <v>2.8611689483266148E-2</v>
      </c>
      <c r="P14" s="28">
        <v>2.1758510465469033E-2</v>
      </c>
      <c r="Q14" s="28">
        <v>2.0734736281204768E-2</v>
      </c>
      <c r="R14" s="28">
        <v>4.086188097331965E-2</v>
      </c>
      <c r="S14" s="28">
        <v>4.4469008527529989E-2</v>
      </c>
      <c r="T14" s="28">
        <v>4.4720847965204175E-2</v>
      </c>
      <c r="U14" s="28">
        <v>3.1149394116499307E-2</v>
      </c>
      <c r="V14" s="28">
        <v>8.3691284674924732E-2</v>
      </c>
      <c r="W14" s="28">
        <v>8.4699191994317802E-2</v>
      </c>
      <c r="X14" s="28">
        <v>2.5334387322561065E-2</v>
      </c>
      <c r="Y14" s="28">
        <v>9.9373266253735357E-3</v>
      </c>
      <c r="Z14" s="28">
        <v>3.4574738645444705E-2</v>
      </c>
      <c r="AA14" s="28">
        <v>3.3750182878468295E-2</v>
      </c>
      <c r="AB14" s="28">
        <v>6.6503457253692441E-3</v>
      </c>
      <c r="AC14" s="28">
        <v>6.9071708800954061E-3</v>
      </c>
      <c r="AD14" s="28">
        <v>2.0310009960156704E-3</v>
      </c>
      <c r="AE14" s="28">
        <v>1.3500725309056393E-2</v>
      </c>
      <c r="AF14" s="28">
        <v>9.4758068986640909E-3</v>
      </c>
      <c r="AG14" s="28">
        <v>9.1794929085667453E-3</v>
      </c>
      <c r="AH14" s="28">
        <v>2.4372458003617186E-2</v>
      </c>
      <c r="AI14" s="28">
        <v>0.24726843698524986</v>
      </c>
      <c r="AJ14" s="28">
        <v>1.91770926959485E-2</v>
      </c>
      <c r="AK14" s="28">
        <v>1.457696758219224E-2</v>
      </c>
      <c r="AL14" s="28">
        <v>2.9025620875835809E-2</v>
      </c>
      <c r="AM14" s="28">
        <v>7.1265745957462309E-2</v>
      </c>
      <c r="AN14" s="34">
        <v>1.2917439338947425E-2</v>
      </c>
      <c r="AO14" s="39">
        <f t="shared" si="0"/>
        <v>3.2914819717641861</v>
      </c>
    </row>
    <row r="15" spans="2:43" x14ac:dyDescent="0.15">
      <c r="B15" s="5" t="s">
        <v>54</v>
      </c>
      <c r="C15" s="42" t="s">
        <v>126</v>
      </c>
      <c r="D15" s="33">
        <v>3.2489701823945782E-2</v>
      </c>
      <c r="E15" s="28">
        <v>0</v>
      </c>
      <c r="F15" s="28">
        <v>2.0989420923099744E-2</v>
      </c>
      <c r="G15" s="28">
        <v>1.2609493785927727E-2</v>
      </c>
      <c r="H15" s="28">
        <v>1.8174682107621302E-2</v>
      </c>
      <c r="I15" s="28">
        <v>1.7936425649775215E-2</v>
      </c>
      <c r="J15" s="28">
        <v>1.3271020128811986</v>
      </c>
      <c r="K15" s="28">
        <v>1.1937857437752006E-2</v>
      </c>
      <c r="L15" s="28">
        <v>3.6962209243481238E-2</v>
      </c>
      <c r="M15" s="28">
        <v>4.3226609786116192E-2</v>
      </c>
      <c r="N15" s="28">
        <v>2.7578144173699887E-2</v>
      </c>
      <c r="O15" s="28">
        <v>2.1450933538336985E-2</v>
      </c>
      <c r="P15" s="28">
        <v>1.527534956147502E-2</v>
      </c>
      <c r="Q15" s="28">
        <v>1.1888275339780738E-2</v>
      </c>
      <c r="R15" s="28">
        <v>1.4973618840667611E-2</v>
      </c>
      <c r="S15" s="28">
        <v>1.4810633781811803E-2</v>
      </c>
      <c r="T15" s="28">
        <v>1.4751286942416319E-2</v>
      </c>
      <c r="U15" s="28">
        <v>1.0710608628919645E-2</v>
      </c>
      <c r="V15" s="28">
        <v>1.7055493513357771E-2</v>
      </c>
      <c r="W15" s="28">
        <v>1.848542366150523E-2</v>
      </c>
      <c r="X15" s="28">
        <v>2.8484986796098798E-2</v>
      </c>
      <c r="Y15" s="28">
        <v>4.9957739342901826E-2</v>
      </c>
      <c r="Z15" s="28">
        <v>2.7800398240879539E-2</v>
      </c>
      <c r="AA15" s="28">
        <v>2.9701238905395048E-2</v>
      </c>
      <c r="AB15" s="28">
        <v>1.016746813758935E-2</v>
      </c>
      <c r="AC15" s="28">
        <v>7.7065616869440657E-3</v>
      </c>
      <c r="AD15" s="28">
        <v>2.5401720808046727E-3</v>
      </c>
      <c r="AE15" s="28">
        <v>0.10190189355997442</v>
      </c>
      <c r="AF15" s="28">
        <v>7.348148362633403E-3</v>
      </c>
      <c r="AG15" s="28">
        <v>1.9814392929031411E-2</v>
      </c>
      <c r="AH15" s="28">
        <v>1.072571291916339E-2</v>
      </c>
      <c r="AI15" s="28">
        <v>1.0411728028485395E-2</v>
      </c>
      <c r="AJ15" s="28">
        <v>1.2752066393278257E-2</v>
      </c>
      <c r="AK15" s="28">
        <v>7.9433062799623456E-3</v>
      </c>
      <c r="AL15" s="28">
        <v>1.5913394523091224E-2</v>
      </c>
      <c r="AM15" s="28">
        <v>2.0980889908323128E-2</v>
      </c>
      <c r="AN15" s="34">
        <v>1.7424268642874437E-2</v>
      </c>
      <c r="AO15" s="39">
        <f t="shared" si="0"/>
        <v>2.0699825483583196</v>
      </c>
    </row>
    <row r="16" spans="2:43" x14ac:dyDescent="0.15">
      <c r="B16" s="5" t="s">
        <v>55</v>
      </c>
      <c r="C16" s="42" t="s">
        <v>144</v>
      </c>
      <c r="D16" s="33">
        <v>4.1317635609012242E-2</v>
      </c>
      <c r="E16" s="28">
        <v>0</v>
      </c>
      <c r="F16" s="28">
        <v>5.1311109903749576E-2</v>
      </c>
      <c r="G16" s="28">
        <v>3.5221039549177963E-2</v>
      </c>
      <c r="H16" s="28">
        <v>2.9740309035223171E-2</v>
      </c>
      <c r="I16" s="28">
        <v>8.957616490349965E-2</v>
      </c>
      <c r="J16" s="28">
        <v>9.521201430725372E-3</v>
      </c>
      <c r="K16" s="28">
        <v>1.2812513569892827</v>
      </c>
      <c r="L16" s="28">
        <v>1.6306500712900015E-2</v>
      </c>
      <c r="M16" s="28">
        <v>6.8492646385206329E-3</v>
      </c>
      <c r="N16" s="28">
        <v>4.8535376635359992E-2</v>
      </c>
      <c r="O16" s="28">
        <v>1.8191094670356966E-2</v>
      </c>
      <c r="P16" s="28">
        <v>2.5249730492446422E-2</v>
      </c>
      <c r="Q16" s="28">
        <v>3.1602748287413655E-2</v>
      </c>
      <c r="R16" s="28">
        <v>7.7562313669246749E-2</v>
      </c>
      <c r="S16" s="28">
        <v>3.7398589645752177E-2</v>
      </c>
      <c r="T16" s="28">
        <v>6.1589837252168766E-2</v>
      </c>
      <c r="U16" s="28">
        <v>4.0311892502053318E-2</v>
      </c>
      <c r="V16" s="28">
        <v>0.13066442068742673</v>
      </c>
      <c r="W16" s="28">
        <v>8.6308348324068418E-2</v>
      </c>
      <c r="X16" s="28">
        <v>2.7833349212680211E-2</v>
      </c>
      <c r="Y16" s="28">
        <v>5.316011284539888E-3</v>
      </c>
      <c r="Z16" s="28">
        <v>6.2792411621160935E-2</v>
      </c>
      <c r="AA16" s="28">
        <v>3.1906727277418681E-2</v>
      </c>
      <c r="AB16" s="28">
        <v>1.1294267406984514E-2</v>
      </c>
      <c r="AC16" s="28">
        <v>9.8020062422382002E-3</v>
      </c>
      <c r="AD16" s="28">
        <v>3.006489036935899E-3</v>
      </c>
      <c r="AE16" s="28">
        <v>1.1183372024330568E-2</v>
      </c>
      <c r="AF16" s="28">
        <v>1.1850852184297805E-2</v>
      </c>
      <c r="AG16" s="28">
        <v>9.286375407319478E-3</v>
      </c>
      <c r="AH16" s="28">
        <v>1.3740471472462665E-2</v>
      </c>
      <c r="AI16" s="28">
        <v>2.2607039672113177E-2</v>
      </c>
      <c r="AJ16" s="28">
        <v>2.0625520381915566E-2</v>
      </c>
      <c r="AK16" s="28">
        <v>1.5951523917663239E-2</v>
      </c>
      <c r="AL16" s="28">
        <v>1.5485525761163244E-2</v>
      </c>
      <c r="AM16" s="28">
        <v>9.1125872948003395E-2</v>
      </c>
      <c r="AN16" s="34">
        <v>1.6411123245655787E-2</v>
      </c>
      <c r="AO16" s="39">
        <f t="shared" si="0"/>
        <v>2.4987278740352683</v>
      </c>
    </row>
    <row r="17" spans="2:41" x14ac:dyDescent="0.15">
      <c r="B17" s="5" t="s">
        <v>56</v>
      </c>
      <c r="C17" s="42" t="s">
        <v>127</v>
      </c>
      <c r="D17" s="33">
        <v>9.2351053116939263E-3</v>
      </c>
      <c r="E17" s="28">
        <v>0</v>
      </c>
      <c r="F17" s="28">
        <v>7.967470744738676E-3</v>
      </c>
      <c r="G17" s="28">
        <v>5.1969530788036674E-3</v>
      </c>
      <c r="H17" s="28">
        <v>4.5326998054131375E-3</v>
      </c>
      <c r="I17" s="28">
        <v>2.0030487453071379E-2</v>
      </c>
      <c r="J17" s="28">
        <v>4.2458171089860677E-2</v>
      </c>
      <c r="K17" s="28">
        <v>9.7258944723743173E-3</v>
      </c>
      <c r="L17" s="28">
        <v>1.1716063686110771</v>
      </c>
      <c r="M17" s="28">
        <v>1.540158449066719E-2</v>
      </c>
      <c r="N17" s="28">
        <v>6.0758369195763936E-3</v>
      </c>
      <c r="O17" s="28">
        <v>1.3381168447680808E-2</v>
      </c>
      <c r="P17" s="28">
        <v>2.2333290950087764E-2</v>
      </c>
      <c r="Q17" s="28">
        <v>1.3696382657642841E-2</v>
      </c>
      <c r="R17" s="28">
        <v>0.11024591396468214</v>
      </c>
      <c r="S17" s="28">
        <v>7.2220012088077476E-2</v>
      </c>
      <c r="T17" s="28">
        <v>2.4109348535867325E-2</v>
      </c>
      <c r="U17" s="28">
        <v>2.4311205304222532E-2</v>
      </c>
      <c r="V17" s="28">
        <v>1.4152209208918657E-2</v>
      </c>
      <c r="W17" s="28">
        <v>1.0409669905748799E-2</v>
      </c>
      <c r="X17" s="28">
        <v>6.4832525711846223E-2</v>
      </c>
      <c r="Y17" s="28">
        <v>4.2415266972506581E-3</v>
      </c>
      <c r="Z17" s="28">
        <v>1.2912494390238371E-2</v>
      </c>
      <c r="AA17" s="28">
        <v>3.1245285589848694E-3</v>
      </c>
      <c r="AB17" s="28">
        <v>1.8124916326998509E-3</v>
      </c>
      <c r="AC17" s="28">
        <v>1.6533690373152876E-3</v>
      </c>
      <c r="AD17" s="28">
        <v>1.3790370928169228E-3</v>
      </c>
      <c r="AE17" s="28">
        <v>5.4861103127706546E-3</v>
      </c>
      <c r="AF17" s="28">
        <v>2.1222337773051246E-3</v>
      </c>
      <c r="AG17" s="28">
        <v>3.0430579532430856E-3</v>
      </c>
      <c r="AH17" s="28">
        <v>4.3040631220911231E-3</v>
      </c>
      <c r="AI17" s="28">
        <v>6.6008298145451257E-3</v>
      </c>
      <c r="AJ17" s="28">
        <v>2.7516182451372754E-3</v>
      </c>
      <c r="AK17" s="28">
        <v>3.7214335175694796E-3</v>
      </c>
      <c r="AL17" s="28">
        <v>3.9692087442545444E-3</v>
      </c>
      <c r="AM17" s="28">
        <v>1.6052203924614095E-2</v>
      </c>
      <c r="AN17" s="34">
        <v>5.5859163443178761E-3</v>
      </c>
      <c r="AO17" s="39">
        <f t="shared" si="0"/>
        <v>1.7406824219172046</v>
      </c>
    </row>
    <row r="18" spans="2:41" x14ac:dyDescent="0.15">
      <c r="B18" s="5" t="s">
        <v>57</v>
      </c>
      <c r="C18" s="42" t="s">
        <v>128</v>
      </c>
      <c r="D18" s="33">
        <v>5.2421226807859503E-3</v>
      </c>
      <c r="E18" s="28">
        <v>0</v>
      </c>
      <c r="F18" s="28">
        <v>1.0161519166272408E-2</v>
      </c>
      <c r="G18" s="28">
        <v>4.8354454437567283E-3</v>
      </c>
      <c r="H18" s="28">
        <v>2.1046865725784476E-2</v>
      </c>
      <c r="I18" s="28">
        <v>1.1521128024490387E-2</v>
      </c>
      <c r="J18" s="28">
        <v>2.749413648645145E-3</v>
      </c>
      <c r="K18" s="28">
        <v>1.0579753620343631E-2</v>
      </c>
      <c r="L18" s="28">
        <v>7.0835822853448074E-3</v>
      </c>
      <c r="M18" s="28">
        <v>1.5202341889135054</v>
      </c>
      <c r="N18" s="28">
        <v>8.6062839423215933E-3</v>
      </c>
      <c r="O18" s="28">
        <v>0.315917458358698</v>
      </c>
      <c r="P18" s="28">
        <v>0.19986837723660086</v>
      </c>
      <c r="Q18" s="28">
        <v>0.1617088516873138</v>
      </c>
      <c r="R18" s="28">
        <v>3.5407657813292158E-2</v>
      </c>
      <c r="S18" s="28">
        <v>4.3965020275839373E-2</v>
      </c>
      <c r="T18" s="28">
        <v>0.10307176578677764</v>
      </c>
      <c r="U18" s="28">
        <v>3.3960177315170662E-2</v>
      </c>
      <c r="V18" s="28">
        <v>0.13517225839710426</v>
      </c>
      <c r="W18" s="28">
        <v>1.5607090115784943E-2</v>
      </c>
      <c r="X18" s="28">
        <v>6.1016496494144722E-2</v>
      </c>
      <c r="Y18" s="28">
        <v>3.6134628655743514E-3</v>
      </c>
      <c r="Z18" s="28">
        <v>9.1229869227052608E-3</v>
      </c>
      <c r="AA18" s="28">
        <v>2.3924527061725855E-3</v>
      </c>
      <c r="AB18" s="28">
        <v>2.9112919608363049E-3</v>
      </c>
      <c r="AC18" s="28">
        <v>2.5688903832604628E-3</v>
      </c>
      <c r="AD18" s="28">
        <v>1.56833652570463E-3</v>
      </c>
      <c r="AE18" s="28">
        <v>5.5228296315392679E-3</v>
      </c>
      <c r="AF18" s="28">
        <v>3.4988923303409473E-3</v>
      </c>
      <c r="AG18" s="28">
        <v>5.1529839424051867E-3</v>
      </c>
      <c r="AH18" s="28">
        <v>2.8421453659608739E-3</v>
      </c>
      <c r="AI18" s="28">
        <v>3.9343888126204532E-3</v>
      </c>
      <c r="AJ18" s="28">
        <v>3.7965064390598283E-3</v>
      </c>
      <c r="AK18" s="28">
        <v>8.7037133951784699E-3</v>
      </c>
      <c r="AL18" s="28">
        <v>4.0745921170515413E-3</v>
      </c>
      <c r="AM18" s="28">
        <v>1.5258598856289364E-2</v>
      </c>
      <c r="AN18" s="34">
        <v>5.6886540739441585E-3</v>
      </c>
      <c r="AO18" s="39">
        <f t="shared" si="0"/>
        <v>2.7884061832606202</v>
      </c>
    </row>
    <row r="19" spans="2:41" x14ac:dyDescent="0.15">
      <c r="B19" s="5" t="s">
        <v>58</v>
      </c>
      <c r="C19" s="42" t="s">
        <v>129</v>
      </c>
      <c r="D19" s="33">
        <v>3.7733311508275948E-3</v>
      </c>
      <c r="E19" s="28">
        <v>0</v>
      </c>
      <c r="F19" s="28">
        <v>1.3224835132312188E-2</v>
      </c>
      <c r="G19" s="28">
        <v>4.6009089956326622E-3</v>
      </c>
      <c r="H19" s="28">
        <v>8.857401326502045E-3</v>
      </c>
      <c r="I19" s="28">
        <v>1.4919669208002128E-2</v>
      </c>
      <c r="J19" s="28">
        <v>2.8865106886105715E-3</v>
      </c>
      <c r="K19" s="28">
        <v>1.2009581928052852E-2</v>
      </c>
      <c r="L19" s="28">
        <v>1.6297513282703294E-2</v>
      </c>
      <c r="M19" s="28">
        <v>9.0343813491521839E-3</v>
      </c>
      <c r="N19" s="28">
        <v>1.9674666446947109</v>
      </c>
      <c r="O19" s="28">
        <v>0.13305259659371813</v>
      </c>
      <c r="P19" s="28">
        <v>0.10899786995919465</v>
      </c>
      <c r="Q19" s="28">
        <v>6.2408973378503992E-2</v>
      </c>
      <c r="R19" s="28">
        <v>0.13707583682975799</v>
      </c>
      <c r="S19" s="28">
        <v>0.22389642128474235</v>
      </c>
      <c r="T19" s="28">
        <v>0.19418579387660576</v>
      </c>
      <c r="U19" s="28">
        <v>0.12593134187803837</v>
      </c>
      <c r="V19" s="28">
        <v>0.11984430705671938</v>
      </c>
      <c r="W19" s="28">
        <v>4.0635564810061288E-2</v>
      </c>
      <c r="X19" s="28">
        <v>3.0754887360317926E-2</v>
      </c>
      <c r="Y19" s="28">
        <v>3.835692164899364E-3</v>
      </c>
      <c r="Z19" s="28">
        <v>7.1457374727761595E-3</v>
      </c>
      <c r="AA19" s="28">
        <v>2.4930274059965759E-3</v>
      </c>
      <c r="AB19" s="28">
        <v>2.5920698252773363E-3</v>
      </c>
      <c r="AC19" s="28">
        <v>2.9809680251664554E-3</v>
      </c>
      <c r="AD19" s="28">
        <v>1.1641915837172275E-3</v>
      </c>
      <c r="AE19" s="28">
        <v>4.5825780935647639E-3</v>
      </c>
      <c r="AF19" s="28">
        <v>4.1351060720855558E-3</v>
      </c>
      <c r="AG19" s="28">
        <v>5.8256114532026252E-3</v>
      </c>
      <c r="AH19" s="28">
        <v>3.6367301431937745E-3</v>
      </c>
      <c r="AI19" s="28">
        <v>8.5154937379634914E-3</v>
      </c>
      <c r="AJ19" s="28">
        <v>4.6178423083757143E-3</v>
      </c>
      <c r="AK19" s="28">
        <v>1.0054811418040332E-2</v>
      </c>
      <c r="AL19" s="28">
        <v>4.6220975359473424E-3</v>
      </c>
      <c r="AM19" s="28">
        <v>2.3151672996549823E-2</v>
      </c>
      <c r="AN19" s="34">
        <v>5.1401734239621636E-3</v>
      </c>
      <c r="AO19" s="39">
        <f t="shared" si="0"/>
        <v>3.3243481744448848</v>
      </c>
    </row>
    <row r="20" spans="2:41" x14ac:dyDescent="0.15">
      <c r="B20" s="5" t="s">
        <v>59</v>
      </c>
      <c r="C20" s="42" t="s">
        <v>130</v>
      </c>
      <c r="D20" s="33">
        <v>1.0102651529403608E-2</v>
      </c>
      <c r="E20" s="28">
        <v>0</v>
      </c>
      <c r="F20" s="28">
        <v>2.753285415773718E-2</v>
      </c>
      <c r="G20" s="28">
        <v>8.344383115504261E-3</v>
      </c>
      <c r="H20" s="28">
        <v>1.7968280636770872E-2</v>
      </c>
      <c r="I20" s="28">
        <v>3.1825905078376363E-2</v>
      </c>
      <c r="J20" s="28">
        <v>4.2214305371170236E-3</v>
      </c>
      <c r="K20" s="28">
        <v>1.6557078459199667E-2</v>
      </c>
      <c r="L20" s="28">
        <v>8.5383691320925336E-3</v>
      </c>
      <c r="M20" s="28">
        <v>1.7201995489599289E-2</v>
      </c>
      <c r="N20" s="28">
        <v>1.057700583387918E-2</v>
      </c>
      <c r="O20" s="28">
        <v>1.0951344412553392</v>
      </c>
      <c r="P20" s="28">
        <v>4.4844356278618831E-2</v>
      </c>
      <c r="Q20" s="28">
        <v>4.4016610886305048E-2</v>
      </c>
      <c r="R20" s="28">
        <v>4.4365269391225481E-2</v>
      </c>
      <c r="S20" s="28">
        <v>4.6796284310381124E-2</v>
      </c>
      <c r="T20" s="28">
        <v>5.7963961527236922E-2</v>
      </c>
      <c r="U20" s="28">
        <v>3.051927882326444E-2</v>
      </c>
      <c r="V20" s="28">
        <v>2.8350674008183144E-2</v>
      </c>
      <c r="W20" s="28">
        <v>2.4844410226449593E-2</v>
      </c>
      <c r="X20" s="28">
        <v>9.307844925372312E-2</v>
      </c>
      <c r="Y20" s="28">
        <v>5.0343628164231215E-3</v>
      </c>
      <c r="Z20" s="28">
        <v>9.5114336954558471E-3</v>
      </c>
      <c r="AA20" s="28">
        <v>2.9932066828554315E-3</v>
      </c>
      <c r="AB20" s="28">
        <v>5.0978588773998735E-3</v>
      </c>
      <c r="AC20" s="28">
        <v>2.5767188188887281E-3</v>
      </c>
      <c r="AD20" s="28">
        <v>2.1787878521990502E-3</v>
      </c>
      <c r="AE20" s="28">
        <v>5.1381349894128918E-3</v>
      </c>
      <c r="AF20" s="28">
        <v>3.6898306116612115E-3</v>
      </c>
      <c r="AG20" s="28">
        <v>7.3659981595880575E-3</v>
      </c>
      <c r="AH20" s="28">
        <v>3.5552058943122255E-3</v>
      </c>
      <c r="AI20" s="28">
        <v>8.0844376445660861E-3</v>
      </c>
      <c r="AJ20" s="28">
        <v>6.2200799980742056E-3</v>
      </c>
      <c r="AK20" s="28">
        <v>5.3648713202100688E-3</v>
      </c>
      <c r="AL20" s="28">
        <v>8.8296336445669726E-3</v>
      </c>
      <c r="AM20" s="28">
        <v>1.6777876268302915E-2</v>
      </c>
      <c r="AN20" s="34">
        <v>5.5067108254880101E-3</v>
      </c>
      <c r="AO20" s="39">
        <f t="shared" si="0"/>
        <v>1.7607088380298122</v>
      </c>
    </row>
    <row r="21" spans="2:41" x14ac:dyDescent="0.15">
      <c r="B21" s="5" t="s">
        <v>60</v>
      </c>
      <c r="C21" s="42" t="s">
        <v>37</v>
      </c>
      <c r="D21" s="33">
        <v>1.0749860895811628E-3</v>
      </c>
      <c r="E21" s="28">
        <v>0</v>
      </c>
      <c r="F21" s="28">
        <v>1.6317011348612981E-3</v>
      </c>
      <c r="G21" s="28">
        <v>1.356945733200759E-3</v>
      </c>
      <c r="H21" s="28">
        <v>1.3058135668045669E-3</v>
      </c>
      <c r="I21" s="28">
        <v>1.8855845505859833E-3</v>
      </c>
      <c r="J21" s="28">
        <v>1.238212993141206E-3</v>
      </c>
      <c r="K21" s="28">
        <v>2.1613014252798968E-3</v>
      </c>
      <c r="L21" s="28">
        <v>1.8618648838445143E-3</v>
      </c>
      <c r="M21" s="28">
        <v>3.3476899712609897E-3</v>
      </c>
      <c r="N21" s="28">
        <v>1.328618624791475E-3</v>
      </c>
      <c r="O21" s="28">
        <v>2.712291846497837E-3</v>
      </c>
      <c r="P21" s="28">
        <v>1.2062785318118687</v>
      </c>
      <c r="Q21" s="28">
        <v>5.237794126492936E-2</v>
      </c>
      <c r="R21" s="28">
        <v>9.2401446838686514E-3</v>
      </c>
      <c r="S21" s="28">
        <v>6.5614338744516233E-3</v>
      </c>
      <c r="T21" s="28">
        <v>1.1999247671282087E-2</v>
      </c>
      <c r="U21" s="28">
        <v>8.0724464612667076E-3</v>
      </c>
      <c r="V21" s="28">
        <v>2.3684783312500981E-2</v>
      </c>
      <c r="W21" s="28">
        <v>1.5260820089641296E-3</v>
      </c>
      <c r="X21" s="28">
        <v>1.0732168907898916E-2</v>
      </c>
      <c r="Y21" s="28">
        <v>1.7000954399318774E-3</v>
      </c>
      <c r="Z21" s="28">
        <v>1.8187465283894588E-2</v>
      </c>
      <c r="AA21" s="28">
        <v>1.4658192583627725E-3</v>
      </c>
      <c r="AB21" s="28">
        <v>1.4050269546768092E-3</v>
      </c>
      <c r="AC21" s="28">
        <v>1.9654167506369083E-3</v>
      </c>
      <c r="AD21" s="28">
        <v>7.1422520294492668E-4</v>
      </c>
      <c r="AE21" s="28">
        <v>2.9608844636754036E-3</v>
      </c>
      <c r="AF21" s="28">
        <v>2.7336960811284628E-3</v>
      </c>
      <c r="AG21" s="28">
        <v>2.2090559446396414E-3</v>
      </c>
      <c r="AH21" s="28">
        <v>1.6620031017996638E-3</v>
      </c>
      <c r="AI21" s="28">
        <v>1.3267073935389036E-3</v>
      </c>
      <c r="AJ21" s="28">
        <v>1.6306584998101103E-3</v>
      </c>
      <c r="AK21" s="28">
        <v>1.0871921745102934E-2</v>
      </c>
      <c r="AL21" s="28">
        <v>1.3308099592674396E-3</v>
      </c>
      <c r="AM21" s="28">
        <v>1.8652417637764131E-3</v>
      </c>
      <c r="AN21" s="34">
        <v>4.1513252990149187E-3</v>
      </c>
      <c r="AO21" s="39">
        <f t="shared" si="0"/>
        <v>1.4065581439590822</v>
      </c>
    </row>
    <row r="22" spans="2:41" x14ac:dyDescent="0.15">
      <c r="B22" s="5" t="s">
        <v>61</v>
      </c>
      <c r="C22" s="42" t="s">
        <v>38</v>
      </c>
      <c r="D22" s="33">
        <v>1.244352908511137E-3</v>
      </c>
      <c r="E22" s="28">
        <v>0</v>
      </c>
      <c r="F22" s="28">
        <v>1.9990384922434989E-3</v>
      </c>
      <c r="G22" s="28">
        <v>1.6589915013837382E-3</v>
      </c>
      <c r="H22" s="28">
        <v>1.393640920639309E-3</v>
      </c>
      <c r="I22" s="28">
        <v>2.3968398309229763E-3</v>
      </c>
      <c r="J22" s="28">
        <v>1.280383682507133E-3</v>
      </c>
      <c r="K22" s="28">
        <v>5.785521988982462E-3</v>
      </c>
      <c r="L22" s="28">
        <v>2.0135160981704942E-3</v>
      </c>
      <c r="M22" s="28">
        <v>3.5657564944053355E-3</v>
      </c>
      <c r="N22" s="28">
        <v>1.6650674429829599E-3</v>
      </c>
      <c r="O22" s="28">
        <v>2.1485534853186504E-3</v>
      </c>
      <c r="P22" s="28">
        <v>1.0047225179177378E-2</v>
      </c>
      <c r="Q22" s="28">
        <v>1.1255475814774505</v>
      </c>
      <c r="R22" s="28">
        <v>3.2545042280664616E-3</v>
      </c>
      <c r="S22" s="28">
        <v>5.7096895944125595E-3</v>
      </c>
      <c r="T22" s="28">
        <v>7.1841852148930054E-3</v>
      </c>
      <c r="U22" s="28">
        <v>3.5725644068707748E-3</v>
      </c>
      <c r="V22" s="28">
        <v>4.4676276988215944E-3</v>
      </c>
      <c r="W22" s="28">
        <v>1.8538410895809355E-3</v>
      </c>
      <c r="X22" s="28">
        <v>2.6268900013327419E-3</v>
      </c>
      <c r="Y22" s="28">
        <v>1.8026897180546608E-3</v>
      </c>
      <c r="Z22" s="28">
        <v>3.8199874735388955E-3</v>
      </c>
      <c r="AA22" s="28">
        <v>1.6356319901275796E-3</v>
      </c>
      <c r="AB22" s="28">
        <v>1.6481185490740055E-3</v>
      </c>
      <c r="AC22" s="28">
        <v>2.3958113747400431E-3</v>
      </c>
      <c r="AD22" s="28">
        <v>7.2777291813769392E-4</v>
      </c>
      <c r="AE22" s="28">
        <v>2.9591029584706196E-3</v>
      </c>
      <c r="AF22" s="28">
        <v>3.3968446191621742E-3</v>
      </c>
      <c r="AG22" s="28">
        <v>1.8500862253159236E-3</v>
      </c>
      <c r="AH22" s="28">
        <v>1.8658140177724607E-3</v>
      </c>
      <c r="AI22" s="28">
        <v>1.4548873302370467E-3</v>
      </c>
      <c r="AJ22" s="28">
        <v>1.9571663341561136E-3</v>
      </c>
      <c r="AK22" s="28">
        <v>1.4291373735124775E-2</v>
      </c>
      <c r="AL22" s="28">
        <v>1.394746602604389E-3</v>
      </c>
      <c r="AM22" s="28">
        <v>2.0130404024112287E-3</v>
      </c>
      <c r="AN22" s="34">
        <v>1.3865992813959446E-3</v>
      </c>
      <c r="AO22" s="39">
        <f t="shared" si="0"/>
        <v>1.2340154452669971</v>
      </c>
    </row>
    <row r="23" spans="2:41" x14ac:dyDescent="0.15">
      <c r="B23" s="5" t="s">
        <v>62</v>
      </c>
      <c r="C23" s="42" t="s">
        <v>39</v>
      </c>
      <c r="D23" s="33">
        <v>4.9117573481059686E-4</v>
      </c>
      <c r="E23" s="28">
        <v>0</v>
      </c>
      <c r="F23" s="28">
        <v>7.4560234097972551E-4</v>
      </c>
      <c r="G23" s="28">
        <v>6.7124295230261877E-4</v>
      </c>
      <c r="H23" s="28">
        <v>5.8704844106518498E-4</v>
      </c>
      <c r="I23" s="28">
        <v>8.0453653649117582E-4</v>
      </c>
      <c r="J23" s="28">
        <v>4.6010313351519343E-4</v>
      </c>
      <c r="K23" s="28">
        <v>6.4209846728847323E-4</v>
      </c>
      <c r="L23" s="28">
        <v>5.7862708893950427E-4</v>
      </c>
      <c r="M23" s="28">
        <v>4.8964602272318124E-4</v>
      </c>
      <c r="N23" s="28">
        <v>5.3729417737277468E-4</v>
      </c>
      <c r="O23" s="28">
        <v>4.5707714884029758E-4</v>
      </c>
      <c r="P23" s="28">
        <v>3.5355669616199785E-3</v>
      </c>
      <c r="Q23" s="28">
        <v>6.0956325400076967E-3</v>
      </c>
      <c r="R23" s="28">
        <v>1.0668968833341026</v>
      </c>
      <c r="S23" s="28">
        <v>6.9848397006451522E-4</v>
      </c>
      <c r="T23" s="28">
        <v>2.2049622241053801E-3</v>
      </c>
      <c r="U23" s="28">
        <v>9.0581605309854654E-4</v>
      </c>
      <c r="V23" s="28">
        <v>1.4635391853860826E-3</v>
      </c>
      <c r="W23" s="28">
        <v>7.6168020098534483E-4</v>
      </c>
      <c r="X23" s="28">
        <v>1.0546127335905706E-3</v>
      </c>
      <c r="Y23" s="28">
        <v>5.9376322505780797E-4</v>
      </c>
      <c r="Z23" s="28">
        <v>1.2663996547287385E-3</v>
      </c>
      <c r="AA23" s="28">
        <v>6.2051565860769104E-4</v>
      </c>
      <c r="AB23" s="28">
        <v>1.622085435817772E-3</v>
      </c>
      <c r="AC23" s="28">
        <v>8.8006378065261031E-4</v>
      </c>
      <c r="AD23" s="28">
        <v>2.5702954710089311E-4</v>
      </c>
      <c r="AE23" s="28">
        <v>1.0103013132028555E-3</v>
      </c>
      <c r="AF23" s="28">
        <v>1.3268748007124955E-3</v>
      </c>
      <c r="AG23" s="28">
        <v>4.9436889161458379E-3</v>
      </c>
      <c r="AH23" s="28">
        <v>7.36856363485302E-4</v>
      </c>
      <c r="AI23" s="28">
        <v>1.2450631604239506E-2</v>
      </c>
      <c r="AJ23" s="28">
        <v>8.1282955007330011E-4</v>
      </c>
      <c r="AK23" s="28">
        <v>4.4708023884937305E-3</v>
      </c>
      <c r="AL23" s="28">
        <v>1.553768127508274E-3</v>
      </c>
      <c r="AM23" s="28">
        <v>2.592801976266787E-2</v>
      </c>
      <c r="AN23" s="34">
        <v>7.0294014239900956E-4</v>
      </c>
      <c r="AO23" s="39">
        <f t="shared" si="0"/>
        <v>1.149258199518183</v>
      </c>
    </row>
    <row r="24" spans="2:41" x14ac:dyDescent="0.15">
      <c r="B24" s="5" t="s">
        <v>63</v>
      </c>
      <c r="C24" s="42" t="s">
        <v>106</v>
      </c>
      <c r="D24" s="33">
        <v>2.1392850985273294E-3</v>
      </c>
      <c r="E24" s="28">
        <v>0</v>
      </c>
      <c r="F24" s="28">
        <v>3.6231787954946288E-3</v>
      </c>
      <c r="G24" s="28">
        <v>3.1222409722216136E-3</v>
      </c>
      <c r="H24" s="28">
        <v>2.483768359376299E-3</v>
      </c>
      <c r="I24" s="28">
        <v>4.0748487959891095E-3</v>
      </c>
      <c r="J24" s="28">
        <v>2.2699169192688779E-3</v>
      </c>
      <c r="K24" s="28">
        <v>3.0754436869544306E-3</v>
      </c>
      <c r="L24" s="28">
        <v>2.8855990400590663E-3</v>
      </c>
      <c r="M24" s="28">
        <v>2.4943877799664346E-3</v>
      </c>
      <c r="N24" s="28">
        <v>3.8768333583178468E-3</v>
      </c>
      <c r="O24" s="28">
        <v>1.3732956814872193E-2</v>
      </c>
      <c r="P24" s="28">
        <v>2.2407564413691693E-2</v>
      </c>
      <c r="Q24" s="28">
        <v>2.1167723157327026E-2</v>
      </c>
      <c r="R24" s="28">
        <v>0.17519909528609348</v>
      </c>
      <c r="S24" s="28">
        <v>1.4736853508948191</v>
      </c>
      <c r="T24" s="28">
        <v>0.22906888011577914</v>
      </c>
      <c r="U24" s="28">
        <v>0.43904636190054996</v>
      </c>
      <c r="V24" s="28">
        <v>7.1545097779688094E-2</v>
      </c>
      <c r="W24" s="28">
        <v>1.3251598208157423E-2</v>
      </c>
      <c r="X24" s="28">
        <v>8.2650685083218711E-3</v>
      </c>
      <c r="Y24" s="28">
        <v>3.2364147796836089E-3</v>
      </c>
      <c r="Z24" s="28">
        <v>6.009572345665847E-3</v>
      </c>
      <c r="AA24" s="28">
        <v>2.9108662172031424E-3</v>
      </c>
      <c r="AB24" s="28">
        <v>3.3311449622725692E-3</v>
      </c>
      <c r="AC24" s="28">
        <v>4.5067679374154561E-3</v>
      </c>
      <c r="AD24" s="28">
        <v>1.3628428315441369E-3</v>
      </c>
      <c r="AE24" s="28">
        <v>5.7216421127106957E-3</v>
      </c>
      <c r="AF24" s="28">
        <v>7.1553260720868391E-3</v>
      </c>
      <c r="AG24" s="28">
        <v>8.8215509271375187E-3</v>
      </c>
      <c r="AH24" s="28">
        <v>5.4748323310852024E-3</v>
      </c>
      <c r="AI24" s="28">
        <v>4.5736027549933113E-3</v>
      </c>
      <c r="AJ24" s="28">
        <v>4.0246535388714037E-3</v>
      </c>
      <c r="AK24" s="28">
        <v>2.3207136867554094E-2</v>
      </c>
      <c r="AL24" s="28">
        <v>2.8855734553816167E-3</v>
      </c>
      <c r="AM24" s="28">
        <v>5.5539378532632216E-2</v>
      </c>
      <c r="AN24" s="34">
        <v>2.6979043683916445E-3</v>
      </c>
      <c r="AO24" s="39">
        <f t="shared" si="0"/>
        <v>2.6388744099201045</v>
      </c>
    </row>
    <row r="25" spans="2:41" x14ac:dyDescent="0.15">
      <c r="B25" s="5" t="s">
        <v>64</v>
      </c>
      <c r="C25" s="42" t="s">
        <v>131</v>
      </c>
      <c r="D25" s="33">
        <v>8.8661766268814343E-4</v>
      </c>
      <c r="E25" s="28">
        <v>0</v>
      </c>
      <c r="F25" s="28">
        <v>1.2834894582798011E-3</v>
      </c>
      <c r="G25" s="28">
        <v>1.0906110283437733E-3</v>
      </c>
      <c r="H25" s="28">
        <v>1.0996599844178587E-3</v>
      </c>
      <c r="I25" s="28">
        <v>1.4350654493527132E-3</v>
      </c>
      <c r="J25" s="28">
        <v>9.7754513089362972E-4</v>
      </c>
      <c r="K25" s="28">
        <v>1.2563350483871282E-3</v>
      </c>
      <c r="L25" s="28">
        <v>1.1688327457758127E-3</v>
      </c>
      <c r="M25" s="28">
        <v>1.0613988603128122E-3</v>
      </c>
      <c r="N25" s="28">
        <v>1.1458358495469465E-3</v>
      </c>
      <c r="O25" s="28">
        <v>1.8803082999863049E-3</v>
      </c>
      <c r="P25" s="28">
        <v>3.8289556940124092E-2</v>
      </c>
      <c r="Q25" s="28">
        <v>2.3031128597583779E-2</v>
      </c>
      <c r="R25" s="28">
        <v>1.4885353620144176E-2</v>
      </c>
      <c r="S25" s="28">
        <v>1.4844833129277464E-2</v>
      </c>
      <c r="T25" s="28">
        <v>1.096088381532121</v>
      </c>
      <c r="U25" s="28">
        <v>2.2271058025719482E-2</v>
      </c>
      <c r="V25" s="28">
        <v>7.5018419010628709E-2</v>
      </c>
      <c r="W25" s="28">
        <v>2.0152221566717265E-3</v>
      </c>
      <c r="X25" s="28">
        <v>1.056086041047169E-2</v>
      </c>
      <c r="Y25" s="28">
        <v>1.3921524206692286E-3</v>
      </c>
      <c r="Z25" s="28">
        <v>3.2123510745990839E-3</v>
      </c>
      <c r="AA25" s="28">
        <v>1.0933113104259599E-3</v>
      </c>
      <c r="AB25" s="28">
        <v>1.3303295677474837E-3</v>
      </c>
      <c r="AC25" s="28">
        <v>1.5467346334336811E-3</v>
      </c>
      <c r="AD25" s="28">
        <v>5.9939118273690569E-4</v>
      </c>
      <c r="AE25" s="28">
        <v>2.8903442580219168E-3</v>
      </c>
      <c r="AF25" s="28">
        <v>2.293598041524078E-3</v>
      </c>
      <c r="AG25" s="28">
        <v>3.9561062083974764E-3</v>
      </c>
      <c r="AH25" s="28">
        <v>1.9686518384504671E-3</v>
      </c>
      <c r="AI25" s="28">
        <v>1.1616227595867277E-3</v>
      </c>
      <c r="AJ25" s="28">
        <v>1.2967365860831759E-3</v>
      </c>
      <c r="AK25" s="28">
        <v>8.3696329476563094E-3</v>
      </c>
      <c r="AL25" s="28">
        <v>1.1217281817740836E-3</v>
      </c>
      <c r="AM25" s="28">
        <v>2.1581753582660952E-3</v>
      </c>
      <c r="AN25" s="34">
        <v>1.4082230688159478E-3</v>
      </c>
      <c r="AO25" s="39">
        <f t="shared" si="0"/>
        <v>1.346089602378916</v>
      </c>
    </row>
    <row r="26" spans="2:41" x14ac:dyDescent="0.15">
      <c r="B26" s="5" t="s">
        <v>65</v>
      </c>
      <c r="C26" s="42" t="s">
        <v>145</v>
      </c>
      <c r="D26" s="33">
        <v>1.8128824163842822E-4</v>
      </c>
      <c r="E26" s="28">
        <v>0</v>
      </c>
      <c r="F26" s="28">
        <v>2.6571031059344794E-4</v>
      </c>
      <c r="G26" s="28">
        <v>2.2877230057193133E-4</v>
      </c>
      <c r="H26" s="28">
        <v>2.0692226069486647E-4</v>
      </c>
      <c r="I26" s="28">
        <v>3.702593254818767E-4</v>
      </c>
      <c r="J26" s="28">
        <v>1.8567492646277749E-4</v>
      </c>
      <c r="K26" s="28">
        <v>2.4361461736118004E-4</v>
      </c>
      <c r="L26" s="28">
        <v>2.0897504148698293E-4</v>
      </c>
      <c r="M26" s="28">
        <v>1.8592392717219289E-4</v>
      </c>
      <c r="N26" s="28">
        <v>2.0301826495556542E-4</v>
      </c>
      <c r="O26" s="28">
        <v>1.8353097789336109E-4</v>
      </c>
      <c r="P26" s="28">
        <v>1.3222662609135953E-3</v>
      </c>
      <c r="Q26" s="28">
        <v>3.8691098306300293E-4</v>
      </c>
      <c r="R26" s="28">
        <v>2.1775463754491182E-4</v>
      </c>
      <c r="S26" s="28">
        <v>2.9320735807065735E-4</v>
      </c>
      <c r="T26" s="28">
        <v>3.3546581613634423E-4</v>
      </c>
      <c r="U26" s="28">
        <v>1.0783135400063202</v>
      </c>
      <c r="V26" s="28">
        <v>4.2974661268838804E-4</v>
      </c>
      <c r="W26" s="28">
        <v>2.2193329029660731E-4</v>
      </c>
      <c r="X26" s="28">
        <v>2.3511014996909795E-3</v>
      </c>
      <c r="Y26" s="28">
        <v>2.7351611313788997E-4</v>
      </c>
      <c r="Z26" s="28">
        <v>4.9060882875499119E-4</v>
      </c>
      <c r="AA26" s="28">
        <v>2.38439101451757E-4</v>
      </c>
      <c r="AB26" s="28">
        <v>4.4591910693973942E-4</v>
      </c>
      <c r="AC26" s="28">
        <v>3.9550418987292286E-4</v>
      </c>
      <c r="AD26" s="28">
        <v>2.0134016104936682E-4</v>
      </c>
      <c r="AE26" s="28">
        <v>4.2389303585001068E-4</v>
      </c>
      <c r="AF26" s="28">
        <v>5.5633586037182091E-4</v>
      </c>
      <c r="AG26" s="28">
        <v>2.5193452331660504E-3</v>
      </c>
      <c r="AH26" s="28">
        <v>3.5103235385728233E-4</v>
      </c>
      <c r="AI26" s="28">
        <v>2.2666110731571886E-4</v>
      </c>
      <c r="AJ26" s="28">
        <v>3.0013895140573765E-4</v>
      </c>
      <c r="AK26" s="28">
        <v>1.5030968640210619E-3</v>
      </c>
      <c r="AL26" s="28">
        <v>2.8572147454507247E-4</v>
      </c>
      <c r="AM26" s="28">
        <v>2.8600940829552325E-4</v>
      </c>
      <c r="AN26" s="34">
        <v>3.1841195627721648E-4</v>
      </c>
      <c r="AO26" s="39">
        <f t="shared" si="0"/>
        <v>1.0951515904053495</v>
      </c>
    </row>
    <row r="27" spans="2:41" x14ac:dyDescent="0.15">
      <c r="B27" s="5" t="s">
        <v>66</v>
      </c>
      <c r="C27" s="42" t="s">
        <v>132</v>
      </c>
      <c r="D27" s="33">
        <v>4.018768186791497E-3</v>
      </c>
      <c r="E27" s="28">
        <v>0</v>
      </c>
      <c r="F27" s="28">
        <v>5.0202253766154755E-3</v>
      </c>
      <c r="G27" s="28">
        <v>3.933598932448012E-3</v>
      </c>
      <c r="H27" s="28">
        <v>4.1816952146891519E-3</v>
      </c>
      <c r="I27" s="28">
        <v>5.1401814673902981E-3</v>
      </c>
      <c r="J27" s="28">
        <v>4.3287461912383789E-3</v>
      </c>
      <c r="K27" s="28">
        <v>3.9127929846013007E-3</v>
      </c>
      <c r="L27" s="28">
        <v>5.2593180490891249E-3</v>
      </c>
      <c r="M27" s="28">
        <v>3.8794206579880726E-3</v>
      </c>
      <c r="N27" s="28">
        <v>3.9555388357404618E-3</v>
      </c>
      <c r="O27" s="28">
        <v>3.2716741664675047E-3</v>
      </c>
      <c r="P27" s="28">
        <v>3.7670295790109857E-3</v>
      </c>
      <c r="Q27" s="28">
        <v>3.2441979995436378E-3</v>
      </c>
      <c r="R27" s="28">
        <v>3.981570879970575E-3</v>
      </c>
      <c r="S27" s="28">
        <v>4.1789601071737957E-3</v>
      </c>
      <c r="T27" s="28">
        <v>4.3609120558200784E-3</v>
      </c>
      <c r="U27" s="28">
        <v>4.7271688506429262E-3</v>
      </c>
      <c r="V27" s="28">
        <v>1.6198537016473178</v>
      </c>
      <c r="W27" s="28">
        <v>4.9647081481465245E-3</v>
      </c>
      <c r="X27" s="28">
        <v>5.6875634527170735E-3</v>
      </c>
      <c r="Y27" s="28">
        <v>4.3731735686484202E-3</v>
      </c>
      <c r="Z27" s="28">
        <v>6.9962927950764043E-3</v>
      </c>
      <c r="AA27" s="28">
        <v>4.600472882533943E-3</v>
      </c>
      <c r="AB27" s="28">
        <v>4.2105718835862855E-3</v>
      </c>
      <c r="AC27" s="28">
        <v>5.5460636175828229E-3</v>
      </c>
      <c r="AD27" s="28">
        <v>1.5860000964756746E-3</v>
      </c>
      <c r="AE27" s="28">
        <v>2.3532533657087979E-2</v>
      </c>
      <c r="AF27" s="28">
        <v>7.2481208827236158E-3</v>
      </c>
      <c r="AG27" s="28">
        <v>1.84400917416149E-2</v>
      </c>
      <c r="AH27" s="28">
        <v>4.3948691600699035E-3</v>
      </c>
      <c r="AI27" s="28">
        <v>3.3569791368358104E-3</v>
      </c>
      <c r="AJ27" s="28">
        <v>4.7610499636532334E-3</v>
      </c>
      <c r="AK27" s="28">
        <v>2.8477143651943131E-2</v>
      </c>
      <c r="AL27" s="28">
        <v>3.8081740706647229E-3</v>
      </c>
      <c r="AM27" s="28">
        <v>5.4720996283985114E-3</v>
      </c>
      <c r="AN27" s="34">
        <v>3.9715784402767516E-3</v>
      </c>
      <c r="AO27" s="39">
        <f t="shared" si="0"/>
        <v>1.8324429879605748</v>
      </c>
    </row>
    <row r="28" spans="2:41" x14ac:dyDescent="0.15">
      <c r="B28" s="5" t="s">
        <v>67</v>
      </c>
      <c r="C28" s="42" t="s">
        <v>0</v>
      </c>
      <c r="D28" s="33">
        <v>5.2081509293473412E-3</v>
      </c>
      <c r="E28" s="28">
        <v>0</v>
      </c>
      <c r="F28" s="28">
        <v>1.7952944890289368E-2</v>
      </c>
      <c r="G28" s="28">
        <v>3.1682342051843213E-2</v>
      </c>
      <c r="H28" s="28">
        <v>9.8843515070015583E-3</v>
      </c>
      <c r="I28" s="28">
        <v>1.1220737573968229E-2</v>
      </c>
      <c r="J28" s="28">
        <v>4.7303492155858877E-3</v>
      </c>
      <c r="K28" s="28">
        <v>1.1777445899578605E-2</v>
      </c>
      <c r="L28" s="28">
        <v>1.2748210998957331E-2</v>
      </c>
      <c r="M28" s="28">
        <v>1.6222012491006389E-2</v>
      </c>
      <c r="N28" s="28">
        <v>5.0311658274242797E-2</v>
      </c>
      <c r="O28" s="28">
        <v>1.3729781361387888E-2</v>
      </c>
      <c r="P28" s="28">
        <v>9.1564937981073857E-3</v>
      </c>
      <c r="Q28" s="28">
        <v>9.3443833764147617E-3</v>
      </c>
      <c r="R28" s="28">
        <v>2.1374408646645544E-2</v>
      </c>
      <c r="S28" s="28">
        <v>1.3025304722563849E-2</v>
      </c>
      <c r="T28" s="28">
        <v>1.9874697192494864E-2</v>
      </c>
      <c r="U28" s="28">
        <v>1.2326845894656222E-2</v>
      </c>
      <c r="V28" s="28">
        <v>1.1397900605692604E-2</v>
      </c>
      <c r="W28" s="28">
        <v>1.0429213720113313</v>
      </c>
      <c r="X28" s="28">
        <v>9.3693161353962644E-3</v>
      </c>
      <c r="Y28" s="28">
        <v>1.2765907936447102E-2</v>
      </c>
      <c r="Z28" s="28">
        <v>1.0476334876085158E-2</v>
      </c>
      <c r="AA28" s="28">
        <v>1.0015192032104252E-2</v>
      </c>
      <c r="AB28" s="28">
        <v>9.4379020733646769E-3</v>
      </c>
      <c r="AC28" s="28">
        <v>2.1904615674860909E-2</v>
      </c>
      <c r="AD28" s="28">
        <v>2.7709345775073307E-3</v>
      </c>
      <c r="AE28" s="28">
        <v>7.4438946611635869E-3</v>
      </c>
      <c r="AF28" s="28">
        <v>2.4843851309261696E-2</v>
      </c>
      <c r="AG28" s="28">
        <v>1.1068194680494971E-2</v>
      </c>
      <c r="AH28" s="28">
        <v>2.2410077352268767E-2</v>
      </c>
      <c r="AI28" s="28">
        <v>9.0636357379665234E-3</v>
      </c>
      <c r="AJ28" s="28">
        <v>4.4237450117691056E-2</v>
      </c>
      <c r="AK28" s="28">
        <v>1.1391656914798994E-2</v>
      </c>
      <c r="AL28" s="28">
        <v>1.2065034864161385E-2</v>
      </c>
      <c r="AM28" s="28">
        <v>0.14377858159967916</v>
      </c>
      <c r="AN28" s="34">
        <v>5.712589139142737E-3</v>
      </c>
      <c r="AO28" s="39">
        <f t="shared" si="0"/>
        <v>1.6936445611235098</v>
      </c>
    </row>
    <row r="29" spans="2:41" x14ac:dyDescent="0.15">
      <c r="B29" s="5" t="s">
        <v>68</v>
      </c>
      <c r="C29" s="42" t="s">
        <v>133</v>
      </c>
      <c r="D29" s="33">
        <v>9.5674425500583728E-3</v>
      </c>
      <c r="E29" s="28">
        <v>0</v>
      </c>
      <c r="F29" s="28">
        <v>6.9754521155802737E-3</v>
      </c>
      <c r="G29" s="28">
        <v>7.8435674264497688E-3</v>
      </c>
      <c r="H29" s="28">
        <v>1.3165284241234997E-2</v>
      </c>
      <c r="I29" s="28">
        <v>8.1729342890121109E-3</v>
      </c>
      <c r="J29" s="28">
        <v>1.3723109951363556E-2</v>
      </c>
      <c r="K29" s="28">
        <v>1.1115770381443747E-2</v>
      </c>
      <c r="L29" s="28">
        <v>1.0101113102763425E-2</v>
      </c>
      <c r="M29" s="28">
        <v>1.456818685795438E-2</v>
      </c>
      <c r="N29" s="28">
        <v>1.520209349536762E-2</v>
      </c>
      <c r="O29" s="28">
        <v>1.0406253249020161E-2</v>
      </c>
      <c r="P29" s="28">
        <v>9.2691292574444487E-3</v>
      </c>
      <c r="Q29" s="28">
        <v>7.4329652605429576E-3</v>
      </c>
      <c r="R29" s="28">
        <v>9.3162309306352199E-3</v>
      </c>
      <c r="S29" s="28">
        <v>1.5098650821912148E-2</v>
      </c>
      <c r="T29" s="28">
        <v>1.023355192567298E-2</v>
      </c>
      <c r="U29" s="28">
        <v>1.0037918230115954E-2</v>
      </c>
      <c r="V29" s="28">
        <v>8.2292222380750263E-3</v>
      </c>
      <c r="W29" s="28">
        <v>8.3212925960977589E-3</v>
      </c>
      <c r="X29" s="28">
        <v>1.0063872552786508</v>
      </c>
      <c r="Y29" s="28">
        <v>3.1553191988703766E-2</v>
      </c>
      <c r="Z29" s="28">
        <v>5.8699243726539126E-2</v>
      </c>
      <c r="AA29" s="28">
        <v>8.8520353014160755E-3</v>
      </c>
      <c r="AB29" s="28">
        <v>7.7906781154078782E-3</v>
      </c>
      <c r="AC29" s="28">
        <v>8.0409118354180884E-3</v>
      </c>
      <c r="AD29" s="28">
        <v>1.5591316370536606E-2</v>
      </c>
      <c r="AE29" s="28">
        <v>2.0083943987860314E-2</v>
      </c>
      <c r="AF29" s="28">
        <v>1.0454473753680469E-2</v>
      </c>
      <c r="AG29" s="28">
        <v>1.1244034121903937E-2</v>
      </c>
      <c r="AH29" s="28">
        <v>1.0928812276091405E-2</v>
      </c>
      <c r="AI29" s="28">
        <v>7.0743368616745031E-3</v>
      </c>
      <c r="AJ29" s="28">
        <v>6.3675047816298081E-3</v>
      </c>
      <c r="AK29" s="28">
        <v>5.1738806694229837E-3</v>
      </c>
      <c r="AL29" s="28">
        <v>8.5082081323729821E-3</v>
      </c>
      <c r="AM29" s="28">
        <v>1.1394734201313574E-2</v>
      </c>
      <c r="AN29" s="34">
        <v>2.1592596075244205E-2</v>
      </c>
      <c r="AO29" s="39">
        <f t="shared" si="0"/>
        <v>1.4485173263986117</v>
      </c>
    </row>
    <row r="30" spans="2:41" x14ac:dyDescent="0.15">
      <c r="B30" s="5" t="s">
        <v>69</v>
      </c>
      <c r="C30" s="42" t="s">
        <v>107</v>
      </c>
      <c r="D30" s="33">
        <v>2.945491945695872E-2</v>
      </c>
      <c r="E30" s="28">
        <v>0</v>
      </c>
      <c r="F30" s="28">
        <v>3.9246238020306065E-2</v>
      </c>
      <c r="G30" s="28">
        <v>3.878687091591481E-2</v>
      </c>
      <c r="H30" s="28">
        <v>3.4323194120631589E-2</v>
      </c>
      <c r="I30" s="28">
        <v>4.0316670344673275E-2</v>
      </c>
      <c r="J30" s="28">
        <v>3.75280936251687E-2</v>
      </c>
      <c r="K30" s="28">
        <v>5.3233653010829225E-2</v>
      </c>
      <c r="L30" s="28">
        <v>6.2079140330844072E-2</v>
      </c>
      <c r="M30" s="28">
        <v>0.14378326545710876</v>
      </c>
      <c r="N30" s="28">
        <v>0.13240626581657808</v>
      </c>
      <c r="O30" s="28">
        <v>6.2508721690104532E-2</v>
      </c>
      <c r="P30" s="28">
        <v>5.1432434102826427E-2</v>
      </c>
      <c r="Q30" s="28">
        <v>4.0782739071550438E-2</v>
      </c>
      <c r="R30" s="28">
        <v>5.4618983871827224E-2</v>
      </c>
      <c r="S30" s="28">
        <v>7.193020671071558E-2</v>
      </c>
      <c r="T30" s="28">
        <v>5.0249405284059724E-2</v>
      </c>
      <c r="U30" s="28">
        <v>3.9425678314119833E-2</v>
      </c>
      <c r="V30" s="28">
        <v>5.9196983901760619E-2</v>
      </c>
      <c r="W30" s="28">
        <v>4.0509549342984494E-2</v>
      </c>
      <c r="X30" s="28">
        <v>2.5326526763980679E-2</v>
      </c>
      <c r="Y30" s="28">
        <v>1.1164047985564618</v>
      </c>
      <c r="Z30" s="28">
        <v>7.7741446062373182E-2</v>
      </c>
      <c r="AA30" s="28">
        <v>8.5046460018895972E-2</v>
      </c>
      <c r="AB30" s="28">
        <v>3.2625365991066323E-2</v>
      </c>
      <c r="AC30" s="28">
        <v>1.4283786944986556E-2</v>
      </c>
      <c r="AD30" s="28">
        <v>7.7135680376782889E-3</v>
      </c>
      <c r="AE30" s="28">
        <v>2.6565117458393465E-2</v>
      </c>
      <c r="AF30" s="28">
        <v>1.6636462621842023E-2</v>
      </c>
      <c r="AG30" s="28">
        <v>2.081855329449149E-2</v>
      </c>
      <c r="AH30" s="28">
        <v>2.2629183466042306E-2</v>
      </c>
      <c r="AI30" s="28">
        <v>2.7649552113059923E-2</v>
      </c>
      <c r="AJ30" s="28">
        <v>1.4820837016239635E-2</v>
      </c>
      <c r="AK30" s="28">
        <v>1.4882465389608083E-2</v>
      </c>
      <c r="AL30" s="28">
        <v>4.4574404152973826E-2</v>
      </c>
      <c r="AM30" s="28">
        <v>3.7190178896939978E-2</v>
      </c>
      <c r="AN30" s="34">
        <v>3.3732410341873555E-2</v>
      </c>
      <c r="AO30" s="39">
        <f t="shared" si="0"/>
        <v>2.7004541305158685</v>
      </c>
    </row>
    <row r="31" spans="2:41" x14ac:dyDescent="0.15">
      <c r="B31" s="5" t="s">
        <v>70</v>
      </c>
      <c r="C31" s="42" t="s">
        <v>1</v>
      </c>
      <c r="D31" s="33">
        <v>4.9931743838134259E-3</v>
      </c>
      <c r="E31" s="28">
        <v>0</v>
      </c>
      <c r="F31" s="28">
        <v>6.7075862850538587E-3</v>
      </c>
      <c r="G31" s="28">
        <v>4.8259690145568395E-3</v>
      </c>
      <c r="H31" s="28">
        <v>4.8114270361848035E-3</v>
      </c>
      <c r="I31" s="28">
        <v>7.5651451543190104E-3</v>
      </c>
      <c r="J31" s="28">
        <v>8.3745695138005959E-3</v>
      </c>
      <c r="K31" s="28">
        <v>4.268017244030994E-3</v>
      </c>
      <c r="L31" s="28">
        <v>6.0511674166992737E-3</v>
      </c>
      <c r="M31" s="28">
        <v>6.9296402885118064E-3</v>
      </c>
      <c r="N31" s="28">
        <v>7.5384555616328074E-3</v>
      </c>
      <c r="O31" s="28">
        <v>5.0144053450551203E-3</v>
      </c>
      <c r="P31" s="28">
        <v>5.47235718117436E-3</v>
      </c>
      <c r="Q31" s="28">
        <v>4.1551274913689731E-3</v>
      </c>
      <c r="R31" s="28">
        <v>4.0428714888835239E-3</v>
      </c>
      <c r="S31" s="28">
        <v>4.7663957081115873E-3</v>
      </c>
      <c r="T31" s="28">
        <v>4.1388340268046957E-3</v>
      </c>
      <c r="U31" s="28">
        <v>3.9652582198496543E-3</v>
      </c>
      <c r="V31" s="28">
        <v>3.7483511174351736E-3</v>
      </c>
      <c r="W31" s="28">
        <v>3.8023011266769082E-3</v>
      </c>
      <c r="X31" s="28">
        <v>6.6373091584822283E-3</v>
      </c>
      <c r="Y31" s="28">
        <v>4.2072228079174916E-3</v>
      </c>
      <c r="Z31" s="28">
        <v>1.0933501842503683</v>
      </c>
      <c r="AA31" s="28">
        <v>1.2453100576562471E-2</v>
      </c>
      <c r="AB31" s="28">
        <v>5.1535797503124148E-3</v>
      </c>
      <c r="AC31" s="28">
        <v>5.6334130387130019E-3</v>
      </c>
      <c r="AD31" s="28">
        <v>2.1554526947543517E-3</v>
      </c>
      <c r="AE31" s="28">
        <v>9.5539174956527518E-3</v>
      </c>
      <c r="AF31" s="28">
        <v>5.6874810642471036E-3</v>
      </c>
      <c r="AG31" s="28">
        <v>5.8516902058170965E-3</v>
      </c>
      <c r="AH31" s="28">
        <v>1.1045171082299722E-2</v>
      </c>
      <c r="AI31" s="28">
        <v>7.6868632552605683E-3</v>
      </c>
      <c r="AJ31" s="28">
        <v>7.1201308946835587E-3</v>
      </c>
      <c r="AK31" s="28">
        <v>3.5235139688094713E-3</v>
      </c>
      <c r="AL31" s="28">
        <v>1.2357489973222993E-2</v>
      </c>
      <c r="AM31" s="28">
        <v>5.1435590641990825E-3</v>
      </c>
      <c r="AN31" s="34">
        <v>0.21224037204752444</v>
      </c>
      <c r="AO31" s="39">
        <f t="shared" si="0"/>
        <v>1.5109715049327899</v>
      </c>
    </row>
    <row r="32" spans="2:41" x14ac:dyDescent="0.15">
      <c r="B32" s="5" t="s">
        <v>71</v>
      </c>
      <c r="C32" s="42" t="s">
        <v>2</v>
      </c>
      <c r="D32" s="33">
        <v>3.2016455341259673E-3</v>
      </c>
      <c r="E32" s="28">
        <v>0</v>
      </c>
      <c r="F32" s="28">
        <v>4.8793668389330554E-3</v>
      </c>
      <c r="G32" s="28">
        <v>3.0729498441935624E-3</v>
      </c>
      <c r="H32" s="28">
        <v>4.2242126004864849E-3</v>
      </c>
      <c r="I32" s="28">
        <v>6.5915758526310271E-3</v>
      </c>
      <c r="J32" s="28">
        <v>3.229483026820865E-3</v>
      </c>
      <c r="K32" s="28">
        <v>3.157559852687323E-3</v>
      </c>
      <c r="L32" s="28">
        <v>7.9843134314101921E-3</v>
      </c>
      <c r="M32" s="28">
        <v>4.1038533990167322E-3</v>
      </c>
      <c r="N32" s="28">
        <v>4.7713076895783291E-3</v>
      </c>
      <c r="O32" s="28">
        <v>2.7839119637634714E-3</v>
      </c>
      <c r="P32" s="28">
        <v>2.9056932812000598E-3</v>
      </c>
      <c r="Q32" s="28">
        <v>2.1144082452520048E-3</v>
      </c>
      <c r="R32" s="28">
        <v>3.5992613187004639E-3</v>
      </c>
      <c r="S32" s="28">
        <v>4.6854744765248216E-3</v>
      </c>
      <c r="T32" s="28">
        <v>3.3377842083391379E-3</v>
      </c>
      <c r="U32" s="28">
        <v>3.2176442914301231E-3</v>
      </c>
      <c r="V32" s="28">
        <v>3.0601129262104987E-3</v>
      </c>
      <c r="W32" s="28">
        <v>4.0301335924439775E-3</v>
      </c>
      <c r="X32" s="28">
        <v>5.2812456484424885E-3</v>
      </c>
      <c r="Y32" s="28">
        <v>1.4721791424719794E-2</v>
      </c>
      <c r="Z32" s="28">
        <v>6.4581048410410798E-3</v>
      </c>
      <c r="AA32" s="28">
        <v>1.0033302163755098</v>
      </c>
      <c r="AB32" s="28">
        <v>3.8499820981557683E-3</v>
      </c>
      <c r="AC32" s="28">
        <v>6.9973647929164016E-3</v>
      </c>
      <c r="AD32" s="28">
        <v>1.0584045239381654E-3</v>
      </c>
      <c r="AE32" s="28">
        <v>1.6915877468651482E-2</v>
      </c>
      <c r="AF32" s="28">
        <v>9.3199849047279834E-3</v>
      </c>
      <c r="AG32" s="28">
        <v>3.0879695740322326E-2</v>
      </c>
      <c r="AH32" s="28">
        <v>9.6593872973636582E-3</v>
      </c>
      <c r="AI32" s="28">
        <v>7.8262049183659647E-3</v>
      </c>
      <c r="AJ32" s="28">
        <v>2.7384545791788247E-3</v>
      </c>
      <c r="AK32" s="28">
        <v>3.9709458238107991E-3</v>
      </c>
      <c r="AL32" s="28">
        <v>2.2010566757757987E-2</v>
      </c>
      <c r="AM32" s="28">
        <v>4.8639131052953853E-3</v>
      </c>
      <c r="AN32" s="34">
        <v>1.07907191004435E-2</v>
      </c>
      <c r="AO32" s="39">
        <f t="shared" si="0"/>
        <v>1.2356235517743897</v>
      </c>
    </row>
    <row r="33" spans="2:41" x14ac:dyDescent="0.15">
      <c r="B33" s="5" t="s">
        <v>72</v>
      </c>
      <c r="C33" s="42" t="s">
        <v>134</v>
      </c>
      <c r="D33" s="33">
        <v>0.11413982092903288</v>
      </c>
      <c r="E33" s="28">
        <v>0</v>
      </c>
      <c r="F33" s="28">
        <v>0.12936075120648813</v>
      </c>
      <c r="G33" s="28">
        <v>0.12473053739401897</v>
      </c>
      <c r="H33" s="28">
        <v>0.17178749354326162</v>
      </c>
      <c r="I33" s="28">
        <v>0.10476725444254678</v>
      </c>
      <c r="J33" s="28">
        <v>4.5420615659802356E-2</v>
      </c>
      <c r="K33" s="28">
        <v>0.10256389039469348</v>
      </c>
      <c r="L33" s="28">
        <v>5.993964065670368E-2</v>
      </c>
      <c r="M33" s="28">
        <v>7.1937177805941319E-2</v>
      </c>
      <c r="N33" s="28">
        <v>8.1456778643153538E-2</v>
      </c>
      <c r="O33" s="28">
        <v>6.0851932906702613E-2</v>
      </c>
      <c r="P33" s="28">
        <v>8.5305569378855084E-2</v>
      </c>
      <c r="Q33" s="28">
        <v>6.8228600248704876E-2</v>
      </c>
      <c r="R33" s="28">
        <v>8.600386437960264E-2</v>
      </c>
      <c r="S33" s="28">
        <v>8.5038791970925398E-2</v>
      </c>
      <c r="T33" s="28">
        <v>0.10183461070685956</v>
      </c>
      <c r="U33" s="28">
        <v>8.0317586632909263E-2</v>
      </c>
      <c r="V33" s="28">
        <v>0.11643402385047481</v>
      </c>
      <c r="W33" s="28">
        <v>9.7479650067866214E-2</v>
      </c>
      <c r="X33" s="28">
        <v>8.0913846449717261E-2</v>
      </c>
      <c r="Y33" s="28">
        <v>1.8104225855115567E-2</v>
      </c>
      <c r="Z33" s="28">
        <v>4.4842724865186007E-2</v>
      </c>
      <c r="AA33" s="28">
        <v>3.2925918983393553E-2</v>
      </c>
      <c r="AB33" s="28">
        <v>1.0211848545860511</v>
      </c>
      <c r="AC33" s="28">
        <v>1.9150121506269782E-2</v>
      </c>
      <c r="AD33" s="28">
        <v>6.3109453943762887E-3</v>
      </c>
      <c r="AE33" s="28">
        <v>4.1002773129248937E-2</v>
      </c>
      <c r="AF33" s="28">
        <v>2.5380313765728222E-2</v>
      </c>
      <c r="AG33" s="28">
        <v>2.223920816558397E-2</v>
      </c>
      <c r="AH33" s="28">
        <v>3.5348729240626209E-2</v>
      </c>
      <c r="AI33" s="28">
        <v>7.3944521655312373E-2</v>
      </c>
      <c r="AJ33" s="28">
        <v>5.9849719246801068E-2</v>
      </c>
      <c r="AK33" s="28">
        <v>3.3605426381321309E-2</v>
      </c>
      <c r="AL33" s="28">
        <v>9.0947971236813349E-2</v>
      </c>
      <c r="AM33" s="28">
        <v>0.34666439971962415</v>
      </c>
      <c r="AN33" s="34">
        <v>1.8172326634027805E-2</v>
      </c>
      <c r="AO33" s="39">
        <f t="shared" si="0"/>
        <v>3.75818661763374</v>
      </c>
    </row>
    <row r="34" spans="2:41" x14ac:dyDescent="0.15">
      <c r="B34" s="5" t="s">
        <v>73</v>
      </c>
      <c r="C34" s="42" t="s">
        <v>135</v>
      </c>
      <c r="D34" s="33">
        <v>1.846979739758035E-2</v>
      </c>
      <c r="E34" s="28">
        <v>0</v>
      </c>
      <c r="F34" s="28">
        <v>2.2575088829987544E-2</v>
      </c>
      <c r="G34" s="28">
        <v>3.5873637749861916E-2</v>
      </c>
      <c r="H34" s="28">
        <v>3.1595118083867044E-2</v>
      </c>
      <c r="I34" s="28">
        <v>2.6487303232243575E-2</v>
      </c>
      <c r="J34" s="28">
        <v>1.2695983130490602E-2</v>
      </c>
      <c r="K34" s="28">
        <v>1.957034000509638E-2</v>
      </c>
      <c r="L34" s="28">
        <v>2.5828021362860321E-2</v>
      </c>
      <c r="M34" s="28">
        <v>2.632649646610882E-2</v>
      </c>
      <c r="N34" s="28">
        <v>2.6714308082976094E-2</v>
      </c>
      <c r="O34" s="28">
        <v>2.7285173852218767E-2</v>
      </c>
      <c r="P34" s="28">
        <v>2.1260151339100704E-2</v>
      </c>
      <c r="Q34" s="28">
        <v>2.0470791607692638E-2</v>
      </c>
      <c r="R34" s="28">
        <v>3.3623185813029234E-2</v>
      </c>
      <c r="S34" s="28">
        <v>2.5905776581499278E-2</v>
      </c>
      <c r="T34" s="28">
        <v>2.5536911256297087E-2</v>
      </c>
      <c r="U34" s="28">
        <v>2.9434836897637297E-2</v>
      </c>
      <c r="V34" s="28">
        <v>2.2942835987002499E-2</v>
      </c>
      <c r="W34" s="28">
        <v>4.2091979688541545E-2</v>
      </c>
      <c r="X34" s="28">
        <v>2.6701872331820715E-2</v>
      </c>
      <c r="Y34" s="28">
        <v>3.0892690197705217E-2</v>
      </c>
      <c r="Z34" s="28">
        <v>3.4805485846256791E-2</v>
      </c>
      <c r="AA34" s="28">
        <v>3.7528761811635586E-2</v>
      </c>
      <c r="AB34" s="28">
        <v>3.1508097518315299E-2</v>
      </c>
      <c r="AC34" s="28">
        <v>1.1013830068296249</v>
      </c>
      <c r="AD34" s="28">
        <v>9.5861127645278668E-2</v>
      </c>
      <c r="AE34" s="28">
        <v>4.0131900463673653E-2</v>
      </c>
      <c r="AF34" s="28">
        <v>2.0458415086423105E-2</v>
      </c>
      <c r="AG34" s="28">
        <v>2.7811322635970831E-2</v>
      </c>
      <c r="AH34" s="28">
        <v>1.8451649099762279E-2</v>
      </c>
      <c r="AI34" s="28">
        <v>2.118828697570067E-2</v>
      </c>
      <c r="AJ34" s="28">
        <v>3.7949694340517579E-2</v>
      </c>
      <c r="AK34" s="28">
        <v>2.3990315652678385E-2</v>
      </c>
      <c r="AL34" s="28">
        <v>2.7090529326171908E-2</v>
      </c>
      <c r="AM34" s="28">
        <v>3.276583197292382E-2</v>
      </c>
      <c r="AN34" s="34">
        <v>3.3074748448632632E-2</v>
      </c>
      <c r="AO34" s="39">
        <f t="shared" si="0"/>
        <v>2.136281473547184</v>
      </c>
    </row>
    <row r="35" spans="2:41" x14ac:dyDescent="0.15">
      <c r="B35" s="5" t="s">
        <v>74</v>
      </c>
      <c r="C35" s="42" t="s">
        <v>136</v>
      </c>
      <c r="D35" s="33">
        <v>1.202671552397872E-2</v>
      </c>
      <c r="E35" s="28">
        <v>0</v>
      </c>
      <c r="F35" s="28">
        <v>1.8692031403607059E-2</v>
      </c>
      <c r="G35" s="28">
        <v>1.827368499478569E-2</v>
      </c>
      <c r="H35" s="28">
        <v>1.6938370280625371E-2</v>
      </c>
      <c r="I35" s="28">
        <v>1.8655765523067074E-2</v>
      </c>
      <c r="J35" s="28">
        <v>1.1051523824043836E-2</v>
      </c>
      <c r="K35" s="28">
        <v>1.6691628480562392E-2</v>
      </c>
      <c r="L35" s="28">
        <v>1.6743129233543669E-2</v>
      </c>
      <c r="M35" s="28">
        <v>1.3691680423953287E-2</v>
      </c>
      <c r="N35" s="28">
        <v>1.3472038908780621E-2</v>
      </c>
      <c r="O35" s="28">
        <v>1.2827493666055345E-2</v>
      </c>
      <c r="P35" s="28">
        <v>1.5335045775552511E-2</v>
      </c>
      <c r="Q35" s="28">
        <v>1.2416835159609061E-2</v>
      </c>
      <c r="R35" s="28">
        <v>1.5475981929975386E-2</v>
      </c>
      <c r="S35" s="28">
        <v>1.4128272290292062E-2</v>
      </c>
      <c r="T35" s="28">
        <v>1.5495520923582003E-2</v>
      </c>
      <c r="U35" s="28">
        <v>2.006093077842265E-2</v>
      </c>
      <c r="V35" s="28">
        <v>1.3174739354590178E-2</v>
      </c>
      <c r="W35" s="28">
        <v>1.6307652191780372E-2</v>
      </c>
      <c r="X35" s="28">
        <v>1.759862121434878E-2</v>
      </c>
      <c r="Y35" s="28">
        <v>1.7766378221822879E-2</v>
      </c>
      <c r="Z35" s="28">
        <v>1.3617562451443426E-2</v>
      </c>
      <c r="AA35" s="28">
        <v>1.0298932114872036E-2</v>
      </c>
      <c r="AB35" s="28">
        <v>4.5544916269962002E-2</v>
      </c>
      <c r="AC35" s="28">
        <v>3.0590748774964087E-2</v>
      </c>
      <c r="AD35" s="28">
        <v>1.0604438276790988</v>
      </c>
      <c r="AE35" s="28">
        <v>3.3541185394070465E-2</v>
      </c>
      <c r="AF35" s="28">
        <v>5.092571015530957E-2</v>
      </c>
      <c r="AG35" s="28">
        <v>1.0975913033851597E-2</v>
      </c>
      <c r="AH35" s="28">
        <v>1.8934665114231218E-2</v>
      </c>
      <c r="AI35" s="28">
        <v>3.175379709874486E-2</v>
      </c>
      <c r="AJ35" s="28">
        <v>3.109346966880619E-2</v>
      </c>
      <c r="AK35" s="28">
        <v>2.2572988764937275E-2</v>
      </c>
      <c r="AL35" s="28">
        <v>5.0324072334096311E-2</v>
      </c>
      <c r="AM35" s="28">
        <v>2.4612537605943497E-2</v>
      </c>
      <c r="AN35" s="34">
        <v>1.8222852165649148E-2</v>
      </c>
      <c r="AO35" s="39">
        <f t="shared" si="0"/>
        <v>1.7802772187289593</v>
      </c>
    </row>
    <row r="36" spans="2:41" x14ac:dyDescent="0.15">
      <c r="B36" s="5" t="s">
        <v>75</v>
      </c>
      <c r="C36" s="42" t="s">
        <v>137</v>
      </c>
      <c r="D36" s="33">
        <v>0.11409923692748075</v>
      </c>
      <c r="E36" s="28">
        <v>0</v>
      </c>
      <c r="F36" s="28">
        <v>9.0873791669959583E-2</v>
      </c>
      <c r="G36" s="28">
        <v>5.6959903868683298E-2</v>
      </c>
      <c r="H36" s="28">
        <v>0.11680027141721153</v>
      </c>
      <c r="I36" s="28">
        <v>6.6966926577604155E-2</v>
      </c>
      <c r="J36" s="28">
        <v>0.11571137867197032</v>
      </c>
      <c r="K36" s="28">
        <v>5.2850614369503023E-2</v>
      </c>
      <c r="L36" s="28">
        <v>0.1426645749467724</v>
      </c>
      <c r="M36" s="28">
        <v>9.7911087295474417E-2</v>
      </c>
      <c r="N36" s="28">
        <v>8.6783613868504278E-2</v>
      </c>
      <c r="O36" s="28">
        <v>6.8091898510201199E-2</v>
      </c>
      <c r="P36" s="28">
        <v>6.211464794985843E-2</v>
      </c>
      <c r="Q36" s="28">
        <v>4.9794399516629825E-2</v>
      </c>
      <c r="R36" s="28">
        <v>7.3210721023673805E-2</v>
      </c>
      <c r="S36" s="28">
        <v>5.9925176985656678E-2</v>
      </c>
      <c r="T36" s="28">
        <v>6.523929890103862E-2</v>
      </c>
      <c r="U36" s="28">
        <v>5.780134357221195E-2</v>
      </c>
      <c r="V36" s="28">
        <v>6.4241892639175416E-2</v>
      </c>
      <c r="W36" s="28">
        <v>0.1323803713213389</v>
      </c>
      <c r="X36" s="28">
        <v>8.188108323851985E-2</v>
      </c>
      <c r="Y36" s="28">
        <v>5.5398324268879799E-2</v>
      </c>
      <c r="Z36" s="28">
        <v>5.3433145043013185E-2</v>
      </c>
      <c r="AA36" s="28">
        <v>9.7786310965930018E-2</v>
      </c>
      <c r="AB36" s="28">
        <v>6.533158514007284E-2</v>
      </c>
      <c r="AC36" s="28">
        <v>5.5545656854535212E-2</v>
      </c>
      <c r="AD36" s="28">
        <v>1.1335646611693086E-2</v>
      </c>
      <c r="AE36" s="28">
        <v>1.0782695900572776</v>
      </c>
      <c r="AF36" s="28">
        <v>4.2496905495804281E-2</v>
      </c>
      <c r="AG36" s="28">
        <v>5.106978693350845E-2</v>
      </c>
      <c r="AH36" s="28">
        <v>4.6077766647475961E-2</v>
      </c>
      <c r="AI36" s="28">
        <v>4.3045760546585099E-2</v>
      </c>
      <c r="AJ36" s="28">
        <v>6.5428802492564234E-2</v>
      </c>
      <c r="AK36" s="28">
        <v>3.187789210259153E-2</v>
      </c>
      <c r="AL36" s="28">
        <v>6.6465592346210176E-2</v>
      </c>
      <c r="AM36" s="28">
        <v>0.1582756282443967</v>
      </c>
      <c r="AN36" s="34">
        <v>4.9445732944838131E-2</v>
      </c>
      <c r="AO36" s="39">
        <f t="shared" si="0"/>
        <v>3.6275863599668456</v>
      </c>
    </row>
    <row r="37" spans="2:41" x14ac:dyDescent="0.15">
      <c r="B37" s="5" t="s">
        <v>76</v>
      </c>
      <c r="C37" s="42" t="s">
        <v>108</v>
      </c>
      <c r="D37" s="33">
        <v>2.3904875783055508E-2</v>
      </c>
      <c r="E37" s="28">
        <v>0</v>
      </c>
      <c r="F37" s="28">
        <v>3.1187162051105694E-2</v>
      </c>
      <c r="G37" s="28">
        <v>2.8243029500749511E-2</v>
      </c>
      <c r="H37" s="28">
        <v>2.6244292066466168E-2</v>
      </c>
      <c r="I37" s="28">
        <v>4.62363964027315E-2</v>
      </c>
      <c r="J37" s="28">
        <v>1.9874069894562248E-2</v>
      </c>
      <c r="K37" s="28">
        <v>2.713251999641415E-2</v>
      </c>
      <c r="L37" s="28">
        <v>2.272093292362716E-2</v>
      </c>
      <c r="M37" s="28">
        <v>2.4980732831582638E-2</v>
      </c>
      <c r="N37" s="28">
        <v>2.3942991971656818E-2</v>
      </c>
      <c r="O37" s="28">
        <v>2.2870671815606869E-2</v>
      </c>
      <c r="P37" s="28">
        <v>2.7579178225822489E-2</v>
      </c>
      <c r="Q37" s="28">
        <v>2.7060941315532418E-2</v>
      </c>
      <c r="R37" s="28">
        <v>2.6184255820626057E-2</v>
      </c>
      <c r="S37" s="28">
        <v>2.8758027338430681E-2</v>
      </c>
      <c r="T37" s="28">
        <v>3.965428888268948E-2</v>
      </c>
      <c r="U37" s="28">
        <v>4.9975546270791357E-2</v>
      </c>
      <c r="V37" s="28">
        <v>2.7148229960398906E-2</v>
      </c>
      <c r="W37" s="28">
        <v>2.7619046452586365E-2</v>
      </c>
      <c r="X37" s="28">
        <v>3.1057316324184295E-2</v>
      </c>
      <c r="Y37" s="28">
        <v>3.0099412769280569E-2</v>
      </c>
      <c r="Z37" s="28">
        <v>7.2608125134644319E-2</v>
      </c>
      <c r="AA37" s="28">
        <v>2.7700823709678992E-2</v>
      </c>
      <c r="AB37" s="28">
        <v>6.2285813833809635E-2</v>
      </c>
      <c r="AC37" s="28">
        <v>9.273584511496448E-2</v>
      </c>
      <c r="AD37" s="28">
        <v>1.5867991537449021E-2</v>
      </c>
      <c r="AE37" s="28">
        <v>3.4302750220966037E-2</v>
      </c>
      <c r="AF37" s="28">
        <v>1.2475291405402547</v>
      </c>
      <c r="AG37" s="28">
        <v>4.8969885046422551E-2</v>
      </c>
      <c r="AH37" s="28">
        <v>5.5690589730875387E-2</v>
      </c>
      <c r="AI37" s="28">
        <v>3.6163124976928834E-2</v>
      </c>
      <c r="AJ37" s="28">
        <v>0.10027898453132447</v>
      </c>
      <c r="AK37" s="28">
        <v>6.3880378062055362E-2</v>
      </c>
      <c r="AL37" s="28">
        <v>4.759359310303643E-2</v>
      </c>
      <c r="AM37" s="28">
        <v>3.5861341913859056E-2</v>
      </c>
      <c r="AN37" s="34">
        <v>5.2024220142957121E-2</v>
      </c>
      <c r="AO37" s="39">
        <f t="shared" si="0"/>
        <v>2.6059665261971272</v>
      </c>
    </row>
    <row r="38" spans="2:41" x14ac:dyDescent="0.15">
      <c r="B38" s="5" t="s">
        <v>77</v>
      </c>
      <c r="C38" s="42" t="s">
        <v>138</v>
      </c>
      <c r="D38" s="33">
        <v>6.9612638209379566E-4</v>
      </c>
      <c r="E38" s="28">
        <v>0</v>
      </c>
      <c r="F38" s="28">
        <v>4.9727352496382101E-4</v>
      </c>
      <c r="G38" s="28">
        <v>3.4289464063362352E-4</v>
      </c>
      <c r="H38" s="28">
        <v>3.1012253823955213E-4</v>
      </c>
      <c r="I38" s="28">
        <v>2.671294071013315E-4</v>
      </c>
      <c r="J38" s="28">
        <v>1.5085202478594491E-3</v>
      </c>
      <c r="K38" s="28">
        <v>2.9922018973164419E-4</v>
      </c>
      <c r="L38" s="28">
        <v>7.3286825260239041E-4</v>
      </c>
      <c r="M38" s="28">
        <v>1.1121335429641213E-3</v>
      </c>
      <c r="N38" s="28">
        <v>9.9044490575347466E-4</v>
      </c>
      <c r="O38" s="28">
        <v>7.7904725257965158E-4</v>
      </c>
      <c r="P38" s="28">
        <v>7.916931504534997E-4</v>
      </c>
      <c r="Q38" s="28">
        <v>5.7510319429456642E-4</v>
      </c>
      <c r="R38" s="28">
        <v>4.5006237291543235E-4</v>
      </c>
      <c r="S38" s="28">
        <v>3.6068999838802007E-4</v>
      </c>
      <c r="T38" s="28">
        <v>4.4958982909422467E-4</v>
      </c>
      <c r="U38" s="28">
        <v>4.7300228282833609E-4</v>
      </c>
      <c r="V38" s="28">
        <v>3.5052928278635843E-4</v>
      </c>
      <c r="W38" s="28">
        <v>2.9480380933051445E-4</v>
      </c>
      <c r="X38" s="28">
        <v>1.0380480470726379E-3</v>
      </c>
      <c r="Y38" s="28">
        <v>3.6788393231742205E-4</v>
      </c>
      <c r="Z38" s="28">
        <v>7.1480792853133052E-4</v>
      </c>
      <c r="AA38" s="28">
        <v>5.6722410729852278E-4</v>
      </c>
      <c r="AB38" s="28">
        <v>3.6274597343868712E-4</v>
      </c>
      <c r="AC38" s="28">
        <v>8.0869699885556827E-4</v>
      </c>
      <c r="AD38" s="28">
        <v>3.1359450350928108E-4</v>
      </c>
      <c r="AE38" s="28">
        <v>3.654661555017412E-4</v>
      </c>
      <c r="AF38" s="28">
        <v>5.1667058888257801E-4</v>
      </c>
      <c r="AG38" s="28">
        <v>1.00016454932688</v>
      </c>
      <c r="AH38" s="28">
        <v>4.3523822359062226E-4</v>
      </c>
      <c r="AI38" s="28">
        <v>3.1254313023790448E-4</v>
      </c>
      <c r="AJ38" s="28">
        <v>8.7845683901446913E-4</v>
      </c>
      <c r="AK38" s="28">
        <v>3.7823479731244938E-4</v>
      </c>
      <c r="AL38" s="28">
        <v>4.2087086820741688E-4</v>
      </c>
      <c r="AM38" s="28">
        <v>3.5707832624387728E-4</v>
      </c>
      <c r="AN38" s="34">
        <v>5.3628606280207651E-2</v>
      </c>
      <c r="AO38" s="39">
        <f t="shared" si="0"/>
        <v>1.0729119708317161</v>
      </c>
    </row>
    <row r="39" spans="2:41" x14ac:dyDescent="0.15">
      <c r="B39" s="5" t="s">
        <v>78</v>
      </c>
      <c r="C39" s="42" t="s">
        <v>139</v>
      </c>
      <c r="D39" s="33">
        <v>4.5152385325910357E-4</v>
      </c>
      <c r="E39" s="28">
        <v>0</v>
      </c>
      <c r="F39" s="28">
        <v>7.9223442646622296E-4</v>
      </c>
      <c r="G39" s="28">
        <v>4.5412997654391312E-4</v>
      </c>
      <c r="H39" s="28">
        <v>5.6996934102888301E-4</v>
      </c>
      <c r="I39" s="28">
        <v>1.0158211974242574E-3</v>
      </c>
      <c r="J39" s="28">
        <v>4.2165406244992635E-4</v>
      </c>
      <c r="K39" s="28">
        <v>7.0383045087151733E-4</v>
      </c>
      <c r="L39" s="28">
        <v>6.5226174742223685E-4</v>
      </c>
      <c r="M39" s="28">
        <v>1.088033499644492E-3</v>
      </c>
      <c r="N39" s="28">
        <v>5.256085844491861E-4</v>
      </c>
      <c r="O39" s="28">
        <v>9.4044647338244007E-4</v>
      </c>
      <c r="P39" s="28">
        <v>1.4611465297484124E-3</v>
      </c>
      <c r="Q39" s="28">
        <v>9.845189866763155E-4</v>
      </c>
      <c r="R39" s="28">
        <v>1.1308817496636487E-3</v>
      </c>
      <c r="S39" s="28">
        <v>2.9528089367068956E-3</v>
      </c>
      <c r="T39" s="28">
        <v>2.7653733442664879E-3</v>
      </c>
      <c r="U39" s="28">
        <v>1.9623971764656397E-3</v>
      </c>
      <c r="V39" s="28">
        <v>1.0203539309311879E-3</v>
      </c>
      <c r="W39" s="28">
        <v>5.8696771297143404E-4</v>
      </c>
      <c r="X39" s="28">
        <v>7.6500062211152067E-4</v>
      </c>
      <c r="Y39" s="28">
        <v>1.1447532625490061E-3</v>
      </c>
      <c r="Z39" s="28">
        <v>9.2157671378062761E-4</v>
      </c>
      <c r="AA39" s="28">
        <v>7.134687898774256E-4</v>
      </c>
      <c r="AB39" s="28">
        <v>8.0693249164880305E-4</v>
      </c>
      <c r="AC39" s="28">
        <v>9.8374735737192143E-4</v>
      </c>
      <c r="AD39" s="28">
        <v>1.8580618954196576E-4</v>
      </c>
      <c r="AE39" s="28">
        <v>1.5701892442709737E-3</v>
      </c>
      <c r="AF39" s="28">
        <v>7.7793955017776565E-3</v>
      </c>
      <c r="AG39" s="28">
        <v>6.6677292674781688E-4</v>
      </c>
      <c r="AH39" s="28">
        <v>1.0005519380273282</v>
      </c>
      <c r="AI39" s="28">
        <v>6.0968729489252059E-4</v>
      </c>
      <c r="AJ39" s="28">
        <v>8.4824162923387324E-4</v>
      </c>
      <c r="AK39" s="28">
        <v>1.210516472674142E-3</v>
      </c>
      <c r="AL39" s="28">
        <v>1.1664523108244089E-3</v>
      </c>
      <c r="AM39" s="28">
        <v>7.8896386845692449E-4</v>
      </c>
      <c r="AN39" s="34">
        <v>1.8180832483040618E-3</v>
      </c>
      <c r="AO39" s="39">
        <f t="shared" si="0"/>
        <v>1.043011487931764</v>
      </c>
    </row>
    <row r="40" spans="2:41" x14ac:dyDescent="0.15">
      <c r="B40" s="5" t="s">
        <v>79</v>
      </c>
      <c r="C40" s="42" t="s">
        <v>109</v>
      </c>
      <c r="D40" s="33">
        <v>5.991326604917187E-5</v>
      </c>
      <c r="E40" s="28">
        <v>0</v>
      </c>
      <c r="F40" s="28">
        <v>5.5126010185318342E-5</v>
      </c>
      <c r="G40" s="28">
        <v>4.2036761418865135E-5</v>
      </c>
      <c r="H40" s="28">
        <v>6.3389068768722297E-5</v>
      </c>
      <c r="I40" s="28">
        <v>5.9884840807926055E-5</v>
      </c>
      <c r="J40" s="28">
        <v>5.8750124796579346E-5</v>
      </c>
      <c r="K40" s="28">
        <v>3.8844334573916812E-5</v>
      </c>
      <c r="L40" s="28">
        <v>7.0608292118257249E-5</v>
      </c>
      <c r="M40" s="28">
        <v>5.4230572461575757E-5</v>
      </c>
      <c r="N40" s="28">
        <v>5.0271162152959761E-5</v>
      </c>
      <c r="O40" s="28">
        <v>4.1275010715188055E-5</v>
      </c>
      <c r="P40" s="28">
        <v>4.1091477532242004E-5</v>
      </c>
      <c r="Q40" s="28">
        <v>3.4872022568839979E-5</v>
      </c>
      <c r="R40" s="28">
        <v>4.5584884784294126E-5</v>
      </c>
      <c r="S40" s="28">
        <v>4.1088790061870273E-5</v>
      </c>
      <c r="T40" s="28">
        <v>4.694837282722024E-5</v>
      </c>
      <c r="U40" s="28">
        <v>4.7719041789549443E-5</v>
      </c>
      <c r="V40" s="28">
        <v>4.2467071086351132E-5</v>
      </c>
      <c r="W40" s="28">
        <v>6.9820871428587526E-5</v>
      </c>
      <c r="X40" s="28">
        <v>5.2249618814017098E-5</v>
      </c>
      <c r="Y40" s="28">
        <v>3.8731985645785122E-5</v>
      </c>
      <c r="Z40" s="28">
        <v>1.9736561526442761E-4</v>
      </c>
      <c r="AA40" s="28">
        <v>5.6079492779967185E-5</v>
      </c>
      <c r="AB40" s="28">
        <v>7.3527064552246228E-5</v>
      </c>
      <c r="AC40" s="28">
        <v>1.6304655595067877E-4</v>
      </c>
      <c r="AD40" s="28">
        <v>3.1971024704176953E-5</v>
      </c>
      <c r="AE40" s="28">
        <v>4.3605662438681231E-4</v>
      </c>
      <c r="AF40" s="28">
        <v>4.2443033171746366E-4</v>
      </c>
      <c r="AG40" s="28">
        <v>6.1690719929348138E-5</v>
      </c>
      <c r="AH40" s="28">
        <v>5.9451886384297765E-5</v>
      </c>
      <c r="AI40" s="28">
        <v>1.0151346347933135</v>
      </c>
      <c r="AJ40" s="28">
        <v>6.8583610650077898E-5</v>
      </c>
      <c r="AK40" s="28">
        <v>6.3203919989024955E-5</v>
      </c>
      <c r="AL40" s="28">
        <v>3.5132137185386615E-4</v>
      </c>
      <c r="AM40" s="28">
        <v>8.6898179759383371E-5</v>
      </c>
      <c r="AN40" s="34">
        <v>1.4016942768548557E-4</v>
      </c>
      <c r="AO40" s="39">
        <f t="shared" si="0"/>
        <v>1.0184033341995078</v>
      </c>
    </row>
    <row r="41" spans="2:41" x14ac:dyDescent="0.15">
      <c r="B41" s="5" t="s">
        <v>80</v>
      </c>
      <c r="C41" s="42" t="s">
        <v>146</v>
      </c>
      <c r="D41" s="33">
        <v>4.018206208538661E-3</v>
      </c>
      <c r="E41" s="28">
        <v>0</v>
      </c>
      <c r="F41" s="28">
        <v>3.1909744545535286E-3</v>
      </c>
      <c r="G41" s="28">
        <v>3.2854354244525328E-3</v>
      </c>
      <c r="H41" s="28">
        <v>1.5393012952022479E-3</v>
      </c>
      <c r="I41" s="28">
        <v>2.8592657999996439E-3</v>
      </c>
      <c r="J41" s="28">
        <v>1.8598706947094475E-3</v>
      </c>
      <c r="K41" s="28">
        <v>1.8081747806804657E-3</v>
      </c>
      <c r="L41" s="28">
        <v>2.7085026396503156E-3</v>
      </c>
      <c r="M41" s="28">
        <v>1.9943652622383692E-3</v>
      </c>
      <c r="N41" s="28">
        <v>4.1833337312224984E-3</v>
      </c>
      <c r="O41" s="28">
        <v>1.5888488357752436E-3</v>
      </c>
      <c r="P41" s="28">
        <v>3.1472098335621392E-3</v>
      </c>
      <c r="Q41" s="28">
        <v>1.6751298753422247E-3</v>
      </c>
      <c r="R41" s="28">
        <v>1.9030678473769473E-3</v>
      </c>
      <c r="S41" s="28">
        <v>1.9732669036791211E-3</v>
      </c>
      <c r="T41" s="28">
        <v>1.9742356662810104E-3</v>
      </c>
      <c r="U41" s="28">
        <v>1.5779669496318305E-3</v>
      </c>
      <c r="V41" s="28">
        <v>1.5230151985624722E-3</v>
      </c>
      <c r="W41" s="28">
        <v>2.1595692931468463E-3</v>
      </c>
      <c r="X41" s="28">
        <v>2.1906929515242324E-3</v>
      </c>
      <c r="Y41" s="28">
        <v>3.4473105345006103E-3</v>
      </c>
      <c r="Z41" s="28">
        <v>1.0543577396110684E-2</v>
      </c>
      <c r="AA41" s="28">
        <v>3.0719837185771768E-3</v>
      </c>
      <c r="AB41" s="28">
        <v>1.4661456951275994E-3</v>
      </c>
      <c r="AC41" s="28">
        <v>5.1679881755085462E-3</v>
      </c>
      <c r="AD41" s="28">
        <v>9.425051568694526E-4</v>
      </c>
      <c r="AE41" s="28">
        <v>2.9650843435575975E-3</v>
      </c>
      <c r="AF41" s="28">
        <v>2.1238956380245835E-3</v>
      </c>
      <c r="AG41" s="28">
        <v>8.274914234805246E-4</v>
      </c>
      <c r="AH41" s="28">
        <v>3.3495314666387201E-3</v>
      </c>
      <c r="AI41" s="28">
        <v>2.3330224806822173E-3</v>
      </c>
      <c r="AJ41" s="28">
        <v>1.0012503596358375</v>
      </c>
      <c r="AK41" s="28">
        <v>2.8214336637972033E-3</v>
      </c>
      <c r="AL41" s="28">
        <v>3.8939524653448794E-3</v>
      </c>
      <c r="AM41" s="28">
        <v>1.7888201094758023E-3</v>
      </c>
      <c r="AN41" s="34">
        <v>1.8964225781995317E-2</v>
      </c>
      <c r="AO41" s="39">
        <f t="shared" si="0"/>
        <v>1.1121177613316584</v>
      </c>
    </row>
    <row r="42" spans="2:41" x14ac:dyDescent="0.15">
      <c r="B42" s="5" t="s">
        <v>81</v>
      </c>
      <c r="C42" s="42" t="s">
        <v>110</v>
      </c>
      <c r="D42" s="33">
        <v>9.2048665999616169E-2</v>
      </c>
      <c r="E42" s="28">
        <v>0</v>
      </c>
      <c r="F42" s="28">
        <v>0.1531434369926879</v>
      </c>
      <c r="G42" s="28">
        <v>0.13048508145172791</v>
      </c>
      <c r="H42" s="28">
        <v>9.7451725385423932E-2</v>
      </c>
      <c r="I42" s="28">
        <v>0.17609950161345497</v>
      </c>
      <c r="J42" s="28">
        <v>0.10395668198815565</v>
      </c>
      <c r="K42" s="28">
        <v>0.13259845127146541</v>
      </c>
      <c r="L42" s="28">
        <v>0.12546130037647507</v>
      </c>
      <c r="M42" s="28">
        <v>9.755213823425514E-2</v>
      </c>
      <c r="N42" s="28">
        <v>0.10914710425507609</v>
      </c>
      <c r="O42" s="28">
        <v>9.3003873708125739E-2</v>
      </c>
      <c r="P42" s="28">
        <v>0.11907503690674529</v>
      </c>
      <c r="Q42" s="28">
        <v>0.10072647413631797</v>
      </c>
      <c r="R42" s="28">
        <v>0.12058100694746371</v>
      </c>
      <c r="S42" s="28">
        <v>0.13902785634226997</v>
      </c>
      <c r="T42" s="28">
        <v>0.14304756040030822</v>
      </c>
      <c r="U42" s="28">
        <v>0.16457698940783835</v>
      </c>
      <c r="V42" s="28">
        <v>0.13454141238079942</v>
      </c>
      <c r="W42" s="28">
        <v>0.12036317383055464</v>
      </c>
      <c r="X42" s="28">
        <v>0.1886778379365322</v>
      </c>
      <c r="Y42" s="28">
        <v>0.15089266939301402</v>
      </c>
      <c r="Z42" s="28">
        <v>0.26716047171588059</v>
      </c>
      <c r="AA42" s="28">
        <v>0.12961889295195148</v>
      </c>
      <c r="AB42" s="28">
        <v>0.13646822006616968</v>
      </c>
      <c r="AC42" s="28">
        <v>0.20194853242277344</v>
      </c>
      <c r="AD42" s="28">
        <v>6.1034836104824346E-2</v>
      </c>
      <c r="AE42" s="28">
        <v>0.24022185051626208</v>
      </c>
      <c r="AF42" s="28">
        <v>0.28628860579413695</v>
      </c>
      <c r="AG42" s="28">
        <v>0.14826182729125695</v>
      </c>
      <c r="AH42" s="28">
        <v>0.15409999615536485</v>
      </c>
      <c r="AI42" s="28">
        <v>0.11529944736025996</v>
      </c>
      <c r="AJ42" s="28">
        <v>0.16020612121591471</v>
      </c>
      <c r="AK42" s="28">
        <v>1.2253260031647413</v>
      </c>
      <c r="AL42" s="28">
        <v>0.11155825348869269</v>
      </c>
      <c r="AM42" s="28">
        <v>0.12356396253143952</v>
      </c>
      <c r="AN42" s="34">
        <v>0.10445777132180399</v>
      </c>
      <c r="AO42" s="39">
        <f t="shared" si="0"/>
        <v>6.1579727710597787</v>
      </c>
    </row>
    <row r="43" spans="2:41" x14ac:dyDescent="0.15">
      <c r="B43" s="5" t="s">
        <v>82</v>
      </c>
      <c r="C43" s="42" t="s">
        <v>111</v>
      </c>
      <c r="D43" s="33">
        <v>8.302045713144393E-4</v>
      </c>
      <c r="E43" s="28">
        <v>0</v>
      </c>
      <c r="F43" s="28">
        <v>1.2497440303871189E-3</v>
      </c>
      <c r="G43" s="28">
        <v>7.414675187650228E-4</v>
      </c>
      <c r="H43" s="28">
        <v>7.2005083647709383E-4</v>
      </c>
      <c r="I43" s="28">
        <v>1.1164420550699467E-3</v>
      </c>
      <c r="J43" s="28">
        <v>5.6567638573164821E-4</v>
      </c>
      <c r="K43" s="28">
        <v>7.842586633855053E-4</v>
      </c>
      <c r="L43" s="28">
        <v>7.3552663626597374E-4</v>
      </c>
      <c r="M43" s="28">
        <v>6.2802463975501993E-4</v>
      </c>
      <c r="N43" s="28">
        <v>6.1775999112581689E-4</v>
      </c>
      <c r="O43" s="28">
        <v>5.6388831828010661E-4</v>
      </c>
      <c r="P43" s="28">
        <v>8.4326209746989327E-4</v>
      </c>
      <c r="Q43" s="28">
        <v>7.3027435469030419E-4</v>
      </c>
      <c r="R43" s="28">
        <v>7.5021042050468843E-4</v>
      </c>
      <c r="S43" s="28">
        <v>1.2161630924826725E-3</v>
      </c>
      <c r="T43" s="28">
        <v>9.9350242368221025E-4</v>
      </c>
      <c r="U43" s="28">
        <v>1.0252811667446713E-3</v>
      </c>
      <c r="V43" s="28">
        <v>8.6442265223530103E-4</v>
      </c>
      <c r="W43" s="28">
        <v>8.709613371848205E-4</v>
      </c>
      <c r="X43" s="28">
        <v>1.1571617761607404E-3</v>
      </c>
      <c r="Y43" s="28">
        <v>7.6213983886153015E-4</v>
      </c>
      <c r="Z43" s="28">
        <v>1.6651768931370283E-3</v>
      </c>
      <c r="AA43" s="28">
        <v>6.9020396103701388E-4</v>
      </c>
      <c r="AB43" s="28">
        <v>1.4905950306329191E-3</v>
      </c>
      <c r="AC43" s="28">
        <v>1.4607271343345146E-3</v>
      </c>
      <c r="AD43" s="28">
        <v>1.1841659788942864E-3</v>
      </c>
      <c r="AE43" s="28">
        <v>1.6623727487504265E-3</v>
      </c>
      <c r="AF43" s="28">
        <v>8.2762492509413053E-3</v>
      </c>
      <c r="AG43" s="28">
        <v>1.1818479403629368E-3</v>
      </c>
      <c r="AH43" s="28">
        <v>1.2078492475808644E-2</v>
      </c>
      <c r="AI43" s="28">
        <v>2.1316891034381596E-2</v>
      </c>
      <c r="AJ43" s="28">
        <v>3.5290354672733331E-3</v>
      </c>
      <c r="AK43" s="28">
        <v>3.1100804223912247E-3</v>
      </c>
      <c r="AL43" s="28">
        <v>1.0177651621721431</v>
      </c>
      <c r="AM43" s="28">
        <v>1.0060370488698901E-3</v>
      </c>
      <c r="AN43" s="34">
        <v>2.6368598049538862E-3</v>
      </c>
      <c r="AO43" s="39">
        <f t="shared" si="0"/>
        <v>1.0968203201704867</v>
      </c>
    </row>
    <row r="44" spans="2:41" x14ac:dyDescent="0.15">
      <c r="B44" s="5" t="s">
        <v>83</v>
      </c>
      <c r="C44" s="42" t="s">
        <v>3</v>
      </c>
      <c r="D44" s="33">
        <v>1.197271853234547E-3</v>
      </c>
      <c r="E44" s="28">
        <v>0</v>
      </c>
      <c r="F44" s="28">
        <v>2.0199649565317353E-3</v>
      </c>
      <c r="G44" s="28">
        <v>2.4986594964780937E-3</v>
      </c>
      <c r="H44" s="28">
        <v>1.8889422507514365E-3</v>
      </c>
      <c r="I44" s="28">
        <v>2.1003135415439819E-3</v>
      </c>
      <c r="J44" s="28">
        <v>1.0086746856743651E-3</v>
      </c>
      <c r="K44" s="28">
        <v>1.1895745317709444E-3</v>
      </c>
      <c r="L44" s="28">
        <v>2.0235637708471092E-3</v>
      </c>
      <c r="M44" s="28">
        <v>1.3064572886893693E-3</v>
      </c>
      <c r="N44" s="28">
        <v>1.5880443307699531E-3</v>
      </c>
      <c r="O44" s="28">
        <v>1.2507205114815183E-3</v>
      </c>
      <c r="P44" s="28">
        <v>1.6858834692734654E-3</v>
      </c>
      <c r="Q44" s="28">
        <v>1.8605579661482724E-3</v>
      </c>
      <c r="R44" s="28">
        <v>1.8581522721187371E-3</v>
      </c>
      <c r="S44" s="28">
        <v>2.0465620958362426E-3</v>
      </c>
      <c r="T44" s="28">
        <v>2.4324757973272523E-3</v>
      </c>
      <c r="U44" s="28">
        <v>3.1953402866545097E-3</v>
      </c>
      <c r="V44" s="28">
        <v>1.5830758794810283E-3</v>
      </c>
      <c r="W44" s="28">
        <v>2.1889588587337126E-3</v>
      </c>
      <c r="X44" s="28">
        <v>1.9999194330562221E-3</v>
      </c>
      <c r="Y44" s="28">
        <v>7.9820519888385011E-4</v>
      </c>
      <c r="Z44" s="28">
        <v>2.204883042042425E-3</v>
      </c>
      <c r="AA44" s="28">
        <v>3.6439299421179173E-3</v>
      </c>
      <c r="AB44" s="28">
        <v>2.6836982639435675E-3</v>
      </c>
      <c r="AC44" s="28">
        <v>4.1023291974939639E-3</v>
      </c>
      <c r="AD44" s="28">
        <v>9.0707480012070343E-4</v>
      </c>
      <c r="AE44" s="28">
        <v>2.8425767191421441E-3</v>
      </c>
      <c r="AF44" s="28">
        <v>3.0661631044951857E-3</v>
      </c>
      <c r="AG44" s="28">
        <v>3.3733893320860671E-3</v>
      </c>
      <c r="AH44" s="28">
        <v>4.8033574945030586E-3</v>
      </c>
      <c r="AI44" s="28">
        <v>3.2712940467108723E-3</v>
      </c>
      <c r="AJ44" s="28">
        <v>5.8955076231058659E-3</v>
      </c>
      <c r="AK44" s="28">
        <v>2.5725822793346946E-3</v>
      </c>
      <c r="AL44" s="28">
        <v>2.9688703458078994E-3</v>
      </c>
      <c r="AM44" s="28">
        <v>1.0021622660110645</v>
      </c>
      <c r="AN44" s="34">
        <v>1.1236502791943548E-3</v>
      </c>
      <c r="AO44" s="39">
        <f t="shared" si="0"/>
        <v>1.0833428909564495</v>
      </c>
    </row>
    <row r="45" spans="2:41" x14ac:dyDescent="0.15">
      <c r="B45" s="5" t="s">
        <v>84</v>
      </c>
      <c r="C45" s="42" t="s">
        <v>4</v>
      </c>
      <c r="D45" s="35">
        <v>1.2753128764299971E-2</v>
      </c>
      <c r="E45" s="36">
        <v>0</v>
      </c>
      <c r="F45" s="36">
        <v>9.1101177287179098E-3</v>
      </c>
      <c r="G45" s="36">
        <v>6.2818758447797957E-3</v>
      </c>
      <c r="H45" s="36">
        <v>5.6814865297658713E-3</v>
      </c>
      <c r="I45" s="36">
        <v>4.8938465961420293E-3</v>
      </c>
      <c r="J45" s="36">
        <v>2.7636293436603437E-2</v>
      </c>
      <c r="K45" s="36">
        <v>5.481754041627116E-3</v>
      </c>
      <c r="L45" s="36">
        <v>1.3426244764052742E-2</v>
      </c>
      <c r="M45" s="36">
        <v>2.0374435794056057E-2</v>
      </c>
      <c r="N45" s="36">
        <v>1.814508362551483E-2</v>
      </c>
      <c r="O45" s="36">
        <v>1.4272250242462071E-2</v>
      </c>
      <c r="P45" s="36">
        <v>1.450392478902974E-2</v>
      </c>
      <c r="Q45" s="36">
        <v>1.0535967718302338E-2</v>
      </c>
      <c r="R45" s="36">
        <v>8.2452030858148635E-3</v>
      </c>
      <c r="S45" s="36">
        <v>6.6078891875955038E-3</v>
      </c>
      <c r="T45" s="36">
        <v>8.2365460195785428E-3</v>
      </c>
      <c r="U45" s="36">
        <v>8.6654653147520272E-3</v>
      </c>
      <c r="V45" s="36">
        <v>6.4217435138520795E-3</v>
      </c>
      <c r="W45" s="36">
        <v>5.4008453598467588E-3</v>
      </c>
      <c r="X45" s="36">
        <v>1.901717956447704E-2</v>
      </c>
      <c r="Y45" s="36">
        <v>6.7396830228579757E-3</v>
      </c>
      <c r="Z45" s="36">
        <v>1.3095377202748077E-2</v>
      </c>
      <c r="AA45" s="36">
        <v>1.0391621786887651E-2</v>
      </c>
      <c r="AB45" s="36">
        <v>6.6455549265069941E-3</v>
      </c>
      <c r="AC45" s="36">
        <v>1.4815437574262749E-2</v>
      </c>
      <c r="AD45" s="36">
        <v>5.7450933995656494E-3</v>
      </c>
      <c r="AE45" s="36">
        <v>6.6953890270450679E-3</v>
      </c>
      <c r="AF45" s="36">
        <v>9.4654745434693058E-3</v>
      </c>
      <c r="AG45" s="36">
        <v>3.0145657566793458E-3</v>
      </c>
      <c r="AH45" s="36">
        <v>7.9736226802685599E-3</v>
      </c>
      <c r="AI45" s="36">
        <v>5.7258321001032158E-3</v>
      </c>
      <c r="AJ45" s="36">
        <v>1.6093447210167592E-2</v>
      </c>
      <c r="AK45" s="36">
        <v>6.9293122590125137E-3</v>
      </c>
      <c r="AL45" s="36">
        <v>7.71041080105007E-3</v>
      </c>
      <c r="AM45" s="36">
        <v>6.5417228691029483E-3</v>
      </c>
      <c r="AN45" s="37">
        <v>0.98248326587524959</v>
      </c>
      <c r="AO45" s="39">
        <f>SUM(D45:AN45)</f>
        <v>1.3357570929562479</v>
      </c>
    </row>
    <row r="46" spans="2:41" x14ac:dyDescent="0.15">
      <c r="D46" s="39">
        <f>SUM(D9:D45)</f>
        <v>1.8972396616110097</v>
      </c>
      <c r="E46" s="39">
        <f t="shared" ref="E46:AN46" si="1">SUM(E9:E45)</f>
        <v>1</v>
      </c>
      <c r="F46" s="39">
        <f t="shared" si="1"/>
        <v>2.3456685622140183</v>
      </c>
      <c r="G46" s="39">
        <f t="shared" si="1"/>
        <v>2.0400212708953775</v>
      </c>
      <c r="H46" s="39">
        <f t="shared" si="1"/>
        <v>2.470130210980042</v>
      </c>
      <c r="I46" s="39">
        <f t="shared" si="1"/>
        <v>2.2851770792814818</v>
      </c>
      <c r="J46" s="39">
        <f t="shared" si="1"/>
        <v>1.9698856525760833</v>
      </c>
      <c r="K46" s="39">
        <f t="shared" si="1"/>
        <v>2.1642395391706803</v>
      </c>
      <c r="L46" s="39">
        <f t="shared" si="1"/>
        <v>1.9466091493627036</v>
      </c>
      <c r="M46" s="39">
        <f t="shared" si="1"/>
        <v>2.2406889699337538</v>
      </c>
      <c r="N46" s="39">
        <f t="shared" si="1"/>
        <v>2.8871226082703503</v>
      </c>
      <c r="O46" s="39">
        <f t="shared" si="1"/>
        <v>2.0973381001810107</v>
      </c>
      <c r="P46" s="39">
        <f t="shared" si="1"/>
        <v>2.193034493889916</v>
      </c>
      <c r="Q46" s="39">
        <f t="shared" si="1"/>
        <v>1.9677272927766207</v>
      </c>
      <c r="R46" s="39">
        <f t="shared" si="1"/>
        <v>2.2531777984277879</v>
      </c>
      <c r="S46" s="39">
        <f t="shared" si="1"/>
        <v>2.5341329995739383</v>
      </c>
      <c r="T46" s="39">
        <f t="shared" si="1"/>
        <v>2.4070633606865233</v>
      </c>
      <c r="U46" s="39">
        <f t="shared" si="1"/>
        <v>2.3826139531173975</v>
      </c>
      <c r="V46" s="39">
        <f t="shared" si="1"/>
        <v>2.8512973430557369</v>
      </c>
      <c r="W46" s="39">
        <f t="shared" si="1"/>
        <v>2.0312064289718044</v>
      </c>
      <c r="X46" s="39">
        <f t="shared" si="1"/>
        <v>1.9976285199484902</v>
      </c>
      <c r="Y46" s="39">
        <f t="shared" si="1"/>
        <v>1.8607904539790936</v>
      </c>
      <c r="Z46" s="39">
        <f t="shared" si="1"/>
        <v>2.0141439969206867</v>
      </c>
      <c r="AA46" s="39">
        <f t="shared" si="1"/>
        <v>1.6386139891939762</v>
      </c>
      <c r="AB46" s="39">
        <f t="shared" si="1"/>
        <v>1.5256045525272088</v>
      </c>
      <c r="AC46" s="39">
        <f t="shared" si="1"/>
        <v>1.6647536809448098</v>
      </c>
      <c r="AD46" s="39">
        <f t="shared" si="1"/>
        <v>1.3171729640767238</v>
      </c>
      <c r="AE46" s="39">
        <f t="shared" si="1"/>
        <v>1.7869116475400946</v>
      </c>
      <c r="AF46" s="39">
        <f t="shared" si="1"/>
        <v>1.873658259320153</v>
      </c>
      <c r="AG46" s="39">
        <f t="shared" si="1"/>
        <v>1.5261758147157194</v>
      </c>
      <c r="AH46" s="39">
        <f t="shared" si="1"/>
        <v>1.563801725651744</v>
      </c>
      <c r="AI46" s="39">
        <f t="shared" si="1"/>
        <v>1.8269591807914043</v>
      </c>
      <c r="AJ46" s="39">
        <f t="shared" si="1"/>
        <v>1.7392106937674339</v>
      </c>
      <c r="AK46" s="39">
        <f t="shared" si="1"/>
        <v>1.6415457404745253</v>
      </c>
      <c r="AL46" s="39">
        <f t="shared" si="1"/>
        <v>1.8467291727699828</v>
      </c>
      <c r="AM46" s="39">
        <f t="shared" si="1"/>
        <v>3.1154759180246492</v>
      </c>
      <c r="AN46" s="39">
        <f t="shared" si="1"/>
        <v>1.7289248105242556</v>
      </c>
    </row>
  </sheetData>
  <phoneticPr fontId="2"/>
  <pageMargins left="0.7" right="0.7" top="0.75" bottom="0.75" header="0.3" footer="0.3"/>
  <ignoredErrors>
    <ignoredError sqref="B9:B45 D7:AN7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B6:BW45"/>
  <sheetViews>
    <sheetView workbookViewId="0">
      <pane xSplit="3" ySplit="8" topLeftCell="D9" activePane="bottomRight" state="frozen"/>
      <selection activeCell="BE10" sqref="BE10:BE46"/>
      <selection pane="topRight" activeCell="BE10" sqref="BE10:BE46"/>
      <selection pane="bottomLeft" activeCell="BE10" sqref="BE10:BE46"/>
      <selection pane="bottomRight"/>
    </sheetView>
  </sheetViews>
  <sheetFormatPr defaultRowHeight="13.5" x14ac:dyDescent="0.15"/>
  <cols>
    <col min="3" max="3" width="18.625" customWidth="1"/>
    <col min="4" max="12" width="9.625" customWidth="1"/>
    <col min="14" max="22" width="9.625" customWidth="1"/>
    <col min="23" max="23" width="9.875" customWidth="1"/>
    <col min="24" max="24" width="10" customWidth="1"/>
    <col min="25" max="26" width="14.375" customWidth="1"/>
    <col min="27" max="35" width="9.625" customWidth="1"/>
    <col min="36" max="36" width="10.25" customWidth="1"/>
    <col min="37" max="37" width="10.875" customWidth="1"/>
    <col min="38" max="38" width="13" customWidth="1"/>
    <col min="42" max="42" width="18.625" customWidth="1"/>
    <col min="44" max="44" width="9.75" customWidth="1"/>
    <col min="52" max="52" width="9.625" customWidth="1"/>
    <col min="53" max="53" width="10.75" customWidth="1"/>
    <col min="58" max="58" width="18.625" customWidth="1"/>
    <col min="71" max="71" width="9.625" customWidth="1"/>
  </cols>
  <sheetData>
    <row r="6" spans="2:75" x14ac:dyDescent="0.15">
      <c r="C6" s="1"/>
      <c r="D6" t="s">
        <v>43</v>
      </c>
      <c r="N6" t="s">
        <v>35</v>
      </c>
      <c r="AA6" t="s">
        <v>34</v>
      </c>
      <c r="AP6" s="1"/>
      <c r="AQ6" t="s">
        <v>44</v>
      </c>
      <c r="BE6" t="s">
        <v>44</v>
      </c>
      <c r="BF6" s="1"/>
      <c r="BG6" t="s">
        <v>33</v>
      </c>
      <c r="BR6" t="s">
        <v>45</v>
      </c>
    </row>
    <row r="7" spans="2:75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N7" s="5" t="s">
        <v>86</v>
      </c>
      <c r="O7" s="5" t="s">
        <v>87</v>
      </c>
      <c r="P7" s="5" t="s">
        <v>88</v>
      </c>
      <c r="Q7" s="5" t="s">
        <v>89</v>
      </c>
      <c r="R7" s="5" t="s">
        <v>90</v>
      </c>
      <c r="S7" s="5" t="s">
        <v>91</v>
      </c>
      <c r="T7" s="5" t="s">
        <v>92</v>
      </c>
      <c r="U7" s="5" t="s">
        <v>94</v>
      </c>
      <c r="V7" s="5" t="s">
        <v>95</v>
      </c>
      <c r="W7" s="6"/>
      <c r="X7" s="47"/>
      <c r="Y7" s="7"/>
      <c r="AA7" s="5" t="s">
        <v>86</v>
      </c>
      <c r="AB7" s="5" t="s">
        <v>87</v>
      </c>
      <c r="AC7" s="5" t="s">
        <v>88</v>
      </c>
      <c r="AD7" s="5" t="s">
        <v>89</v>
      </c>
      <c r="AE7" s="5" t="s">
        <v>90</v>
      </c>
      <c r="AF7" s="5" t="s">
        <v>91</v>
      </c>
      <c r="AG7" s="5" t="s">
        <v>92</v>
      </c>
      <c r="AH7" s="5" t="s">
        <v>94</v>
      </c>
      <c r="AI7" s="5" t="s">
        <v>95</v>
      </c>
      <c r="AJ7" s="6"/>
      <c r="AK7" s="47"/>
      <c r="AL7" s="7"/>
      <c r="AO7" s="3"/>
      <c r="AP7" s="4"/>
      <c r="AQ7" s="7" t="s">
        <v>86</v>
      </c>
      <c r="AR7" s="5" t="s">
        <v>87</v>
      </c>
      <c r="AS7" s="5" t="s">
        <v>88</v>
      </c>
      <c r="AT7" s="5" t="s">
        <v>89</v>
      </c>
      <c r="AU7" s="5" t="s">
        <v>90</v>
      </c>
      <c r="AV7" s="5" t="s">
        <v>91</v>
      </c>
      <c r="AW7" s="5" t="s">
        <v>92</v>
      </c>
      <c r="AX7" s="5" t="s">
        <v>94</v>
      </c>
      <c r="AY7" s="5" t="s">
        <v>95</v>
      </c>
      <c r="AZ7" s="6"/>
      <c r="BA7" s="47"/>
      <c r="BB7" s="7"/>
      <c r="BE7" s="3"/>
      <c r="BF7" s="4"/>
      <c r="BG7" s="7" t="s">
        <v>86</v>
      </c>
      <c r="BH7" s="5" t="s">
        <v>87</v>
      </c>
      <c r="BI7" s="5" t="s">
        <v>88</v>
      </c>
      <c r="BJ7" s="5" t="s">
        <v>89</v>
      </c>
      <c r="BK7" s="5" t="s">
        <v>90</v>
      </c>
      <c r="BL7" s="5" t="s">
        <v>91</v>
      </c>
      <c r="BM7" s="5" t="s">
        <v>92</v>
      </c>
      <c r="BN7" s="5" t="s">
        <v>94</v>
      </c>
      <c r="BO7" s="5" t="s">
        <v>95</v>
      </c>
      <c r="BR7" s="5" t="s">
        <v>86</v>
      </c>
      <c r="BS7" s="5" t="s">
        <v>87</v>
      </c>
      <c r="BT7" s="5" t="s">
        <v>88</v>
      </c>
      <c r="BU7" s="5" t="s">
        <v>89</v>
      </c>
      <c r="BV7" s="5" t="s">
        <v>90</v>
      </c>
      <c r="BW7" s="5" t="s">
        <v>91</v>
      </c>
    </row>
    <row r="8" spans="2:75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10" t="s">
        <v>120</v>
      </c>
      <c r="K8" s="10" t="s">
        <v>12</v>
      </c>
      <c r="L8" s="10" t="s">
        <v>13</v>
      </c>
      <c r="N8" s="10" t="s">
        <v>5</v>
      </c>
      <c r="O8" s="10" t="s">
        <v>40</v>
      </c>
      <c r="P8" s="10" t="s">
        <v>6</v>
      </c>
      <c r="Q8" s="10" t="s">
        <v>7</v>
      </c>
      <c r="R8" s="10" t="s">
        <v>8</v>
      </c>
      <c r="S8" s="10" t="s">
        <v>9</v>
      </c>
      <c r="T8" s="10" t="s">
        <v>120</v>
      </c>
      <c r="U8" s="10" t="s">
        <v>12</v>
      </c>
      <c r="V8" s="10" t="s">
        <v>13</v>
      </c>
      <c r="W8" s="14" t="s">
        <v>27</v>
      </c>
      <c r="X8" s="14" t="s">
        <v>28</v>
      </c>
      <c r="Y8" s="14" t="s">
        <v>29</v>
      </c>
      <c r="Z8" s="18"/>
      <c r="AA8" s="10" t="s">
        <v>5</v>
      </c>
      <c r="AB8" s="10" t="s">
        <v>40</v>
      </c>
      <c r="AC8" s="10" t="s">
        <v>6</v>
      </c>
      <c r="AD8" s="10" t="s">
        <v>7</v>
      </c>
      <c r="AE8" s="10" t="s">
        <v>8</v>
      </c>
      <c r="AF8" s="10" t="s">
        <v>9</v>
      </c>
      <c r="AG8" s="10" t="s">
        <v>120</v>
      </c>
      <c r="AH8" s="10" t="s">
        <v>12</v>
      </c>
      <c r="AI8" s="10" t="s">
        <v>13</v>
      </c>
      <c r="AJ8" s="14" t="s">
        <v>27</v>
      </c>
      <c r="AK8" s="14" t="s">
        <v>32</v>
      </c>
      <c r="AL8" s="14" t="s">
        <v>29</v>
      </c>
      <c r="AM8" s="56"/>
      <c r="AO8" s="8"/>
      <c r="AP8" s="9"/>
      <c r="AQ8" s="11" t="s">
        <v>5</v>
      </c>
      <c r="AR8" s="10" t="s">
        <v>40</v>
      </c>
      <c r="AS8" s="10" t="s">
        <v>6</v>
      </c>
      <c r="AT8" s="10" t="s">
        <v>7</v>
      </c>
      <c r="AU8" s="10" t="s">
        <v>8</v>
      </c>
      <c r="AV8" s="10" t="s">
        <v>9</v>
      </c>
      <c r="AW8" s="10" t="s">
        <v>120</v>
      </c>
      <c r="AX8" s="10" t="s">
        <v>12</v>
      </c>
      <c r="AY8" s="10" t="s">
        <v>13</v>
      </c>
      <c r="AZ8" s="18" t="s">
        <v>46</v>
      </c>
      <c r="BA8" s="18" t="s">
        <v>47</v>
      </c>
      <c r="BB8" s="31" t="s">
        <v>29</v>
      </c>
      <c r="BE8" s="8"/>
      <c r="BF8" s="9"/>
      <c r="BG8" s="11" t="s">
        <v>5</v>
      </c>
      <c r="BH8" s="10" t="s">
        <v>40</v>
      </c>
      <c r="BI8" s="10" t="s">
        <v>6</v>
      </c>
      <c r="BJ8" s="10" t="s">
        <v>7</v>
      </c>
      <c r="BK8" s="10" t="s">
        <v>8</v>
      </c>
      <c r="BL8" s="10" t="s">
        <v>9</v>
      </c>
      <c r="BM8" s="10" t="s">
        <v>120</v>
      </c>
      <c r="BN8" s="10" t="s">
        <v>12</v>
      </c>
      <c r="BO8" s="10" t="s">
        <v>13</v>
      </c>
      <c r="BR8" s="10" t="s">
        <v>5</v>
      </c>
      <c r="BS8" s="10" t="s">
        <v>40</v>
      </c>
      <c r="BT8" s="10" t="s">
        <v>6</v>
      </c>
      <c r="BU8" s="10" t="s">
        <v>7</v>
      </c>
      <c r="BV8" s="10" t="s">
        <v>8</v>
      </c>
      <c r="BW8" s="10" t="s">
        <v>9</v>
      </c>
    </row>
    <row r="9" spans="2:75" x14ac:dyDescent="0.15">
      <c r="B9" s="5" t="s">
        <v>48</v>
      </c>
      <c r="C9" s="42" t="s">
        <v>143</v>
      </c>
      <c r="D9" s="143">
        <f>移輸入係数!$E9*生産者価格評価表!AP7</f>
        <v>56.289377462905435</v>
      </c>
      <c r="E9" s="143">
        <f>移輸入係数!$E9*生産者価格評価表!AQ7</f>
        <v>2383.8503113682232</v>
      </c>
      <c r="F9" s="143">
        <f>移輸入係数!$E9*生産者価格評価表!AR7</f>
        <v>0</v>
      </c>
      <c r="G9" s="143">
        <f>移輸入係数!$E9*生産者価格評価表!AS7</f>
        <v>0</v>
      </c>
      <c r="H9" s="143">
        <f>移輸入係数!$E9*生産者価格評価表!AT7</f>
        <v>101.09444554685699</v>
      </c>
      <c r="I9" s="143">
        <f>移輸入係数!$E9*生産者価格評価表!AU7</f>
        <v>-0.12927745527209877</v>
      </c>
      <c r="J9" s="143">
        <f>生産者価格評価表!AV7</f>
        <v>0</v>
      </c>
      <c r="K9" s="143">
        <f>生産者価格評価表!AY7</f>
        <v>35.307211139080813</v>
      </c>
      <c r="L9" s="151">
        <f>生産者価格評価表!AZ7</f>
        <v>5848.7859951440169</v>
      </c>
      <c r="N9" s="55">
        <f t="array" ref="N9:V45">MMULT('逆行列係数表（開放経済型）'!D7:AN43,D9:L45)</f>
        <v>143.89391469861738</v>
      </c>
      <c r="O9" s="143">
        <v>3706.1818365693366</v>
      </c>
      <c r="P9" s="143">
        <v>170.79854672619965</v>
      </c>
      <c r="Q9" s="143">
        <v>30.457766961899122</v>
      </c>
      <c r="R9" s="143">
        <v>195.80206888312367</v>
      </c>
      <c r="S9" s="143">
        <v>-0.21780496320934875</v>
      </c>
      <c r="T9" s="143">
        <v>0</v>
      </c>
      <c r="U9" s="143">
        <v>109.90762493027468</v>
      </c>
      <c r="V9" s="143">
        <v>9141.3213271593795</v>
      </c>
      <c r="W9" s="17">
        <f>SUM(N9:V9)</f>
        <v>13498.145280965622</v>
      </c>
      <c r="X9" s="143">
        <f>生産者価格評価表!BH7</f>
        <v>13498.168207319064</v>
      </c>
      <c r="Y9" s="152">
        <f>W9-X9</f>
        <v>-2.2926353442016989E-2</v>
      </c>
      <c r="Z9" s="16"/>
      <c r="AA9" s="106">
        <f>付加価値率!$F8*誘発額計算!N9</f>
        <v>77.480654819138323</v>
      </c>
      <c r="AB9" s="107">
        <f>付加価値率!$F8*誘発額計算!O9</f>
        <v>1995.6187596788488</v>
      </c>
      <c r="AC9" s="107">
        <f>付加価値率!$F8*誘発額計算!P9</f>
        <v>91.967636506523505</v>
      </c>
      <c r="AD9" s="107">
        <f>付加価値率!$F8*誘発額計算!Q9</f>
        <v>16.40019130398526</v>
      </c>
      <c r="AE9" s="107">
        <f>付加価値率!$F8*誘発額計算!R9</f>
        <v>105.43095268331192</v>
      </c>
      <c r="AF9" s="107">
        <f>付加価値率!$F8*誘発額計算!S9</f>
        <v>-0.11727856044270109</v>
      </c>
      <c r="AG9" s="107">
        <f>付加価値率!$F8*誘発額計算!T9</f>
        <v>0</v>
      </c>
      <c r="AH9" s="107">
        <f>付加価値率!$F8*誘発額計算!U9</f>
        <v>59.180506465821786</v>
      </c>
      <c r="AI9" s="107">
        <f>付加価値率!$F8*誘発額計算!V9</f>
        <v>4922.2065006983157</v>
      </c>
      <c r="AJ9" s="112">
        <f>SUM(AA9:AI9)</f>
        <v>7268.1679235955025</v>
      </c>
      <c r="AK9" s="107">
        <f t="array" ref="AK9:AK45">TRANSPOSE(生産者価格評価表!D51:AN51)</f>
        <v>7269.4765948651257</v>
      </c>
      <c r="AL9" s="108">
        <f>AJ9-AK9</f>
        <v>-1.3086712696231189</v>
      </c>
      <c r="AO9" s="5" t="s">
        <v>48</v>
      </c>
      <c r="AP9" s="42" t="s">
        <v>143</v>
      </c>
      <c r="AQ9" s="112">
        <f t="shared" ref="AQ9:AV9" si="0">BG9+BR9</f>
        <v>969.16879523602938</v>
      </c>
      <c r="AR9" s="112">
        <f t="shared" si="0"/>
        <v>24962.249397389365</v>
      </c>
      <c r="AS9" s="112">
        <f t="shared" si="0"/>
        <v>1150.3795841915901</v>
      </c>
      <c r="AT9" s="112">
        <f t="shared" si="0"/>
        <v>205.14222143354584</v>
      </c>
      <c r="AU9" s="112">
        <f t="shared" si="0"/>
        <v>1318.7858263613036</v>
      </c>
      <c r="AV9" s="112">
        <f t="shared" si="0"/>
        <v>-1.466981937576409</v>
      </c>
      <c r="AW9" s="112">
        <f>BM9</f>
        <v>0</v>
      </c>
      <c r="AX9" s="112">
        <f>BN9</f>
        <v>502.45622484836974</v>
      </c>
      <c r="AY9" s="112">
        <f>BO9</f>
        <v>22176.215774551096</v>
      </c>
      <c r="AZ9" s="112">
        <f>SUM(AQ9:AY9)</f>
        <v>51282.930842073722</v>
      </c>
      <c r="BA9" s="112">
        <f>生産者価格評価表!BF7</f>
        <v>-51283.085257959843</v>
      </c>
      <c r="BB9" s="108">
        <f>AZ9+BA9</f>
        <v>-0.1544158861215692</v>
      </c>
      <c r="BC9" s="15"/>
      <c r="BE9" s="5" t="s">
        <v>48</v>
      </c>
      <c r="BF9" s="42" t="s">
        <v>143</v>
      </c>
      <c r="BG9" s="107">
        <f t="array" ref="BG9:BO45">MMULT(移輸入品投入係数!D9:AN45,N9:V45)</f>
        <v>590.0429075668244</v>
      </c>
      <c r="BH9" s="107">
        <v>8906.3005469410436</v>
      </c>
      <c r="BI9" s="107">
        <v>1150.3795841915901</v>
      </c>
      <c r="BJ9" s="107">
        <v>205.14222143354584</v>
      </c>
      <c r="BK9" s="107">
        <v>637.8843288871841</v>
      </c>
      <c r="BL9" s="107">
        <v>-0.59625939284850793</v>
      </c>
      <c r="BM9" s="107">
        <v>0</v>
      </c>
      <c r="BN9" s="107">
        <v>502.45622484836974</v>
      </c>
      <c r="BO9" s="108">
        <v>22176.215774551096</v>
      </c>
      <c r="BR9" s="106">
        <f>移輸入係数!$D9*生産者価格評価表!AP7</f>
        <v>379.12588766920499</v>
      </c>
      <c r="BS9" s="107">
        <f>移輸入係数!$D9*生産者価格評価表!AQ7</f>
        <v>16055.948850448323</v>
      </c>
      <c r="BT9" s="107">
        <f>移輸入係数!$D9*生産者価格評価表!AR7</f>
        <v>0</v>
      </c>
      <c r="BU9" s="107">
        <f>移輸入係数!$D9*生産者価格評価表!AS7</f>
        <v>0</v>
      </c>
      <c r="BV9" s="107">
        <f>移輸入係数!$D9*生産者価格評価表!AT7</f>
        <v>680.90149747411954</v>
      </c>
      <c r="BW9" s="108">
        <f>移輸入係数!$D9*生産者価格評価表!AU7</f>
        <v>-0.87072254472790123</v>
      </c>
    </row>
    <row r="10" spans="2:75" x14ac:dyDescent="0.15">
      <c r="B10" s="5" t="s">
        <v>49</v>
      </c>
      <c r="C10" s="42" t="s">
        <v>104</v>
      </c>
      <c r="D10" s="143">
        <f>移輸入係数!$E10*生産者価格評価表!AP8</f>
        <v>0</v>
      </c>
      <c r="E10" s="143">
        <f>移輸入係数!$E10*生産者価格評価表!AQ8</f>
        <v>0</v>
      </c>
      <c r="F10" s="143">
        <f>移輸入係数!$E10*生産者価格評価表!AR8</f>
        <v>0</v>
      </c>
      <c r="G10" s="143">
        <f>移輸入係数!$E10*生産者価格評価表!AS8</f>
        <v>0</v>
      </c>
      <c r="H10" s="143">
        <f>移輸入係数!$E10*生産者価格評価表!AT8</f>
        <v>0</v>
      </c>
      <c r="I10" s="143">
        <f>移輸入係数!$E10*生産者価格評価表!AU8</f>
        <v>0</v>
      </c>
      <c r="J10" s="143">
        <f>生産者価格評価表!AV8</f>
        <v>0</v>
      </c>
      <c r="K10" s="143">
        <f>生産者価格評価表!AY8</f>
        <v>0</v>
      </c>
      <c r="L10" s="152">
        <f>生産者価格評価表!AZ8</f>
        <v>0</v>
      </c>
      <c r="N10" s="55">
        <v>0</v>
      </c>
      <c r="O10" s="143">
        <v>0</v>
      </c>
      <c r="P10" s="143">
        <v>0</v>
      </c>
      <c r="Q10" s="143">
        <v>0</v>
      </c>
      <c r="R10" s="143">
        <v>0</v>
      </c>
      <c r="S10" s="143">
        <v>0</v>
      </c>
      <c r="T10" s="143">
        <v>0</v>
      </c>
      <c r="U10" s="143">
        <v>0</v>
      </c>
      <c r="V10" s="143">
        <v>0</v>
      </c>
      <c r="W10" s="17">
        <f t="shared" ref="W10:W45" si="1">SUM(N10:V10)</f>
        <v>0</v>
      </c>
      <c r="X10" s="143">
        <f>生産者価格評価表!BH8</f>
        <v>0</v>
      </c>
      <c r="Y10" s="152">
        <f t="shared" ref="Y10:Y45" si="2">W10-X10</f>
        <v>0</v>
      </c>
      <c r="Z10" s="16"/>
      <c r="AA10" s="106">
        <f>付加価値率!$F9*誘発額計算!N10</f>
        <v>0</v>
      </c>
      <c r="AB10" s="107">
        <f>付加価値率!$F9*誘発額計算!O10</f>
        <v>0</v>
      </c>
      <c r="AC10" s="107">
        <f>付加価値率!$F9*誘発額計算!P10</f>
        <v>0</v>
      </c>
      <c r="AD10" s="107">
        <f>付加価値率!$F9*誘発額計算!Q10</f>
        <v>0</v>
      </c>
      <c r="AE10" s="107">
        <f>付加価値率!$F9*誘発額計算!R10</f>
        <v>0</v>
      </c>
      <c r="AF10" s="107">
        <f>付加価値率!$F9*誘発額計算!S10</f>
        <v>0</v>
      </c>
      <c r="AG10" s="107">
        <f>付加価値率!$F9*誘発額計算!T10</f>
        <v>0</v>
      </c>
      <c r="AH10" s="107">
        <f>付加価値率!$F9*誘発額計算!U10</f>
        <v>0</v>
      </c>
      <c r="AI10" s="107">
        <f>付加価値率!$F9*誘発額計算!V10</f>
        <v>0</v>
      </c>
      <c r="AJ10" s="112">
        <f t="shared" ref="AJ10:AJ45" si="3">SUM(AA10:AI10)</f>
        <v>0</v>
      </c>
      <c r="AK10" s="107">
        <v>0</v>
      </c>
      <c r="AL10" s="108">
        <f t="shared" ref="AL10:AL45" si="4">AJ10-AK10</f>
        <v>0</v>
      </c>
      <c r="AO10" s="5" t="s">
        <v>49</v>
      </c>
      <c r="AP10" s="42" t="s">
        <v>104</v>
      </c>
      <c r="AQ10" s="112">
        <f t="shared" ref="AQ10:AQ45" si="5">BG10+BR10</f>
        <v>165.62417685862769</v>
      </c>
      <c r="AR10" s="112">
        <f t="shared" ref="AR10:AR45" si="6">BH10+BS10</f>
        <v>14475.85703911601</v>
      </c>
      <c r="AS10" s="112">
        <f t="shared" ref="AS10:AS45" si="7">BI10+BT10</f>
        <v>2431.042407554628</v>
      </c>
      <c r="AT10" s="112">
        <f t="shared" ref="AT10:AT45" si="8">BJ10+BU10</f>
        <v>672.93962540104667</v>
      </c>
      <c r="AU10" s="112">
        <f t="shared" ref="AU10:AU45" si="9">BK10+BV10</f>
        <v>1861.5893604713042</v>
      </c>
      <c r="AV10" s="112">
        <f t="shared" ref="AV10:AV45" si="10">BL10+BW10</f>
        <v>-3.0357757243425397E-2</v>
      </c>
      <c r="AW10" s="112">
        <f t="shared" ref="AW10:AW45" si="11">BM10</f>
        <v>0</v>
      </c>
      <c r="AX10" s="112">
        <f t="shared" ref="AX10:AX45" si="12">BN10</f>
        <v>607.61640408168944</v>
      </c>
      <c r="AY10" s="112">
        <f t="shared" ref="AY10:AY45" si="13">BO10</f>
        <v>4706.2765939764504</v>
      </c>
      <c r="AZ10" s="112">
        <f t="shared" ref="AZ10:AZ45" si="14">SUM(AQ10:AY10)</f>
        <v>24920.915249702513</v>
      </c>
      <c r="BA10" s="112">
        <f>生産者価格評価表!BF8</f>
        <v>-24920.701930029223</v>
      </c>
      <c r="BB10" s="108">
        <f t="shared" ref="BB10:BB45" si="15">AZ10+BA10</f>
        <v>0.21331967329024337</v>
      </c>
      <c r="BC10" s="15"/>
      <c r="BE10" s="5" t="s">
        <v>49</v>
      </c>
      <c r="BF10" s="42" t="s">
        <v>104</v>
      </c>
      <c r="BG10" s="107">
        <v>196.00198605389122</v>
      </c>
      <c r="BH10" s="107">
        <v>14515.710158165526</v>
      </c>
      <c r="BI10" s="107">
        <v>2431.042407554628</v>
      </c>
      <c r="BJ10" s="107">
        <v>672.93962540104667</v>
      </c>
      <c r="BK10" s="107">
        <v>1897.3236831671311</v>
      </c>
      <c r="BL10" s="107">
        <v>-3.0357757243425397E-2</v>
      </c>
      <c r="BM10" s="107">
        <v>0</v>
      </c>
      <c r="BN10" s="107">
        <v>607.61640408168944</v>
      </c>
      <c r="BO10" s="108">
        <v>4706.2765939764504</v>
      </c>
      <c r="BR10" s="106">
        <f>移輸入係数!$D10*生産者価格評価表!AP8</f>
        <v>-30.377809195263517</v>
      </c>
      <c r="BS10" s="107">
        <f>移輸入係数!$D10*生産者価格評価表!AQ8</f>
        <v>-39.853119049516266</v>
      </c>
      <c r="BT10" s="107">
        <f>移輸入係数!$D10*生産者価格評価表!AR8</f>
        <v>0</v>
      </c>
      <c r="BU10" s="107">
        <f>移輸入係数!$D10*生産者価格評価表!AS8</f>
        <v>0</v>
      </c>
      <c r="BV10" s="107">
        <f>移輸入係数!$D10*生産者価格評価表!AT8</f>
        <v>-35.734322695826826</v>
      </c>
      <c r="BW10" s="108">
        <f>移輸入係数!$D10*生産者価格評価表!AU8</f>
        <v>0</v>
      </c>
    </row>
    <row r="11" spans="2:75" x14ac:dyDescent="0.15">
      <c r="B11" s="5" t="s">
        <v>50</v>
      </c>
      <c r="C11" s="42" t="s">
        <v>123</v>
      </c>
      <c r="D11" s="143">
        <f>移輸入係数!$E11*生産者価格評価表!AP9</f>
        <v>799.7097859527604</v>
      </c>
      <c r="E11" s="143">
        <f>移輸入係数!$E11*生産者価格評価表!AQ9</f>
        <v>36667.891991528057</v>
      </c>
      <c r="F11" s="143">
        <f>移輸入係数!$E11*生産者価格評価表!AR9</f>
        <v>0</v>
      </c>
      <c r="G11" s="143">
        <f>移輸入係数!$E11*生産者価格評価表!AS9</f>
        <v>0</v>
      </c>
      <c r="H11" s="143">
        <f>移輸入係数!$E11*生産者価格評価表!AT9</f>
        <v>0</v>
      </c>
      <c r="I11" s="143">
        <f>移輸入係数!$E11*生産者価格評価表!AU9</f>
        <v>-5.0076258638937574</v>
      </c>
      <c r="J11" s="143">
        <f>生産者価格評価表!AV9</f>
        <v>0</v>
      </c>
      <c r="K11" s="143">
        <f>生産者価格評価表!AY9</f>
        <v>3054.7915567050486</v>
      </c>
      <c r="L11" s="152">
        <f>生産者価格評価表!AZ9</f>
        <v>173127.51299466711</v>
      </c>
      <c r="N11" s="55">
        <v>1301.6850014339539</v>
      </c>
      <c r="O11" s="143">
        <v>42017.958975036905</v>
      </c>
      <c r="P11" s="143">
        <v>733.87319885830777</v>
      </c>
      <c r="Q11" s="143">
        <v>8.8035173714728732</v>
      </c>
      <c r="R11" s="143">
        <v>154.40458823121367</v>
      </c>
      <c r="S11" s="143">
        <v>-5.1826025377822482</v>
      </c>
      <c r="T11" s="143">
        <v>0</v>
      </c>
      <c r="U11" s="143">
        <v>3263.541566780289</v>
      </c>
      <c r="V11" s="143">
        <v>180452.76520609428</v>
      </c>
      <c r="W11" s="17">
        <f t="shared" si="1"/>
        <v>227927.84945126864</v>
      </c>
      <c r="X11" s="143">
        <f>生産者価格評価表!BH9</f>
        <v>227927.85352587706</v>
      </c>
      <c r="Y11" s="152">
        <f t="shared" si="2"/>
        <v>-4.0746084123384207E-3</v>
      </c>
      <c r="Z11" s="16"/>
      <c r="AA11" s="106">
        <f>付加価値率!$F10*誘発額計算!N11</f>
        <v>441.26846946893988</v>
      </c>
      <c r="AB11" s="107">
        <f>付加価値率!$F10*誘発額計算!O11</f>
        <v>14243.999452016427</v>
      </c>
      <c r="AC11" s="107">
        <f>付加価値率!$F10*誘発額計算!P11</f>
        <v>248.78146624393713</v>
      </c>
      <c r="AD11" s="107">
        <f>付加価値率!$F10*誘発額計算!Q11</f>
        <v>2.9843738171474703</v>
      </c>
      <c r="AE11" s="107">
        <f>付加価値率!$F10*誘発額計算!R11</f>
        <v>52.342829680538948</v>
      </c>
      <c r="AF11" s="107">
        <f>付加価値率!$F10*誘発額計算!S11</f>
        <v>-1.7568913271595781</v>
      </c>
      <c r="AG11" s="107">
        <f>付加価値率!$F10*誘発額計算!T11</f>
        <v>0</v>
      </c>
      <c r="AH11" s="107">
        <f>付加価値率!$F10*誘発額計算!U11</f>
        <v>1106.3337064151256</v>
      </c>
      <c r="AI11" s="107">
        <f>付加価値率!$F10*誘発額計算!V11</f>
        <v>61173.106724139696</v>
      </c>
      <c r="AJ11" s="112">
        <f t="shared" si="3"/>
        <v>77267.060130454658</v>
      </c>
      <c r="AK11" s="107">
        <v>77267.061850736209</v>
      </c>
      <c r="AL11" s="108">
        <f t="shared" si="4"/>
        <v>-1.7202815506607294E-3</v>
      </c>
      <c r="AO11" s="5" t="s">
        <v>50</v>
      </c>
      <c r="AP11" s="42" t="s">
        <v>123</v>
      </c>
      <c r="AQ11" s="112">
        <f t="shared" si="5"/>
        <v>7919.4186041652201</v>
      </c>
      <c r="AR11" s="112">
        <f t="shared" si="6"/>
        <v>255636.19896471716</v>
      </c>
      <c r="AS11" s="112">
        <f t="shared" si="7"/>
        <v>4464.8659681369245</v>
      </c>
      <c r="AT11" s="112">
        <f t="shared" si="8"/>
        <v>53.560376878377561</v>
      </c>
      <c r="AU11" s="112">
        <f t="shared" si="9"/>
        <v>939.3936069476847</v>
      </c>
      <c r="AV11" s="112">
        <f t="shared" si="10"/>
        <v>-31.530822672530519</v>
      </c>
      <c r="AW11" s="112">
        <f t="shared" si="11"/>
        <v>0</v>
      </c>
      <c r="AX11" s="112">
        <f t="shared" si="12"/>
        <v>1270.0297780095623</v>
      </c>
      <c r="AY11" s="112">
        <f t="shared" si="13"/>
        <v>44566.64905831431</v>
      </c>
      <c r="AZ11" s="112">
        <f t="shared" si="14"/>
        <v>314818.5855344967</v>
      </c>
      <c r="BA11" s="112">
        <f>生産者価格評価表!BF9</f>
        <v>-314818.61032431165</v>
      </c>
      <c r="BB11" s="108">
        <f t="shared" si="15"/>
        <v>-2.4789814953692257E-2</v>
      </c>
      <c r="BC11" s="15"/>
      <c r="BE11" s="5" t="s">
        <v>50</v>
      </c>
      <c r="BF11" s="42" t="s">
        <v>123</v>
      </c>
      <c r="BG11" s="107">
        <v>3054.0045064146134</v>
      </c>
      <c r="BH11" s="107">
        <v>32549.672121946078</v>
      </c>
      <c r="BI11" s="107">
        <v>4464.8659681369245</v>
      </c>
      <c r="BJ11" s="107">
        <v>53.560376878377561</v>
      </c>
      <c r="BK11" s="107">
        <v>939.3936069476847</v>
      </c>
      <c r="BL11" s="107">
        <v>-1.064553655424276</v>
      </c>
      <c r="BM11" s="107">
        <v>0</v>
      </c>
      <c r="BN11" s="107">
        <v>1270.0297780095623</v>
      </c>
      <c r="BO11" s="108">
        <v>44566.64905831431</v>
      </c>
      <c r="BR11" s="106">
        <f>移輸入係数!$D11*生産者価格評価表!AP9</f>
        <v>4865.4140977506067</v>
      </c>
      <c r="BS11" s="107">
        <f>移輸入係数!$D11*生産者価格評価表!AQ9</f>
        <v>223086.52684277107</v>
      </c>
      <c r="BT11" s="107">
        <f>移輸入係数!$D11*生産者価格評価表!AR9</f>
        <v>0</v>
      </c>
      <c r="BU11" s="107">
        <f>移輸入係数!$D11*生産者価格評価表!AS9</f>
        <v>0</v>
      </c>
      <c r="BV11" s="107">
        <f>移輸入係数!$D11*生産者価格評価表!AT9</f>
        <v>0</v>
      </c>
      <c r="BW11" s="108">
        <f>移輸入係数!$D11*生産者価格評価表!AU9</f>
        <v>-30.466269017106242</v>
      </c>
    </row>
    <row r="12" spans="2:75" x14ac:dyDescent="0.15">
      <c r="B12" s="5" t="s">
        <v>51</v>
      </c>
      <c r="C12" s="42" t="s">
        <v>124</v>
      </c>
      <c r="D12" s="143">
        <f>移輸入係数!$E12*生産者価格評価表!AP10</f>
        <v>5.7004464873675493</v>
      </c>
      <c r="E12" s="143">
        <f>移輸入係数!$E12*生産者価格評価表!AQ10</f>
        <v>436.50149853620974</v>
      </c>
      <c r="F12" s="143">
        <f>移輸入係数!$E12*生産者価格評価表!AR10</f>
        <v>0</v>
      </c>
      <c r="G12" s="143">
        <f>移輸入係数!$E12*生産者価格評価表!AS10</f>
        <v>3.7564872177861315E-2</v>
      </c>
      <c r="H12" s="143">
        <f>移輸入係数!$E12*生産者価格評価表!AT10</f>
        <v>22.715150332965141</v>
      </c>
      <c r="I12" s="143">
        <f>移輸入係数!$E12*生産者価格評価表!AU10</f>
        <v>-3.6587196464457628E-2</v>
      </c>
      <c r="J12" s="143">
        <f>生産者価格評価表!AV10</f>
        <v>0</v>
      </c>
      <c r="K12" s="143">
        <f>生産者価格評価表!AY10</f>
        <v>188.84955153292316</v>
      </c>
      <c r="L12" s="152">
        <f>生産者価格評価表!AZ10</f>
        <v>4380.5081691157247</v>
      </c>
      <c r="N12" s="55">
        <v>7.2815288625232881</v>
      </c>
      <c r="O12" s="143">
        <v>479.86732882672504</v>
      </c>
      <c r="P12" s="143">
        <v>31.286541121032549</v>
      </c>
      <c r="Q12" s="143">
        <v>6.6028414664441133</v>
      </c>
      <c r="R12" s="143">
        <v>39.131478122233439</v>
      </c>
      <c r="S12" s="143">
        <v>-3.6849440589524531E-2</v>
      </c>
      <c r="T12" s="143">
        <v>0</v>
      </c>
      <c r="U12" s="143">
        <v>193.15868246808515</v>
      </c>
      <c r="V12" s="143">
        <v>4413.2093439923483</v>
      </c>
      <c r="W12" s="17">
        <f t="shared" si="1"/>
        <v>5170.5008954188024</v>
      </c>
      <c r="X12" s="143">
        <f>生産者価格評価表!BH10</f>
        <v>5170.5009074522695</v>
      </c>
      <c r="Y12" s="152">
        <f t="shared" si="2"/>
        <v>-1.2033467100991402E-5</v>
      </c>
      <c r="Z12" s="16"/>
      <c r="AA12" s="106">
        <f>付加価値率!$F11*誘発額計算!N12</f>
        <v>3.3718082150931106</v>
      </c>
      <c r="AB12" s="107">
        <f>付加価値率!$F11*誘発額計算!O12</f>
        <v>222.20891134832934</v>
      </c>
      <c r="AC12" s="107">
        <f>付加価値率!$F11*誘発額計算!P12</f>
        <v>14.487646532130817</v>
      </c>
      <c r="AD12" s="107">
        <f>付加価値率!$F11*誘発額計算!Q12</f>
        <v>3.0575330428339011</v>
      </c>
      <c r="AE12" s="107">
        <f>付加価値率!$F11*誘発額計算!R12</f>
        <v>18.120348335137983</v>
      </c>
      <c r="AF12" s="107">
        <f>付加価値率!$F11*誘発額計算!S12</f>
        <v>-1.7063620682853119E-2</v>
      </c>
      <c r="AG12" s="107">
        <f>付加価値率!$F11*誘発額計算!T12</f>
        <v>0</v>
      </c>
      <c r="AH12" s="107">
        <f>付加価値率!$F11*誘発額計算!U12</f>
        <v>89.444681832484889</v>
      </c>
      <c r="AI12" s="107">
        <f>付加価値率!$F11*誘発額計算!V12</f>
        <v>2043.5949375393259</v>
      </c>
      <c r="AJ12" s="112">
        <f t="shared" si="3"/>
        <v>2394.2688032246533</v>
      </c>
      <c r="AK12" s="107">
        <v>2394.269734923354</v>
      </c>
      <c r="AL12" s="108">
        <f t="shared" si="4"/>
        <v>-9.3169870069687022E-4</v>
      </c>
      <c r="AO12" s="5" t="s">
        <v>51</v>
      </c>
      <c r="AP12" s="42" t="s">
        <v>124</v>
      </c>
      <c r="AQ12" s="112">
        <f t="shared" si="5"/>
        <v>987.81095787622974</v>
      </c>
      <c r="AR12" s="112">
        <f t="shared" si="6"/>
        <v>65098.719608394436</v>
      </c>
      <c r="AS12" s="112">
        <f t="shared" si="7"/>
        <v>4244.3268078582523</v>
      </c>
      <c r="AT12" s="112">
        <f t="shared" si="8"/>
        <v>895.7403420101034</v>
      </c>
      <c r="AU12" s="112">
        <f t="shared" si="9"/>
        <v>5308.5696172934058</v>
      </c>
      <c r="AV12" s="112">
        <f t="shared" si="10"/>
        <v>-4.9989887966093365</v>
      </c>
      <c r="AW12" s="112">
        <f t="shared" si="11"/>
        <v>0</v>
      </c>
      <c r="AX12" s="112">
        <f t="shared" si="12"/>
        <v>584.57596433965455</v>
      </c>
      <c r="AY12" s="112">
        <f t="shared" si="13"/>
        <v>4436.2357807596791</v>
      </c>
      <c r="AZ12" s="112">
        <f t="shared" si="14"/>
        <v>81550.980089735167</v>
      </c>
      <c r="BA12" s="112">
        <f>生産者価格評価表!BF10</f>
        <v>-81550.981722191442</v>
      </c>
      <c r="BB12" s="108">
        <f t="shared" si="15"/>
        <v>-1.6324562748195603E-3</v>
      </c>
      <c r="BC12" s="15"/>
      <c r="BE12" s="5" t="s">
        <v>51</v>
      </c>
      <c r="BF12" s="42" t="s">
        <v>124</v>
      </c>
      <c r="BG12" s="107">
        <v>214.48936411172838</v>
      </c>
      <c r="BH12" s="107">
        <v>5883.001106930642</v>
      </c>
      <c r="BI12" s="107">
        <v>4244.3268078582523</v>
      </c>
      <c r="BJ12" s="107">
        <v>890.64429788680195</v>
      </c>
      <c r="BK12" s="107">
        <v>2227.0362151263707</v>
      </c>
      <c r="BL12" s="107">
        <v>-3.5575993073794707E-2</v>
      </c>
      <c r="BM12" s="107">
        <v>0</v>
      </c>
      <c r="BN12" s="107">
        <v>584.57596433965455</v>
      </c>
      <c r="BO12" s="108">
        <v>4436.2357807596791</v>
      </c>
      <c r="BR12" s="106">
        <f>移輸入係数!$D12*生産者価格評価表!AP10</f>
        <v>773.32159376450136</v>
      </c>
      <c r="BS12" s="107">
        <f>移輸入係数!$D12*生産者価格評価表!AQ10</f>
        <v>59215.718501463794</v>
      </c>
      <c r="BT12" s="107">
        <f>移輸入係数!$D12*生産者価格評価表!AR10</f>
        <v>0</v>
      </c>
      <c r="BU12" s="107">
        <f>移輸入係数!$D12*生産者価格評価表!AS10</f>
        <v>5.0960441233013967</v>
      </c>
      <c r="BV12" s="107">
        <f>移輸入係数!$D12*生産者価格評価表!AT10</f>
        <v>3081.5334021670346</v>
      </c>
      <c r="BW12" s="108">
        <f>移輸入係数!$D12*生産者価格評価表!AU10</f>
        <v>-4.963412803535542</v>
      </c>
    </row>
    <row r="13" spans="2:75" x14ac:dyDescent="0.15">
      <c r="B13" s="5" t="s">
        <v>52</v>
      </c>
      <c r="C13" s="42" t="s">
        <v>105</v>
      </c>
      <c r="D13" s="143">
        <f>移輸入係数!$E13*生産者価格評価表!AP11</f>
        <v>105.91079372011117</v>
      </c>
      <c r="E13" s="143">
        <f>移輸入係数!$E13*生産者価格評価表!AQ11</f>
        <v>768.29942086031554</v>
      </c>
      <c r="F13" s="143">
        <f>移輸入係数!$E13*生産者価格評価表!AR11</f>
        <v>0</v>
      </c>
      <c r="G13" s="143">
        <f>移輸入係数!$E13*生産者価格評価表!AS11</f>
        <v>11.693693562537078</v>
      </c>
      <c r="H13" s="143">
        <f>移輸入係数!$E13*生産者価格評価表!AT11</f>
        <v>153.09313934646818</v>
      </c>
      <c r="I13" s="143">
        <f>移輸入係数!$E13*生産者価格評価表!AU11</f>
        <v>-1.1638751466513675</v>
      </c>
      <c r="J13" s="143">
        <f>生産者価格評価表!AV11</f>
        <v>0</v>
      </c>
      <c r="K13" s="143">
        <f>生産者価格評価表!AY11</f>
        <v>95.355735193940916</v>
      </c>
      <c r="L13" s="152">
        <f>生産者価格評価表!AZ11</f>
        <v>13875.227295054267</v>
      </c>
      <c r="N13" s="55">
        <v>165.32400832108115</v>
      </c>
      <c r="O13" s="143">
        <v>2878.504559537249</v>
      </c>
      <c r="P13" s="143">
        <v>962.80654408846806</v>
      </c>
      <c r="Q13" s="143">
        <v>1312.2633286688413</v>
      </c>
      <c r="R13" s="143">
        <v>3098.9927473357193</v>
      </c>
      <c r="S13" s="143">
        <v>-1.2556066043424894</v>
      </c>
      <c r="T13" s="143">
        <v>0</v>
      </c>
      <c r="U13" s="143">
        <v>324.00021832067728</v>
      </c>
      <c r="V13" s="143">
        <v>16922.355810965848</v>
      </c>
      <c r="W13" s="17">
        <f t="shared" si="1"/>
        <v>25662.991610633544</v>
      </c>
      <c r="X13" s="143">
        <f>生産者価格評価表!BH11</f>
        <v>25662.998227092787</v>
      </c>
      <c r="Y13" s="152">
        <f t="shared" si="2"/>
        <v>-6.6164592426503077E-3</v>
      </c>
      <c r="Z13" s="16"/>
      <c r="AA13" s="106">
        <f>付加価値率!$F12*誘発額計算!N13</f>
        <v>55.678691230031383</v>
      </c>
      <c r="AB13" s="107">
        <f>付加価値率!$F12*誘発額計算!O13</f>
        <v>969.43794311739487</v>
      </c>
      <c r="AC13" s="107">
        <f>付加価値率!$F12*誘発額計算!P13</f>
        <v>324.25906453007076</v>
      </c>
      <c r="AD13" s="107">
        <f>付加価値率!$F12*誘発額計算!Q13</f>
        <v>441.9509630297826</v>
      </c>
      <c r="AE13" s="107">
        <f>付加価値率!$F12*誘発額計算!R13</f>
        <v>1043.6951175772447</v>
      </c>
      <c r="AF13" s="107">
        <f>付加価値率!$F12*誘発額計算!S13</f>
        <v>-0.42286981267595525</v>
      </c>
      <c r="AG13" s="107">
        <f>付加価値率!$F12*誘発額計算!T13</f>
        <v>0</v>
      </c>
      <c r="AH13" s="107">
        <f>付加価値率!$F12*誘発額計算!U13</f>
        <v>109.11850188935568</v>
      </c>
      <c r="AI13" s="107">
        <f>付加価値率!$F12*誘発額計算!V13</f>
        <v>5699.2002169073294</v>
      </c>
      <c r="AJ13" s="112">
        <f t="shared" si="3"/>
        <v>8642.9176284685345</v>
      </c>
      <c r="AK13" s="107">
        <v>8642.9205303651106</v>
      </c>
      <c r="AL13" s="108">
        <f t="shared" si="4"/>
        <v>-2.9018965760769788E-3</v>
      </c>
      <c r="AO13" s="5" t="s">
        <v>52</v>
      </c>
      <c r="AP13" s="42" t="s">
        <v>105</v>
      </c>
      <c r="AQ13" s="112">
        <f t="shared" si="5"/>
        <v>1255.1377035450198</v>
      </c>
      <c r="AR13" s="112">
        <f t="shared" si="6"/>
        <v>21853.568874792123</v>
      </c>
      <c r="AS13" s="112">
        <f t="shared" si="7"/>
        <v>7309.6146589812761</v>
      </c>
      <c r="AT13" s="112">
        <f t="shared" si="8"/>
        <v>9962.6859856490009</v>
      </c>
      <c r="AU13" s="112">
        <f t="shared" si="9"/>
        <v>23527.512305650045</v>
      </c>
      <c r="AV13" s="112">
        <f t="shared" si="10"/>
        <v>-9.5325488774121112</v>
      </c>
      <c r="AW13" s="112">
        <f t="shared" si="11"/>
        <v>0</v>
      </c>
      <c r="AX13" s="112">
        <f t="shared" si="12"/>
        <v>1735.8659180497016</v>
      </c>
      <c r="AY13" s="112">
        <f t="shared" si="13"/>
        <v>23133.759740690417</v>
      </c>
      <c r="AZ13" s="112">
        <f t="shared" si="14"/>
        <v>88768.612638480176</v>
      </c>
      <c r="BA13" s="112">
        <f>生産者価格評価表!BF11</f>
        <v>-88768.6628705521</v>
      </c>
      <c r="BB13" s="108">
        <f t="shared" si="15"/>
        <v>-5.0232071924256161E-2</v>
      </c>
      <c r="BC13" s="15"/>
      <c r="BE13" s="5" t="s">
        <v>52</v>
      </c>
      <c r="BF13" s="42" t="s">
        <v>105</v>
      </c>
      <c r="BG13" s="107">
        <v>451.0643462603482</v>
      </c>
      <c r="BH13" s="107">
        <v>16020.649745098961</v>
      </c>
      <c r="BI13" s="107">
        <v>7309.6146589812761</v>
      </c>
      <c r="BJ13" s="107">
        <v>9873.9076174428719</v>
      </c>
      <c r="BK13" s="107">
        <v>22365.231198996513</v>
      </c>
      <c r="BL13" s="107">
        <v>-0.69642402406347781</v>
      </c>
      <c r="BM13" s="107">
        <v>0</v>
      </c>
      <c r="BN13" s="107">
        <v>1735.8659180497016</v>
      </c>
      <c r="BO13" s="108">
        <v>23133.759740690417</v>
      </c>
      <c r="BR13" s="106">
        <f>移輸入係数!$D13*生産者価格評価表!AP11</f>
        <v>804.0733572846716</v>
      </c>
      <c r="BS13" s="107">
        <f>移輸入係数!$D13*生産者価格評価表!AQ11</f>
        <v>5832.9191296931613</v>
      </c>
      <c r="BT13" s="107">
        <f>移輸入係数!$D13*生産者価格評価表!AR11</f>
        <v>0</v>
      </c>
      <c r="BU13" s="107">
        <f>移輸入係数!$D13*生産者価格評価表!AS11</f>
        <v>88.778368206128391</v>
      </c>
      <c r="BV13" s="107">
        <f>移輸入係数!$D13*生産者価格評価表!AT11</f>
        <v>1162.2811066535317</v>
      </c>
      <c r="BW13" s="108">
        <f>移輸入係数!$D13*生産者価格評価表!AU11</f>
        <v>-8.8361248533486325</v>
      </c>
    </row>
    <row r="14" spans="2:75" x14ac:dyDescent="0.15">
      <c r="B14" s="5" t="s">
        <v>53</v>
      </c>
      <c r="C14" s="42" t="s">
        <v>125</v>
      </c>
      <c r="D14" s="143">
        <f>移輸入係数!$E14*生産者価格評価表!AP12</f>
        <v>196.43013140990661</v>
      </c>
      <c r="E14" s="143">
        <f>移輸入係数!$E14*生産者価格評価表!AQ12</f>
        <v>6059.7238296482583</v>
      </c>
      <c r="F14" s="143">
        <f>移輸入係数!$E14*生産者価格評価表!AR12</f>
        <v>0</v>
      </c>
      <c r="G14" s="143">
        <f>移輸入係数!$E14*生産者価格評価表!AS12</f>
        <v>0</v>
      </c>
      <c r="H14" s="143">
        <f>移輸入係数!$E14*生産者価格評価表!AT12</f>
        <v>0</v>
      </c>
      <c r="I14" s="143">
        <f>移輸入係数!$E14*生産者価格評価表!AU12</f>
        <v>2.6804771953043289</v>
      </c>
      <c r="J14" s="143">
        <f>生産者価格評価表!AV12</f>
        <v>0</v>
      </c>
      <c r="K14" s="143">
        <f>生産者価格評価表!AY12</f>
        <v>7454.0713380241432</v>
      </c>
      <c r="L14" s="152">
        <f>生産者価格評価表!AZ12</f>
        <v>73511.724052485442</v>
      </c>
      <c r="N14" s="55">
        <v>362.36305283820883</v>
      </c>
      <c r="O14" s="143">
        <v>11750.852587961708</v>
      </c>
      <c r="P14" s="143">
        <v>11527.48063141861</v>
      </c>
      <c r="Q14" s="143">
        <v>209.753211425789</v>
      </c>
      <c r="R14" s="143">
        <v>684.41269167716791</v>
      </c>
      <c r="S14" s="143">
        <v>2.7160886936323863</v>
      </c>
      <c r="T14" s="143">
        <v>0</v>
      </c>
      <c r="U14" s="143">
        <v>8031.2084797359003</v>
      </c>
      <c r="V14" s="143">
        <v>80198.723052001427</v>
      </c>
      <c r="W14" s="17">
        <f t="shared" si="1"/>
        <v>112767.50979575244</v>
      </c>
      <c r="X14" s="143">
        <f>生産者価格評価表!BH12</f>
        <v>112767.51459647536</v>
      </c>
      <c r="Y14" s="152">
        <f t="shared" si="2"/>
        <v>-4.8007229197537526E-3</v>
      </c>
      <c r="Z14" s="16"/>
      <c r="AA14" s="106">
        <f>付加価値率!$F13*誘発額計算!N14</f>
        <v>136.83314547816238</v>
      </c>
      <c r="AB14" s="107">
        <f>付加価値率!$F13*誘発額計算!O14</f>
        <v>4437.279433063276</v>
      </c>
      <c r="AC14" s="107">
        <f>付加価値率!$F13*誘発額計算!P14</f>
        <v>4352.9311884340141</v>
      </c>
      <c r="AD14" s="107">
        <f>付加価値率!$F13*誘発額計算!Q14</f>
        <v>79.205623941885463</v>
      </c>
      <c r="AE14" s="107">
        <f>付加価値率!$F13*誘発額計算!R14</f>
        <v>258.44340551236184</v>
      </c>
      <c r="AF14" s="107">
        <f>付加価値率!$F13*誘発額計算!S14</f>
        <v>1.0256314942608966</v>
      </c>
      <c r="AG14" s="107">
        <f>付加価値率!$F13*誘発額計算!T14</f>
        <v>0</v>
      </c>
      <c r="AH14" s="107">
        <f>付加価値率!$F13*誘発額計算!U14</f>
        <v>3032.6919636694211</v>
      </c>
      <c r="AI14" s="107">
        <f>付加価値率!$F13*誘発額計算!V14</f>
        <v>30284.11272226771</v>
      </c>
      <c r="AJ14" s="112">
        <f t="shared" si="3"/>
        <v>42582.523113861098</v>
      </c>
      <c r="AK14" s="107">
        <v>42582.524926678409</v>
      </c>
      <c r="AL14" s="108">
        <f t="shared" si="4"/>
        <v>-1.8128173105651513E-3</v>
      </c>
      <c r="AO14" s="5" t="s">
        <v>53</v>
      </c>
      <c r="AP14" s="42" t="s">
        <v>125</v>
      </c>
      <c r="AQ14" s="112">
        <f t="shared" si="5"/>
        <v>2070.9853682988801</v>
      </c>
      <c r="AR14" s="112">
        <f t="shared" si="6"/>
        <v>67158.733717731986</v>
      </c>
      <c r="AS14" s="112">
        <f t="shared" si="7"/>
        <v>65882.113350214582</v>
      </c>
      <c r="AT14" s="112">
        <f t="shared" si="8"/>
        <v>1198.7862129268001</v>
      </c>
      <c r="AU14" s="112">
        <f t="shared" si="9"/>
        <v>3911.5706174777292</v>
      </c>
      <c r="AV14" s="112">
        <f t="shared" si="10"/>
        <v>15.523050430933917</v>
      </c>
      <c r="AW14" s="112">
        <f t="shared" si="11"/>
        <v>0</v>
      </c>
      <c r="AX14" s="112">
        <f t="shared" si="12"/>
        <v>3298.4670115375966</v>
      </c>
      <c r="AY14" s="112">
        <f t="shared" si="13"/>
        <v>38217.685211991491</v>
      </c>
      <c r="AZ14" s="112">
        <f t="shared" si="14"/>
        <v>181753.86454061</v>
      </c>
      <c r="BA14" s="112">
        <f>生産者価格評価表!BF12</f>
        <v>-181753.89197780812</v>
      </c>
      <c r="BB14" s="108">
        <f t="shared" si="15"/>
        <v>-2.7437198121333495E-2</v>
      </c>
      <c r="BC14" s="15"/>
      <c r="BE14" s="5" t="s">
        <v>53</v>
      </c>
      <c r="BF14" s="42" t="s">
        <v>125</v>
      </c>
      <c r="BG14" s="107">
        <v>948.34351820778852</v>
      </c>
      <c r="BH14" s="107">
        <v>32526.065489448651</v>
      </c>
      <c r="BI14" s="107">
        <v>65882.113350214582</v>
      </c>
      <c r="BJ14" s="107">
        <v>1198.7862129268001</v>
      </c>
      <c r="BK14" s="107">
        <v>3911.5706174777292</v>
      </c>
      <c r="BL14" s="107">
        <v>0.20352762623824586</v>
      </c>
      <c r="BM14" s="107">
        <v>0</v>
      </c>
      <c r="BN14" s="107">
        <v>3298.4670115375966</v>
      </c>
      <c r="BO14" s="108">
        <v>38217.685211991491</v>
      </c>
      <c r="BR14" s="106">
        <f>移輸入係数!$D14*生産者価格評価表!AP12</f>
        <v>1122.6418500910916</v>
      </c>
      <c r="BS14" s="107">
        <f>移輸入係数!$D14*生産者価格評価表!AQ12</f>
        <v>34632.668228283343</v>
      </c>
      <c r="BT14" s="107">
        <f>移輸入係数!$D14*生産者価格評価表!AR12</f>
        <v>0</v>
      </c>
      <c r="BU14" s="107">
        <f>移輸入係数!$D14*生産者価格評価表!AS12</f>
        <v>0</v>
      </c>
      <c r="BV14" s="107">
        <f>移輸入係数!$D14*生産者価格評価表!AT12</f>
        <v>0</v>
      </c>
      <c r="BW14" s="108">
        <f>移輸入係数!$D14*生産者価格評価表!AU12</f>
        <v>15.319522804695671</v>
      </c>
    </row>
    <row r="15" spans="2:75" x14ac:dyDescent="0.15">
      <c r="B15" s="5" t="s">
        <v>54</v>
      </c>
      <c r="C15" s="42" t="s">
        <v>126</v>
      </c>
      <c r="D15" s="143">
        <f>移輸入係数!$E15*生産者価格評価表!AP13</f>
        <v>1.6454319926658483</v>
      </c>
      <c r="E15" s="143">
        <f>移輸入係数!$E15*生産者価格評価表!AQ13</f>
        <v>381.26254433565208</v>
      </c>
      <c r="F15" s="143">
        <f>移輸入係数!$E15*生産者価格評価表!AR13</f>
        <v>0</v>
      </c>
      <c r="G15" s="143">
        <f>移輸入係数!$E15*生産者価格評価表!AS13</f>
        <v>0</v>
      </c>
      <c r="H15" s="143">
        <f>移輸入係数!$E15*生産者価格評価表!AT13</f>
        <v>0</v>
      </c>
      <c r="I15" s="143">
        <f>移輸入係数!$E15*生産者価格評価表!AU13</f>
        <v>-3.2499354685308957E-2</v>
      </c>
      <c r="J15" s="143">
        <f>生産者価格評価表!AV13</f>
        <v>0</v>
      </c>
      <c r="K15" s="143">
        <f>生産者価格評価表!AY13</f>
        <v>0.68124453446346556</v>
      </c>
      <c r="L15" s="152">
        <f>生産者価格評価表!AZ13</f>
        <v>2102.2933252747821</v>
      </c>
      <c r="N15" s="55">
        <v>8.2814508014155308</v>
      </c>
      <c r="O15" s="143">
        <v>669.3446313953624</v>
      </c>
      <c r="P15" s="143">
        <v>150.02519681966291</v>
      </c>
      <c r="Q15" s="143">
        <v>51.474284586033811</v>
      </c>
      <c r="R15" s="143">
        <v>124.05146282861065</v>
      </c>
      <c r="S15" s="143">
        <v>-3.36471909979957E-2</v>
      </c>
      <c r="T15" s="143">
        <v>0</v>
      </c>
      <c r="U15" s="143">
        <v>23.175715763356514</v>
      </c>
      <c r="V15" s="143">
        <v>2352.1300671553263</v>
      </c>
      <c r="W15" s="17">
        <f t="shared" si="1"/>
        <v>3378.4491621587704</v>
      </c>
      <c r="X15" s="143">
        <f>生産者価格評価表!BH13</f>
        <v>3378.4484606709234</v>
      </c>
      <c r="Y15" s="152">
        <f t="shared" si="2"/>
        <v>7.0148784698176314E-4</v>
      </c>
      <c r="Z15" s="16"/>
      <c r="AA15" s="106">
        <f>付加価値率!$F14*誘発額計算!N15</f>
        <v>3.8906377014800664</v>
      </c>
      <c r="AB15" s="107">
        <f>付加価値率!$F14*誘発額計算!O15</f>
        <v>314.45908701708987</v>
      </c>
      <c r="AC15" s="107">
        <f>付加価値率!$F14*誘発額計算!P15</f>
        <v>70.482056938474884</v>
      </c>
      <c r="AD15" s="107">
        <f>付加価値率!$F14*誘発額計算!Q15</f>
        <v>24.182694200502411</v>
      </c>
      <c r="AE15" s="107">
        <f>付加価値率!$F14*誘発額計算!R15</f>
        <v>58.279558712375511</v>
      </c>
      <c r="AF15" s="107">
        <f>付加価値率!$F14*誘発額計算!S15</f>
        <v>-1.5807499553499343E-2</v>
      </c>
      <c r="AG15" s="107">
        <f>付加価値率!$F14*誘発額計算!T15</f>
        <v>0</v>
      </c>
      <c r="AH15" s="107">
        <f>付加価値率!$F14*誘発額計算!U15</f>
        <v>10.887985169493303</v>
      </c>
      <c r="AI15" s="107">
        <f>付加価値率!$F14*誘発額計算!V15</f>
        <v>1105.0341464921996</v>
      </c>
      <c r="AJ15" s="112">
        <f t="shared" si="3"/>
        <v>1587.2003587320621</v>
      </c>
      <c r="AK15" s="107">
        <v>1587.2000291720456</v>
      </c>
      <c r="AL15" s="108">
        <f t="shared" si="4"/>
        <v>3.2956001655293221E-4</v>
      </c>
      <c r="AO15" s="5" t="s">
        <v>54</v>
      </c>
      <c r="AP15" s="42" t="s">
        <v>126</v>
      </c>
      <c r="AQ15" s="112">
        <f t="shared" si="5"/>
        <v>501.35641011027133</v>
      </c>
      <c r="AR15" s="112">
        <f t="shared" si="6"/>
        <v>40521.912110569043</v>
      </c>
      <c r="AS15" s="112">
        <f t="shared" si="7"/>
        <v>9082.4779265411507</v>
      </c>
      <c r="AT15" s="112">
        <f t="shared" si="8"/>
        <v>3116.2368951871636</v>
      </c>
      <c r="AU15" s="112">
        <f t="shared" si="9"/>
        <v>7510.0362924391575</v>
      </c>
      <c r="AV15" s="112">
        <f t="shared" si="10"/>
        <v>-2.0369902923490577</v>
      </c>
      <c r="AW15" s="112">
        <f t="shared" si="11"/>
        <v>0</v>
      </c>
      <c r="AX15" s="112">
        <f t="shared" si="12"/>
        <v>1361.8081678054425</v>
      </c>
      <c r="AY15" s="112">
        <f t="shared" si="13"/>
        <v>15125.037270216737</v>
      </c>
      <c r="AZ15" s="112">
        <f t="shared" si="14"/>
        <v>77216.828082576627</v>
      </c>
      <c r="BA15" s="112">
        <f>生産者価格評価表!BF13</f>
        <v>-77216.785614724999</v>
      </c>
      <c r="BB15" s="108">
        <f t="shared" si="15"/>
        <v>4.2467851628316566E-2</v>
      </c>
      <c r="BC15" s="15"/>
      <c r="BE15" s="5" t="s">
        <v>54</v>
      </c>
      <c r="BF15" s="42" t="s">
        <v>126</v>
      </c>
      <c r="BG15" s="107">
        <v>401.74247811872544</v>
      </c>
      <c r="BH15" s="107">
        <v>17440.398361195803</v>
      </c>
      <c r="BI15" s="107">
        <v>9082.4779265411507</v>
      </c>
      <c r="BJ15" s="107">
        <v>3116.2368951871636</v>
      </c>
      <c r="BK15" s="107">
        <v>7510.0362924391575</v>
      </c>
      <c r="BL15" s="107">
        <v>-6.9489647034366678E-2</v>
      </c>
      <c r="BM15" s="107">
        <v>0</v>
      </c>
      <c r="BN15" s="107">
        <v>1361.8081678054425</v>
      </c>
      <c r="BO15" s="108">
        <v>15125.037270216737</v>
      </c>
      <c r="BR15" s="106">
        <f>移輸入係数!$D15*生産者価格評価表!AP13</f>
        <v>99.613931991545883</v>
      </c>
      <c r="BS15" s="107">
        <f>移輸入係数!$D15*生産者価格評価表!AQ13</f>
        <v>23081.513749373244</v>
      </c>
      <c r="BT15" s="107">
        <f>移輸入係数!$D15*生産者価格評価表!AR13</f>
        <v>0</v>
      </c>
      <c r="BU15" s="107">
        <f>移輸入係数!$D15*生産者価格評価表!AS13</f>
        <v>0</v>
      </c>
      <c r="BV15" s="107">
        <f>移輸入係数!$D15*生産者価格評価表!AT13</f>
        <v>0</v>
      </c>
      <c r="BW15" s="108">
        <f>移輸入係数!$D15*生産者価格評価表!AU13</f>
        <v>-1.967500645314691</v>
      </c>
    </row>
    <row r="16" spans="2:75" x14ac:dyDescent="0.15">
      <c r="B16" s="5" t="s">
        <v>55</v>
      </c>
      <c r="C16" s="42" t="s">
        <v>144</v>
      </c>
      <c r="D16" s="143">
        <f>移輸入係数!$E16*生産者価格評価表!AP14</f>
        <v>18.756898455855843</v>
      </c>
      <c r="E16" s="143">
        <f>移輸入係数!$E16*生産者価格評価表!AQ14</f>
        <v>998.1137962688191</v>
      </c>
      <c r="F16" s="143">
        <f>移輸入係数!$E16*生産者価格評価表!AR14</f>
        <v>3.5320459335457244</v>
      </c>
      <c r="G16" s="143">
        <f>移輸入係数!$E16*生産者価格評価表!AS14</f>
        <v>0</v>
      </c>
      <c r="H16" s="143">
        <f>移輸入係数!$E16*生産者価格評価表!AT14</f>
        <v>0</v>
      </c>
      <c r="I16" s="143">
        <f>移輸入係数!$E16*生産者価格評価表!AU14</f>
        <v>-2.2369624245789588</v>
      </c>
      <c r="J16" s="143">
        <f>生産者価格評価表!AV14</f>
        <v>0</v>
      </c>
      <c r="K16" s="143">
        <f>生産者価格評価表!AY14</f>
        <v>3637.1264144892152</v>
      </c>
      <c r="L16" s="152">
        <f>生産者価格評価表!AZ14</f>
        <v>42658.366197251948</v>
      </c>
      <c r="N16" s="55">
        <v>52.799018320117021</v>
      </c>
      <c r="O16" s="143">
        <v>2438.9589413091312</v>
      </c>
      <c r="P16" s="143">
        <v>601.02742239251097</v>
      </c>
      <c r="Q16" s="143">
        <v>408.66038580922361</v>
      </c>
      <c r="R16" s="143">
        <v>1036.8174109866668</v>
      </c>
      <c r="S16" s="143">
        <v>-2.3099561851247419</v>
      </c>
      <c r="T16" s="143">
        <v>0</v>
      </c>
      <c r="U16" s="143">
        <v>4048.7425716285015</v>
      </c>
      <c r="V16" s="143">
        <v>46206.999894875662</v>
      </c>
      <c r="W16" s="17">
        <f t="shared" si="1"/>
        <v>54791.695689136686</v>
      </c>
      <c r="X16" s="143">
        <f>生産者価格評価表!BH14</f>
        <v>54791.70323850248</v>
      </c>
      <c r="Y16" s="152">
        <f t="shared" si="2"/>
        <v>-7.549365793238394E-3</v>
      </c>
      <c r="Z16" s="16"/>
      <c r="AA16" s="106">
        <f>付加価値率!$F15*誘発額計算!N16</f>
        <v>22.832700187681755</v>
      </c>
      <c r="AB16" s="107">
        <f>付加価値率!$F15*誘発額計算!O16</f>
        <v>1054.7169255940375</v>
      </c>
      <c r="AC16" s="107">
        <f>付加価値率!$F15*誘発額計算!P16</f>
        <v>259.91163049398438</v>
      </c>
      <c r="AD16" s="107">
        <f>付加価値率!$F15*誘発額計算!Q16</f>
        <v>176.72336275633387</v>
      </c>
      <c r="AE16" s="107">
        <f>付加価値率!$F15*誘発額計算!R16</f>
        <v>448.36706907876675</v>
      </c>
      <c r="AF16" s="107">
        <f>付加価値率!$F15*誘発額計算!S16</f>
        <v>-0.99893025854874318</v>
      </c>
      <c r="AG16" s="107">
        <f>付加価値率!$F15*誘発額計算!T16</f>
        <v>0</v>
      </c>
      <c r="AH16" s="107">
        <f>付加価値率!$F15*誘発額計算!U16</f>
        <v>1750.8606829509006</v>
      </c>
      <c r="AI16" s="107">
        <f>付加価値率!$F15*誘発額計算!V16</f>
        <v>19982.011195271785</v>
      </c>
      <c r="AJ16" s="112">
        <f t="shared" si="3"/>
        <v>23694.424636074942</v>
      </c>
      <c r="AK16" s="107">
        <v>23694.427900764535</v>
      </c>
      <c r="AL16" s="108">
        <f t="shared" si="4"/>
        <v>-3.2646895924699493E-3</v>
      </c>
      <c r="AO16" s="5" t="s">
        <v>55</v>
      </c>
      <c r="AP16" s="42" t="s">
        <v>144</v>
      </c>
      <c r="AQ16" s="112">
        <f t="shared" si="5"/>
        <v>395.65793252519819</v>
      </c>
      <c r="AR16" s="112">
        <f t="shared" si="6"/>
        <v>18276.73094945676</v>
      </c>
      <c r="AS16" s="112">
        <f t="shared" si="7"/>
        <v>4503.895619668463</v>
      </c>
      <c r="AT16" s="112">
        <f t="shared" si="8"/>
        <v>3062.3623032896739</v>
      </c>
      <c r="AU16" s="112">
        <f t="shared" si="9"/>
        <v>7769.557963179268</v>
      </c>
      <c r="AV16" s="112">
        <f t="shared" si="10"/>
        <v>-17.310028055616772</v>
      </c>
      <c r="AW16" s="112">
        <f t="shared" si="11"/>
        <v>0</v>
      </c>
      <c r="AX16" s="112">
        <f t="shared" si="12"/>
        <v>3084.5118509645954</v>
      </c>
      <c r="AY16" s="112">
        <f t="shared" si="13"/>
        <v>26592.257143464656</v>
      </c>
      <c r="AZ16" s="112">
        <f t="shared" si="14"/>
        <v>63667.663734493006</v>
      </c>
      <c r="BA16" s="112">
        <f>生産者価格評価表!BF14</f>
        <v>-63667.720306879201</v>
      </c>
      <c r="BB16" s="108">
        <f t="shared" si="15"/>
        <v>-5.6572386194602586E-2</v>
      </c>
      <c r="BC16" s="15"/>
      <c r="BE16" s="5" t="s">
        <v>55</v>
      </c>
      <c r="BF16" s="42" t="s">
        <v>144</v>
      </c>
      <c r="BG16" s="107">
        <v>255.1000983125609</v>
      </c>
      <c r="BH16" s="107">
        <v>10797.204745725579</v>
      </c>
      <c r="BI16" s="107">
        <v>4477.4276656020083</v>
      </c>
      <c r="BJ16" s="107">
        <v>3062.3623032896739</v>
      </c>
      <c r="BK16" s="107">
        <v>7769.557963179268</v>
      </c>
      <c r="BL16" s="107">
        <v>-0.5469904801957316</v>
      </c>
      <c r="BM16" s="107">
        <v>0</v>
      </c>
      <c r="BN16" s="107">
        <v>3084.5118509645954</v>
      </c>
      <c r="BO16" s="108">
        <v>26592.257143464656</v>
      </c>
      <c r="BR16" s="106">
        <f>移輸入係数!$D16*生産者価格評価表!AP14</f>
        <v>140.55783421263729</v>
      </c>
      <c r="BS16" s="107">
        <f>移輸入係数!$D16*生産者価格評価表!AQ14</f>
        <v>7479.5262037311804</v>
      </c>
      <c r="BT16" s="107">
        <f>移輸入係数!$D16*生産者価格評価表!AR14</f>
        <v>26.467954066454276</v>
      </c>
      <c r="BU16" s="107">
        <f>移輸入係数!$D16*生産者価格評価表!AS14</f>
        <v>0</v>
      </c>
      <c r="BV16" s="107">
        <f>移輸入係数!$D16*生産者価格評価表!AT14</f>
        <v>0</v>
      </c>
      <c r="BW16" s="108">
        <f>移輸入係数!$D16*生産者価格評価表!AU14</f>
        <v>-16.763037575421041</v>
      </c>
    </row>
    <row r="17" spans="2:75" x14ac:dyDescent="0.15">
      <c r="B17" s="5" t="s">
        <v>56</v>
      </c>
      <c r="C17" s="42" t="s">
        <v>127</v>
      </c>
      <c r="D17" s="143">
        <f>移輸入係数!$E17*生産者価格評価表!AP15</f>
        <v>5.5782534707522897</v>
      </c>
      <c r="E17" s="143">
        <f>移輸入係数!$E17*生産者価格評価表!AQ15</f>
        <v>284.72788732751826</v>
      </c>
      <c r="F17" s="143">
        <f>移輸入係数!$E17*生産者価格評価表!AR15</f>
        <v>0</v>
      </c>
      <c r="G17" s="143">
        <f>移輸入係数!$E17*生産者価格評価表!AS15</f>
        <v>0</v>
      </c>
      <c r="H17" s="143">
        <f>移輸入係数!$E17*生産者価格評価表!AT15</f>
        <v>0</v>
      </c>
      <c r="I17" s="143">
        <f>移輸入係数!$E17*生産者価格評価表!AU15</f>
        <v>-8.7907606310660413E-2</v>
      </c>
      <c r="J17" s="143">
        <f>生産者価格評価表!AV15</f>
        <v>0</v>
      </c>
      <c r="K17" s="143">
        <f>生産者価格評価表!AY15</f>
        <v>1066.0169854136554</v>
      </c>
      <c r="L17" s="152">
        <f>生産者価格評価表!AZ15</f>
        <v>6082.0508834121229</v>
      </c>
      <c r="N17" s="55">
        <v>11.494295338516288</v>
      </c>
      <c r="O17" s="143">
        <v>522.62882509695078</v>
      </c>
      <c r="P17" s="143">
        <v>126.0573566420766</v>
      </c>
      <c r="Q17" s="143">
        <v>966.88059582313224</v>
      </c>
      <c r="R17" s="143">
        <v>1985.4406725018544</v>
      </c>
      <c r="S17" s="143">
        <v>-9.1180461793637396E-2</v>
      </c>
      <c r="T17" s="143">
        <v>0</v>
      </c>
      <c r="U17" s="143">
        <v>1188.8642252529137</v>
      </c>
      <c r="V17" s="143">
        <v>6693.3545278337078</v>
      </c>
      <c r="W17" s="17">
        <f t="shared" si="1"/>
        <v>11494.629318027357</v>
      </c>
      <c r="X17" s="143">
        <f>生産者価格評価表!BH15</f>
        <v>11494.567820501563</v>
      </c>
      <c r="Y17" s="152">
        <f t="shared" si="2"/>
        <v>6.1497525794038665E-2</v>
      </c>
      <c r="Z17" s="16"/>
      <c r="AA17" s="106">
        <f>付加価値率!$F16*誘発額計算!N17</f>
        <v>5.5070214820815053</v>
      </c>
      <c r="AB17" s="107">
        <f>付加価値率!$F16*誘発額計算!O17</f>
        <v>250.39622544929676</v>
      </c>
      <c r="AC17" s="107">
        <f>付加価値率!$F16*誘発額計算!P17</f>
        <v>60.395226550002207</v>
      </c>
      <c r="AD17" s="107">
        <f>付加価値率!$F16*誘発額計算!Q17</f>
        <v>463.24129100488824</v>
      </c>
      <c r="AE17" s="107">
        <f>付加価値率!$F16*誘発額計算!R17</f>
        <v>951.24269151391331</v>
      </c>
      <c r="AF17" s="107">
        <f>付加価値率!$F16*誘発額計算!S17</f>
        <v>-4.3685388886874517E-2</v>
      </c>
      <c r="AG17" s="107">
        <f>付加価値率!$F16*誘発額計算!T17</f>
        <v>0</v>
      </c>
      <c r="AH17" s="107">
        <f>付加価値率!$F16*誘発額計算!U17</f>
        <v>569.5956676706636</v>
      </c>
      <c r="AI17" s="107">
        <f>付加価値率!$F16*誘発額計算!V17</f>
        <v>3206.8470564221448</v>
      </c>
      <c r="AJ17" s="112">
        <f t="shared" si="3"/>
        <v>5507.1814947041039</v>
      </c>
      <c r="AK17" s="107">
        <v>5504.7748170476234</v>
      </c>
      <c r="AL17" s="108">
        <f t="shared" si="4"/>
        <v>2.4066776564804968</v>
      </c>
      <c r="AO17" s="5" t="s">
        <v>56</v>
      </c>
      <c r="AP17" s="42" t="s">
        <v>127</v>
      </c>
      <c r="AQ17" s="112">
        <f t="shared" si="5"/>
        <v>119.25997975681634</v>
      </c>
      <c r="AR17" s="112">
        <f t="shared" si="6"/>
        <v>5422.5771363759468</v>
      </c>
      <c r="AS17" s="112">
        <f t="shared" si="7"/>
        <v>1307.9181766763618</v>
      </c>
      <c r="AT17" s="112">
        <f t="shared" si="8"/>
        <v>10031.946882270533</v>
      </c>
      <c r="AU17" s="112">
        <f t="shared" si="9"/>
        <v>20600.098347698749</v>
      </c>
      <c r="AV17" s="112">
        <f t="shared" si="10"/>
        <v>-0.94605016727628577</v>
      </c>
      <c r="AW17" s="112">
        <f t="shared" si="11"/>
        <v>0</v>
      </c>
      <c r="AX17" s="112">
        <f t="shared" si="12"/>
        <v>1274.6113532786549</v>
      </c>
      <c r="AY17" s="112">
        <f t="shared" si="13"/>
        <v>6342.6298099972964</v>
      </c>
      <c r="AZ17" s="112">
        <f t="shared" si="14"/>
        <v>45098.095635887083</v>
      </c>
      <c r="BA17" s="112">
        <f>生産者価格評価表!BF15</f>
        <v>-45097.457563394157</v>
      </c>
      <c r="BB17" s="108">
        <f t="shared" si="15"/>
        <v>0.63807249292585766</v>
      </c>
      <c r="BC17" s="15"/>
      <c r="BE17" s="5" t="s">
        <v>56</v>
      </c>
      <c r="BF17" s="42" t="s">
        <v>127</v>
      </c>
      <c r="BG17" s="107">
        <v>61.382365130795939</v>
      </c>
      <c r="BH17" s="107">
        <v>2468.3601897228154</v>
      </c>
      <c r="BI17" s="107">
        <v>1307.9181766763618</v>
      </c>
      <c r="BJ17" s="107">
        <v>10031.946882270533</v>
      </c>
      <c r="BK17" s="107">
        <v>20600.098347698749</v>
      </c>
      <c r="BL17" s="107">
        <v>-3.3957773586946141E-2</v>
      </c>
      <c r="BM17" s="107">
        <v>0</v>
      </c>
      <c r="BN17" s="107">
        <v>1274.6113532786549</v>
      </c>
      <c r="BO17" s="108">
        <v>6342.6298099972964</v>
      </c>
      <c r="BR17" s="106">
        <f>移輸入係数!$D17*生産者価格評価表!AP15</f>
        <v>57.877614626020403</v>
      </c>
      <c r="BS17" s="107">
        <f>移輸入係数!$D17*生産者価格評価表!AQ15</f>
        <v>2954.2169466531313</v>
      </c>
      <c r="BT17" s="107">
        <f>移輸入係数!$D17*生産者価格評価表!AR15</f>
        <v>0</v>
      </c>
      <c r="BU17" s="107">
        <f>移輸入係数!$D17*生産者価格評価表!AS15</f>
        <v>0</v>
      </c>
      <c r="BV17" s="107">
        <f>移輸入係数!$D17*生産者価格評価表!AT15</f>
        <v>0</v>
      </c>
      <c r="BW17" s="108">
        <f>移輸入係数!$D17*生産者価格評価表!AU15</f>
        <v>-0.91209239368933959</v>
      </c>
    </row>
    <row r="18" spans="2:75" x14ac:dyDescent="0.15">
      <c r="B18" s="5" t="s">
        <v>57</v>
      </c>
      <c r="C18" s="42" t="s">
        <v>128</v>
      </c>
      <c r="D18" s="143">
        <f>移輸入係数!$E18*生産者価格評価表!AP16</f>
        <v>0</v>
      </c>
      <c r="E18" s="143">
        <f>移輸入係数!$E18*生産者価格評価表!AQ16</f>
        <v>0</v>
      </c>
      <c r="F18" s="143">
        <f>移輸入係数!$E18*生産者価格評価表!AR16</f>
        <v>0</v>
      </c>
      <c r="G18" s="143">
        <f>移輸入係数!$E18*生産者価格評価表!AS16</f>
        <v>0</v>
      </c>
      <c r="H18" s="143">
        <f>移輸入係数!$E18*生産者価格評価表!AT16</f>
        <v>0</v>
      </c>
      <c r="I18" s="143">
        <f>移輸入係数!$E18*生産者価格評価表!AU16</f>
        <v>-0.12142947265075321</v>
      </c>
      <c r="J18" s="143">
        <f>生産者価格評価表!AV16</f>
        <v>0</v>
      </c>
      <c r="K18" s="143">
        <f>生産者価格評価表!AY16</f>
        <v>78.991961949823022</v>
      </c>
      <c r="L18" s="152">
        <f>生産者価格評価表!AZ16</f>
        <v>6309.9197144273385</v>
      </c>
      <c r="N18" s="55">
        <v>1.317627940308618</v>
      </c>
      <c r="O18" s="143">
        <v>76.595421169714058</v>
      </c>
      <c r="P18" s="143">
        <v>21.322705598318404</v>
      </c>
      <c r="Q18" s="143">
        <v>282.94803172232093</v>
      </c>
      <c r="R18" s="143">
        <v>608.0505649179571</v>
      </c>
      <c r="S18" s="143">
        <v>-0.13139231841713295</v>
      </c>
      <c r="T18" s="143">
        <v>0</v>
      </c>
      <c r="U18" s="143">
        <v>207.68436248019981</v>
      </c>
      <c r="V18" s="143">
        <v>7217.8244078812722</v>
      </c>
      <c r="W18" s="17">
        <f t="shared" si="1"/>
        <v>8415.6117293916741</v>
      </c>
      <c r="X18" s="143">
        <f>生産者価格評価表!BH16</f>
        <v>8415.6220102809511</v>
      </c>
      <c r="Y18" s="152">
        <f t="shared" si="2"/>
        <v>-1.0280889277055394E-2</v>
      </c>
      <c r="Z18" s="16"/>
      <c r="AA18" s="106">
        <f>付加価値率!$F17*誘発額計算!N18</f>
        <v>0.52037758702862746</v>
      </c>
      <c r="AB18" s="107">
        <f>付加価値率!$F17*誘発額計算!O18</f>
        <v>30.250224077975673</v>
      </c>
      <c r="AC18" s="107">
        <f>付加価値率!$F17*誘発額計算!P18</f>
        <v>8.4210859141130836</v>
      </c>
      <c r="AD18" s="107">
        <f>付加価値率!$F17*誘発額計算!Q18</f>
        <v>111.74612308818682</v>
      </c>
      <c r="AE18" s="107">
        <f>付加価値率!$F17*誘発額計算!R18</f>
        <v>240.14054049983838</v>
      </c>
      <c r="AF18" s="107">
        <f>付加価値率!$F17*誘発額計算!S18</f>
        <v>-5.1891444861126804E-2</v>
      </c>
      <c r="AG18" s="107">
        <f>付加価値率!$F17*誘発額計算!T18</f>
        <v>0</v>
      </c>
      <c r="AH18" s="107">
        <f>付加価値率!$F17*誘発額計算!U18</f>
        <v>82.021854656263415</v>
      </c>
      <c r="AI18" s="107">
        <f>付加価値率!$F17*誘発額計算!V18</f>
        <v>2850.5725585098403</v>
      </c>
      <c r="AJ18" s="112">
        <f t="shared" si="3"/>
        <v>3323.6208728883853</v>
      </c>
      <c r="AK18" s="107">
        <v>3323.6249331729241</v>
      </c>
      <c r="AL18" s="108">
        <f t="shared" si="4"/>
        <v>-4.0602845388093556E-3</v>
      </c>
      <c r="AO18" s="5" t="s">
        <v>57</v>
      </c>
      <c r="AP18" s="42" t="s">
        <v>128</v>
      </c>
      <c r="AQ18" s="112">
        <f t="shared" si="5"/>
        <v>20.384318243683893</v>
      </c>
      <c r="AR18" s="112">
        <f t="shared" si="6"/>
        <v>1184.9668585251395</v>
      </c>
      <c r="AS18" s="112">
        <f t="shared" si="7"/>
        <v>329.87219186525294</v>
      </c>
      <c r="AT18" s="112">
        <f t="shared" si="8"/>
        <v>4377.3379029142525</v>
      </c>
      <c r="AU18" s="112">
        <f t="shared" si="9"/>
        <v>9406.8255873780963</v>
      </c>
      <c r="AV18" s="112">
        <f t="shared" si="10"/>
        <v>-2.0327003939844808</v>
      </c>
      <c r="AW18" s="112">
        <f t="shared" si="11"/>
        <v>0</v>
      </c>
      <c r="AX18" s="112">
        <f t="shared" si="12"/>
        <v>1990.9314061300158</v>
      </c>
      <c r="AY18" s="112">
        <f t="shared" si="13"/>
        <v>14045.708686144433</v>
      </c>
      <c r="AZ18" s="112">
        <f t="shared" si="14"/>
        <v>31353.994250806893</v>
      </c>
      <c r="BA18" s="112">
        <f>生産者価格評価表!BF16</f>
        <v>-31354.153300954793</v>
      </c>
      <c r="BB18" s="108">
        <f t="shared" si="15"/>
        <v>-0.15905014790041605</v>
      </c>
      <c r="BC18" s="15"/>
      <c r="BE18" s="5" t="s">
        <v>57</v>
      </c>
      <c r="BF18" s="42" t="s">
        <v>128</v>
      </c>
      <c r="BG18" s="107">
        <v>20.384318243683893</v>
      </c>
      <c r="BH18" s="107">
        <v>1184.9668585251395</v>
      </c>
      <c r="BI18" s="107">
        <v>329.87219186525294</v>
      </c>
      <c r="BJ18" s="107">
        <v>4377.3379029142525</v>
      </c>
      <c r="BK18" s="107">
        <v>9406.8255873780963</v>
      </c>
      <c r="BL18" s="107">
        <v>-0.15412986663523379</v>
      </c>
      <c r="BM18" s="107">
        <v>0</v>
      </c>
      <c r="BN18" s="107">
        <v>1990.9314061300158</v>
      </c>
      <c r="BO18" s="108">
        <v>14045.708686144433</v>
      </c>
      <c r="BR18" s="106">
        <f>移輸入係数!$D18*生産者価格評価表!AP16</f>
        <v>0</v>
      </c>
      <c r="BS18" s="107">
        <f>移輸入係数!$D18*生産者価格評価表!AQ16</f>
        <v>0</v>
      </c>
      <c r="BT18" s="107">
        <f>移輸入係数!$D18*生産者価格評価表!AR16</f>
        <v>0</v>
      </c>
      <c r="BU18" s="107">
        <f>移輸入係数!$D18*生産者価格評価表!AS16</f>
        <v>0</v>
      </c>
      <c r="BV18" s="107">
        <f>移輸入係数!$D18*生産者価格評価表!AT16</f>
        <v>0</v>
      </c>
      <c r="BW18" s="108">
        <f>移輸入係数!$D18*生産者価格評価表!AU16</f>
        <v>-1.8785705273492468</v>
      </c>
    </row>
    <row r="19" spans="2:75" x14ac:dyDescent="0.15">
      <c r="B19" s="5" t="s">
        <v>58</v>
      </c>
      <c r="C19" s="42" t="s">
        <v>129</v>
      </c>
      <c r="D19" s="143">
        <f>移輸入係数!$E19*生産者価格評価表!AP17</f>
        <v>-0.7040418225557411</v>
      </c>
      <c r="E19" s="143">
        <f>移輸入係数!$E19*生産者価格評価表!AQ17</f>
        <v>-166.80277021282367</v>
      </c>
      <c r="F19" s="143">
        <f>移輸入係数!$E19*生産者価格評価表!AR17</f>
        <v>0</v>
      </c>
      <c r="G19" s="143">
        <f>移輸入係数!$E19*生産者価格評価表!AS17</f>
        <v>0</v>
      </c>
      <c r="H19" s="143">
        <f>移輸入係数!$E19*生産者価格評価表!AT17</f>
        <v>151.93004187423787</v>
      </c>
      <c r="I19" s="143">
        <f>移輸入係数!$E19*生産者価格評価表!AU17</f>
        <v>0.16045053358807193</v>
      </c>
      <c r="J19" s="143">
        <f>生産者価格評価表!AV17</f>
        <v>0</v>
      </c>
      <c r="K19" s="143">
        <f>生産者価格評価表!AY17</f>
        <v>689.78139312016742</v>
      </c>
      <c r="L19" s="152">
        <f>生産者価格評価表!AZ17</f>
        <v>5620.974808814296</v>
      </c>
      <c r="N19" s="55">
        <v>-3.2289964798188167</v>
      </c>
      <c r="O19" s="143">
        <v>-259.36910070395516</v>
      </c>
      <c r="P19" s="143">
        <v>-76.791515311702028</v>
      </c>
      <c r="Q19" s="143">
        <v>-127.39294664243326</v>
      </c>
      <c r="R19" s="143">
        <v>-138.70086236676894</v>
      </c>
      <c r="S19" s="143">
        <v>0.1609998688701382</v>
      </c>
      <c r="T19" s="143">
        <v>0</v>
      </c>
      <c r="U19" s="143">
        <v>539.84427097918353</v>
      </c>
      <c r="V19" s="143">
        <v>4753.3744758412704</v>
      </c>
      <c r="W19" s="17">
        <f t="shared" si="1"/>
        <v>4687.8963251846453</v>
      </c>
      <c r="X19" s="143">
        <f>生産者価格評価表!BH17</f>
        <v>4687.8951184180369</v>
      </c>
      <c r="Y19" s="152">
        <f t="shared" si="2"/>
        <v>1.2067666084476514E-3</v>
      </c>
      <c r="Z19" s="16"/>
      <c r="AA19" s="106">
        <f>付加価値率!$F18*誘発額計算!N19</f>
        <v>-0.74606065382016162</v>
      </c>
      <c r="AB19" s="107">
        <f>付加価値率!$F18*誘発額計算!O19</f>
        <v>-59.927312420854037</v>
      </c>
      <c r="AC19" s="107">
        <f>付加価値率!$F18*誘発額計算!P19</f>
        <v>-17.74270380267</v>
      </c>
      <c r="AD19" s="107">
        <f>付加価値率!$F18*誘発額計算!Q19</f>
        <v>-29.434180451464506</v>
      </c>
      <c r="AE19" s="107">
        <f>付加価値率!$F18*誘発額計算!R19</f>
        <v>-32.04687794165023</v>
      </c>
      <c r="AF19" s="107">
        <f>付加価値率!$F18*誘発額計算!S19</f>
        <v>3.7199070418607406E-2</v>
      </c>
      <c r="AG19" s="107">
        <f>付加価値率!$F18*誘発額計算!T19</f>
        <v>0</v>
      </c>
      <c r="AH19" s="107">
        <f>付加価値率!$F18*誘発額計算!U19</f>
        <v>124.73118886472041</v>
      </c>
      <c r="AI19" s="107">
        <f>付加価値率!$F18*誘発額計算!V19</f>
        <v>1098.2686699916112</v>
      </c>
      <c r="AJ19" s="112">
        <f t="shared" si="3"/>
        <v>1083.1399226562912</v>
      </c>
      <c r="AK19" s="107">
        <v>1083.1396438324864</v>
      </c>
      <c r="AL19" s="108">
        <f t="shared" si="4"/>
        <v>2.7882380481969449E-4</v>
      </c>
      <c r="AO19" s="5" t="s">
        <v>58</v>
      </c>
      <c r="AP19" s="42" t="s">
        <v>129</v>
      </c>
      <c r="AQ19" s="112">
        <f t="shared" si="5"/>
        <v>43.478117596594771</v>
      </c>
      <c r="AR19" s="112">
        <f t="shared" si="6"/>
        <v>3492.379236648273</v>
      </c>
      <c r="AS19" s="112">
        <f t="shared" si="7"/>
        <v>1033.9901433804696</v>
      </c>
      <c r="AT19" s="112">
        <f t="shared" si="8"/>
        <v>1715.3334014805826</v>
      </c>
      <c r="AU19" s="112">
        <f t="shared" si="9"/>
        <v>1867.5933660571418</v>
      </c>
      <c r="AV19" s="112">
        <f t="shared" si="10"/>
        <v>-2.1678472787201635</v>
      </c>
      <c r="AW19" s="112">
        <f t="shared" si="11"/>
        <v>0</v>
      </c>
      <c r="AX19" s="112">
        <f t="shared" si="12"/>
        <v>2018.8884903666637</v>
      </c>
      <c r="AY19" s="112">
        <f t="shared" si="13"/>
        <v>11682.152501436709</v>
      </c>
      <c r="AZ19" s="112">
        <f t="shared" si="14"/>
        <v>21851.647409687714</v>
      </c>
      <c r="BA19" s="112">
        <f>生産者価格評価表!BF17</f>
        <v>-21851.663658680558</v>
      </c>
      <c r="BB19" s="108">
        <f t="shared" si="15"/>
        <v>-1.6248992844339227E-2</v>
      </c>
      <c r="BC19" s="15"/>
      <c r="BE19" s="5" t="s">
        <v>58</v>
      </c>
      <c r="BF19" s="42" t="s">
        <v>129</v>
      </c>
      <c r="BG19" s="107">
        <v>33.99826422874068</v>
      </c>
      <c r="BH19" s="107">
        <v>1246.3964664354496</v>
      </c>
      <c r="BI19" s="107">
        <v>1033.9901433804696</v>
      </c>
      <c r="BJ19" s="107">
        <v>1715.3334014805826</v>
      </c>
      <c r="BK19" s="107">
        <v>3913.316323127176</v>
      </c>
      <c r="BL19" s="107">
        <v>-7.3967451320914946E-3</v>
      </c>
      <c r="BM19" s="107">
        <v>0</v>
      </c>
      <c r="BN19" s="107">
        <v>2018.8884903666637</v>
      </c>
      <c r="BO19" s="108">
        <v>11682.152501436709</v>
      </c>
      <c r="BR19" s="106">
        <f>移輸入係数!$D19*生産者価格評価表!AP17</f>
        <v>9.4798533678540906</v>
      </c>
      <c r="BS19" s="107">
        <f>移輸入係数!$D19*生産者価格評価表!AQ17</f>
        <v>2245.9827702128237</v>
      </c>
      <c r="BT19" s="107">
        <f>移輸入係数!$D19*生産者価格評価表!AR17</f>
        <v>0</v>
      </c>
      <c r="BU19" s="107">
        <f>移輸入係数!$D19*生産者価格評価表!AS17</f>
        <v>0</v>
      </c>
      <c r="BV19" s="107">
        <f>移輸入係数!$D19*生産者価格評価表!AT17</f>
        <v>-2045.7229570700342</v>
      </c>
      <c r="BW19" s="108">
        <f>移輸入係数!$D19*生産者価格評価表!AU17</f>
        <v>-2.1604505335880719</v>
      </c>
    </row>
    <row r="20" spans="2:75" x14ac:dyDescent="0.15">
      <c r="B20" s="5" t="s">
        <v>59</v>
      </c>
      <c r="C20" s="42" t="s">
        <v>130</v>
      </c>
      <c r="D20" s="143">
        <f>移輸入係数!$E20*生産者価格評価表!AP18</f>
        <v>27.067860407938632</v>
      </c>
      <c r="E20" s="143">
        <f>移輸入係数!$E20*生産者価格評価表!AQ18</f>
        <v>403.93965196064943</v>
      </c>
      <c r="F20" s="143">
        <f>移輸入係数!$E20*生産者価格評価表!AR18</f>
        <v>0</v>
      </c>
      <c r="G20" s="143">
        <f>移輸入係数!$E20*生産者価格評価表!AS18</f>
        <v>17.818817752717059</v>
      </c>
      <c r="H20" s="143">
        <f>移輸入係数!$E20*生産者価格評価表!AT18</f>
        <v>522.99371069112146</v>
      </c>
      <c r="I20" s="143">
        <f>移輸入係数!$E20*生産者価格評価表!AU18</f>
        <v>-0.39831283739501044</v>
      </c>
      <c r="J20" s="143">
        <f>生産者価格評価表!AV18</f>
        <v>0</v>
      </c>
      <c r="K20" s="143">
        <f>生産者価格評価表!AY18</f>
        <v>1594.7309392232658</v>
      </c>
      <c r="L20" s="152">
        <f>生産者価格評価表!AZ18</f>
        <v>38772.745844546916</v>
      </c>
      <c r="N20" s="55">
        <v>53.48707923666958</v>
      </c>
      <c r="O20" s="143">
        <v>1225.0275299818941</v>
      </c>
      <c r="P20" s="143">
        <v>483.82561259184388</v>
      </c>
      <c r="Q20" s="143">
        <v>2285.7325216304935</v>
      </c>
      <c r="R20" s="143">
        <v>5174.4246055466747</v>
      </c>
      <c r="S20" s="143">
        <v>-0.41657291018824205</v>
      </c>
      <c r="T20" s="143">
        <v>0</v>
      </c>
      <c r="U20" s="143">
        <v>1806.1833544379328</v>
      </c>
      <c r="V20" s="143">
        <v>40574.930199932642</v>
      </c>
      <c r="W20" s="17">
        <f t="shared" si="1"/>
        <v>51603.194330447965</v>
      </c>
      <c r="X20" s="143">
        <f>生産者価格評価表!BH18</f>
        <v>51603.201658483369</v>
      </c>
      <c r="Y20" s="152">
        <f t="shared" si="2"/>
        <v>-7.3280354044982232E-3</v>
      </c>
      <c r="Z20" s="16"/>
      <c r="AA20" s="106">
        <f>付加価値率!$F19*誘発額計算!N20</f>
        <v>26.18129932559901</v>
      </c>
      <c r="AB20" s="107">
        <f>付加価値率!$F19*誘発額計算!O20</f>
        <v>599.63663939545904</v>
      </c>
      <c r="AC20" s="107">
        <f>付加価値率!$F19*誘発額計算!P20</f>
        <v>236.82697513933465</v>
      </c>
      <c r="AD20" s="107">
        <f>付加価値率!$F19*誘発額計算!Q20</f>
        <v>1118.8393193479294</v>
      </c>
      <c r="AE20" s="107">
        <f>付加価値率!$F19*誘発額計算!R20</f>
        <v>2532.8202879824594</v>
      </c>
      <c r="AF20" s="107">
        <f>付加価値率!$F19*誘発額計算!S20</f>
        <v>-0.20390756437298663</v>
      </c>
      <c r="AG20" s="107">
        <f>付加価値率!$F19*誘発額計算!T20</f>
        <v>0</v>
      </c>
      <c r="AH20" s="107">
        <f>付加価値率!$F19*誘発額計算!U20</f>
        <v>884.10561418418649</v>
      </c>
      <c r="AI20" s="107">
        <f>付加価値率!$F19*誘発額計算!V20</f>
        <v>19860.953483349498</v>
      </c>
      <c r="AJ20" s="112">
        <f t="shared" si="3"/>
        <v>25259.159711160093</v>
      </c>
      <c r="AK20" s="107">
        <v>25259.163298147665</v>
      </c>
      <c r="AL20" s="108">
        <f t="shared" si="4"/>
        <v>-3.5869875719072297E-3</v>
      </c>
      <c r="AO20" s="5" t="s">
        <v>59</v>
      </c>
      <c r="AP20" s="42" t="s">
        <v>130</v>
      </c>
      <c r="AQ20" s="112">
        <f t="shared" si="5"/>
        <v>349.36520832562633</v>
      </c>
      <c r="AR20" s="112">
        <f t="shared" si="6"/>
        <v>8001.5959802743655</v>
      </c>
      <c r="AS20" s="112">
        <f t="shared" si="7"/>
        <v>3160.2367964137898</v>
      </c>
      <c r="AT20" s="112">
        <f t="shared" si="8"/>
        <v>14929.875214584988</v>
      </c>
      <c r="AU20" s="112">
        <f t="shared" si="9"/>
        <v>33798.14258099733</v>
      </c>
      <c r="AV20" s="112">
        <f t="shared" si="10"/>
        <v>-2.7209577271318119</v>
      </c>
      <c r="AW20" s="112">
        <f t="shared" si="11"/>
        <v>0</v>
      </c>
      <c r="AX20" s="112">
        <f t="shared" si="12"/>
        <v>1381.158181503067</v>
      </c>
      <c r="AY20" s="112">
        <f t="shared" si="13"/>
        <v>11771.4506334244</v>
      </c>
      <c r="AZ20" s="112">
        <f t="shared" si="14"/>
        <v>73389.103637796434</v>
      </c>
      <c r="BA20" s="112">
        <f>生産者価格評価表!BF18</f>
        <v>-73389.151502825771</v>
      </c>
      <c r="BB20" s="108">
        <f t="shared" si="15"/>
        <v>-4.7865029337117448E-2</v>
      </c>
      <c r="BC20" s="15"/>
      <c r="BE20" s="5" t="s">
        <v>59</v>
      </c>
      <c r="BF20" s="42" t="s">
        <v>130</v>
      </c>
      <c r="BG20" s="107">
        <v>172.56421591201862</v>
      </c>
      <c r="BH20" s="107">
        <v>5363.1557686902788</v>
      </c>
      <c r="BI20" s="107">
        <v>3160.2367964137898</v>
      </c>
      <c r="BJ20" s="107">
        <v>14813.486825741606</v>
      </c>
      <c r="BK20" s="107">
        <v>30382.068843261244</v>
      </c>
      <c r="BL20" s="107">
        <v>-0.11927056452682239</v>
      </c>
      <c r="BM20" s="107">
        <v>0</v>
      </c>
      <c r="BN20" s="107">
        <v>1381.158181503067</v>
      </c>
      <c r="BO20" s="108">
        <v>11771.4506334244</v>
      </c>
      <c r="BR20" s="106">
        <f>移輸入係数!$D20*生産者価格評価表!AP18</f>
        <v>176.80099241360767</v>
      </c>
      <c r="BS20" s="107">
        <f>移輸入係数!$D20*生産者価格評価表!AQ18</f>
        <v>2638.4402115840862</v>
      </c>
      <c r="BT20" s="107">
        <f>移輸入係数!$D20*生産者価格評価表!AR18</f>
        <v>0</v>
      </c>
      <c r="BU20" s="107">
        <f>移輸入係数!$D20*生産者価格評価表!AS18</f>
        <v>116.38838884338351</v>
      </c>
      <c r="BV20" s="107">
        <f>移輸入係数!$D20*生産者価格評価表!AT18</f>
        <v>3416.0737377360842</v>
      </c>
      <c r="BW20" s="108">
        <f>移輸入係数!$D20*生産者価格評価表!AU18</f>
        <v>-2.6016871626049896</v>
      </c>
    </row>
    <row r="21" spans="2:75" x14ac:dyDescent="0.15">
      <c r="B21" s="5" t="s">
        <v>60</v>
      </c>
      <c r="C21" s="42" t="s">
        <v>37</v>
      </c>
      <c r="D21" s="143">
        <f>移輸入係数!$E21*生産者価格評価表!AP19</f>
        <v>0</v>
      </c>
      <c r="E21" s="143">
        <f>移輸入係数!$E21*生産者価格評価表!AQ19</f>
        <v>8.1204689195539181</v>
      </c>
      <c r="F21" s="143">
        <f>移輸入係数!$E21*生産者価格評価表!AR19</f>
        <v>0</v>
      </c>
      <c r="G21" s="143">
        <f>移輸入係数!$E21*生産者価格評価表!AS19</f>
        <v>58.964433766255979</v>
      </c>
      <c r="H21" s="143">
        <f>移輸入係数!$E21*生産者価格評価表!AT19</f>
        <v>1456.1950257410408</v>
      </c>
      <c r="I21" s="143">
        <f>移輸入係数!$E21*生産者価格評価表!AU19</f>
        <v>-5.2826365596889913E-2</v>
      </c>
      <c r="J21" s="143">
        <f>生産者価格評価表!AV19</f>
        <v>0</v>
      </c>
      <c r="K21" s="143">
        <f>生産者価格評価表!AY19</f>
        <v>4391.8396651541061</v>
      </c>
      <c r="L21" s="152">
        <f>生産者価格評価表!AZ19</f>
        <v>14045.473539834591</v>
      </c>
      <c r="N21" s="55">
        <v>1.4662835602667768</v>
      </c>
      <c r="O21" s="143">
        <v>106.42194018156543</v>
      </c>
      <c r="P21" s="143">
        <v>44.181429267040564</v>
      </c>
      <c r="Q21" s="143">
        <v>146.38748770353314</v>
      </c>
      <c r="R21" s="143">
        <v>1661.4263243564487</v>
      </c>
      <c r="S21" s="143">
        <v>-5.414962047372094E-2</v>
      </c>
      <c r="T21" s="143">
        <v>0</v>
      </c>
      <c r="U21" s="143">
        <v>4473.5455718505527</v>
      </c>
      <c r="V21" s="143">
        <v>14426.289220604933</v>
      </c>
      <c r="W21" s="17">
        <f t="shared" si="1"/>
        <v>20859.664107903867</v>
      </c>
      <c r="X21" s="143">
        <f>生産者価格評価表!BH19</f>
        <v>20859.668247403366</v>
      </c>
      <c r="Y21" s="152">
        <f t="shared" si="2"/>
        <v>-4.1394994987058453E-3</v>
      </c>
      <c r="Z21" s="16"/>
      <c r="AA21" s="106">
        <f>付加価値率!$F20*誘発額計算!N21</f>
        <v>0.63544355290228127</v>
      </c>
      <c r="AB21" s="107">
        <f>付加価値率!$F20*誘発額計算!O21</f>
        <v>46.120094099277914</v>
      </c>
      <c r="AC21" s="107">
        <f>付加価値率!$F20*誘発額計算!P21</f>
        <v>19.146913425559472</v>
      </c>
      <c r="AD21" s="107">
        <f>付加価値率!$F20*誘発額計算!Q21</f>
        <v>63.439970144552255</v>
      </c>
      <c r="AE21" s="107">
        <f>付加価値率!$F20*誘発額計算!R21</f>
        <v>720.01260536697077</v>
      </c>
      <c r="AF21" s="107">
        <f>付加価値率!$F20*誘発額計算!S21</f>
        <v>-2.3466830123820618E-2</v>
      </c>
      <c r="AG21" s="107">
        <f>付加価値率!$F20*誘発額計算!T21</f>
        <v>0</v>
      </c>
      <c r="AH21" s="107">
        <f>付加価値率!$F20*誘発額計算!U21</f>
        <v>1938.7011961927626</v>
      </c>
      <c r="AI21" s="107">
        <f>付加価値率!$F20*誘発額計算!V21</f>
        <v>6251.9233836797657</v>
      </c>
      <c r="AJ21" s="112">
        <f t="shared" si="3"/>
        <v>9039.9561396316676</v>
      </c>
      <c r="AK21" s="107">
        <v>9039.9579335672606</v>
      </c>
      <c r="AL21" s="108">
        <f t="shared" si="4"/>
        <v>-1.7939355930138845E-3</v>
      </c>
      <c r="AO21" s="5" t="s">
        <v>60</v>
      </c>
      <c r="AP21" s="42" t="s">
        <v>37</v>
      </c>
      <c r="AQ21" s="112">
        <f t="shared" si="5"/>
        <v>26.290378169138709</v>
      </c>
      <c r="AR21" s="112">
        <f t="shared" si="6"/>
        <v>1908.1391408069569</v>
      </c>
      <c r="AS21" s="112">
        <f t="shared" si="7"/>
        <v>792.17043344072988</v>
      </c>
      <c r="AT21" s="112">
        <f t="shared" si="8"/>
        <v>2624.7190620181373</v>
      </c>
      <c r="AU21" s="112">
        <f t="shared" si="9"/>
        <v>29789.276474971899</v>
      </c>
      <c r="AV21" s="112">
        <f t="shared" si="10"/>
        <v>-0.97089951667359997</v>
      </c>
      <c r="AW21" s="112">
        <f t="shared" si="11"/>
        <v>0</v>
      </c>
      <c r="AX21" s="112">
        <f t="shared" si="12"/>
        <v>1464.9821111757292</v>
      </c>
      <c r="AY21" s="112">
        <f t="shared" si="13"/>
        <v>6828.0028034745801</v>
      </c>
      <c r="AZ21" s="112">
        <f t="shared" si="14"/>
        <v>43432.609504540495</v>
      </c>
      <c r="BA21" s="112">
        <f>生産者価格評価表!BF19</f>
        <v>-43432.683725523559</v>
      </c>
      <c r="BB21" s="108">
        <f t="shared" si="15"/>
        <v>-7.4220983064151369E-2</v>
      </c>
      <c r="BC21" s="15"/>
      <c r="BE21" s="5" t="s">
        <v>60</v>
      </c>
      <c r="BF21" s="42" t="s">
        <v>37</v>
      </c>
      <c r="BG21" s="107">
        <v>26.290378169138709</v>
      </c>
      <c r="BH21" s="107">
        <v>1762.5396097265109</v>
      </c>
      <c r="BI21" s="107">
        <v>792.17043344072988</v>
      </c>
      <c r="BJ21" s="107">
        <v>1567.4902256244745</v>
      </c>
      <c r="BK21" s="107">
        <v>3679.7851377129355</v>
      </c>
      <c r="BL21" s="107">
        <v>-2.3725882270489884E-2</v>
      </c>
      <c r="BM21" s="107">
        <v>0</v>
      </c>
      <c r="BN21" s="107">
        <v>1464.9821111757292</v>
      </c>
      <c r="BO21" s="108">
        <v>6828.0028034745801</v>
      </c>
      <c r="BR21" s="106">
        <f>移輸入係数!$D21*生産者価格評価表!AP19</f>
        <v>0</v>
      </c>
      <c r="BS21" s="107">
        <f>移輸入係数!$D21*生産者価格評価表!AQ19</f>
        <v>145.59953108044607</v>
      </c>
      <c r="BT21" s="107">
        <f>移輸入係数!$D21*生産者価格評価表!AR19</f>
        <v>0</v>
      </c>
      <c r="BU21" s="107">
        <f>移輸入係数!$D21*生産者価格評価表!AS19</f>
        <v>1057.2288363936627</v>
      </c>
      <c r="BV21" s="107">
        <f>移輸入係数!$D21*生産者価格評価表!AT19</f>
        <v>26109.491337258962</v>
      </c>
      <c r="BW21" s="108">
        <f>移輸入係数!$D21*生産者価格評価表!AU19</f>
        <v>-0.94717363440311009</v>
      </c>
    </row>
    <row r="22" spans="2:75" x14ac:dyDescent="0.15">
      <c r="B22" s="5" t="s">
        <v>61</v>
      </c>
      <c r="C22" s="42" t="s">
        <v>38</v>
      </c>
      <c r="D22" s="143">
        <f>移輸入係数!$E22*生産者価格評価表!AP20</f>
        <v>0</v>
      </c>
      <c r="E22" s="143">
        <f>移輸入係数!$E22*生産者価格評価表!AQ20</f>
        <v>2.1237923180917151</v>
      </c>
      <c r="F22" s="143">
        <f>移輸入係数!$E22*生産者価格評価表!AR20</f>
        <v>0</v>
      </c>
      <c r="G22" s="143">
        <f>移輸入係数!$E22*生産者価格評価表!AS20</f>
        <v>23.840498081825352</v>
      </c>
      <c r="H22" s="143">
        <f>移輸入係数!$E22*生産者価格評価表!AT20</f>
        <v>1400.932663562279</v>
      </c>
      <c r="I22" s="143">
        <f>移輸入係数!$E22*生産者価格評価表!AU20</f>
        <v>-4.8957868098010948E-2</v>
      </c>
      <c r="J22" s="143">
        <f>生産者価格評価表!AV20</f>
        <v>0</v>
      </c>
      <c r="K22" s="143">
        <f>生産者価格評価表!AY20</f>
        <v>6891.0369598607231</v>
      </c>
      <c r="L22" s="152">
        <f>生産者価格評価表!AZ20</f>
        <v>11489.843089345262</v>
      </c>
      <c r="N22" s="55">
        <v>1.5160879812745867</v>
      </c>
      <c r="O22" s="143">
        <v>93.875067621588812</v>
      </c>
      <c r="P22" s="143">
        <v>37.678812876186058</v>
      </c>
      <c r="Q22" s="143">
        <v>35.222340687743753</v>
      </c>
      <c r="R22" s="143">
        <v>1446.5247561293158</v>
      </c>
      <c r="S22" s="143">
        <v>-5.0225844596340295E-2</v>
      </c>
      <c r="T22" s="143">
        <v>0</v>
      </c>
      <c r="U22" s="143">
        <v>6957.0083721624014</v>
      </c>
      <c r="V22" s="143">
        <v>11846.341050783665</v>
      </c>
      <c r="W22" s="17">
        <f t="shared" si="1"/>
        <v>20418.11626239758</v>
      </c>
      <c r="X22" s="143">
        <f>生産者価格評価表!BH20</f>
        <v>20418.127475936726</v>
      </c>
      <c r="Y22" s="152">
        <f t="shared" si="2"/>
        <v>-1.1213539146410767E-2</v>
      </c>
      <c r="Z22" s="16"/>
      <c r="AA22" s="106">
        <f>付加価値率!$F21*誘発額計算!N22</f>
        <v>0.79502117288610519</v>
      </c>
      <c r="AB22" s="107">
        <f>付加価値率!$F21*誘発額計算!O22</f>
        <v>49.227134102424408</v>
      </c>
      <c r="AC22" s="107">
        <f>付加価値率!$F21*誘発額計算!P22</f>
        <v>19.758387623782721</v>
      </c>
      <c r="AD22" s="107">
        <f>付加価値率!$F21*誘発額計算!Q22</f>
        <v>18.470238502795929</v>
      </c>
      <c r="AE22" s="107">
        <f>付加価値率!$F21*誘発額計算!R22</f>
        <v>758.54292259469491</v>
      </c>
      <c r="AF22" s="107">
        <f>付加価値率!$F21*誘発額計算!S22</f>
        <v>-2.6337923902416103E-2</v>
      </c>
      <c r="AG22" s="107">
        <f>付加価値率!$F21*誘発額計算!T22</f>
        <v>0</v>
      </c>
      <c r="AH22" s="107">
        <f>付加価値率!$F21*誘発額計算!U22</f>
        <v>3648.1846859343073</v>
      </c>
      <c r="AI22" s="107">
        <f>付加価値率!$F21*誘発額計算!V22</f>
        <v>6212.1011926266865</v>
      </c>
      <c r="AJ22" s="112">
        <f t="shared" si="3"/>
        <v>10707.053244633677</v>
      </c>
      <c r="AK22" s="107">
        <v>10708.157750023289</v>
      </c>
      <c r="AL22" s="108">
        <f t="shared" si="4"/>
        <v>-1.1045053896123136</v>
      </c>
      <c r="AO22" s="5" t="s">
        <v>61</v>
      </c>
      <c r="AP22" s="42" t="s">
        <v>38</v>
      </c>
      <c r="AQ22" s="112">
        <f t="shared" si="5"/>
        <v>29.451109737373265</v>
      </c>
      <c r="AR22" s="112">
        <f t="shared" si="6"/>
        <v>1823.5913431636222</v>
      </c>
      <c r="AS22" s="112">
        <f t="shared" si="7"/>
        <v>731.93829546593304</v>
      </c>
      <c r="AT22" s="112">
        <f t="shared" si="8"/>
        <v>684.21953977221767</v>
      </c>
      <c r="AU22" s="112">
        <f t="shared" si="9"/>
        <v>28099.793585050345</v>
      </c>
      <c r="AV22" s="112">
        <f t="shared" si="10"/>
        <v>-0.97567349595073827</v>
      </c>
      <c r="AW22" s="112">
        <f t="shared" si="11"/>
        <v>0</v>
      </c>
      <c r="AX22" s="112">
        <f t="shared" si="12"/>
        <v>1281.542580129624</v>
      </c>
      <c r="AY22" s="112">
        <f t="shared" si="13"/>
        <v>6925.2317234554266</v>
      </c>
      <c r="AZ22" s="112">
        <f t="shared" si="14"/>
        <v>39574.792503278586</v>
      </c>
      <c r="BA22" s="112">
        <f>生産者価格評価表!BF20</f>
        <v>-39575.010334417726</v>
      </c>
      <c r="BB22" s="108">
        <f t="shared" si="15"/>
        <v>-0.21783113913988927</v>
      </c>
      <c r="BC22" s="15"/>
      <c r="BE22" s="5" t="s">
        <v>61</v>
      </c>
      <c r="BF22" s="42" t="s">
        <v>38</v>
      </c>
      <c r="BG22" s="107">
        <v>29.451109737373265</v>
      </c>
      <c r="BH22" s="107">
        <v>1782.3351354817139</v>
      </c>
      <c r="BI22" s="107">
        <v>731.93829546593304</v>
      </c>
      <c r="BJ22" s="107">
        <v>221.10055599715352</v>
      </c>
      <c r="BK22" s="107">
        <v>885.65949861262197</v>
      </c>
      <c r="BL22" s="107">
        <v>-2.4631364048749261E-2</v>
      </c>
      <c r="BM22" s="107">
        <v>0</v>
      </c>
      <c r="BN22" s="107">
        <v>1281.542580129624</v>
      </c>
      <c r="BO22" s="108">
        <v>6925.2317234554266</v>
      </c>
      <c r="BR22" s="106">
        <f>移輸入係数!$D22*生産者価格評価表!AP20</f>
        <v>0</v>
      </c>
      <c r="BS22" s="107">
        <f>移輸入係数!$D22*生産者価格評価表!AQ20</f>
        <v>41.256207681908286</v>
      </c>
      <c r="BT22" s="107">
        <f>移輸入係数!$D22*生産者価格評価表!AR20</f>
        <v>0</v>
      </c>
      <c r="BU22" s="107">
        <f>移輸入係数!$D22*生産者価格評価表!AS20</f>
        <v>463.11898377506418</v>
      </c>
      <c r="BV22" s="107">
        <f>移輸入係数!$D22*生産者価格評価表!AT20</f>
        <v>27214.134086437723</v>
      </c>
      <c r="BW22" s="108">
        <f>移輸入係数!$D22*生産者価格評価表!AU20</f>
        <v>-0.95104213190198905</v>
      </c>
    </row>
    <row r="23" spans="2:75" x14ac:dyDescent="0.15">
      <c r="B23" s="5" t="s">
        <v>62</v>
      </c>
      <c r="C23" s="42" t="s">
        <v>39</v>
      </c>
      <c r="D23" s="143">
        <f>移輸入係数!$E23*生産者価格評価表!AP21</f>
        <v>0.37871558914782921</v>
      </c>
      <c r="E23" s="143">
        <f>移輸入係数!$E23*生産者価格評価表!AQ21</f>
        <v>26.856739845682014</v>
      </c>
      <c r="F23" s="143">
        <f>移輸入係数!$E23*生産者価格評価表!AR21</f>
        <v>0</v>
      </c>
      <c r="G23" s="143">
        <f>移輸入係数!$E23*生産者価格評価表!AS21</f>
        <v>94.983796765041589</v>
      </c>
      <c r="H23" s="143">
        <f>移輸入係数!$E23*生産者価格評価表!AT21</f>
        <v>620.13902209699631</v>
      </c>
      <c r="I23" s="143">
        <f>移輸入係数!$E23*生産者価格評価表!AU21</f>
        <v>-7.6501124713533208E-2</v>
      </c>
      <c r="J23" s="143">
        <f>生産者価格評価表!AV21</f>
        <v>0</v>
      </c>
      <c r="K23" s="143">
        <f>生産者価格評価表!AY21</f>
        <v>8902.1169729721041</v>
      </c>
      <c r="L23" s="152">
        <f>生産者価格評価表!AZ21</f>
        <v>26679.579594181498</v>
      </c>
      <c r="N23" s="55">
        <v>2.7360657901567862</v>
      </c>
      <c r="O23" s="143">
        <v>110.38173914019232</v>
      </c>
      <c r="P23" s="143">
        <v>184.34963565715961</v>
      </c>
      <c r="Q23" s="143">
        <v>98.423428993352843</v>
      </c>
      <c r="R23" s="143">
        <v>632.25240385300788</v>
      </c>
      <c r="S23" s="143">
        <v>-7.6790544208013067E-2</v>
      </c>
      <c r="T23" s="143">
        <v>0</v>
      </c>
      <c r="U23" s="143">
        <v>8923.4538626425656</v>
      </c>
      <c r="V23" s="143">
        <v>26785.089782818104</v>
      </c>
      <c r="W23" s="17">
        <f t="shared" si="1"/>
        <v>36736.61012835033</v>
      </c>
      <c r="X23" s="143">
        <f>生産者価格評価表!BH21</f>
        <v>36736.610369702394</v>
      </c>
      <c r="Y23" s="152">
        <f t="shared" si="2"/>
        <v>-2.413520633126609E-4</v>
      </c>
      <c r="Z23" s="16"/>
      <c r="AA23" s="106">
        <f>付加価値率!$F22*誘発額計算!N23</f>
        <v>1.1320930366813093</v>
      </c>
      <c r="AB23" s="107">
        <f>付加価値率!$F22*誘発額計算!O23</f>
        <v>45.672292934967651</v>
      </c>
      <c r="AC23" s="107">
        <f>付加価値率!$F22*誘発額計算!P23</f>
        <v>76.277748727031707</v>
      </c>
      <c r="AD23" s="107">
        <f>付加価値率!$F22*誘発額計算!Q23</f>
        <v>40.724341867264471</v>
      </c>
      <c r="AE23" s="107">
        <f>付加価値率!$F22*誘発額計算!R23</f>
        <v>261.60501929523895</v>
      </c>
      <c r="AF23" s="107">
        <f>付加価値率!$F22*誘発額計算!S23</f>
        <v>-3.1773373540070551E-2</v>
      </c>
      <c r="AG23" s="107">
        <f>付加価値率!$F22*誘発額計算!T23</f>
        <v>0</v>
      </c>
      <c r="AH23" s="107">
        <f>付加価値率!$F22*誘発額計算!U23</f>
        <v>3692.2284608023592</v>
      </c>
      <c r="AI23" s="107">
        <f>付加価値率!$F22*誘発額計算!V23</f>
        <v>11082.779419669741</v>
      </c>
      <c r="AJ23" s="112">
        <f t="shared" si="3"/>
        <v>15200.387602959745</v>
      </c>
      <c r="AK23" s="107">
        <v>15200.387702823204</v>
      </c>
      <c r="AL23" s="108">
        <f t="shared" si="4"/>
        <v>-9.9863458672189154E-5</v>
      </c>
      <c r="AO23" s="5" t="s">
        <v>62</v>
      </c>
      <c r="AP23" s="42" t="s">
        <v>39</v>
      </c>
      <c r="AQ23" s="112">
        <f t="shared" si="5"/>
        <v>104.55905439542018</v>
      </c>
      <c r="AR23" s="112">
        <f t="shared" si="6"/>
        <v>4218.250273272517</v>
      </c>
      <c r="AS23" s="112">
        <f t="shared" si="7"/>
        <v>7044.9415550597159</v>
      </c>
      <c r="AT23" s="112">
        <f t="shared" si="8"/>
        <v>3761.2621388428106</v>
      </c>
      <c r="AU23" s="112">
        <f t="shared" si="9"/>
        <v>24161.594989393008</v>
      </c>
      <c r="AV23" s="112">
        <f t="shared" si="10"/>
        <v>-2.9345590730256004</v>
      </c>
      <c r="AW23" s="112">
        <f t="shared" si="11"/>
        <v>0</v>
      </c>
      <c r="AX23" s="112">
        <f t="shared" si="12"/>
        <v>815.39158002293857</v>
      </c>
      <c r="AY23" s="112">
        <f t="shared" si="13"/>
        <v>4032.0834362297874</v>
      </c>
      <c r="AZ23" s="112">
        <f t="shared" si="14"/>
        <v>44135.148468143176</v>
      </c>
      <c r="BA23" s="112">
        <f>生産者価格評価表!BF21</f>
        <v>-44135.157691438682</v>
      </c>
      <c r="BB23" s="108">
        <f t="shared" si="15"/>
        <v>-9.2232955066720024E-3</v>
      </c>
      <c r="BC23" s="15"/>
      <c r="BE23" s="5" t="s">
        <v>62</v>
      </c>
      <c r="BF23" s="42" t="s">
        <v>39</v>
      </c>
      <c r="BG23" s="107">
        <v>90.086396600216958</v>
      </c>
      <c r="BH23" s="107">
        <v>3191.9170131181995</v>
      </c>
      <c r="BI23" s="107">
        <v>7044.9415550597159</v>
      </c>
      <c r="BJ23" s="107">
        <v>131.44592303083056</v>
      </c>
      <c r="BK23" s="107">
        <v>462.91421299000746</v>
      </c>
      <c r="BL23" s="107">
        <v>-1.1060197739133465E-2</v>
      </c>
      <c r="BM23" s="107">
        <v>0</v>
      </c>
      <c r="BN23" s="107">
        <v>815.39158002293857</v>
      </c>
      <c r="BO23" s="108">
        <v>4032.0834362297874</v>
      </c>
      <c r="BR23" s="106">
        <f>移輸入係数!$D23*生産者価格評価表!AP21</f>
        <v>14.472657795203224</v>
      </c>
      <c r="BS23" s="107">
        <f>移輸入係数!$D23*生産者価格評価表!AQ21</f>
        <v>1026.3332601543179</v>
      </c>
      <c r="BT23" s="107">
        <f>移輸入係数!$D23*生産者価格評価表!AR21</f>
        <v>0</v>
      </c>
      <c r="BU23" s="107">
        <f>移輸入係数!$D23*生産者価格評価表!AS21</f>
        <v>3629.8162158119799</v>
      </c>
      <c r="BV23" s="107">
        <f>移輸入係数!$D23*生産者価格評価表!AT21</f>
        <v>23698.680776403002</v>
      </c>
      <c r="BW23" s="108">
        <f>移輸入係数!$D23*生産者価格評価表!AU21</f>
        <v>-2.9234988752864668</v>
      </c>
    </row>
    <row r="24" spans="2:75" x14ac:dyDescent="0.15">
      <c r="B24" s="5" t="s">
        <v>63</v>
      </c>
      <c r="C24" s="42" t="s">
        <v>106</v>
      </c>
      <c r="D24" s="143">
        <f>移輸入係数!$E24*生産者価格評価表!AP22</f>
        <v>0.16571707347001224</v>
      </c>
      <c r="E24" s="143">
        <f>移輸入係数!$E24*生産者価格評価表!AQ22</f>
        <v>20.694307287521898</v>
      </c>
      <c r="F24" s="143">
        <f>移輸入係数!$E24*生産者価格評価表!AR22</f>
        <v>0</v>
      </c>
      <c r="G24" s="143">
        <f>移輸入係数!$E24*生産者価格評価表!AS22</f>
        <v>0</v>
      </c>
      <c r="H24" s="143">
        <f>移輸入係数!$E24*生産者価格評価表!AT22</f>
        <v>0</v>
      </c>
      <c r="I24" s="143">
        <f>移輸入係数!$E24*生産者価格評価表!AU22</f>
        <v>-0.1227420361062983</v>
      </c>
      <c r="J24" s="143">
        <f>生産者価格評価表!AV22</f>
        <v>0</v>
      </c>
      <c r="K24" s="143">
        <f>生産者価格評価表!AY22</f>
        <v>3143.8725505210577</v>
      </c>
      <c r="L24" s="152">
        <f>生産者価格評価表!AZ22</f>
        <v>7895.1049021909876</v>
      </c>
      <c r="N24" s="55">
        <v>2.6609662008588053</v>
      </c>
      <c r="O24" s="143">
        <v>186.83523677917722</v>
      </c>
      <c r="P24" s="143">
        <v>136.73160492285754</v>
      </c>
      <c r="Q24" s="143">
        <v>24.0988264803112</v>
      </c>
      <c r="R24" s="143">
        <v>98.412834053491352</v>
      </c>
      <c r="S24" s="143">
        <v>-0.12813964068786823</v>
      </c>
      <c r="T24" s="143">
        <v>0</v>
      </c>
      <c r="U24" s="143">
        <v>3352.6331893800429</v>
      </c>
      <c r="V24" s="143">
        <v>8846.7836546194158</v>
      </c>
      <c r="W24" s="17">
        <f t="shared" si="1"/>
        <v>12648.028172795468</v>
      </c>
      <c r="X24" s="143">
        <f>生産者価格評価表!BH22</f>
        <v>12648.029132025378</v>
      </c>
      <c r="Y24" s="152">
        <f t="shared" si="2"/>
        <v>-9.5922991022234783E-4</v>
      </c>
      <c r="Z24" s="16"/>
      <c r="AA24" s="106">
        <f>付加価値率!$F23*誘発額計算!N24</f>
        <v>0.89176761682676986</v>
      </c>
      <c r="AB24" s="107">
        <f>付加価値率!$F23*誘発額計算!O24</f>
        <v>62.613953453470749</v>
      </c>
      <c r="AC24" s="107">
        <f>付加価値率!$F23*誘発額計算!P24</f>
        <v>45.82276070534202</v>
      </c>
      <c r="AD24" s="107">
        <f>付加価値率!$F23*誘発額計算!Q24</f>
        <v>8.0762217316901932</v>
      </c>
      <c r="AE24" s="107">
        <f>付加価値率!$F23*誘発額計算!R24</f>
        <v>32.981019623896799</v>
      </c>
      <c r="AF24" s="107">
        <f>付加価値率!$F23*誘発額計算!S24</f>
        <v>-4.2943342144059884E-2</v>
      </c>
      <c r="AG24" s="107">
        <f>付加価値率!$F23*誘発額計算!T24</f>
        <v>0</v>
      </c>
      <c r="AH24" s="107">
        <f>付加価値率!$F23*誘発額計算!U24</f>
        <v>1123.5654584499605</v>
      </c>
      <c r="AI24" s="107">
        <f>付加価値率!$F23*誘発額計算!V24</f>
        <v>2964.8160031930424</v>
      </c>
      <c r="AJ24" s="112">
        <f t="shared" si="3"/>
        <v>4238.7242414320854</v>
      </c>
      <c r="AK24" s="107">
        <v>4238.72456289809</v>
      </c>
      <c r="AL24" s="108">
        <f t="shared" si="4"/>
        <v>-3.2146600460691843E-4</v>
      </c>
      <c r="AO24" s="5" t="s">
        <v>63</v>
      </c>
      <c r="AP24" s="42" t="s">
        <v>106</v>
      </c>
      <c r="AQ24" s="112">
        <f t="shared" si="5"/>
        <v>40.697711645324702</v>
      </c>
      <c r="AR24" s="112">
        <f t="shared" si="6"/>
        <v>2857.5209219759581</v>
      </c>
      <c r="AS24" s="112">
        <f t="shared" si="7"/>
        <v>2091.2191324177529</v>
      </c>
      <c r="AT24" s="112">
        <f t="shared" si="8"/>
        <v>368.5755537856457</v>
      </c>
      <c r="AU24" s="112">
        <f t="shared" si="9"/>
        <v>1505.1589686541467</v>
      </c>
      <c r="AV24" s="112">
        <f t="shared" si="10"/>
        <v>-1.9598107429426501</v>
      </c>
      <c r="AW24" s="112">
        <f t="shared" si="11"/>
        <v>0</v>
      </c>
      <c r="AX24" s="112">
        <f t="shared" si="12"/>
        <v>3192.8553923137542</v>
      </c>
      <c r="AY24" s="112">
        <f t="shared" si="13"/>
        <v>14555.294777067964</v>
      </c>
      <c r="AZ24" s="112">
        <f t="shared" si="14"/>
        <v>24609.362647117603</v>
      </c>
      <c r="BA24" s="112">
        <f>生産者価格評価表!BF22</f>
        <v>-24609.377317902352</v>
      </c>
      <c r="BB24" s="108">
        <f t="shared" si="15"/>
        <v>-1.4670784748886945E-2</v>
      </c>
      <c r="BC24" s="15"/>
      <c r="BE24" s="5" t="s">
        <v>63</v>
      </c>
      <c r="BF24" s="42" t="s">
        <v>106</v>
      </c>
      <c r="BG24" s="107">
        <v>38.163179012549065</v>
      </c>
      <c r="BH24" s="107">
        <v>2541.0152292634798</v>
      </c>
      <c r="BI24" s="107">
        <v>2091.2191324177529</v>
      </c>
      <c r="BJ24" s="107">
        <v>368.5755537856457</v>
      </c>
      <c r="BK24" s="107">
        <v>1505.1589686541467</v>
      </c>
      <c r="BL24" s="107">
        <v>-8.255277904894838E-2</v>
      </c>
      <c r="BM24" s="107">
        <v>0</v>
      </c>
      <c r="BN24" s="107">
        <v>3192.8553923137542</v>
      </c>
      <c r="BO24" s="108">
        <v>14555.294777067964</v>
      </c>
      <c r="BR24" s="106">
        <f>移輸入係数!$D24*生産者価格評価表!AP22</f>
        <v>2.5345326327756341</v>
      </c>
      <c r="BS24" s="107">
        <f>移輸入係数!$D24*生産者価格評価表!AQ22</f>
        <v>316.50569271247815</v>
      </c>
      <c r="BT24" s="107">
        <f>移輸入係数!$D24*生産者価格評価表!AR22</f>
        <v>0</v>
      </c>
      <c r="BU24" s="107">
        <f>移輸入係数!$D24*生産者価格評価表!AS22</f>
        <v>0</v>
      </c>
      <c r="BV24" s="107">
        <f>移輸入係数!$D24*生産者価格評価表!AT22</f>
        <v>0</v>
      </c>
      <c r="BW24" s="108">
        <f>移輸入係数!$D24*生産者価格評価表!AU22</f>
        <v>-1.8772579638937017</v>
      </c>
    </row>
    <row r="25" spans="2:75" x14ac:dyDescent="0.15">
      <c r="B25" s="5" t="s">
        <v>64</v>
      </c>
      <c r="C25" s="42" t="s">
        <v>131</v>
      </c>
      <c r="D25" s="143">
        <f>移輸入係数!$E25*生産者価格評価表!AP23</f>
        <v>12.937862856203658</v>
      </c>
      <c r="E25" s="143">
        <f>移輸入係数!$E25*生産者価格評価表!AQ23</f>
        <v>1243.3395621178936</v>
      </c>
      <c r="F25" s="143">
        <f>移輸入係数!$E25*生産者価格評価表!AR23</f>
        <v>0</v>
      </c>
      <c r="G25" s="143">
        <f>移輸入係数!$E25*生産者価格評価表!AS23</f>
        <v>44.397574297569221</v>
      </c>
      <c r="H25" s="143">
        <f>移輸入係数!$E25*生産者価格評価表!AT23</f>
        <v>754.18160202375145</v>
      </c>
      <c r="I25" s="143">
        <f>移輸入係数!$E25*生産者価格評価表!AU23</f>
        <v>2.7856732179591281E-2</v>
      </c>
      <c r="J25" s="143">
        <f>生産者価格評価表!AV23</f>
        <v>0</v>
      </c>
      <c r="K25" s="143">
        <f>生産者価格評価表!AY23</f>
        <v>1416.0732228844993</v>
      </c>
      <c r="L25" s="152">
        <f>生産者価格評価表!AZ23</f>
        <v>13395.523873562435</v>
      </c>
      <c r="N25" s="55">
        <v>13.623805336804402</v>
      </c>
      <c r="O25" s="143">
        <v>1290.0445483875174</v>
      </c>
      <c r="P25" s="143">
        <v>43.096732106110267</v>
      </c>
      <c r="Q25" s="143">
        <v>94.284942098093111</v>
      </c>
      <c r="R25" s="143">
        <v>868.95590856291938</v>
      </c>
      <c r="S25" s="143">
        <v>2.7258107036114931E-2</v>
      </c>
      <c r="T25" s="143">
        <v>0</v>
      </c>
      <c r="U25" s="143">
        <v>1448.2456630302067</v>
      </c>
      <c r="V25" s="143">
        <v>13551.739291861093</v>
      </c>
      <c r="W25" s="17">
        <f t="shared" si="1"/>
        <v>17310.018149489781</v>
      </c>
      <c r="X25" s="143">
        <f>生産者価格評価表!BH23</f>
        <v>17310.019117315798</v>
      </c>
      <c r="Y25" s="152">
        <f t="shared" si="2"/>
        <v>-9.6782601758604869E-4</v>
      </c>
      <c r="Z25" s="16"/>
      <c r="AA25" s="106">
        <f>付加価値率!$F24*誘発額計算!N25</f>
        <v>5.0012177209128312</v>
      </c>
      <c r="AB25" s="107">
        <f>付加価値率!$F24*誘発額計算!O25</f>
        <v>473.56766312076314</v>
      </c>
      <c r="AC25" s="107">
        <f>付加価値率!$F24*誘発額計算!P25</f>
        <v>15.820553435261266</v>
      </c>
      <c r="AD25" s="107">
        <f>付加価値率!$F24*誘発額計算!Q25</f>
        <v>34.611440165132876</v>
      </c>
      <c r="AE25" s="107">
        <f>付加価値率!$F24*誘発額計算!R25</f>
        <v>318.9885337583766</v>
      </c>
      <c r="AF25" s="107">
        <f>付加価値率!$F24*誘発額計算!S25</f>
        <v>1.0006288593927664E-2</v>
      </c>
      <c r="AG25" s="107">
        <f>付加価値率!$F24*誘発額計算!T25</f>
        <v>0</v>
      </c>
      <c r="AH25" s="107">
        <f>付加価値率!$F24*誘発額計算!U25</f>
        <v>531.64234919116495</v>
      </c>
      <c r="AI25" s="107">
        <f>付加価値率!$F24*誘発額計算!V25</f>
        <v>4974.762705435407</v>
      </c>
      <c r="AJ25" s="112">
        <f t="shared" si="3"/>
        <v>6354.4044691156123</v>
      </c>
      <c r="AK25" s="107">
        <v>6354.4048243987727</v>
      </c>
      <c r="AL25" s="108">
        <f t="shared" si="4"/>
        <v>-3.5528316038835328E-4</v>
      </c>
      <c r="AO25" s="5" t="s">
        <v>64</v>
      </c>
      <c r="AP25" s="42" t="s">
        <v>131</v>
      </c>
      <c r="AQ25" s="112">
        <f t="shared" si="5"/>
        <v>475.44308337692775</v>
      </c>
      <c r="AR25" s="112">
        <f t="shared" si="6"/>
        <v>45019.929646383447</v>
      </c>
      <c r="AS25" s="112">
        <f t="shared" si="7"/>
        <v>1503.9882536081973</v>
      </c>
      <c r="AT25" s="112">
        <f t="shared" si="8"/>
        <v>3290.3526202061203</v>
      </c>
      <c r="AU25" s="112">
        <f t="shared" si="9"/>
        <v>30324.792983474897</v>
      </c>
      <c r="AV25" s="112">
        <f t="shared" si="10"/>
        <v>0.95125246844642819</v>
      </c>
      <c r="AW25" s="112">
        <f t="shared" si="11"/>
        <v>0</v>
      </c>
      <c r="AX25" s="112">
        <f t="shared" si="12"/>
        <v>1122.7526938683454</v>
      </c>
      <c r="AY25" s="112">
        <f t="shared" si="13"/>
        <v>5451.600218206966</v>
      </c>
      <c r="AZ25" s="112">
        <f t="shared" si="14"/>
        <v>87189.810751593337</v>
      </c>
      <c r="BA25" s="112">
        <f>生産者価格評価表!BF23</f>
        <v>-87189.844526751796</v>
      </c>
      <c r="BB25" s="108">
        <f t="shared" si="15"/>
        <v>-3.3775158459320664E-2</v>
      </c>
      <c r="BC25" s="15"/>
      <c r="BE25" s="5" t="s">
        <v>64</v>
      </c>
      <c r="BF25" s="42" t="s">
        <v>131</v>
      </c>
      <c r="BG25" s="107">
        <v>23.93799675888026</v>
      </c>
      <c r="BH25" s="107">
        <v>1629.9089815324592</v>
      </c>
      <c r="BI25" s="107">
        <v>1503.9882536081973</v>
      </c>
      <c r="BJ25" s="107">
        <v>1740.9676211803085</v>
      </c>
      <c r="BK25" s="107">
        <v>4005.3897456986456</v>
      </c>
      <c r="BL25" s="107">
        <v>-2.0890799373980529E-2</v>
      </c>
      <c r="BM25" s="107">
        <v>0</v>
      </c>
      <c r="BN25" s="107">
        <v>1122.7526938683454</v>
      </c>
      <c r="BO25" s="108">
        <v>5451.600218206966</v>
      </c>
      <c r="BR25" s="106">
        <f>移輸入係数!$D25*生産者価格評価表!AP23</f>
        <v>451.50508661804747</v>
      </c>
      <c r="BS25" s="107">
        <f>移輸入係数!$D25*生産者価格評価表!AQ23</f>
        <v>43390.020664850985</v>
      </c>
      <c r="BT25" s="107">
        <f>移輸入係数!$D25*生産者価格評価表!AR23</f>
        <v>0</v>
      </c>
      <c r="BU25" s="107">
        <f>移輸入係数!$D25*生産者価格評価表!AS23</f>
        <v>1549.3849990258116</v>
      </c>
      <c r="BV25" s="107">
        <f>移輸入係数!$D25*生産者価格評価表!AT23</f>
        <v>26319.403237776252</v>
      </c>
      <c r="BW25" s="108">
        <f>移輸入係数!$D25*生産者価格評価表!AU23</f>
        <v>0.97214326782040872</v>
      </c>
    </row>
    <row r="26" spans="2:75" x14ac:dyDescent="0.15">
      <c r="B26" s="5" t="s">
        <v>65</v>
      </c>
      <c r="C26" s="42" t="s">
        <v>145</v>
      </c>
      <c r="D26" s="143">
        <f>移輸入係数!$E26*生産者価格評価表!AP24</f>
        <v>0.9382366832074247</v>
      </c>
      <c r="E26" s="143">
        <f>移輸入係数!$E26*生産者価格評価表!AQ24</f>
        <v>125.98899120036471</v>
      </c>
      <c r="F26" s="143">
        <f>移輸入係数!$E26*生産者価格評価表!AR24</f>
        <v>0</v>
      </c>
      <c r="G26" s="143">
        <f>移輸入係数!$E26*生産者価格評価表!AS24</f>
        <v>29.160053294707286</v>
      </c>
      <c r="H26" s="143">
        <f>移輸入係数!$E26*生産者価格評価表!AT24</f>
        <v>173.3208660656216</v>
      </c>
      <c r="I26" s="143">
        <f>移輸入係数!$E26*生産者価格評価表!AU24</f>
        <v>-2.4032018432094349E-2</v>
      </c>
      <c r="J26" s="143">
        <f>生産者価格評価表!AV24</f>
        <v>0</v>
      </c>
      <c r="K26" s="143">
        <f>生産者価格評価表!AY24</f>
        <v>1086.1815191194278</v>
      </c>
      <c r="L26" s="152">
        <f>生産者価格評価表!AZ24</f>
        <v>3056.8109362410528</v>
      </c>
      <c r="N26" s="55">
        <v>0.9766404683527764</v>
      </c>
      <c r="O26" s="143">
        <v>128.09151685187456</v>
      </c>
      <c r="P26" s="143">
        <v>5.1576890395730475</v>
      </c>
      <c r="Q26" s="143">
        <v>30.872432595132842</v>
      </c>
      <c r="R26" s="143">
        <v>177.09053510488306</v>
      </c>
      <c r="S26" s="143">
        <v>-2.4049055464414614E-2</v>
      </c>
      <c r="T26" s="143">
        <v>0</v>
      </c>
      <c r="U26" s="143">
        <v>1086.8307255446746</v>
      </c>
      <c r="V26" s="143">
        <v>3060.6703875429084</v>
      </c>
      <c r="W26" s="17">
        <f t="shared" si="1"/>
        <v>4489.6658780919352</v>
      </c>
      <c r="X26" s="143">
        <f>生産者価格評価表!BH24</f>
        <v>4489.6658791239834</v>
      </c>
      <c r="Y26" s="152">
        <f t="shared" si="2"/>
        <v>-1.0320482033421285E-6</v>
      </c>
      <c r="Z26" s="16"/>
      <c r="AA26" s="106">
        <f>付加価値率!$F25*誘発額計算!N26</f>
        <v>0.37535819138164189</v>
      </c>
      <c r="AB26" s="107">
        <f>付加価値率!$F25*誘発額計算!O26</f>
        <v>49.23019438048054</v>
      </c>
      <c r="AC26" s="107">
        <f>付加価値率!$F25*誘発額計算!P26</f>
        <v>1.9822861045972475</v>
      </c>
      <c r="AD26" s="107">
        <f>付加価値率!$F25*誘発額計算!Q26</f>
        <v>11.865390425614518</v>
      </c>
      <c r="AE26" s="107">
        <f>付加価値率!$F25*誘発額計算!R26</f>
        <v>68.062286093765778</v>
      </c>
      <c r="AF26" s="107">
        <f>付加価値率!$F25*誘発額計算!S26</f>
        <v>-9.2429202516916154E-3</v>
      </c>
      <c r="AG26" s="107">
        <f>付加価値率!$F25*誘発額計算!T26</f>
        <v>0</v>
      </c>
      <c r="AH26" s="107">
        <f>付加価値率!$F25*誘発額計算!U26</f>
        <v>417.70828539032954</v>
      </c>
      <c r="AI26" s="107">
        <f>付加価値率!$F25*誘発額計算!V26</f>
        <v>1176.3261285098365</v>
      </c>
      <c r="AJ26" s="112">
        <f t="shared" si="3"/>
        <v>1725.5406861757542</v>
      </c>
      <c r="AK26" s="107">
        <v>1725.5406865724076</v>
      </c>
      <c r="AL26" s="108">
        <f t="shared" si="4"/>
        <v>-3.9665337681071833E-7</v>
      </c>
      <c r="AO26" s="5" t="s">
        <v>65</v>
      </c>
      <c r="AP26" s="42" t="s">
        <v>145</v>
      </c>
      <c r="AQ26" s="112">
        <f t="shared" si="5"/>
        <v>242.85817626476594</v>
      </c>
      <c r="AR26" s="112">
        <f t="shared" si="6"/>
        <v>31852.122849364783</v>
      </c>
      <c r="AS26" s="112">
        <f t="shared" si="7"/>
        <v>1282.5466427826029</v>
      </c>
      <c r="AT26" s="112">
        <f t="shared" si="8"/>
        <v>7676.9526963761136</v>
      </c>
      <c r="AU26" s="112">
        <f t="shared" si="9"/>
        <v>44036.557753808287</v>
      </c>
      <c r="AV26" s="112">
        <f t="shared" si="10"/>
        <v>-5.9802045279043892</v>
      </c>
      <c r="AW26" s="112">
        <f t="shared" si="11"/>
        <v>0</v>
      </c>
      <c r="AX26" s="112">
        <f t="shared" si="12"/>
        <v>161.43616158016783</v>
      </c>
      <c r="AY26" s="112">
        <f t="shared" si="13"/>
        <v>959.71786437640503</v>
      </c>
      <c r="AZ26" s="112">
        <f t="shared" si="14"/>
        <v>86206.211940025212</v>
      </c>
      <c r="BA26" s="112">
        <f>生産者価格評価表!BF24</f>
        <v>-86206.212196663022</v>
      </c>
      <c r="BB26" s="108">
        <f t="shared" si="15"/>
        <v>-2.5663780979812145E-4</v>
      </c>
      <c r="BC26" s="15"/>
      <c r="BE26" s="5" t="s">
        <v>65</v>
      </c>
      <c r="BF26" s="42" t="s">
        <v>145</v>
      </c>
      <c r="BG26" s="107">
        <v>9.5497509311635813</v>
      </c>
      <c r="BH26" s="107">
        <v>522.82857594133657</v>
      </c>
      <c r="BI26" s="107">
        <v>1282.5466427826029</v>
      </c>
      <c r="BJ26" s="107">
        <v>425.8120848466296</v>
      </c>
      <c r="BK26" s="107">
        <v>937.39198575384785</v>
      </c>
      <c r="BL26" s="107">
        <v>-4.2365463364831173E-3</v>
      </c>
      <c r="BM26" s="107">
        <v>0</v>
      </c>
      <c r="BN26" s="107">
        <v>161.43616158016783</v>
      </c>
      <c r="BO26" s="108">
        <v>959.71786437640503</v>
      </c>
      <c r="BR26" s="106">
        <f>移輸入係数!$D26*生産者価格評価表!AP24</f>
        <v>233.30842533360237</v>
      </c>
      <c r="BS26" s="107">
        <f>移輸入係数!$D26*生産者価格評価表!AQ24</f>
        <v>31329.294273423446</v>
      </c>
      <c r="BT26" s="107">
        <f>移輸入係数!$D26*生産者価格評価表!AR24</f>
        <v>0</v>
      </c>
      <c r="BU26" s="107">
        <f>移輸入係数!$D26*生産者価格評価表!AS24</f>
        <v>7251.140611529484</v>
      </c>
      <c r="BV26" s="107">
        <f>移輸入係数!$D26*生産者価格評価表!AT24</f>
        <v>43099.165768054438</v>
      </c>
      <c r="BW26" s="108">
        <f>移輸入係数!$D26*生産者価格評価表!AU24</f>
        <v>-5.9759679815679059</v>
      </c>
    </row>
    <row r="27" spans="2:75" x14ac:dyDescent="0.15">
      <c r="B27" s="5" t="s">
        <v>66</v>
      </c>
      <c r="C27" s="42" t="s">
        <v>132</v>
      </c>
      <c r="D27" s="143">
        <f>移輸入係数!$E27*生産者価格評価表!AP25</f>
        <v>0</v>
      </c>
      <c r="E27" s="143">
        <f>移輸入係数!$E27*生産者価格評価表!AQ25</f>
        <v>6015.6138782053322</v>
      </c>
      <c r="F27" s="143">
        <f>移輸入係数!$E27*生産者価格評価表!AR25</f>
        <v>0</v>
      </c>
      <c r="G27" s="143">
        <f>移輸入係数!$E27*生産者価格評価表!AS25</f>
        <v>560.66357721397594</v>
      </c>
      <c r="H27" s="143">
        <f>移輸入係数!$E27*生産者価格評価表!AT25</f>
        <v>4587.5188570536802</v>
      </c>
      <c r="I27" s="143">
        <f>移輸入係数!$E27*生産者価格評価表!AU25</f>
        <v>-0.24867185980996009</v>
      </c>
      <c r="J27" s="143">
        <f>生産者価格評価表!AV25</f>
        <v>0</v>
      </c>
      <c r="K27" s="143">
        <f>生産者価格評価表!AY25</f>
        <v>9209.5447870243042</v>
      </c>
      <c r="L27" s="152">
        <f>生産者価格評価表!AZ25</f>
        <v>15659.611058966051</v>
      </c>
      <c r="N27" s="55">
        <v>6.441599353028737</v>
      </c>
      <c r="O27" s="143">
        <v>6580.6918411997258</v>
      </c>
      <c r="P27" s="143">
        <v>518.195118093774</v>
      </c>
      <c r="Q27" s="143">
        <v>611.0239401472021</v>
      </c>
      <c r="R27" s="143">
        <v>4844.867535504738</v>
      </c>
      <c r="S27" s="143">
        <v>-0.25859679640661637</v>
      </c>
      <c r="T27" s="143">
        <v>0</v>
      </c>
      <c r="U27" s="143">
        <v>9582.5444563338806</v>
      </c>
      <c r="V27" s="143">
        <v>16964.11305305007</v>
      </c>
      <c r="W27" s="17">
        <f t="shared" si="1"/>
        <v>39107.61894688601</v>
      </c>
      <c r="X27" s="143">
        <f>生産者価格評価表!BH25</f>
        <v>39107.618722962092</v>
      </c>
      <c r="Y27" s="152">
        <f t="shared" si="2"/>
        <v>2.2392391838366166E-4</v>
      </c>
      <c r="Z27" s="16"/>
      <c r="AA27" s="106">
        <f>付加価値率!$F26*誘発額計算!N27</f>
        <v>1.6628801561436743</v>
      </c>
      <c r="AB27" s="107">
        <f>付加価値率!$F26*誘発額計算!O27</f>
        <v>1698.7864778150827</v>
      </c>
      <c r="AC27" s="107">
        <f>付加価値率!$F26*誘発額計算!P27</f>
        <v>133.77056405774582</v>
      </c>
      <c r="AD27" s="107">
        <f>付加価値率!$F26*誘発額計算!Q27</f>
        <v>157.73405474554508</v>
      </c>
      <c r="AE27" s="107">
        <f>付加価値率!$F26*誘発額計算!R27</f>
        <v>1250.6884769459514</v>
      </c>
      <c r="AF27" s="107">
        <f>付加価値率!$F26*誘発額計算!S27</f>
        <v>-6.6756011608313043E-2</v>
      </c>
      <c r="AG27" s="107">
        <f>付加価値率!$F26*誘発額計算!T27</f>
        <v>0</v>
      </c>
      <c r="AH27" s="107">
        <f>付加価値率!$F26*誘発額計算!U27</f>
        <v>2473.7060081686045</v>
      </c>
      <c r="AI27" s="107">
        <f>付加価値率!$F26*誘発額計算!V27</f>
        <v>4379.2364933766466</v>
      </c>
      <c r="AJ27" s="112">
        <f t="shared" si="3"/>
        <v>10095.518199254111</v>
      </c>
      <c r="AK27" s="107">
        <v>10095.518141448803</v>
      </c>
      <c r="AL27" s="108">
        <f t="shared" si="4"/>
        <v>5.7805307733360678E-5</v>
      </c>
      <c r="AO27" s="5" t="s">
        <v>66</v>
      </c>
      <c r="AP27" s="42" t="s">
        <v>132</v>
      </c>
      <c r="AQ27" s="112">
        <f t="shared" si="5"/>
        <v>71.270442829205294</v>
      </c>
      <c r="AR27" s="112">
        <f t="shared" si="6"/>
        <v>72809.37480601338</v>
      </c>
      <c r="AS27" s="112">
        <f t="shared" si="7"/>
        <v>5733.3580551095238</v>
      </c>
      <c r="AT27" s="112">
        <f t="shared" si="8"/>
        <v>6760.4246099319043</v>
      </c>
      <c r="AU27" s="112">
        <f t="shared" si="9"/>
        <v>53604.056350060091</v>
      </c>
      <c r="AV27" s="112">
        <f t="shared" si="10"/>
        <v>-2.8611385440244357</v>
      </c>
      <c r="AW27" s="112">
        <f t="shared" si="11"/>
        <v>0</v>
      </c>
      <c r="AX27" s="112">
        <f t="shared" si="12"/>
        <v>4126.9023653793529</v>
      </c>
      <c r="AY27" s="112">
        <f t="shared" si="13"/>
        <v>14433.129056099213</v>
      </c>
      <c r="AZ27" s="112">
        <f t="shared" si="14"/>
        <v>157535.65454687865</v>
      </c>
      <c r="BA27" s="112">
        <f>生産者価格評価表!BF25</f>
        <v>-157535.6520693643</v>
      </c>
      <c r="BB27" s="108">
        <f t="shared" si="15"/>
        <v>2.4775143538136035E-3</v>
      </c>
      <c r="BC27" s="15"/>
      <c r="BE27" s="5" t="s">
        <v>66</v>
      </c>
      <c r="BF27" s="42" t="s">
        <v>132</v>
      </c>
      <c r="BG27" s="107">
        <v>71.270442829205294</v>
      </c>
      <c r="BH27" s="107">
        <v>6252.0741276309809</v>
      </c>
      <c r="BI27" s="107">
        <v>5733.3580551095238</v>
      </c>
      <c r="BJ27" s="107">
        <v>557.19164924513859</v>
      </c>
      <c r="BK27" s="107">
        <v>2847.3292531137604</v>
      </c>
      <c r="BL27" s="107">
        <v>-0.10981040383439582</v>
      </c>
      <c r="BM27" s="107">
        <v>0</v>
      </c>
      <c r="BN27" s="107">
        <v>4126.9023653793529</v>
      </c>
      <c r="BO27" s="108">
        <v>14433.129056099213</v>
      </c>
      <c r="BR27" s="106">
        <f>移輸入係数!$D27*生産者価格評価表!AP25</f>
        <v>0</v>
      </c>
      <c r="BS27" s="107">
        <f>移輸入係数!$D27*生産者価格評価表!AQ25</f>
        <v>66557.300678382395</v>
      </c>
      <c r="BT27" s="107">
        <f>移輸入係数!$D27*生産者価格評価表!AR25</f>
        <v>0</v>
      </c>
      <c r="BU27" s="107">
        <f>移輸入係数!$D27*生産者価格評価表!AS25</f>
        <v>6203.2329606867661</v>
      </c>
      <c r="BV27" s="107">
        <f>移輸入係数!$D27*生産者価格評価表!AT25</f>
        <v>50756.727096946328</v>
      </c>
      <c r="BW27" s="108">
        <f>移輸入係数!$D27*生産者価格評価表!AU25</f>
        <v>-2.75132814019004</v>
      </c>
    </row>
    <row r="28" spans="2:75" x14ac:dyDescent="0.15">
      <c r="B28" s="5" t="s">
        <v>67</v>
      </c>
      <c r="C28" s="42" t="s">
        <v>0</v>
      </c>
      <c r="D28" s="143">
        <f>移輸入係数!$E28*生産者価格評価表!AP26</f>
        <v>126.38360630291707</v>
      </c>
      <c r="E28" s="143">
        <f>移輸入係数!$E28*生産者価格評価表!AQ26</f>
        <v>2870.8829719472765</v>
      </c>
      <c r="F28" s="143">
        <f>移輸入係数!$E28*生産者価格評価表!AR26</f>
        <v>0</v>
      </c>
      <c r="G28" s="143">
        <f>移輸入係数!$E28*生産者価格評価表!AS26</f>
        <v>89.006128923151564</v>
      </c>
      <c r="H28" s="143">
        <f>移輸入係数!$E28*生産者価格評価表!AT26</f>
        <v>1579.5391410176503</v>
      </c>
      <c r="I28" s="143">
        <f>移輸入係数!$E28*生産者価格評価表!AU26</f>
        <v>-1.3971466992627002</v>
      </c>
      <c r="J28" s="143">
        <f>生産者価格評価表!AV26</f>
        <v>0</v>
      </c>
      <c r="K28" s="143">
        <f>生産者価格評価表!AY26</f>
        <v>1253.3611090389197</v>
      </c>
      <c r="L28" s="152">
        <f>生産者価格評価表!AZ26</f>
        <v>34996.689679832743</v>
      </c>
      <c r="N28" s="55">
        <v>160.35733385539982</v>
      </c>
      <c r="O28" s="143">
        <v>4539.6526641625996</v>
      </c>
      <c r="P28" s="143">
        <v>919.63820861759871</v>
      </c>
      <c r="Q28" s="143">
        <v>192.92963872218289</v>
      </c>
      <c r="R28" s="143">
        <v>2162.3354796243552</v>
      </c>
      <c r="S28" s="143">
        <v>-1.4187374422913956</v>
      </c>
      <c r="T28" s="143">
        <v>0</v>
      </c>
      <c r="U28" s="143">
        <v>1430.3677166827413</v>
      </c>
      <c r="V28" s="143">
        <v>36424.814904735293</v>
      </c>
      <c r="W28" s="17">
        <f t="shared" si="1"/>
        <v>45828.677208957881</v>
      </c>
      <c r="X28" s="143">
        <f>生産者価格評価表!BH26</f>
        <v>45828.674564181136</v>
      </c>
      <c r="Y28" s="152">
        <f t="shared" si="2"/>
        <v>2.6447767450008541E-3</v>
      </c>
      <c r="Z28" s="16"/>
      <c r="AA28" s="106">
        <f>付加価値率!$F27*誘発額計算!N28</f>
        <v>77.751307762509967</v>
      </c>
      <c r="AB28" s="107">
        <f>付加価値率!$F27*誘発額計算!O28</f>
        <v>2201.1087546796289</v>
      </c>
      <c r="AC28" s="107">
        <f>付加価値率!$F27*誘発額計算!P28</f>
        <v>445.89836753501555</v>
      </c>
      <c r="AD28" s="107">
        <f>付加価値率!$F27*誘発額計算!Q28</f>
        <v>93.544407082278127</v>
      </c>
      <c r="AE28" s="107">
        <f>付加価値率!$F27*誘発額計算!R28</f>
        <v>1048.436060390427</v>
      </c>
      <c r="AF28" s="107">
        <f>付加価値率!$F27*誘発額計算!S28</f>
        <v>-0.68789302526857909</v>
      </c>
      <c r="AG28" s="107">
        <f>付加価値率!$F27*誘発額計算!T28</f>
        <v>0</v>
      </c>
      <c r="AH28" s="107">
        <f>付加価値率!$F27*誘発額計算!U28</f>
        <v>693.53211281027745</v>
      </c>
      <c r="AI28" s="107">
        <f>付加価値率!$F27*誘発額計算!V28</f>
        <v>17661.038168695941</v>
      </c>
      <c r="AJ28" s="112">
        <f t="shared" si="3"/>
        <v>22220.621285930807</v>
      </c>
      <c r="AK28" s="107">
        <v>22220.620003576925</v>
      </c>
      <c r="AL28" s="108">
        <f t="shared" si="4"/>
        <v>1.282353881833842E-3</v>
      </c>
      <c r="AO28" s="5" t="s">
        <v>67</v>
      </c>
      <c r="AP28" s="42" t="s">
        <v>0</v>
      </c>
      <c r="AQ28" s="112">
        <f t="shared" si="5"/>
        <v>1561.2657491754303</v>
      </c>
      <c r="AR28" s="112">
        <f t="shared" si="6"/>
        <v>44198.8155284573</v>
      </c>
      <c r="AS28" s="112">
        <f t="shared" si="7"/>
        <v>8953.7509899136858</v>
      </c>
      <c r="AT28" s="112">
        <f t="shared" si="8"/>
        <v>1878.3951422474397</v>
      </c>
      <c r="AU28" s="112">
        <f t="shared" si="9"/>
        <v>21052.858895799414</v>
      </c>
      <c r="AV28" s="112">
        <f t="shared" si="10"/>
        <v>-13.813064376086976</v>
      </c>
      <c r="AW28" s="112">
        <f t="shared" si="11"/>
        <v>0</v>
      </c>
      <c r="AX28" s="112">
        <f t="shared" si="12"/>
        <v>1723.3658557907372</v>
      </c>
      <c r="AY28" s="112">
        <f t="shared" si="13"/>
        <v>13904.465393421853</v>
      </c>
      <c r="AZ28" s="112">
        <f t="shared" si="14"/>
        <v>93259.104490429774</v>
      </c>
      <c r="BA28" s="112">
        <f>生産者価格評価表!BF26</f>
        <v>-93259.078740442259</v>
      </c>
      <c r="BB28" s="108">
        <f t="shared" si="15"/>
        <v>2.5749987515155226E-2</v>
      </c>
      <c r="BC28" s="15"/>
      <c r="BE28" s="5" t="s">
        <v>67</v>
      </c>
      <c r="BF28" s="42" t="s">
        <v>0</v>
      </c>
      <c r="BG28" s="107">
        <v>330.77387808991</v>
      </c>
      <c r="BH28" s="107">
        <v>16247.420065409593</v>
      </c>
      <c r="BI28" s="107">
        <v>8953.7509899136858</v>
      </c>
      <c r="BJ28" s="107">
        <v>1011.8166252978094</v>
      </c>
      <c r="BK28" s="107">
        <v>5674.2023600366483</v>
      </c>
      <c r="BL28" s="107">
        <v>-0.21021107534967684</v>
      </c>
      <c r="BM28" s="107">
        <v>0</v>
      </c>
      <c r="BN28" s="107">
        <v>1723.3658557907372</v>
      </c>
      <c r="BO28" s="108">
        <v>13904.465393421853</v>
      </c>
      <c r="BR28" s="106">
        <f>移輸入係数!$D28*生産者価格評価表!AP26</f>
        <v>1230.4918710855204</v>
      </c>
      <c r="BS28" s="107">
        <f>移輸入係数!$D28*生産者価格評価表!AQ26</f>
        <v>27951.395463047706</v>
      </c>
      <c r="BT28" s="107">
        <f>移輸入係数!$D28*生産者価格評価表!AR26</f>
        <v>0</v>
      </c>
      <c r="BU28" s="107">
        <f>移輸入係数!$D28*生産者価格評価表!AS26</f>
        <v>866.57851694963028</v>
      </c>
      <c r="BV28" s="107">
        <f>移輸入係数!$D28*生産者価格評価表!AT26</f>
        <v>15378.656535762768</v>
      </c>
      <c r="BW28" s="108">
        <f>移輸入係数!$D28*生産者価格評価表!AU26</f>
        <v>-13.6028533007373</v>
      </c>
    </row>
    <row r="29" spans="2:75" x14ac:dyDescent="0.15">
      <c r="B29" s="5" t="s">
        <v>68</v>
      </c>
      <c r="C29" s="42" t="s">
        <v>133</v>
      </c>
      <c r="D29" s="143">
        <f>移輸入係数!$E29*生産者価格評価表!AP27</f>
        <v>0</v>
      </c>
      <c r="E29" s="143">
        <f>移輸入係数!$E29*生産者価格評価表!AQ27</f>
        <v>0</v>
      </c>
      <c r="F29" s="143">
        <f>移輸入係数!$E29*生産者価格評価表!AR27</f>
        <v>0</v>
      </c>
      <c r="G29" s="143">
        <f>移輸入係数!$E29*生産者価格評価表!AS27</f>
        <v>206727.83322046051</v>
      </c>
      <c r="H29" s="143">
        <f>移輸入係数!$E29*生産者価格評価表!AT27</f>
        <v>416040.2528096491</v>
      </c>
      <c r="I29" s="143">
        <f>移輸入係数!$E29*生産者価格評価表!AU27</f>
        <v>0</v>
      </c>
      <c r="J29" s="143">
        <f>生産者価格評価表!AV27</f>
        <v>0</v>
      </c>
      <c r="K29" s="143">
        <f>生産者価格評価表!AY27</f>
        <v>0</v>
      </c>
      <c r="L29" s="152">
        <f>生産者価格評価表!AZ27</f>
        <v>0</v>
      </c>
      <c r="N29" s="55">
        <v>286.8211945921102</v>
      </c>
      <c r="O29" s="143">
        <v>23415.26607156757</v>
      </c>
      <c r="P29" s="143">
        <v>8508.3731954332434</v>
      </c>
      <c r="Q29" s="143">
        <v>207325.1417628293</v>
      </c>
      <c r="R29" s="143">
        <v>419443.10693879402</v>
      </c>
      <c r="S29" s="143">
        <v>-8.1489265695667917E-2</v>
      </c>
      <c r="T29" s="143">
        <v>0</v>
      </c>
      <c r="U29" s="143">
        <v>1103.4432883059158</v>
      </c>
      <c r="V29" s="143">
        <v>9425.4183951939358</v>
      </c>
      <c r="W29" s="17">
        <f t="shared" si="1"/>
        <v>669507.48935745039</v>
      </c>
      <c r="X29" s="143">
        <f>生産者価格評価表!BH27</f>
        <v>669507.48797568073</v>
      </c>
      <c r="Y29" s="152">
        <f t="shared" si="2"/>
        <v>1.3817696599289775E-3</v>
      </c>
      <c r="Z29" s="16"/>
      <c r="AA29" s="106">
        <f>付加価値率!$F28*誘発額計算!N29</f>
        <v>138.08410563639848</v>
      </c>
      <c r="AB29" s="107">
        <f>付加価値率!$F28*誘発額計算!O29</f>
        <v>11272.793415175511</v>
      </c>
      <c r="AC29" s="107">
        <f>付加価値率!$F28*誘発額計算!P29</f>
        <v>4096.1795197279444</v>
      </c>
      <c r="AD29" s="107">
        <f>付加価値率!$F28*誘発額計算!Q29</f>
        <v>99812.382473939084</v>
      </c>
      <c r="AE29" s="107">
        <f>付加価値率!$F28*誘発額計算!R29</f>
        <v>201932.17021274069</v>
      </c>
      <c r="AF29" s="107">
        <f>付加価値率!$F28*誘発額計算!S29</f>
        <v>-3.9231314089445878E-2</v>
      </c>
      <c r="AG29" s="107">
        <f>付加価値率!$F28*誘発額計算!T29</f>
        <v>0</v>
      </c>
      <c r="AH29" s="107">
        <f>付加価値率!$F28*誘発額計算!U29</f>
        <v>531.22984792979548</v>
      </c>
      <c r="AI29" s="107">
        <f>付加価値率!$F28*誘発額計算!V29</f>
        <v>4537.6718802112337</v>
      </c>
      <c r="AJ29" s="112">
        <f t="shared" si="3"/>
        <v>322320.47222404653</v>
      </c>
      <c r="AK29" s="107">
        <v>322320.47155882226</v>
      </c>
      <c r="AL29" s="108">
        <f t="shared" si="4"/>
        <v>6.6522427368909121E-4</v>
      </c>
      <c r="AO29" s="5" t="s">
        <v>68</v>
      </c>
      <c r="AP29" s="42" t="s">
        <v>133</v>
      </c>
      <c r="AQ29" s="112">
        <f t="shared" si="5"/>
        <v>1.0441396867413258E-3</v>
      </c>
      <c r="AR29" s="112">
        <f t="shared" si="6"/>
        <v>8.524059254303068E-2</v>
      </c>
      <c r="AS29" s="112">
        <f t="shared" si="7"/>
        <v>3.0973757485362425E-2</v>
      </c>
      <c r="AT29" s="112">
        <f t="shared" si="8"/>
        <v>0.75474341734645445</v>
      </c>
      <c r="AU29" s="112">
        <f t="shared" si="9"/>
        <v>1.5269345590297194</v>
      </c>
      <c r="AV29" s="112">
        <f t="shared" si="10"/>
        <v>-2.9665233239564765E-7</v>
      </c>
      <c r="AW29" s="112">
        <f t="shared" si="11"/>
        <v>0</v>
      </c>
      <c r="AX29" s="112">
        <f t="shared" si="12"/>
        <v>4.0169588270038215E-3</v>
      </c>
      <c r="AY29" s="112">
        <f t="shared" si="13"/>
        <v>3.4312155433838525E-2</v>
      </c>
      <c r="AZ29" s="112">
        <f t="shared" si="14"/>
        <v>2.4372652836998183</v>
      </c>
      <c r="BA29" s="112">
        <f>生産者価格評価表!BF27</f>
        <v>-2.4372652786696443</v>
      </c>
      <c r="BB29" s="108">
        <f t="shared" si="15"/>
        <v>5.0301740550651175E-9</v>
      </c>
      <c r="BC29" s="15"/>
      <c r="BE29" s="5" t="s">
        <v>68</v>
      </c>
      <c r="BF29" s="42" t="s">
        <v>133</v>
      </c>
      <c r="BG29" s="107">
        <v>1.0441396867413258E-3</v>
      </c>
      <c r="BH29" s="107">
        <v>8.524059254303068E-2</v>
      </c>
      <c r="BI29" s="107">
        <v>3.0973757485362425E-2</v>
      </c>
      <c r="BJ29" s="107">
        <v>2.1744332918065528E-3</v>
      </c>
      <c r="BK29" s="107">
        <v>1.2387700460855692E-2</v>
      </c>
      <c r="BL29" s="107">
        <v>-2.9665233239564765E-7</v>
      </c>
      <c r="BM29" s="107">
        <v>0</v>
      </c>
      <c r="BN29" s="107">
        <v>4.0169588270038215E-3</v>
      </c>
      <c r="BO29" s="108">
        <v>3.4312155433838525E-2</v>
      </c>
      <c r="BR29" s="106">
        <f>移輸入係数!$D29*生産者価格評価表!AP27</f>
        <v>0</v>
      </c>
      <c r="BS29" s="107">
        <f>移輸入係数!$D29*生産者価格評価表!AQ27</f>
        <v>0</v>
      </c>
      <c r="BT29" s="107">
        <f>移輸入係数!$D29*生産者価格評価表!AR27</f>
        <v>0</v>
      </c>
      <c r="BU29" s="107">
        <f>移輸入係数!$D29*生産者価格評価表!AS27</f>
        <v>0.75256898405464789</v>
      </c>
      <c r="BV29" s="107">
        <f>移輸入係数!$D29*生産者価格評価表!AT27</f>
        <v>1.5145468585688637</v>
      </c>
      <c r="BW29" s="108">
        <f>移輸入係数!$D29*生産者価格評価表!AU27</f>
        <v>0</v>
      </c>
    </row>
    <row r="30" spans="2:75" x14ac:dyDescent="0.15">
      <c r="B30" s="5" t="s">
        <v>69</v>
      </c>
      <c r="C30" s="42" t="s">
        <v>107</v>
      </c>
      <c r="D30" s="143">
        <f>移輸入係数!$E30*生産者価格評価表!AP28</f>
        <v>23.202307639983701</v>
      </c>
      <c r="E30" s="143">
        <f>移輸入係数!$E30*生産者価格評価表!AQ28</f>
        <v>40016.155618693207</v>
      </c>
      <c r="F30" s="143">
        <f>移輸入係数!$E30*生産者価格評価表!AR28</f>
        <v>0</v>
      </c>
      <c r="G30" s="143">
        <f>移輸入係数!$E30*生産者価格評価表!AS28</f>
        <v>0</v>
      </c>
      <c r="H30" s="143">
        <f>移輸入係数!$E30*生産者価格評価表!AT28</f>
        <v>0</v>
      </c>
      <c r="I30" s="143">
        <f>移輸入係数!$E30*生産者価格評価表!AU28</f>
        <v>0</v>
      </c>
      <c r="J30" s="143">
        <f>生産者価格評価表!AV28</f>
        <v>0</v>
      </c>
      <c r="K30" s="143">
        <f>生産者価格評価表!AY28</f>
        <v>163.94149077981916</v>
      </c>
      <c r="L30" s="152">
        <f>生産者価格評価表!AZ28</f>
        <v>1161.0905211695333</v>
      </c>
      <c r="N30" s="55">
        <v>866.2711116396838</v>
      </c>
      <c r="O30" s="143">
        <v>64375.690588459176</v>
      </c>
      <c r="P30" s="143">
        <v>10649.119960279804</v>
      </c>
      <c r="Q30" s="143">
        <v>979.57082478693474</v>
      </c>
      <c r="R30" s="143">
        <v>4306.9261401296653</v>
      </c>
      <c r="S30" s="143">
        <v>-0.15135928304139501</v>
      </c>
      <c r="T30" s="143">
        <v>0</v>
      </c>
      <c r="U30" s="143">
        <v>2308.9687395497167</v>
      </c>
      <c r="V30" s="143">
        <v>17470.038679876165</v>
      </c>
      <c r="W30" s="17">
        <f t="shared" si="1"/>
        <v>100956.4346854381</v>
      </c>
      <c r="X30" s="143">
        <f>生産者価格評価表!BH28</f>
        <v>100956.35069418259</v>
      </c>
      <c r="Y30" s="152">
        <f t="shared" si="2"/>
        <v>8.3991255509317853E-2</v>
      </c>
      <c r="Z30" s="16"/>
      <c r="AA30" s="106">
        <f>付加価値率!$F29*誘発額計算!N30</f>
        <v>364.89242776283692</v>
      </c>
      <c r="AB30" s="107">
        <f>付加価値率!$F29*誘発額計算!O30</f>
        <v>27116.4554746258</v>
      </c>
      <c r="AC30" s="107">
        <f>付加価値率!$F29*誘発額計算!P30</f>
        <v>4485.6433322463527</v>
      </c>
      <c r="AD30" s="107">
        <f>付加価値率!$F29*誘発額計算!Q30</f>
        <v>412.61675660127713</v>
      </c>
      <c r="AE30" s="107">
        <f>付加価値率!$F29*誘発額計算!R30</f>
        <v>1814.1719311088068</v>
      </c>
      <c r="AF30" s="107">
        <f>付加価値率!$F29*誘発額計算!S30</f>
        <v>-6.3755856003183078E-2</v>
      </c>
      <c r="AG30" s="107">
        <f>付加価値率!$F29*誘発額計算!T30</f>
        <v>0</v>
      </c>
      <c r="AH30" s="107">
        <f>付加価値率!$F29*誘発額計算!U30</f>
        <v>972.58837064075271</v>
      </c>
      <c r="AI30" s="107">
        <f>付加価値率!$F29*誘発額計算!V30</f>
        <v>7358.764180586184</v>
      </c>
      <c r="AJ30" s="112">
        <f t="shared" si="3"/>
        <v>42525.068717716007</v>
      </c>
      <c r="AK30" s="107">
        <v>42525.03333875355</v>
      </c>
      <c r="AL30" s="108">
        <f t="shared" si="4"/>
        <v>3.5378962456888985E-2</v>
      </c>
      <c r="AO30" s="5" t="s">
        <v>69</v>
      </c>
      <c r="AP30" s="42" t="s">
        <v>107</v>
      </c>
      <c r="AQ30" s="112">
        <f t="shared" si="5"/>
        <v>595.55118163928489</v>
      </c>
      <c r="AR30" s="112">
        <f t="shared" si="6"/>
        <v>44257.528715500499</v>
      </c>
      <c r="AS30" s="112">
        <f t="shared" si="7"/>
        <v>7321.1444899262187</v>
      </c>
      <c r="AT30" s="112">
        <f t="shared" si="8"/>
        <v>673.44339937296786</v>
      </c>
      <c r="AU30" s="112">
        <f t="shared" si="9"/>
        <v>2960.960971135592</v>
      </c>
      <c r="AV30" s="112">
        <f t="shared" si="10"/>
        <v>-0.10405772356503495</v>
      </c>
      <c r="AW30" s="112">
        <f t="shared" si="11"/>
        <v>0</v>
      </c>
      <c r="AX30" s="112">
        <f t="shared" si="12"/>
        <v>1474.6809578301252</v>
      </c>
      <c r="AY30" s="112">
        <f t="shared" si="13"/>
        <v>11212.209684364392</v>
      </c>
      <c r="AZ30" s="112">
        <f t="shared" si="14"/>
        <v>68495.415342045526</v>
      </c>
      <c r="BA30" s="112">
        <f>生産者価格評価表!BF28</f>
        <v>-68495.357599047071</v>
      </c>
      <c r="BB30" s="108">
        <f t="shared" si="15"/>
        <v>5.7742998455069028E-2</v>
      </c>
      <c r="BC30" s="15"/>
      <c r="BE30" s="5" t="s">
        <v>69</v>
      </c>
      <c r="BF30" s="42" t="s">
        <v>107</v>
      </c>
      <c r="BG30" s="107">
        <v>579.59986853870669</v>
      </c>
      <c r="BH30" s="107">
        <v>16746.893253738992</v>
      </c>
      <c r="BI30" s="107">
        <v>7321.1444899262187</v>
      </c>
      <c r="BJ30" s="107">
        <v>673.44339937296786</v>
      </c>
      <c r="BK30" s="107">
        <v>2960.960971135592</v>
      </c>
      <c r="BL30" s="107">
        <v>-0.10405772356503495</v>
      </c>
      <c r="BM30" s="107">
        <v>0</v>
      </c>
      <c r="BN30" s="107">
        <v>1474.6809578301252</v>
      </c>
      <c r="BO30" s="108">
        <v>11212.209684364392</v>
      </c>
      <c r="BR30" s="106">
        <f>移輸入係数!$D30*生産者価格評価表!AP28</f>
        <v>15.951313100578167</v>
      </c>
      <c r="BS30" s="107">
        <f>移輸入係数!$D30*生産者価格評価表!AQ28</f>
        <v>27510.635461761507</v>
      </c>
      <c r="BT30" s="107">
        <f>移輸入係数!$D30*生産者価格評価表!AR28</f>
        <v>0</v>
      </c>
      <c r="BU30" s="107">
        <f>移輸入係数!$D30*生産者価格評価表!AS28</f>
        <v>0</v>
      </c>
      <c r="BV30" s="107">
        <f>移輸入係数!$D30*生産者価格評価表!AT28</f>
        <v>0</v>
      </c>
      <c r="BW30" s="108">
        <f>移輸入係数!$D30*生産者価格評価表!AU28</f>
        <v>0</v>
      </c>
    </row>
    <row r="31" spans="2:75" x14ac:dyDescent="0.15">
      <c r="B31" s="5" t="s">
        <v>70</v>
      </c>
      <c r="C31" s="42" t="s">
        <v>1</v>
      </c>
      <c r="D31" s="143">
        <f>移輸入係数!$E31*生産者価格評価表!AP29</f>
        <v>17.523035815603048</v>
      </c>
      <c r="E31" s="143">
        <f>移輸入係数!$E31*生産者価格評価表!AQ29</f>
        <v>16660.545627399471</v>
      </c>
      <c r="F31" s="143">
        <f>移輸入係数!$E31*生産者価格評価表!AR29</f>
        <v>1548.880111180936</v>
      </c>
      <c r="G31" s="143">
        <f>移輸入係数!$E31*生産者価格評価表!AS29</f>
        <v>0</v>
      </c>
      <c r="H31" s="143">
        <f>移輸入係数!$E31*生産者価格評価表!AT29</f>
        <v>0</v>
      </c>
      <c r="I31" s="143">
        <f>移輸入係数!$E31*生産者価格評価表!AU29</f>
        <v>0</v>
      </c>
      <c r="J31" s="143">
        <f>生産者価格評価表!AV29</f>
        <v>0</v>
      </c>
      <c r="K31" s="143">
        <f>生産者価格評価表!AY29</f>
        <v>198.9779902356639</v>
      </c>
      <c r="L31" s="152">
        <f>生産者価格評価表!AZ29</f>
        <v>3894.939250767356</v>
      </c>
      <c r="N31" s="55">
        <v>417.97663027114459</v>
      </c>
      <c r="O31" s="143">
        <v>33710.195073712923</v>
      </c>
      <c r="P31" s="143">
        <v>8246.3180483952801</v>
      </c>
      <c r="Q31" s="143">
        <v>934.67684665704633</v>
      </c>
      <c r="R31" s="143">
        <v>3479.2680902501206</v>
      </c>
      <c r="S31" s="143">
        <v>-4.10321030766823E-2</v>
      </c>
      <c r="T31" s="143">
        <v>0</v>
      </c>
      <c r="U31" s="143">
        <v>957.17786311369377</v>
      </c>
      <c r="V31" s="143">
        <v>11129.452988563431</v>
      </c>
      <c r="W31" s="17">
        <f t="shared" si="1"/>
        <v>58875.024508860559</v>
      </c>
      <c r="X31" s="143">
        <f>生産者価格評価表!BH29</f>
        <v>58875.096724017669</v>
      </c>
      <c r="Y31" s="152">
        <f t="shared" si="2"/>
        <v>-7.221515710989479E-2</v>
      </c>
      <c r="Z31" s="16"/>
      <c r="AA31" s="106">
        <f>付加価値率!$F30*誘発額計算!N31</f>
        <v>189.34363962360794</v>
      </c>
      <c r="AB31" s="107">
        <f>付加価値率!$F30*誘発額計算!O31</f>
        <v>15270.736604431799</v>
      </c>
      <c r="AC31" s="107">
        <f>付加価値率!$F30*誘発額計算!P31</f>
        <v>3735.5865368935242</v>
      </c>
      <c r="AD31" s="107">
        <f>付加価値率!$F30*誘発額計算!Q31</f>
        <v>423.40911716321784</v>
      </c>
      <c r="AE31" s="107">
        <f>付加価値率!$F30*誘発額計算!R31</f>
        <v>1576.1103270459971</v>
      </c>
      <c r="AF31" s="107">
        <f>付加価値率!$F30*誘発額計算!S31</f>
        <v>-1.8587564890673793E-2</v>
      </c>
      <c r="AG31" s="107">
        <f>付加価値率!$F30*誘発額計算!T31</f>
        <v>0</v>
      </c>
      <c r="AH31" s="107">
        <f>付加価値率!$F30*誘発額計算!U31</f>
        <v>433.60208979034428</v>
      </c>
      <c r="AI31" s="107">
        <f>付加価値率!$F30*誘発額計算!V31</f>
        <v>5041.6482244651461</v>
      </c>
      <c r="AJ31" s="112">
        <f t="shared" si="3"/>
        <v>26670.417951848744</v>
      </c>
      <c r="AK31" s="107">
        <v>26670.450665353979</v>
      </c>
      <c r="AL31" s="108">
        <f t="shared" si="4"/>
        <v>-3.2713505235733464E-2</v>
      </c>
      <c r="AO31" s="5" t="s">
        <v>70</v>
      </c>
      <c r="AP31" s="42" t="s">
        <v>1</v>
      </c>
      <c r="AQ31" s="112">
        <f t="shared" si="5"/>
        <v>0.6818917107868222</v>
      </c>
      <c r="AR31" s="112">
        <f t="shared" si="6"/>
        <v>54.995186153972185</v>
      </c>
      <c r="AS31" s="112">
        <f t="shared" si="7"/>
        <v>13.453134731635018</v>
      </c>
      <c r="AT31" s="112">
        <f t="shared" si="8"/>
        <v>1.5248421749951737</v>
      </c>
      <c r="AU31" s="112">
        <f t="shared" si="9"/>
        <v>5.6761165541901359</v>
      </c>
      <c r="AV31" s="112">
        <f t="shared" si="10"/>
        <v>-6.6940228084019031E-5</v>
      </c>
      <c r="AW31" s="112">
        <f t="shared" si="11"/>
        <v>0</v>
      </c>
      <c r="AX31" s="112">
        <f t="shared" si="12"/>
        <v>1.2369356825039772</v>
      </c>
      <c r="AY31" s="112">
        <f t="shared" si="13"/>
        <v>11.802465956473107</v>
      </c>
      <c r="AZ31" s="112">
        <f t="shared" si="14"/>
        <v>89.370506024328336</v>
      </c>
      <c r="BA31" s="112">
        <f>生産者価格評価表!BF29</f>
        <v>-89.370623836936659</v>
      </c>
      <c r="BB31" s="108">
        <f t="shared" si="15"/>
        <v>-1.1781260832322005E-4</v>
      </c>
      <c r="BC31" s="15"/>
      <c r="BE31" s="5" t="s">
        <v>70</v>
      </c>
      <c r="BF31" s="42" t="s">
        <v>1</v>
      </c>
      <c r="BG31" s="107">
        <v>0.65330443579317232</v>
      </c>
      <c r="BH31" s="107">
        <v>27.81498722002803</v>
      </c>
      <c r="BI31" s="107">
        <v>10.926274538203373</v>
      </c>
      <c r="BJ31" s="107">
        <v>1.5248421749951737</v>
      </c>
      <c r="BK31" s="107">
        <v>5.6761165541901359</v>
      </c>
      <c r="BL31" s="107">
        <v>-6.6940228084019031E-5</v>
      </c>
      <c r="BM31" s="107">
        <v>0</v>
      </c>
      <c r="BN31" s="107">
        <v>1.2369356825039772</v>
      </c>
      <c r="BO31" s="108">
        <v>11.802465956473107</v>
      </c>
      <c r="BR31" s="106">
        <f>移輸入係数!$D31*生産者価格評価表!AP29</f>
        <v>2.8587274993649846E-2</v>
      </c>
      <c r="BS31" s="107">
        <f>移輸入係数!$D31*生産者価格評価表!AQ29</f>
        <v>27.180198933944151</v>
      </c>
      <c r="BT31" s="107">
        <f>移輸入係数!$D31*生産者価格評価表!AR29</f>
        <v>2.526860193431645</v>
      </c>
      <c r="BU31" s="107">
        <f>移輸入係数!$D31*生産者価格評価表!AS29</f>
        <v>0</v>
      </c>
      <c r="BV31" s="107">
        <f>移輸入係数!$D31*生産者価格評価表!AT29</f>
        <v>0</v>
      </c>
      <c r="BW31" s="108">
        <f>移輸入係数!$D31*生産者価格評価表!AU29</f>
        <v>0</v>
      </c>
    </row>
    <row r="32" spans="2:75" x14ac:dyDescent="0.15">
      <c r="B32" s="5" t="s">
        <v>71</v>
      </c>
      <c r="C32" s="42" t="s">
        <v>2</v>
      </c>
      <c r="D32" s="143">
        <f>移輸入係数!$E32*生産者価格評価表!AP30</f>
        <v>0</v>
      </c>
      <c r="E32" s="143">
        <f>移輸入係数!$E32*生産者価格評価表!AQ30</f>
        <v>948.26590696704238</v>
      </c>
      <c r="F32" s="143">
        <f>移輸入係数!$E32*生産者価格評価表!AR30</f>
        <v>7014.6429010345173</v>
      </c>
      <c r="G32" s="143">
        <f>移輸入係数!$E32*生産者価格評価表!AS30</f>
        <v>0</v>
      </c>
      <c r="H32" s="143">
        <f>移輸入係数!$E32*生産者価格評価表!AT30</f>
        <v>0</v>
      </c>
      <c r="I32" s="143">
        <f>移輸入係数!$E32*生産者価格評価表!AU30</f>
        <v>0</v>
      </c>
      <c r="J32" s="143">
        <f>生産者価格評価表!AV30</f>
        <v>0</v>
      </c>
      <c r="K32" s="143">
        <f>生産者価格評価表!AY30</f>
        <v>84.895839688455666</v>
      </c>
      <c r="L32" s="152">
        <f>生産者価格評価表!AZ30</f>
        <v>29106.520301492375</v>
      </c>
      <c r="N32" s="55">
        <v>384.63203801590515</v>
      </c>
      <c r="O32" s="143">
        <v>8280.7915609404608</v>
      </c>
      <c r="P32" s="143">
        <v>18011.461321463081</v>
      </c>
      <c r="Q32" s="143">
        <v>431.7826474526006</v>
      </c>
      <c r="R32" s="143">
        <v>1786.0417363576623</v>
      </c>
      <c r="S32" s="143">
        <v>-2.9808847228460968E-2</v>
      </c>
      <c r="T32" s="143">
        <v>0</v>
      </c>
      <c r="U32" s="143">
        <v>535.64150737347302</v>
      </c>
      <c r="V32" s="143">
        <v>33160.701635853722</v>
      </c>
      <c r="W32" s="17">
        <f t="shared" si="1"/>
        <v>62591.022638609677</v>
      </c>
      <c r="X32" s="143">
        <f>生産者価格評価表!BH30</f>
        <v>62591.012464594976</v>
      </c>
      <c r="Y32" s="152">
        <f t="shared" si="2"/>
        <v>1.0174014700169209E-2</v>
      </c>
      <c r="Z32" s="16"/>
      <c r="AA32" s="106">
        <f>付加価値率!$F31*誘発額計算!N32</f>
        <v>250.77968600159645</v>
      </c>
      <c r="AB32" s="107">
        <f>付加価値率!$F31*誘発額計算!O32</f>
        <v>5399.0674261290878</v>
      </c>
      <c r="AC32" s="107">
        <f>付加価値率!$F31*誘発額計算!P32</f>
        <v>11743.453920080441</v>
      </c>
      <c r="AD32" s="107">
        <f>付加価値率!$F31*誘発額計算!Q32</f>
        <v>281.52183397843618</v>
      </c>
      <c r="AE32" s="107">
        <f>付加価値率!$F31*誘発額計算!R32</f>
        <v>1164.497341771096</v>
      </c>
      <c r="AF32" s="107">
        <f>付加価値率!$F31*誘発額計算!S32</f>
        <v>-1.9435337177278713E-2</v>
      </c>
      <c r="AG32" s="107">
        <f>付加価値率!$F31*誘発額計算!T32</f>
        <v>0</v>
      </c>
      <c r="AH32" s="107">
        <f>付加価値率!$F31*誘発額計算!U32</f>
        <v>349.23770188635899</v>
      </c>
      <c r="AI32" s="107">
        <f>付加価値率!$F31*誘発額計算!V32</f>
        <v>21620.74274085338</v>
      </c>
      <c r="AJ32" s="112">
        <f t="shared" si="3"/>
        <v>40809.281215363226</v>
      </c>
      <c r="AK32" s="107">
        <v>40809.274581916288</v>
      </c>
      <c r="AL32" s="108">
        <f t="shared" si="4"/>
        <v>6.6334469374851324E-3</v>
      </c>
      <c r="AO32" s="5" t="s">
        <v>71</v>
      </c>
      <c r="AP32" s="42" t="s">
        <v>2</v>
      </c>
      <c r="AQ32" s="112">
        <f t="shared" si="5"/>
        <v>313.39619315698422</v>
      </c>
      <c r="AR32" s="112">
        <f t="shared" si="6"/>
        <v>6747.1460903574216</v>
      </c>
      <c r="AS32" s="112">
        <f t="shared" si="7"/>
        <v>14675.645431042787</v>
      </c>
      <c r="AT32" s="112">
        <f t="shared" si="8"/>
        <v>351.8142656054398</v>
      </c>
      <c r="AU32" s="112">
        <f t="shared" si="9"/>
        <v>1455.2575596181496</v>
      </c>
      <c r="AV32" s="112">
        <f t="shared" si="10"/>
        <v>-2.4288094387528578E-2</v>
      </c>
      <c r="AW32" s="112">
        <f t="shared" si="11"/>
        <v>0</v>
      </c>
      <c r="AX32" s="112">
        <f t="shared" si="12"/>
        <v>367.26523631046598</v>
      </c>
      <c r="AY32" s="112">
        <f t="shared" si="13"/>
        <v>3303.3259608613548</v>
      </c>
      <c r="AZ32" s="112">
        <f t="shared" si="14"/>
        <v>27213.826448858214</v>
      </c>
      <c r="BA32" s="112">
        <f>生産者価格評価表!BF30</f>
        <v>-27213.818159123704</v>
      </c>
      <c r="BB32" s="108">
        <f t="shared" si="15"/>
        <v>8.289734509162372E-3</v>
      </c>
      <c r="BC32" s="15"/>
      <c r="BE32" s="5" t="s">
        <v>71</v>
      </c>
      <c r="BF32" s="42" t="s">
        <v>2</v>
      </c>
      <c r="BG32" s="107">
        <v>313.39619315698422</v>
      </c>
      <c r="BH32" s="107">
        <v>5974.50393897289</v>
      </c>
      <c r="BI32" s="107">
        <v>8960.150713338131</v>
      </c>
      <c r="BJ32" s="107">
        <v>351.8142656054398</v>
      </c>
      <c r="BK32" s="107">
        <v>1455.2575596181496</v>
      </c>
      <c r="BL32" s="107">
        <v>-2.4288094387528578E-2</v>
      </c>
      <c r="BM32" s="107">
        <v>0</v>
      </c>
      <c r="BN32" s="107">
        <v>367.26523631046598</v>
      </c>
      <c r="BO32" s="108">
        <v>3303.3259608613548</v>
      </c>
      <c r="BR32" s="106">
        <f>移輸入係数!$D32*生産者価格評価表!AP30</f>
        <v>0</v>
      </c>
      <c r="BS32" s="107">
        <f>移輸入係数!$D32*生産者価格評価表!AQ30</f>
        <v>772.64215138453187</v>
      </c>
      <c r="BT32" s="107">
        <f>移輸入係数!$D32*生産者価格評価表!AR30</f>
        <v>5715.4947177046552</v>
      </c>
      <c r="BU32" s="107">
        <f>移輸入係数!$D32*生産者価格評価表!AS30</f>
        <v>0</v>
      </c>
      <c r="BV32" s="107">
        <f>移輸入係数!$D32*生産者価格評価表!AT30</f>
        <v>0</v>
      </c>
      <c r="BW32" s="108">
        <f>移輸入係数!$D32*生産者価格評価表!AU30</f>
        <v>0</v>
      </c>
    </row>
    <row r="33" spans="2:75" x14ac:dyDescent="0.15">
      <c r="B33" s="5" t="s">
        <v>72</v>
      </c>
      <c r="C33" s="42" t="s">
        <v>134</v>
      </c>
      <c r="D33" s="143">
        <f>移輸入係数!$E33*生産者価格評価表!AP31</f>
        <v>9457.1748604708901</v>
      </c>
      <c r="E33" s="143">
        <f>移輸入係数!$E33*生産者価格評価表!AQ31</f>
        <v>408392.89683223155</v>
      </c>
      <c r="F33" s="143">
        <f>移輸入係数!$E33*生産者価格評価表!AR31</f>
        <v>51.328775475953577</v>
      </c>
      <c r="G33" s="143">
        <f>移輸入係数!$E33*生産者価格評価表!AS31</f>
        <v>3426.151611023085</v>
      </c>
      <c r="H33" s="143">
        <f>移輸入係数!$E33*生産者価格評価表!AT31</f>
        <v>41899.96643870118</v>
      </c>
      <c r="I33" s="143">
        <f>移輸入係数!$E33*生産者価格評価表!AU31</f>
        <v>0</v>
      </c>
      <c r="J33" s="143">
        <f>生産者価格評価表!AV31</f>
        <v>0</v>
      </c>
      <c r="K33" s="143">
        <f>生産者価格評価表!AY31</f>
        <v>51352.36340951686</v>
      </c>
      <c r="L33" s="152">
        <f>生産者価格評価表!AZ31</f>
        <v>114084.68253140748</v>
      </c>
      <c r="N33" s="55">
        <v>11642.850427167754</v>
      </c>
      <c r="O33" s="143">
        <v>450455.53257166565</v>
      </c>
      <c r="P33" s="143">
        <v>27532.971746610852</v>
      </c>
      <c r="Q33" s="143">
        <v>13312.703144504449</v>
      </c>
      <c r="R33" s="143">
        <v>66031.093947005385</v>
      </c>
      <c r="S33" s="143">
        <v>-0.59018093113972359</v>
      </c>
      <c r="T33" s="143">
        <v>0</v>
      </c>
      <c r="U33" s="143">
        <v>55955.869874226933</v>
      </c>
      <c r="V33" s="143">
        <v>160397.80509208085</v>
      </c>
      <c r="W33" s="17">
        <f t="shared" si="1"/>
        <v>785328.23662233073</v>
      </c>
      <c r="X33" s="143">
        <f>生産者価格評価表!BH31</f>
        <v>785328.31896236935</v>
      </c>
      <c r="Y33" s="152">
        <f t="shared" si="2"/>
        <v>-8.2340038614347577E-2</v>
      </c>
      <c r="Z33" s="16"/>
      <c r="AA33" s="106">
        <f>付加価値率!$F32*誘発額計算!N33</f>
        <v>8135.153952321798</v>
      </c>
      <c r="AB33" s="107">
        <f>付加価値率!$F32*誘発額計算!O33</f>
        <v>314744.66919154959</v>
      </c>
      <c r="AC33" s="107">
        <f>付加価値率!$F32*誘発額計算!P33</f>
        <v>19237.983458153245</v>
      </c>
      <c r="AD33" s="107">
        <f>付加価値率!$F32*誘発額計算!Q33</f>
        <v>9301.9222637602434</v>
      </c>
      <c r="AE33" s="107">
        <f>付加価値率!$F32*誘発額計算!R33</f>
        <v>46137.594763362933</v>
      </c>
      <c r="AF33" s="107">
        <f>付加価値率!$F32*誘発額計算!S33</f>
        <v>-0.41237433776036464</v>
      </c>
      <c r="AG33" s="107">
        <f>付加価値率!$F32*誘発額計算!T33</f>
        <v>0</v>
      </c>
      <c r="AH33" s="107">
        <f>付加価値率!$F32*誘発額計算!U33</f>
        <v>39097.780978163435</v>
      </c>
      <c r="AI33" s="107">
        <f>付加価値率!$F32*誘発額計算!V33</f>
        <v>112074.00165459345</v>
      </c>
      <c r="AJ33" s="112">
        <f t="shared" si="3"/>
        <v>548728.69388756691</v>
      </c>
      <c r="AK33" s="107">
        <v>548728.75142063363</v>
      </c>
      <c r="AL33" s="108">
        <f t="shared" si="4"/>
        <v>-5.7533066719770432E-2</v>
      </c>
      <c r="AO33" s="5" t="s">
        <v>72</v>
      </c>
      <c r="AP33" s="42" t="s">
        <v>134</v>
      </c>
      <c r="AQ33" s="112">
        <f t="shared" si="5"/>
        <v>1966.8844467399772</v>
      </c>
      <c r="AR33" s="112">
        <f t="shared" si="6"/>
        <v>76097.686430444839</v>
      </c>
      <c r="AS33" s="112">
        <f t="shared" si="7"/>
        <v>4651.2814228528796</v>
      </c>
      <c r="AT33" s="112">
        <f t="shared" si="8"/>
        <v>2248.980945241075</v>
      </c>
      <c r="AU33" s="112">
        <f t="shared" si="9"/>
        <v>11154.960075973828</v>
      </c>
      <c r="AV33" s="112">
        <f t="shared" si="10"/>
        <v>-9.970219075498514E-2</v>
      </c>
      <c r="AW33" s="112">
        <f t="shared" si="11"/>
        <v>0</v>
      </c>
      <c r="AX33" s="112">
        <f t="shared" si="12"/>
        <v>777.69317080438157</v>
      </c>
      <c r="AY33" s="112">
        <f t="shared" si="13"/>
        <v>7823.9054099666901</v>
      </c>
      <c r="AZ33" s="112">
        <f t="shared" si="14"/>
        <v>104721.29219983291</v>
      </c>
      <c r="BA33" s="112">
        <f>生産者価格評価表!BF31</f>
        <v>-104721.30610994382</v>
      </c>
      <c r="BB33" s="108">
        <f t="shared" si="15"/>
        <v>-1.3910110908909701E-2</v>
      </c>
      <c r="BC33" s="15"/>
      <c r="BE33" s="5" t="s">
        <v>72</v>
      </c>
      <c r="BF33" s="42" t="s">
        <v>134</v>
      </c>
      <c r="BG33" s="107">
        <v>369.2370098411912</v>
      </c>
      <c r="BH33" s="107">
        <v>7105.8495977696766</v>
      </c>
      <c r="BI33" s="107">
        <v>4642.6101983288336</v>
      </c>
      <c r="BJ33" s="107">
        <v>1670.1841670766994</v>
      </c>
      <c r="BK33" s="107">
        <v>4076.5910096749967</v>
      </c>
      <c r="BL33" s="107">
        <v>-9.970219075498514E-2</v>
      </c>
      <c r="BM33" s="107">
        <v>0</v>
      </c>
      <c r="BN33" s="107">
        <v>777.69317080438157</v>
      </c>
      <c r="BO33" s="108">
        <v>7823.9054099666901</v>
      </c>
      <c r="BR33" s="106">
        <f>移輸入係数!$D33*生産者価格評価表!AP31</f>
        <v>1597.6474368987861</v>
      </c>
      <c r="BS33" s="107">
        <f>移輸入係数!$D33*生産者価格評価表!AQ31</f>
        <v>68991.836832675166</v>
      </c>
      <c r="BT33" s="107">
        <f>移輸入係数!$D33*生産者価格評価表!AR31</f>
        <v>8.6712245240464245</v>
      </c>
      <c r="BU33" s="107">
        <f>移輸入係数!$D33*生産者価格評価表!AS31</f>
        <v>578.7967781643755</v>
      </c>
      <c r="BV33" s="107">
        <f>移輸入係数!$D33*生産者価格評価表!AT31</f>
        <v>7078.3690662988301</v>
      </c>
      <c r="BW33" s="108">
        <f>移輸入係数!$D33*生産者価格評価表!AU31</f>
        <v>0</v>
      </c>
    </row>
    <row r="34" spans="2:75" x14ac:dyDescent="0.15">
      <c r="B34" s="5" t="s">
        <v>73</v>
      </c>
      <c r="C34" s="42" t="s">
        <v>135</v>
      </c>
      <c r="D34" s="143">
        <f>移輸入係数!$E34*生産者価格評価表!AP32</f>
        <v>1.911252501740313</v>
      </c>
      <c r="E34" s="143">
        <f>移輸入係数!$E34*生産者価格評価表!AQ32</f>
        <v>248082.43043345696</v>
      </c>
      <c r="F34" s="143">
        <f>移輸入係数!$E34*生産者価格評価表!AR32</f>
        <v>0</v>
      </c>
      <c r="G34" s="143">
        <f>移輸入係数!$E34*生産者価格評価表!AS32</f>
        <v>0</v>
      </c>
      <c r="H34" s="143">
        <f>移輸入係数!$E34*生産者価格評価表!AT32</f>
        <v>0</v>
      </c>
      <c r="I34" s="143">
        <f>移輸入係数!$E34*生産者価格評価表!AU32</f>
        <v>0</v>
      </c>
      <c r="J34" s="143">
        <f>生産者価格評価表!AV32</f>
        <v>0</v>
      </c>
      <c r="K34" s="143">
        <f>生産者価格評価表!AY32</f>
        <v>24907.097833676089</v>
      </c>
      <c r="L34" s="152">
        <f>生産者価格評価表!AZ32</f>
        <v>18915.864318534102</v>
      </c>
      <c r="N34" s="55">
        <v>945.75900037612473</v>
      </c>
      <c r="O34" s="143">
        <v>362233.01596451353</v>
      </c>
      <c r="P34" s="143">
        <v>19404.532457553629</v>
      </c>
      <c r="Q34" s="143">
        <v>3532.2050800889929</v>
      </c>
      <c r="R34" s="143">
        <v>12545.402072026141</v>
      </c>
      <c r="S34" s="143">
        <v>-0.18291670311481184</v>
      </c>
      <c r="T34" s="143">
        <v>0</v>
      </c>
      <c r="U34" s="143">
        <v>30360.997886800651</v>
      </c>
      <c r="V34" s="143">
        <v>51308.741484017097</v>
      </c>
      <c r="W34" s="17">
        <f t="shared" si="1"/>
        <v>480330.47102867306</v>
      </c>
      <c r="X34" s="143">
        <f>生産者価格評価表!BH32</f>
        <v>480330.44851466292</v>
      </c>
      <c r="Y34" s="152">
        <f t="shared" si="2"/>
        <v>2.2514010139275342E-2</v>
      </c>
      <c r="Z34" s="16"/>
      <c r="AA34" s="106">
        <f>付加価値率!$F33*誘発額計算!N34</f>
        <v>583.04634233484319</v>
      </c>
      <c r="AB34" s="107">
        <f>付加価値率!$F33*誘発額計算!O34</f>
        <v>223311.26105808729</v>
      </c>
      <c r="AC34" s="107">
        <f>付加価値率!$F33*誘発額計算!P34</f>
        <v>11962.605346176939</v>
      </c>
      <c r="AD34" s="107">
        <f>付加価値率!$F33*誘発額計算!Q34</f>
        <v>2177.5518409059896</v>
      </c>
      <c r="AE34" s="107">
        <f>付加価値率!$F33*誘発額計算!R34</f>
        <v>7734.0535890283199</v>
      </c>
      <c r="AF34" s="107">
        <f>付加価値率!$F33*誘発額計算!S34</f>
        <v>-0.11276542402517511</v>
      </c>
      <c r="AG34" s="107">
        <f>付加価値率!$F33*誘発額計算!T34</f>
        <v>0</v>
      </c>
      <c r="AH34" s="107">
        <f>付加価値率!$F33*誘発額計算!U34</f>
        <v>18717.103152594958</v>
      </c>
      <c r="AI34" s="107">
        <f>付加価値率!$F33*誘発額計算!V34</f>
        <v>31631.075189517593</v>
      </c>
      <c r="AJ34" s="112">
        <f t="shared" si="3"/>
        <v>296116.5837532219</v>
      </c>
      <c r="AK34" s="107">
        <v>296116.56987366988</v>
      </c>
      <c r="AL34" s="108">
        <f t="shared" si="4"/>
        <v>1.3879552017897367E-2</v>
      </c>
      <c r="AO34" s="5" t="s">
        <v>73</v>
      </c>
      <c r="AP34" s="42" t="s">
        <v>135</v>
      </c>
      <c r="AQ34" s="112">
        <f t="shared" si="5"/>
        <v>56.379176272209811</v>
      </c>
      <c r="AR34" s="112">
        <f t="shared" si="6"/>
        <v>21593.660806352989</v>
      </c>
      <c r="AS34" s="112">
        <f t="shared" si="7"/>
        <v>1156.755109355712</v>
      </c>
      <c r="AT34" s="112">
        <f t="shared" si="8"/>
        <v>210.56401552693018</v>
      </c>
      <c r="AU34" s="112">
        <f t="shared" si="9"/>
        <v>747.86434445056057</v>
      </c>
      <c r="AV34" s="112">
        <f t="shared" si="10"/>
        <v>-1.0904144759859673E-2</v>
      </c>
      <c r="AW34" s="112">
        <f t="shared" si="11"/>
        <v>0</v>
      </c>
      <c r="AX34" s="112">
        <f t="shared" si="12"/>
        <v>325.12129659230141</v>
      </c>
      <c r="AY34" s="112">
        <f t="shared" si="13"/>
        <v>1931.0244268894089</v>
      </c>
      <c r="AZ34" s="112">
        <f t="shared" si="14"/>
        <v>26021.35827129535</v>
      </c>
      <c r="BA34" s="112">
        <f>生産者価格評価表!BF32</f>
        <v>-26021.356929176112</v>
      </c>
      <c r="BB34" s="108">
        <f t="shared" si="15"/>
        <v>1.3421192379610147E-3</v>
      </c>
      <c r="BC34" s="15"/>
      <c r="BE34" s="5" t="s">
        <v>73</v>
      </c>
      <c r="BF34" s="42" t="s">
        <v>135</v>
      </c>
      <c r="BG34" s="107">
        <v>56.265241494265887</v>
      </c>
      <c r="BH34" s="107">
        <v>6804.8160056335164</v>
      </c>
      <c r="BI34" s="107">
        <v>1156.755109355712</v>
      </c>
      <c r="BJ34" s="107">
        <v>210.56401552693018</v>
      </c>
      <c r="BK34" s="107">
        <v>747.86434445056057</v>
      </c>
      <c r="BL34" s="107">
        <v>-1.0904144759859673E-2</v>
      </c>
      <c r="BM34" s="107">
        <v>0</v>
      </c>
      <c r="BN34" s="107">
        <v>325.12129659230141</v>
      </c>
      <c r="BO34" s="108">
        <v>1931.0244268894089</v>
      </c>
      <c r="BR34" s="106">
        <f>移輸入係数!$D34*生産者価格評価表!AP32</f>
        <v>0.11393477794392168</v>
      </c>
      <c r="BS34" s="107">
        <f>移輸入係数!$D34*生産者価格評価表!AQ32</f>
        <v>14788.844800719473</v>
      </c>
      <c r="BT34" s="107">
        <f>移輸入係数!$D34*生産者価格評価表!AR32</f>
        <v>0</v>
      </c>
      <c r="BU34" s="107">
        <f>移輸入係数!$D34*生産者価格評価表!AS32</f>
        <v>0</v>
      </c>
      <c r="BV34" s="107">
        <f>移輸入係数!$D34*生産者価格評価表!AT32</f>
        <v>0</v>
      </c>
      <c r="BW34" s="108">
        <f>移輸入係数!$D34*生産者価格評価表!AU32</f>
        <v>0</v>
      </c>
    </row>
    <row r="35" spans="2:75" x14ac:dyDescent="0.15">
      <c r="B35" s="5" t="s">
        <v>74</v>
      </c>
      <c r="C35" s="42" t="s">
        <v>136</v>
      </c>
      <c r="D35" s="143">
        <f>移輸入係数!$E35*生産者価格評価表!AP33</f>
        <v>0</v>
      </c>
      <c r="E35" s="143">
        <f>移輸入係数!$E35*生産者価格評価表!AQ33</f>
        <v>730614.30270810041</v>
      </c>
      <c r="F35" s="143">
        <f>移輸入係数!$E35*生産者価格評価表!AR33</f>
        <v>47.028687433150132</v>
      </c>
      <c r="G35" s="143">
        <f>移輸入係数!$E35*生産者価格評価表!AS33</f>
        <v>0</v>
      </c>
      <c r="H35" s="143">
        <f>移輸入係数!$E35*生産者価格評価表!AT33</f>
        <v>21354.552186781391</v>
      </c>
      <c r="I35" s="143">
        <f>移輸入係数!$E35*生産者価格評価表!AU33</f>
        <v>0</v>
      </c>
      <c r="J35" s="143">
        <f>生産者価格評価表!AV33</f>
        <v>0</v>
      </c>
      <c r="K35" s="143">
        <f>生産者価格評価表!AY33</f>
        <v>374.83071746467607</v>
      </c>
      <c r="L35" s="152">
        <f>生産者価格評価表!AZ33</f>
        <v>60299.656148470982</v>
      </c>
      <c r="N35" s="55">
        <v>1793.9541888004114</v>
      </c>
      <c r="O35" s="143">
        <v>816111.97911581304</v>
      </c>
      <c r="P35" s="143">
        <v>15848.795037629212</v>
      </c>
      <c r="Q35" s="143">
        <v>2444.2221715476239</v>
      </c>
      <c r="R35" s="143">
        <v>33441.813594751759</v>
      </c>
      <c r="S35" s="143">
        <v>-0.29752907829576719</v>
      </c>
      <c r="T35" s="143">
        <v>0</v>
      </c>
      <c r="U35" s="143">
        <v>4790.744168276764</v>
      </c>
      <c r="V35" s="143">
        <v>92964.095125071573</v>
      </c>
      <c r="W35" s="17">
        <f t="shared" si="1"/>
        <v>967395.30587281205</v>
      </c>
      <c r="X35" s="143">
        <f>生産者価格評価表!BH33</f>
        <v>967395.28915889002</v>
      </c>
      <c r="Y35" s="152">
        <f t="shared" si="2"/>
        <v>1.6713922028429806E-2</v>
      </c>
      <c r="Z35" s="16"/>
      <c r="AA35" s="106">
        <f>付加価値率!$F34*誘発額計算!N35</f>
        <v>1440.7751229816397</v>
      </c>
      <c r="AB35" s="107">
        <f>付加価値率!$F34*誘発額計算!O35</f>
        <v>655442.51041529444</v>
      </c>
      <c r="AC35" s="107">
        <f>付加価値率!$F34*誘発額計算!P35</f>
        <v>12728.613563270603</v>
      </c>
      <c r="AD35" s="107">
        <f>付加価値率!$F34*誘発額計算!Q35</f>
        <v>1963.0236500971068</v>
      </c>
      <c r="AE35" s="107">
        <f>付加価値率!$F34*誘発額計算!R35</f>
        <v>26858.062148691854</v>
      </c>
      <c r="AF35" s="107">
        <f>付加価値率!$F34*誘発額計算!S35</f>
        <v>-0.23895398056894881</v>
      </c>
      <c r="AG35" s="107">
        <f>付加価値率!$F34*誘発額計算!T35</f>
        <v>0</v>
      </c>
      <c r="AH35" s="107">
        <f>付加価値率!$F34*誘発額計算!U35</f>
        <v>3847.5815387671869</v>
      </c>
      <c r="AI35" s="107">
        <f>付加価値率!$F34*誘発額計算!V35</f>
        <v>74662.082467259446</v>
      </c>
      <c r="AJ35" s="112">
        <f t="shared" si="3"/>
        <v>776942.40995238174</v>
      </c>
      <c r="AK35" s="107">
        <v>776942.39652896032</v>
      </c>
      <c r="AL35" s="108">
        <f t="shared" si="4"/>
        <v>1.3423421420156956E-2</v>
      </c>
      <c r="AO35" s="5" t="s">
        <v>74</v>
      </c>
      <c r="AP35" s="42" t="s">
        <v>136</v>
      </c>
      <c r="AQ35" s="112">
        <f t="shared" si="5"/>
        <v>113.34355510373582</v>
      </c>
      <c r="AR35" s="112">
        <f t="shared" si="6"/>
        <v>51562.650625758746</v>
      </c>
      <c r="AS35" s="112">
        <f t="shared" si="7"/>
        <v>1001.340382541506</v>
      </c>
      <c r="AT35" s="112">
        <f t="shared" si="8"/>
        <v>154.42804064680772</v>
      </c>
      <c r="AU35" s="112">
        <f t="shared" si="9"/>
        <v>2112.8822941014987</v>
      </c>
      <c r="AV35" s="112">
        <f t="shared" si="10"/>
        <v>-1.8798140828406581E-2</v>
      </c>
      <c r="AW35" s="112">
        <f t="shared" si="11"/>
        <v>0</v>
      </c>
      <c r="AX35" s="112">
        <f t="shared" si="12"/>
        <v>279.00117665776889</v>
      </c>
      <c r="AY35" s="112">
        <f t="shared" si="13"/>
        <v>2063.767102967448</v>
      </c>
      <c r="AZ35" s="112">
        <f t="shared" si="14"/>
        <v>57287.39437963668</v>
      </c>
      <c r="BA35" s="112">
        <f>生産者価格評価表!BF33</f>
        <v>-57287.393323636854</v>
      </c>
      <c r="BB35" s="108">
        <f t="shared" si="15"/>
        <v>1.0559998263488524E-3</v>
      </c>
      <c r="BC35" s="15"/>
      <c r="BE35" s="5" t="s">
        <v>74</v>
      </c>
      <c r="BF35" s="42" t="s">
        <v>136</v>
      </c>
      <c r="BG35" s="107">
        <v>113.34355510373582</v>
      </c>
      <c r="BH35" s="107">
        <v>5401.8160874213218</v>
      </c>
      <c r="BI35" s="107">
        <v>998.3690699746561</v>
      </c>
      <c r="BJ35" s="107">
        <v>154.42804064680772</v>
      </c>
      <c r="BK35" s="107">
        <v>763.68348088289417</v>
      </c>
      <c r="BL35" s="107">
        <v>-1.8798140828406581E-2</v>
      </c>
      <c r="BM35" s="107">
        <v>0</v>
      </c>
      <c r="BN35" s="107">
        <v>279.00117665776889</v>
      </c>
      <c r="BO35" s="108">
        <v>2063.767102967448</v>
      </c>
      <c r="BR35" s="106">
        <f>移輸入係数!$D35*生産者価格評価表!AP33</f>
        <v>0</v>
      </c>
      <c r="BS35" s="107">
        <f>移輸入係数!$D35*生産者価格評価表!AQ33</f>
        <v>46160.834538337425</v>
      </c>
      <c r="BT35" s="107">
        <f>移輸入係数!$D35*生産者価格評価表!AR33</f>
        <v>2.9713125668498672</v>
      </c>
      <c r="BU35" s="107">
        <f>移輸入係数!$D35*生産者価格評価表!AS33</f>
        <v>0</v>
      </c>
      <c r="BV35" s="107">
        <f>移輸入係数!$D35*生産者価格評価表!AT33</f>
        <v>1349.1988132186045</v>
      </c>
      <c r="BW35" s="108">
        <f>移輸入係数!$D35*生産者価格評価表!AU33</f>
        <v>0</v>
      </c>
    </row>
    <row r="36" spans="2:75" x14ac:dyDescent="0.15">
      <c r="B36" s="5" t="s">
        <v>75</v>
      </c>
      <c r="C36" s="42" t="s">
        <v>137</v>
      </c>
      <c r="D36" s="143">
        <f>移輸入係数!$E36*生産者価格評価表!AP34</f>
        <v>1599.6492876765117</v>
      </c>
      <c r="E36" s="143">
        <f>移輸入係数!$E36*生産者価格評価表!AQ34</f>
        <v>112090.93263976953</v>
      </c>
      <c r="F36" s="143">
        <f>移輸入係数!$E36*生産者価格評価表!AR34</f>
        <v>206.27914202666832</v>
      </c>
      <c r="G36" s="143">
        <f>移輸入係数!$E36*生産者価格評価表!AS34</f>
        <v>332.81488714189504</v>
      </c>
      <c r="H36" s="143">
        <f>移輸入係数!$E36*生産者価格評価表!AT34</f>
        <v>3582.4263437549585</v>
      </c>
      <c r="I36" s="143">
        <f>移輸入係数!$E36*生産者価格評価表!AU34</f>
        <v>0</v>
      </c>
      <c r="J36" s="143">
        <f>生産者価格評価表!AV34</f>
        <v>0</v>
      </c>
      <c r="K36" s="143">
        <f>生産者価格評価表!AY34</f>
        <v>8079.780370404761</v>
      </c>
      <c r="L36" s="152">
        <f>生産者価格評価表!AZ34</f>
        <v>107167.23202757152</v>
      </c>
      <c r="N36" s="55">
        <v>3019.3158448472323</v>
      </c>
      <c r="O36" s="143">
        <v>160742.4885449147</v>
      </c>
      <c r="P36" s="143">
        <v>24646.187927922714</v>
      </c>
      <c r="Q36" s="143">
        <v>7618.0490888758859</v>
      </c>
      <c r="R36" s="143">
        <v>23813.977063277543</v>
      </c>
      <c r="S36" s="143">
        <v>-0.40478217018347679</v>
      </c>
      <c r="T36" s="143">
        <v>0</v>
      </c>
      <c r="U36" s="143">
        <v>13060.07888353777</v>
      </c>
      <c r="V36" s="143">
        <v>143744.90526035201</v>
      </c>
      <c r="W36" s="17">
        <f t="shared" si="1"/>
        <v>376644.59783155762</v>
      </c>
      <c r="X36" s="143">
        <f>生産者価格評価表!BH34</f>
        <v>376644.42457135883</v>
      </c>
      <c r="Y36" s="152">
        <f t="shared" si="2"/>
        <v>0.17326019878964871</v>
      </c>
      <c r="Z36" s="16"/>
      <c r="AA36" s="106">
        <f>付加価値率!$F35*誘発額計算!N36</f>
        <v>1679.9495269841502</v>
      </c>
      <c r="AB36" s="107">
        <f>付加価値率!$F35*誘発額計算!O36</f>
        <v>89437.237266228345</v>
      </c>
      <c r="AC36" s="107">
        <f>付加価値率!$F35*誘発額計算!P36</f>
        <v>13713.156847150307</v>
      </c>
      <c r="AD36" s="107">
        <f>付加価値率!$F35*誘発額計算!Q36</f>
        <v>4238.6880409481028</v>
      </c>
      <c r="AE36" s="107">
        <f>付加価値率!$F35*誘発額計算!R36</f>
        <v>13250.114118183186</v>
      </c>
      <c r="AF36" s="107">
        <f>付加価値率!$F35*誘発額計算!S36</f>
        <v>-0.22522109321284209</v>
      </c>
      <c r="AG36" s="107">
        <f>付加価値率!$F35*誘発額計算!T36</f>
        <v>0</v>
      </c>
      <c r="AH36" s="107">
        <f>付加価値率!$F35*誘発額計算!U36</f>
        <v>7266.6373676070552</v>
      </c>
      <c r="AI36" s="107">
        <f>付加価値率!$F35*誘発額計算!V36</f>
        <v>79979.769592713201</v>
      </c>
      <c r="AJ36" s="112">
        <f t="shared" si="3"/>
        <v>209565.32753872115</v>
      </c>
      <c r="AK36" s="107">
        <v>209565.2311366208</v>
      </c>
      <c r="AL36" s="108">
        <f t="shared" si="4"/>
        <v>9.6402100345585495E-2</v>
      </c>
      <c r="AO36" s="5" t="s">
        <v>75</v>
      </c>
      <c r="AP36" s="42" t="s">
        <v>137</v>
      </c>
      <c r="AQ36" s="112">
        <f t="shared" si="5"/>
        <v>1664.5366322306677</v>
      </c>
      <c r="AR36" s="112">
        <f t="shared" si="6"/>
        <v>88616.684801475843</v>
      </c>
      <c r="AS36" s="112">
        <f t="shared" si="7"/>
        <v>13587.343874898363</v>
      </c>
      <c r="AT36" s="112">
        <f t="shared" si="8"/>
        <v>4199.7996984005367</v>
      </c>
      <c r="AU36" s="112">
        <f t="shared" si="9"/>
        <v>13128.549385972559</v>
      </c>
      <c r="AV36" s="112">
        <f t="shared" si="10"/>
        <v>-0.22315477577282614</v>
      </c>
      <c r="AW36" s="112">
        <f t="shared" si="11"/>
        <v>0</v>
      </c>
      <c r="AX36" s="112">
        <f t="shared" si="12"/>
        <v>2745.6184581355928</v>
      </c>
      <c r="AY36" s="112">
        <f t="shared" si="13"/>
        <v>20165.12354003391</v>
      </c>
      <c r="AZ36" s="112">
        <f t="shared" si="14"/>
        <v>144107.4332363717</v>
      </c>
      <c r="BA36" s="112">
        <f>生産者価格評価表!BF34</f>
        <v>-144107.33771872375</v>
      </c>
      <c r="BB36" s="108">
        <f t="shared" si="15"/>
        <v>9.5517647947417572E-2</v>
      </c>
      <c r="BC36" s="15"/>
      <c r="BE36" s="5" t="s">
        <v>75</v>
      </c>
      <c r="BF36" s="42" t="s">
        <v>137</v>
      </c>
      <c r="BG36" s="107">
        <v>782.65643986743055</v>
      </c>
      <c r="BH36" s="107">
        <v>26821.406298826547</v>
      </c>
      <c r="BI36" s="107">
        <v>13473.62301692503</v>
      </c>
      <c r="BJ36" s="107">
        <v>4016.320195139946</v>
      </c>
      <c r="BK36" s="107">
        <v>11153.572209727517</v>
      </c>
      <c r="BL36" s="107">
        <v>-0.22315477577282614</v>
      </c>
      <c r="BM36" s="107">
        <v>0</v>
      </c>
      <c r="BN36" s="107">
        <v>2745.6184581355928</v>
      </c>
      <c r="BO36" s="108">
        <v>20165.12354003391</v>
      </c>
      <c r="BR36" s="106">
        <f>移輸入係数!$D36*生産者価格評価表!AP34</f>
        <v>881.88019236323703</v>
      </c>
      <c r="BS36" s="107">
        <f>移輸入係数!$D36*生産者価格評価表!AQ34</f>
        <v>61795.278502649293</v>
      </c>
      <c r="BT36" s="107">
        <f>移輸入係数!$D36*生産者価格評価表!AR34</f>
        <v>113.72085797333168</v>
      </c>
      <c r="BU36" s="107">
        <f>移輸入係数!$D36*生産者価格評価表!AS34</f>
        <v>183.47950326059026</v>
      </c>
      <c r="BV36" s="107">
        <f>移輸入係数!$D36*生産者価格評価表!AT34</f>
        <v>1974.9771762450423</v>
      </c>
      <c r="BW36" s="108">
        <f>移輸入係数!$D36*生産者価格評価表!AU34</f>
        <v>0</v>
      </c>
    </row>
    <row r="37" spans="2:75" x14ac:dyDescent="0.15">
      <c r="B37" s="5" t="s">
        <v>76</v>
      </c>
      <c r="C37" s="42" t="s">
        <v>108</v>
      </c>
      <c r="D37" s="143">
        <f>移輸入係数!$E37*生産者価格評価表!AP35</f>
        <v>410.38821054934033</v>
      </c>
      <c r="E37" s="143">
        <f>移輸入係数!$E37*生産者価格評価表!AQ35</f>
        <v>67164.763958297714</v>
      </c>
      <c r="F37" s="143">
        <f>移輸入係数!$E37*生産者価格評価表!AR35</f>
        <v>36.884663094129309</v>
      </c>
      <c r="G37" s="143">
        <f>移輸入係数!$E37*生産者価格評価表!AS35</f>
        <v>3019.0488408566634</v>
      </c>
      <c r="H37" s="143">
        <f>移輸入係数!$E37*生産者価格評価表!AT35</f>
        <v>82526.864960795981</v>
      </c>
      <c r="I37" s="143">
        <f>移輸入係数!$E37*生産者価格評価表!AU35</f>
        <v>-6.0774252117809988</v>
      </c>
      <c r="J37" s="143">
        <f>生産者価格評価表!AV35</f>
        <v>0</v>
      </c>
      <c r="K37" s="143">
        <f>生産者価格評価表!AY35</f>
        <v>9927.6818157983489</v>
      </c>
      <c r="L37" s="152">
        <f>生産者価格評価表!AZ35</f>
        <v>191540.53177758824</v>
      </c>
      <c r="N37" s="55">
        <v>987.76278187616072</v>
      </c>
      <c r="O37" s="143">
        <v>96119.924999941519</v>
      </c>
      <c r="P37" s="143">
        <v>12013.024630697375</v>
      </c>
      <c r="Q37" s="143">
        <v>4550.4476228957437</v>
      </c>
      <c r="R37" s="143">
        <v>93251.075078997281</v>
      </c>
      <c r="S37" s="143">
        <v>-6.5210682157257729</v>
      </c>
      <c r="T37" s="143">
        <v>0</v>
      </c>
      <c r="U37" s="143">
        <v>13103.573718177526</v>
      </c>
      <c r="V37" s="143">
        <v>218713.52417590033</v>
      </c>
      <c r="W37" s="17">
        <f t="shared" si="1"/>
        <v>438732.81194027024</v>
      </c>
      <c r="X37" s="143">
        <f>生産者価格評価表!BH35</f>
        <v>438732.81788392697</v>
      </c>
      <c r="Y37" s="152">
        <f t="shared" si="2"/>
        <v>-5.9436567244119942E-3</v>
      </c>
      <c r="Z37" s="16"/>
      <c r="AA37" s="106">
        <f>付加価値率!$F36*誘発額計算!N37</f>
        <v>496.99148244497934</v>
      </c>
      <c r="AB37" s="107">
        <f>付加価値率!$F36*誘発額計算!O37</f>
        <v>48362.607798893921</v>
      </c>
      <c r="AC37" s="107">
        <f>付加価値率!$F36*誘発額計算!P37</f>
        <v>6044.3367875414297</v>
      </c>
      <c r="AD37" s="107">
        <f>付加価値率!$F36*誘発額計算!Q37</f>
        <v>2289.5514503954296</v>
      </c>
      <c r="AE37" s="107">
        <f>付加価値率!$F36*誘発額計算!R37</f>
        <v>46919.149914791342</v>
      </c>
      <c r="AF37" s="107">
        <f>付加価値率!$F36*誘発額計算!S37</f>
        <v>-3.2810664859254772</v>
      </c>
      <c r="AG37" s="107">
        <f>付加価値率!$F36*誘発額計算!T37</f>
        <v>0</v>
      </c>
      <c r="AH37" s="107">
        <f>付加価値率!$F36*誘発額計算!U37</f>
        <v>6593.0450579991548</v>
      </c>
      <c r="AI37" s="107">
        <f>付加価値率!$F36*誘発額計算!V37</f>
        <v>110045.40827554128</v>
      </c>
      <c r="AJ37" s="112">
        <f t="shared" si="3"/>
        <v>220747.80970112162</v>
      </c>
      <c r="AK37" s="107">
        <v>220747.81269166435</v>
      </c>
      <c r="AL37" s="108">
        <f t="shared" si="4"/>
        <v>-2.9905427363701165E-3</v>
      </c>
      <c r="AO37" s="5" t="s">
        <v>76</v>
      </c>
      <c r="AP37" s="42" t="s">
        <v>108</v>
      </c>
      <c r="AQ37" s="112">
        <f t="shared" si="5"/>
        <v>1958.0118814058094</v>
      </c>
      <c r="AR37" s="112">
        <f t="shared" si="6"/>
        <v>190535.58065049327</v>
      </c>
      <c r="AS37" s="112">
        <f t="shared" si="7"/>
        <v>23813.050451090072</v>
      </c>
      <c r="AT37" s="112">
        <f t="shared" si="8"/>
        <v>9020.2128231854604</v>
      </c>
      <c r="AU37" s="112">
        <f t="shared" si="9"/>
        <v>184848.74740039901</v>
      </c>
      <c r="AV37" s="112">
        <f t="shared" si="10"/>
        <v>-12.926513612505859</v>
      </c>
      <c r="AW37" s="112">
        <f t="shared" si="11"/>
        <v>0</v>
      </c>
      <c r="AX37" s="112">
        <f t="shared" si="12"/>
        <v>6295.4731571355715</v>
      </c>
      <c r="AY37" s="112">
        <f t="shared" si="13"/>
        <v>53864.189809001517</v>
      </c>
      <c r="AZ37" s="112">
        <f t="shared" si="14"/>
        <v>470322.33965909824</v>
      </c>
      <c r="BA37" s="112">
        <f>生産者価格評価表!BF35</f>
        <v>-470322.35144102672</v>
      </c>
      <c r="BB37" s="108">
        <f t="shared" si="15"/>
        <v>-1.1781928478740156E-2</v>
      </c>
      <c r="BC37" s="15"/>
      <c r="BE37" s="5" t="s">
        <v>76</v>
      </c>
      <c r="BF37" s="42" t="s">
        <v>108</v>
      </c>
      <c r="BG37" s="107">
        <v>1144.5119125993106</v>
      </c>
      <c r="BH37" s="107">
        <v>57396.928076062279</v>
      </c>
      <c r="BI37" s="107">
        <v>23739.935114184202</v>
      </c>
      <c r="BJ37" s="107">
        <v>3035.6448586851461</v>
      </c>
      <c r="BK37" s="107">
        <v>21258.272953194904</v>
      </c>
      <c r="BL37" s="107">
        <v>-0.87941992628685783</v>
      </c>
      <c r="BM37" s="107">
        <v>0</v>
      </c>
      <c r="BN37" s="107">
        <v>6295.4731571355715</v>
      </c>
      <c r="BO37" s="108">
        <v>53864.189809001517</v>
      </c>
      <c r="BR37" s="106">
        <f>移輸入係数!$D37*生産者価格評価表!AP35</f>
        <v>813.49996880649883</v>
      </c>
      <c r="BS37" s="107">
        <f>移輸入係数!$D37*生産者価格評価表!AQ35</f>
        <v>133138.65257443098</v>
      </c>
      <c r="BT37" s="107">
        <f>移輸入係数!$D37*生産者価格評価表!AR35</f>
        <v>73.115336905870691</v>
      </c>
      <c r="BU37" s="107">
        <f>移輸入係数!$D37*生産者価格評価表!AS35</f>
        <v>5984.5679645003147</v>
      </c>
      <c r="BV37" s="107">
        <f>移輸入係数!$D37*生産者価格評価表!AT35</f>
        <v>163590.47444720409</v>
      </c>
      <c r="BW37" s="108">
        <f>移輸入係数!$D37*生産者価格評価表!AU35</f>
        <v>-12.047093686219002</v>
      </c>
    </row>
    <row r="38" spans="2:75" x14ac:dyDescent="0.15">
      <c r="B38" s="5" t="s">
        <v>77</v>
      </c>
      <c r="C38" s="42" t="s">
        <v>138</v>
      </c>
      <c r="D38" s="143">
        <f>移輸入係数!$E38*生産者価格評価表!AP36</f>
        <v>0</v>
      </c>
      <c r="E38" s="143">
        <f>移輸入係数!$E38*生産者価格評価表!AQ36</f>
        <v>9466.3104087537777</v>
      </c>
      <c r="F38" s="143">
        <f>移輸入係数!$E38*生産者価格評価表!AR36</f>
        <v>540997.43906205823</v>
      </c>
      <c r="G38" s="143">
        <f>移輸入係数!$E38*生産者価格評価表!AS36</f>
        <v>0</v>
      </c>
      <c r="H38" s="143">
        <f>移輸入係数!$E38*生産者価格評価表!AT36</f>
        <v>0</v>
      </c>
      <c r="I38" s="143">
        <f>移輸入係数!$E38*生産者価格評価表!AU36</f>
        <v>0</v>
      </c>
      <c r="J38" s="143">
        <f>生産者価格評価表!AV36</f>
        <v>0</v>
      </c>
      <c r="K38" s="143">
        <f>生産者価格評価表!AY36</f>
        <v>0</v>
      </c>
      <c r="L38" s="152">
        <f>生産者価格評価表!AZ36</f>
        <v>0</v>
      </c>
      <c r="N38" s="55">
        <v>11.086244380075884</v>
      </c>
      <c r="O38" s="143">
        <v>11485.063473821423</v>
      </c>
      <c r="P38" s="143">
        <v>541157.00389337027</v>
      </c>
      <c r="Q38" s="143">
        <v>145.24624542095899</v>
      </c>
      <c r="R38" s="143">
        <v>365.08943655877135</v>
      </c>
      <c r="S38" s="143">
        <v>-3.6135409203822601E-3</v>
      </c>
      <c r="T38" s="143">
        <v>0</v>
      </c>
      <c r="U38" s="143">
        <v>53.315005842420078</v>
      </c>
      <c r="V38" s="143">
        <v>594.74537332202613</v>
      </c>
      <c r="W38" s="17">
        <f t="shared" si="1"/>
        <v>553811.54605917505</v>
      </c>
      <c r="X38" s="143">
        <f>生産者価格評価表!BH36</f>
        <v>553811.56569911295</v>
      </c>
      <c r="Y38" s="152">
        <f t="shared" si="2"/>
        <v>-1.9639937905594707E-2</v>
      </c>
      <c r="Z38" s="16"/>
      <c r="AA38" s="106">
        <f>付加価値率!$F37*誘発額計算!N38</f>
        <v>7.8778458517571917</v>
      </c>
      <c r="AB38" s="107">
        <f>付加価値率!$F37*誘発額計算!O38</f>
        <v>8161.2452822181813</v>
      </c>
      <c r="AC38" s="107">
        <f>付加価値率!$F37*誘発額計算!P38</f>
        <v>384544.2434890251</v>
      </c>
      <c r="AD38" s="107">
        <f>付加価値率!$F37*誘発額計算!Q38</f>
        <v>103.21146573579109</v>
      </c>
      <c r="AE38" s="107">
        <f>付加価値率!$F37*誘発額計算!R38</f>
        <v>259.43125595209011</v>
      </c>
      <c r="AF38" s="107">
        <f>付加価値率!$F37*誘発額計算!S38</f>
        <v>-2.5677693341262424E-3</v>
      </c>
      <c r="AG38" s="107">
        <f>付加価値率!$F37*誘発額計算!T38</f>
        <v>0</v>
      </c>
      <c r="AH38" s="107">
        <f>付加価値率!$F37*誘発額計算!U38</f>
        <v>37.885453649835974</v>
      </c>
      <c r="AI38" s="107">
        <f>付加価値率!$F37*誘発額計算!V38</f>
        <v>422.62394833160221</v>
      </c>
      <c r="AJ38" s="112">
        <f t="shared" si="3"/>
        <v>393536.51617299509</v>
      </c>
      <c r="AK38" s="107">
        <v>393536.53012906516</v>
      </c>
      <c r="AL38" s="108">
        <f t="shared" si="4"/>
        <v>-1.3956070062704384E-2</v>
      </c>
      <c r="AO38" s="5" t="s">
        <v>77</v>
      </c>
      <c r="AP38" s="42" t="s">
        <v>138</v>
      </c>
      <c r="AQ38" s="112">
        <f t="shared" si="5"/>
        <v>4.0657810002421055E-6</v>
      </c>
      <c r="AR38" s="112">
        <f t="shared" si="6"/>
        <v>4.2120443368864387E-3</v>
      </c>
      <c r="AS38" s="112">
        <f t="shared" si="7"/>
        <v>0.19846449249592923</v>
      </c>
      <c r="AT38" s="112">
        <f t="shared" si="8"/>
        <v>5.3267761808530074E-5</v>
      </c>
      <c r="AU38" s="112">
        <f t="shared" si="9"/>
        <v>1.3389328646024197E-4</v>
      </c>
      <c r="AV38" s="112">
        <f t="shared" si="10"/>
        <v>-1.325233822564085E-9</v>
      </c>
      <c r="AW38" s="112">
        <f t="shared" si="11"/>
        <v>0</v>
      </c>
      <c r="AX38" s="112">
        <f t="shared" si="12"/>
        <v>1.9552801683812842E-5</v>
      </c>
      <c r="AY38" s="112">
        <f t="shared" si="13"/>
        <v>2.1811754783075064E-4</v>
      </c>
      <c r="AZ38" s="112">
        <f t="shared" si="14"/>
        <v>0.20310543268636541</v>
      </c>
      <c r="BA38" s="112">
        <f>生産者価格評価表!BF36</f>
        <v>-0.20310543988913707</v>
      </c>
      <c r="BB38" s="108">
        <f t="shared" si="15"/>
        <v>-7.2027716568889844E-9</v>
      </c>
      <c r="BC38" s="15"/>
      <c r="BE38" s="5" t="s">
        <v>77</v>
      </c>
      <c r="BF38" s="42" t="s">
        <v>138</v>
      </c>
      <c r="BG38" s="107">
        <v>4.0657810002421055E-6</v>
      </c>
      <c r="BH38" s="107">
        <v>7.4035963620678973E-4</v>
      </c>
      <c r="BI38" s="107">
        <v>5.8518975156380691E-5</v>
      </c>
      <c r="BJ38" s="107">
        <v>5.3267761808530074E-5</v>
      </c>
      <c r="BK38" s="107">
        <v>1.3389328646024197E-4</v>
      </c>
      <c r="BL38" s="107">
        <v>-1.325233822564085E-9</v>
      </c>
      <c r="BM38" s="107">
        <v>0</v>
      </c>
      <c r="BN38" s="107">
        <v>1.9552801683812842E-5</v>
      </c>
      <c r="BO38" s="108">
        <v>2.1811754783075064E-4</v>
      </c>
      <c r="BR38" s="106">
        <f>移輸入係数!$D38*生産者価格評価表!AP36</f>
        <v>0</v>
      </c>
      <c r="BS38" s="107">
        <f>移輸入係数!$D38*生産者価格評価表!AQ36</f>
        <v>3.4716847006796493E-3</v>
      </c>
      <c r="BT38" s="107">
        <f>移輸入係数!$D38*生産者価格評価表!AR36</f>
        <v>0.19840597352077285</v>
      </c>
      <c r="BU38" s="107">
        <f>移輸入係数!$D38*生産者価格評価表!AS36</f>
        <v>0</v>
      </c>
      <c r="BV38" s="107">
        <f>移輸入係数!$D38*生産者価格評価表!AT36</f>
        <v>0</v>
      </c>
      <c r="BW38" s="108">
        <f>移輸入係数!$D38*生産者価格評価表!AU36</f>
        <v>0</v>
      </c>
    </row>
    <row r="39" spans="2:75" x14ac:dyDescent="0.15">
      <c r="B39" s="5" t="s">
        <v>78</v>
      </c>
      <c r="C39" s="42" t="s">
        <v>139</v>
      </c>
      <c r="D39" s="143">
        <f>移輸入係数!$E39*生産者価格評価表!AP37</f>
        <v>0</v>
      </c>
      <c r="E39" s="143">
        <f>移輸入係数!$E39*生産者価格評価表!AQ37</f>
        <v>92334.926389873232</v>
      </c>
      <c r="F39" s="143">
        <f>移輸入係数!$E39*生産者価格評価表!AR37</f>
        <v>148741.8985062968</v>
      </c>
      <c r="G39" s="143">
        <f>移輸入係数!$E39*生産者価格評価表!AS37</f>
        <v>4579.4032833476722</v>
      </c>
      <c r="H39" s="143">
        <f>移輸入係数!$E39*生産者価格評価表!AT37</f>
        <v>117228.64419912644</v>
      </c>
      <c r="I39" s="143">
        <f>移輸入係数!$E39*生産者価格評価表!AU37</f>
        <v>0</v>
      </c>
      <c r="J39" s="143">
        <f>生産者価格評価表!AV37</f>
        <v>0</v>
      </c>
      <c r="K39" s="143">
        <f>生産者価格評価表!AY37</f>
        <v>7041.3726189971003</v>
      </c>
      <c r="L39" s="152">
        <f>生産者価格評価表!AZ37</f>
        <v>24351.167943109631</v>
      </c>
      <c r="N39" s="55">
        <v>28.774743313310278</v>
      </c>
      <c r="O39" s="143">
        <v>93434.415969232112</v>
      </c>
      <c r="P39" s="143">
        <v>149001.26179220699</v>
      </c>
      <c r="Q39" s="143">
        <v>4660.0362856396041</v>
      </c>
      <c r="R39" s="143">
        <v>117855.0121284874</v>
      </c>
      <c r="S39" s="143">
        <v>-3.5506182105188959E-2</v>
      </c>
      <c r="T39" s="143">
        <v>0</v>
      </c>
      <c r="U39" s="143">
        <v>7183.4378508370555</v>
      </c>
      <c r="V39" s="143">
        <v>26082.419275162159</v>
      </c>
      <c r="W39" s="17">
        <f t="shared" si="1"/>
        <v>398245.32253869652</v>
      </c>
      <c r="X39" s="143">
        <f>生産者価格評価表!BH37</f>
        <v>398245.32283057779</v>
      </c>
      <c r="Y39" s="152">
        <f t="shared" si="2"/>
        <v>-2.9188126791268587E-4</v>
      </c>
      <c r="Z39" s="16"/>
      <c r="AA39" s="106">
        <f>付加価値率!$F38*誘発額計算!N39</f>
        <v>19.866100339437907</v>
      </c>
      <c r="AB39" s="107">
        <f>付加価値率!$F38*誘発額計算!O39</f>
        <v>64507.177790980895</v>
      </c>
      <c r="AC39" s="107">
        <f>付加価値率!$F38*誘発額計算!P39</f>
        <v>102870.56204937905</v>
      </c>
      <c r="AD39" s="107">
        <f>付加価値率!$F38*誘発額計算!Q39</f>
        <v>3217.2918947678277</v>
      </c>
      <c r="AE39" s="107">
        <f>付加価値率!$F38*誘発額計算!R39</f>
        <v>81367.172278724815</v>
      </c>
      <c r="AF39" s="107">
        <f>付加価値率!$F38*誘発額計算!S39</f>
        <v>-2.4513489788308803E-2</v>
      </c>
      <c r="AG39" s="107">
        <f>付加価値率!$F38*誘発額計算!T39</f>
        <v>0</v>
      </c>
      <c r="AH39" s="107">
        <f>付加価値率!$F38*誘発額計算!U39</f>
        <v>4959.4498749475724</v>
      </c>
      <c r="AI39" s="107">
        <f>付加価値率!$F38*誘発額計算!V39</f>
        <v>18007.318180870734</v>
      </c>
      <c r="AJ39" s="112">
        <f t="shared" si="3"/>
        <v>274948.81365652056</v>
      </c>
      <c r="AK39" s="107">
        <v>274948.81385803554</v>
      </c>
      <c r="AL39" s="108">
        <f t="shared" si="4"/>
        <v>-2.0151498029008508E-4</v>
      </c>
      <c r="AO39" s="5" t="s">
        <v>78</v>
      </c>
      <c r="AP39" s="42" t="s">
        <v>139</v>
      </c>
      <c r="AQ39" s="112">
        <f t="shared" si="5"/>
        <v>5.3117977178895952</v>
      </c>
      <c r="AR39" s="112">
        <f t="shared" si="6"/>
        <v>17247.928577981085</v>
      </c>
      <c r="AS39" s="112">
        <f t="shared" si="7"/>
        <v>27505.529892404262</v>
      </c>
      <c r="AT39" s="112">
        <f t="shared" si="8"/>
        <v>860.23947591195838</v>
      </c>
      <c r="AU39" s="112">
        <f t="shared" si="9"/>
        <v>21755.953742126771</v>
      </c>
      <c r="AV39" s="112">
        <f t="shared" si="10"/>
        <v>-6.5544166640775529E-3</v>
      </c>
      <c r="AW39" s="112">
        <f t="shared" si="11"/>
        <v>0</v>
      </c>
      <c r="AX39" s="112">
        <f t="shared" si="12"/>
        <v>26.225143559486572</v>
      </c>
      <c r="AY39" s="112">
        <f t="shared" si="13"/>
        <v>319.5877987358503</v>
      </c>
      <c r="AZ39" s="112">
        <f t="shared" si="14"/>
        <v>67720.76987402064</v>
      </c>
      <c r="BA39" s="112">
        <f>生産者価格評価表!BF37</f>
        <v>-67720.769927901711</v>
      </c>
      <c r="BB39" s="108">
        <f t="shared" si="15"/>
        <v>-5.3881070925854146E-5</v>
      </c>
      <c r="BC39" s="15"/>
      <c r="BE39" s="5" t="s">
        <v>78</v>
      </c>
      <c r="BF39" s="42" t="s">
        <v>139</v>
      </c>
      <c r="BG39" s="107">
        <v>5.3117977178895952</v>
      </c>
      <c r="BH39" s="107">
        <v>202.96501605213319</v>
      </c>
      <c r="BI39" s="107">
        <v>47.8782832292056</v>
      </c>
      <c r="BJ39" s="107">
        <v>14.884796465334773</v>
      </c>
      <c r="BK39" s="107">
        <v>115.62708662634211</v>
      </c>
      <c r="BL39" s="107">
        <v>-6.5544166640775529E-3</v>
      </c>
      <c r="BM39" s="107">
        <v>0</v>
      </c>
      <c r="BN39" s="107">
        <v>26.225143559486572</v>
      </c>
      <c r="BO39" s="108">
        <v>319.5877987358503</v>
      </c>
      <c r="BR39" s="106">
        <f>移輸入係数!$D39*生産者価格評価表!AP37</f>
        <v>0</v>
      </c>
      <c r="BS39" s="107">
        <f>移輸入係数!$D39*生産者価格評価表!AQ37</f>
        <v>17044.963561928951</v>
      </c>
      <c r="BT39" s="107">
        <f>移輸入係数!$D39*生産者価格評価表!AR37</f>
        <v>27457.651609175056</v>
      </c>
      <c r="BU39" s="107">
        <f>移輸入係数!$D39*生産者価格評価表!AS37</f>
        <v>845.35467944662355</v>
      </c>
      <c r="BV39" s="107">
        <f>移輸入係数!$D39*生産者価格評価表!AT37</f>
        <v>21640.32665550043</v>
      </c>
      <c r="BW39" s="108">
        <f>移輸入係数!$D39*生産者価格評価表!AU37</f>
        <v>0</v>
      </c>
    </row>
    <row r="40" spans="2:75" x14ac:dyDescent="0.15">
      <c r="B40" s="5" t="s">
        <v>79</v>
      </c>
      <c r="C40" s="42" t="s">
        <v>109</v>
      </c>
      <c r="D40" s="143">
        <f>移輸入係数!$E40*生産者価格評価表!AP38</f>
        <v>3691.77982080321</v>
      </c>
      <c r="E40" s="143">
        <f>移輸入係数!$E40*生産者価格評価表!AQ38</f>
        <v>166549.16201025189</v>
      </c>
      <c r="F40" s="143">
        <f>移輸入係数!$E40*生産者価格評価表!AR38</f>
        <v>422775.80987353157</v>
      </c>
      <c r="G40" s="143">
        <f>移輸入係数!$E40*生産者価格評価表!AS38</f>
        <v>0</v>
      </c>
      <c r="H40" s="143">
        <f>移輸入係数!$E40*生産者価格評価表!AT38</f>
        <v>0</v>
      </c>
      <c r="I40" s="143">
        <f>移輸入係数!$E40*生産者価格評価表!AU38</f>
        <v>0</v>
      </c>
      <c r="J40" s="143">
        <f>生産者価格評価表!AV38</f>
        <v>0</v>
      </c>
      <c r="K40" s="143">
        <f>生産者価格評価表!AY38</f>
        <v>8.0100751381313184</v>
      </c>
      <c r="L40" s="152">
        <f>生産者価格評価表!AZ38</f>
        <v>23087.301205220065</v>
      </c>
      <c r="N40" s="55">
        <v>3749.7030223701327</v>
      </c>
      <c r="O40" s="143">
        <v>168927.58864370084</v>
      </c>
      <c r="P40" s="143">
        <v>428337.11360999983</v>
      </c>
      <c r="Q40" s="143">
        <v>5.0667519063075881</v>
      </c>
      <c r="R40" s="143">
        <v>40.020979273988019</v>
      </c>
      <c r="S40" s="143">
        <v>-1.9771203680394823E-3</v>
      </c>
      <c r="T40" s="143">
        <v>0</v>
      </c>
      <c r="U40" s="143">
        <v>22.092399235332483</v>
      </c>
      <c r="V40" s="143">
        <v>23533.573037830178</v>
      </c>
      <c r="W40" s="17">
        <f t="shared" si="1"/>
        <v>624615.15646719618</v>
      </c>
      <c r="X40" s="143">
        <f>生産者価格評価表!BH38</f>
        <v>624615.15643999621</v>
      </c>
      <c r="Y40" s="152">
        <f t="shared" si="2"/>
        <v>2.7199974283576012E-5</v>
      </c>
      <c r="Z40" s="16"/>
      <c r="AA40" s="106">
        <f>付加価値率!$F39*誘発額計算!N40</f>
        <v>2180.8636989738852</v>
      </c>
      <c r="AB40" s="107">
        <f>付加価値率!$F39*誘発額計算!O40</f>
        <v>98249.926362268263</v>
      </c>
      <c r="AC40" s="107">
        <f>付加価値率!$F39*誘発額計算!P40</f>
        <v>249125.02574799699</v>
      </c>
      <c r="AD40" s="107">
        <f>付加価値率!$F39*誘発額計算!Q40</f>
        <v>2.9468721224723744</v>
      </c>
      <c r="AE40" s="107">
        <f>付加価値率!$F39*誘発額計算!R40</f>
        <v>23.276590272703274</v>
      </c>
      <c r="AF40" s="107">
        <f>付加価値率!$F39*誘発額計算!S40</f>
        <v>-1.149912409979004E-3</v>
      </c>
      <c r="AG40" s="107">
        <f>付加価値率!$F39*誘発額計算!T40</f>
        <v>0</v>
      </c>
      <c r="AH40" s="107">
        <f>付加価値率!$F39*誘発額計算!U40</f>
        <v>12.849153980498656</v>
      </c>
      <c r="AI40" s="107">
        <f>付加価値率!$F39*誘発額計算!V40</f>
        <v>13687.354662266976</v>
      </c>
      <c r="AJ40" s="112">
        <f t="shared" si="3"/>
        <v>363282.2419379694</v>
      </c>
      <c r="AK40" s="107">
        <v>363282.24192214961</v>
      </c>
      <c r="AL40" s="108">
        <f t="shared" si="4"/>
        <v>1.5819794498383999E-5</v>
      </c>
      <c r="AO40" s="5" t="s">
        <v>79</v>
      </c>
      <c r="AP40" s="42" t="s">
        <v>109</v>
      </c>
      <c r="AQ40" s="112">
        <f t="shared" si="5"/>
        <v>565.80328757863867</v>
      </c>
      <c r="AR40" s="112">
        <f t="shared" si="6"/>
        <v>25489.961324169952</v>
      </c>
      <c r="AS40" s="112">
        <f t="shared" si="7"/>
        <v>64632.997767192239</v>
      </c>
      <c r="AT40" s="112">
        <f t="shared" si="8"/>
        <v>0.76453651631379493</v>
      </c>
      <c r="AU40" s="112">
        <f t="shared" si="9"/>
        <v>6.038878681924535</v>
      </c>
      <c r="AV40" s="112">
        <f t="shared" si="10"/>
        <v>-2.9833328066294104E-4</v>
      </c>
      <c r="AW40" s="112">
        <f t="shared" si="11"/>
        <v>0</v>
      </c>
      <c r="AX40" s="112">
        <f t="shared" si="12"/>
        <v>2.1249216867067937</v>
      </c>
      <c r="AY40" s="112">
        <f t="shared" si="13"/>
        <v>67.339218209589703</v>
      </c>
      <c r="AZ40" s="112">
        <f t="shared" si="14"/>
        <v>90765.029635702071</v>
      </c>
      <c r="BA40" s="112">
        <f>生産者価格評価表!BF38</f>
        <v>-90765.029631597805</v>
      </c>
      <c r="BB40" s="108">
        <f t="shared" si="15"/>
        <v>4.104265826754272E-6</v>
      </c>
      <c r="BC40" s="15"/>
      <c r="BE40" s="5" t="s">
        <v>79</v>
      </c>
      <c r="BF40" s="42" t="s">
        <v>109</v>
      </c>
      <c r="BG40" s="107">
        <v>8.7401956043252529</v>
      </c>
      <c r="BH40" s="107">
        <v>358.88751734247614</v>
      </c>
      <c r="BI40" s="107">
        <v>839.16083981716008</v>
      </c>
      <c r="BJ40" s="107">
        <v>0.76453651631379493</v>
      </c>
      <c r="BK40" s="107">
        <v>6.038878681924535</v>
      </c>
      <c r="BL40" s="107">
        <v>-2.9833328066294104E-4</v>
      </c>
      <c r="BM40" s="107">
        <v>0</v>
      </c>
      <c r="BN40" s="107">
        <v>2.1249216867067937</v>
      </c>
      <c r="BO40" s="108">
        <v>67.339218209589703</v>
      </c>
      <c r="BR40" s="106">
        <f>移輸入係数!$D40*生産者価格評価表!AP38</f>
        <v>557.06309197431347</v>
      </c>
      <c r="BS40" s="107">
        <f>移輸入係数!$D40*生産者価格評価表!AQ38</f>
        <v>25131.073806827477</v>
      </c>
      <c r="BT40" s="107">
        <f>移輸入係数!$D40*生産者価格評価表!AR38</f>
        <v>63793.83692737508</v>
      </c>
      <c r="BU40" s="107">
        <f>移輸入係数!$D40*生産者価格評価表!AS38</f>
        <v>0</v>
      </c>
      <c r="BV40" s="107">
        <f>移輸入係数!$D40*生産者価格評価表!AT38</f>
        <v>0</v>
      </c>
      <c r="BW40" s="108">
        <f>移輸入係数!$D40*生産者価格評価表!AU38</f>
        <v>0</v>
      </c>
    </row>
    <row r="41" spans="2:75" x14ac:dyDescent="0.15">
      <c r="B41" s="5" t="s">
        <v>80</v>
      </c>
      <c r="C41" s="42" t="s">
        <v>146</v>
      </c>
      <c r="D41" s="143">
        <f>移輸入係数!$E41*生産者価格評価表!AP39</f>
        <v>0</v>
      </c>
      <c r="E41" s="143">
        <f>移輸入係数!$E41*生産者価格評価表!AQ39</f>
        <v>24135.635479346271</v>
      </c>
      <c r="F41" s="143">
        <f>移輸入係数!$E41*生産者価格評価表!AR39</f>
        <v>0</v>
      </c>
      <c r="G41" s="143">
        <f>移輸入係数!$E41*生産者価格評価表!AS39</f>
        <v>0</v>
      </c>
      <c r="H41" s="143">
        <f>移輸入係数!$E41*生産者価格評価表!AT39</f>
        <v>0</v>
      </c>
      <c r="I41" s="143">
        <f>移輸入係数!$E41*生産者価格評価表!AU39</f>
        <v>0</v>
      </c>
      <c r="J41" s="143">
        <f>生産者価格評価表!AV39</f>
        <v>0</v>
      </c>
      <c r="K41" s="143">
        <f>生産者価格評価表!AY39</f>
        <v>196.52828684950575</v>
      </c>
      <c r="L41" s="152">
        <f>生産者価格評価表!AZ39</f>
        <v>0</v>
      </c>
      <c r="N41" s="55">
        <v>118.47568925173772</v>
      </c>
      <c r="O41" s="143">
        <v>28890.536570149292</v>
      </c>
      <c r="P41" s="143">
        <v>1353.2041576749411</v>
      </c>
      <c r="Q41" s="143">
        <v>304.85985366339719</v>
      </c>
      <c r="R41" s="143">
        <v>1118.0549573420374</v>
      </c>
      <c r="S41" s="143">
        <v>-1.7810160471788551E-2</v>
      </c>
      <c r="T41" s="143">
        <v>0</v>
      </c>
      <c r="U41" s="143">
        <v>572.57880596332973</v>
      </c>
      <c r="V41" s="143">
        <v>2877.9459866992365</v>
      </c>
      <c r="W41" s="17">
        <f t="shared" si="1"/>
        <v>35235.638210583493</v>
      </c>
      <c r="X41" s="143">
        <f>生産者価格評価表!BH39</f>
        <v>35235.645491670701</v>
      </c>
      <c r="Y41" s="152">
        <f t="shared" si="2"/>
        <v>-7.2810872079571709E-3</v>
      </c>
      <c r="Z41" s="16"/>
      <c r="AA41" s="106">
        <f>付加価値率!$F40*誘発額計算!N41</f>
        <v>70.489153853255317</v>
      </c>
      <c r="AB41" s="107">
        <f>付加価値率!$F40*誘発額計算!O41</f>
        <v>17188.922808199517</v>
      </c>
      <c r="AC41" s="107">
        <f>付加価値率!$F40*誘発額計算!P41</f>
        <v>805.11214298603159</v>
      </c>
      <c r="AD41" s="107">
        <f>付加価値率!$F40*誘発額計算!Q41</f>
        <v>181.38162575192544</v>
      </c>
      <c r="AE41" s="107">
        <f>付加価値率!$F40*誘発額計算!R41</f>
        <v>665.20607225183744</v>
      </c>
      <c r="AF41" s="107">
        <f>付加価値率!$F40*誘発額計算!S41</f>
        <v>-1.059646202166877E-2</v>
      </c>
      <c r="AG41" s="107">
        <f>付加価値率!$F40*誘発額計算!T41</f>
        <v>0</v>
      </c>
      <c r="AH41" s="107">
        <f>付加価値率!$F40*誘発額計算!U41</f>
        <v>340.66563192474013</v>
      </c>
      <c r="AI41" s="107">
        <f>付加価値率!$F40*誘発額計算!V41</f>
        <v>1712.2835808682642</v>
      </c>
      <c r="AJ41" s="112">
        <f t="shared" si="3"/>
        <v>20964.050419373547</v>
      </c>
      <c r="AK41" s="107">
        <v>20964.054751381904</v>
      </c>
      <c r="AL41" s="108">
        <f t="shared" si="4"/>
        <v>-4.3320083568687551E-3</v>
      </c>
      <c r="AO41" s="5" t="s">
        <v>80</v>
      </c>
      <c r="AP41" s="42" t="s">
        <v>146</v>
      </c>
      <c r="AQ41" s="112">
        <f t="shared" si="5"/>
        <v>1.3734967602626669E-3</v>
      </c>
      <c r="AR41" s="112">
        <f t="shared" si="6"/>
        <v>0.33492996438312039</v>
      </c>
      <c r="AS41" s="112">
        <f t="shared" si="7"/>
        <v>1.5687788256637993E-2</v>
      </c>
      <c r="AT41" s="112">
        <f t="shared" si="8"/>
        <v>3.5342611128526126E-3</v>
      </c>
      <c r="AU41" s="112">
        <f t="shared" si="9"/>
        <v>1.2961687510776634E-2</v>
      </c>
      <c r="AV41" s="112">
        <f t="shared" si="10"/>
        <v>-2.0647440721600187E-7</v>
      </c>
      <c r="AW41" s="112">
        <f t="shared" si="11"/>
        <v>0</v>
      </c>
      <c r="AX41" s="112">
        <f t="shared" si="12"/>
        <v>4.3595793614710334E-3</v>
      </c>
      <c r="AY41" s="112">
        <f t="shared" si="13"/>
        <v>3.3364224457418538E-2</v>
      </c>
      <c r="AZ41" s="112">
        <f t="shared" si="14"/>
        <v>0.40621079536813259</v>
      </c>
      <c r="BA41" s="112">
        <f>生産者価格評価表!BF39</f>
        <v>-0.40621087977827414</v>
      </c>
      <c r="BB41" s="108">
        <f t="shared" si="15"/>
        <v>-8.4410141543145301E-8</v>
      </c>
      <c r="BC41" s="15"/>
      <c r="BE41" s="5" t="s">
        <v>80</v>
      </c>
      <c r="BF41" s="42" t="s">
        <v>146</v>
      </c>
      <c r="BG41" s="107">
        <v>1.3734967602626669E-3</v>
      </c>
      <c r="BH41" s="107">
        <v>5.5123893220917257E-2</v>
      </c>
      <c r="BI41" s="107">
        <v>1.5687788256637993E-2</v>
      </c>
      <c r="BJ41" s="107">
        <v>3.5342611128526126E-3</v>
      </c>
      <c r="BK41" s="107">
        <v>1.2961687510776634E-2</v>
      </c>
      <c r="BL41" s="107">
        <v>-2.0647440721600187E-7</v>
      </c>
      <c r="BM41" s="107">
        <v>0</v>
      </c>
      <c r="BN41" s="107">
        <v>4.3595793614710334E-3</v>
      </c>
      <c r="BO41" s="108">
        <v>3.3364224457418538E-2</v>
      </c>
      <c r="BR41" s="106">
        <f>移輸入係数!$D41*生産者価格評価表!AP39</f>
        <v>0</v>
      </c>
      <c r="BS41" s="107">
        <f>移輸入係数!$D41*生産者価格評価表!AQ39</f>
        <v>0.27980607116220313</v>
      </c>
      <c r="BT41" s="107">
        <f>移輸入係数!$D41*生産者価格評価表!AR39</f>
        <v>0</v>
      </c>
      <c r="BU41" s="107">
        <f>移輸入係数!$D41*生産者価格評価表!AS39</f>
        <v>0</v>
      </c>
      <c r="BV41" s="107">
        <f>移輸入係数!$D41*生産者価格評価表!AT39</f>
        <v>0</v>
      </c>
      <c r="BW41" s="108">
        <f>移輸入係数!$D41*生産者価格評価表!AU39</f>
        <v>0</v>
      </c>
    </row>
    <row r="42" spans="2:75" x14ac:dyDescent="0.15">
      <c r="B42" s="5" t="s">
        <v>81</v>
      </c>
      <c r="C42" s="42" t="s">
        <v>110</v>
      </c>
      <c r="D42" s="143">
        <f>移輸入係数!$E42*生産者価格評価表!AP40</f>
        <v>348.5474528149378</v>
      </c>
      <c r="E42" s="143">
        <f>移輸入係数!$E42*生産者価格評価表!AQ40</f>
        <v>32576.916224082092</v>
      </c>
      <c r="F42" s="143">
        <f>移輸入係数!$E42*生産者価格評価表!AR40</f>
        <v>0</v>
      </c>
      <c r="G42" s="143">
        <f>移輸入係数!$E42*生産者価格評価表!AS40</f>
        <v>757.30830585609579</v>
      </c>
      <c r="H42" s="143">
        <f>移輸入係数!$E42*生産者価格評価表!AT40</f>
        <v>6317.8877436403127</v>
      </c>
      <c r="I42" s="143">
        <f>移輸入係数!$E42*生産者価格評価表!AU40</f>
        <v>0</v>
      </c>
      <c r="J42" s="143">
        <f>生産者価格評価表!AV40</f>
        <v>0</v>
      </c>
      <c r="K42" s="143">
        <f>生産者価格評価表!AY40</f>
        <v>34322.304760705738</v>
      </c>
      <c r="L42" s="152">
        <f>生産者価格評価表!AZ40</f>
        <v>414481.96914969251</v>
      </c>
      <c r="N42" s="55">
        <v>2915.2422460232374</v>
      </c>
      <c r="O42" s="143">
        <v>178252.46544065129</v>
      </c>
      <c r="P42" s="143">
        <v>73123.364594453262</v>
      </c>
      <c r="Q42" s="143">
        <v>20848.613088429694</v>
      </c>
      <c r="R42" s="143">
        <v>70919.746269052936</v>
      </c>
      <c r="S42" s="143">
        <v>-1.2017049526682291</v>
      </c>
      <c r="T42" s="143">
        <v>0</v>
      </c>
      <c r="U42" s="143">
        <v>50397.136118378075</v>
      </c>
      <c r="V42" s="143">
        <v>550690.37976522406</v>
      </c>
      <c r="W42" s="17">
        <f t="shared" si="1"/>
        <v>947145.74581725989</v>
      </c>
      <c r="X42" s="143">
        <f>生産者価格評価表!BH40</f>
        <v>947145.66670781584</v>
      </c>
      <c r="Y42" s="152">
        <f t="shared" si="2"/>
        <v>7.9109444050118327E-2</v>
      </c>
      <c r="Z42" s="16"/>
      <c r="AA42" s="106">
        <f>付加価値率!$F41*誘発額計算!N42</f>
        <v>1891.0581995465175</v>
      </c>
      <c r="AB42" s="107">
        <f>付加価値率!$F41*誘発額計算!O42</f>
        <v>115628.7395398286</v>
      </c>
      <c r="AC42" s="107">
        <f>付加価値率!$F41*誘発額計算!P42</f>
        <v>47433.635535229587</v>
      </c>
      <c r="AD42" s="107">
        <f>付加価値率!$F41*誘発額計算!Q42</f>
        <v>13524.070181073232</v>
      </c>
      <c r="AE42" s="107">
        <f>付加価値率!$F41*誘発額計算!R42</f>
        <v>46004.193262086141</v>
      </c>
      <c r="AF42" s="107">
        <f>付加価値率!$F41*誘発額計算!S42</f>
        <v>-0.7795214985234542</v>
      </c>
      <c r="AG42" s="107">
        <f>付加価値率!$F41*誘発額計算!T42</f>
        <v>0</v>
      </c>
      <c r="AH42" s="107">
        <f>付加価値率!$F41*誘発額計算!U42</f>
        <v>32691.594539125355</v>
      </c>
      <c r="AI42" s="107">
        <f>付加価値率!$F41*誘発額計算!V42</f>
        <v>357221.62008560286</v>
      </c>
      <c r="AJ42" s="112">
        <f t="shared" si="3"/>
        <v>614394.13182099373</v>
      </c>
      <c r="AK42" s="107">
        <v>614394.08050431055</v>
      </c>
      <c r="AL42" s="108">
        <f t="shared" si="4"/>
        <v>5.1316683180630207E-2</v>
      </c>
      <c r="AO42" s="5" t="s">
        <v>81</v>
      </c>
      <c r="AP42" s="42" t="s">
        <v>110</v>
      </c>
      <c r="AQ42" s="112">
        <f t="shared" si="5"/>
        <v>1528.3213910754741</v>
      </c>
      <c r="AR42" s="112">
        <f t="shared" si="6"/>
        <v>93449.200085006436</v>
      </c>
      <c r="AS42" s="112">
        <f t="shared" si="7"/>
        <v>38335.065447670218</v>
      </c>
      <c r="AT42" s="112">
        <f t="shared" si="8"/>
        <v>10929.925772298662</v>
      </c>
      <c r="AU42" s="112">
        <f t="shared" si="9"/>
        <v>37179.814274609242</v>
      </c>
      <c r="AV42" s="112">
        <f t="shared" si="10"/>
        <v>-0.62999614780882784</v>
      </c>
      <c r="AW42" s="112">
        <f t="shared" si="11"/>
        <v>0</v>
      </c>
      <c r="AX42" s="112">
        <f t="shared" si="12"/>
        <v>8427.2614584172734</v>
      </c>
      <c r="AY42" s="112">
        <f t="shared" si="13"/>
        <v>71407.522950135361</v>
      </c>
      <c r="AZ42" s="112">
        <f t="shared" si="14"/>
        <v>261256.48138306482</v>
      </c>
      <c r="BA42" s="112">
        <f>生産者価格評価表!BF40</f>
        <v>-261256.43990978581</v>
      </c>
      <c r="BB42" s="108">
        <f t="shared" si="15"/>
        <v>4.1473279008641839E-2</v>
      </c>
      <c r="BC42" s="15"/>
      <c r="BE42" s="5" t="s">
        <v>81</v>
      </c>
      <c r="BF42" s="42" t="s">
        <v>110</v>
      </c>
      <c r="BG42" s="107">
        <v>1345.5947141865811</v>
      </c>
      <c r="BH42" s="107">
        <v>76370.688689099101</v>
      </c>
      <c r="BI42" s="107">
        <v>38335.065447670218</v>
      </c>
      <c r="BJ42" s="107">
        <v>10532.905426885565</v>
      </c>
      <c r="BK42" s="107">
        <v>33867.649394249558</v>
      </c>
      <c r="BL42" s="107">
        <v>-0.62999614780882784</v>
      </c>
      <c r="BM42" s="107">
        <v>0</v>
      </c>
      <c r="BN42" s="107">
        <v>8427.2614584172734</v>
      </c>
      <c r="BO42" s="108">
        <v>71407.522950135361</v>
      </c>
      <c r="BR42" s="106">
        <f>移輸入係数!$D42*生産者価格評価表!AP40</f>
        <v>182.72667688889311</v>
      </c>
      <c r="BS42" s="107">
        <f>移輸入係数!$D42*生産者価格評価表!AQ40</f>
        <v>17078.511395907331</v>
      </c>
      <c r="BT42" s="107">
        <f>移輸入係数!$D42*生産者価格評価表!AR40</f>
        <v>0</v>
      </c>
      <c r="BU42" s="107">
        <f>移輸入係数!$D42*生産者価格評価表!AS40</f>
        <v>397.0203454130974</v>
      </c>
      <c r="BV42" s="107">
        <f>移輸入係数!$D42*生産者価格評価表!AT40</f>
        <v>3312.1648803596854</v>
      </c>
      <c r="BW42" s="108">
        <f>移輸入係数!$D42*生産者価格評価表!AU40</f>
        <v>0</v>
      </c>
    </row>
    <row r="43" spans="2:75" x14ac:dyDescent="0.15">
      <c r="B43" s="5" t="s">
        <v>82</v>
      </c>
      <c r="C43" s="42" t="s">
        <v>111</v>
      </c>
      <c r="D43" s="143">
        <f>移輸入係数!$E43*生産者価格評価表!AP41</f>
        <v>30456.561595932963</v>
      </c>
      <c r="E43" s="143">
        <f>移輸入係数!$E43*生産者価格評価表!AQ41</f>
        <v>239093.2925378262</v>
      </c>
      <c r="F43" s="143">
        <f>移輸入係数!$E43*生産者価格評価表!AR41</f>
        <v>0</v>
      </c>
      <c r="G43" s="143">
        <f>移輸入係数!$E43*生産者価格評価表!AS41</f>
        <v>0</v>
      </c>
      <c r="H43" s="143">
        <f>移輸入係数!$E43*生産者価格評価表!AT41</f>
        <v>856.83716275957272</v>
      </c>
      <c r="I43" s="143">
        <f>移輸入係数!$E43*生産者価格評価表!AU41</f>
        <v>0</v>
      </c>
      <c r="J43" s="143">
        <f>生産者価格評価表!AV41</f>
        <v>0</v>
      </c>
      <c r="K43" s="143">
        <f>生産者価格評価表!AY41</f>
        <v>4749.5993197663629</v>
      </c>
      <c r="L43" s="152">
        <f>生産者価格評価表!AZ41</f>
        <v>58351.901304051244</v>
      </c>
      <c r="N43" s="55">
        <v>30872.268737629547</v>
      </c>
      <c r="O43" s="143">
        <v>246422.44164888459</v>
      </c>
      <c r="P43" s="143">
        <v>7356.8933863806487</v>
      </c>
      <c r="Q43" s="143">
        <v>147.66633221347195</v>
      </c>
      <c r="R43" s="143">
        <v>2408.0945726832088</v>
      </c>
      <c r="S43" s="143">
        <v>-3.0257286650688824E-2</v>
      </c>
      <c r="T43" s="143">
        <v>0</v>
      </c>
      <c r="U43" s="143">
        <v>5031.6389244261663</v>
      </c>
      <c r="V43" s="143">
        <v>61498.84578717572</v>
      </c>
      <c r="W43" s="17">
        <f t="shared" si="1"/>
        <v>353737.81913210667</v>
      </c>
      <c r="X43" s="143">
        <f>生産者価格評価表!BH41</f>
        <v>353737.81976130774</v>
      </c>
      <c r="Y43" s="152">
        <f t="shared" si="2"/>
        <v>-6.2920106574892998E-4</v>
      </c>
      <c r="Z43" s="16"/>
      <c r="AA43" s="106">
        <f>付加価値率!$F42*誘発額計算!N43</f>
        <v>16950.575466198356</v>
      </c>
      <c r="AB43" s="107">
        <f>付加価値率!$F42*誘発額計算!O43</f>
        <v>135299.48930002091</v>
      </c>
      <c r="AC43" s="107">
        <f>付加価値率!$F42*誘発額計算!P43</f>
        <v>4039.3395640088556</v>
      </c>
      <c r="AD43" s="107">
        <f>付加価値率!$F42*誘発額計算!Q43</f>
        <v>81.076947381916398</v>
      </c>
      <c r="AE43" s="107">
        <f>付加価値率!$F42*誘発額計算!R43</f>
        <v>1322.1765180560412</v>
      </c>
      <c r="AF43" s="107">
        <f>付加価値率!$F42*誘発額計算!S43</f>
        <v>-1.6612916437519876E-2</v>
      </c>
      <c r="AG43" s="107">
        <f>付加価値率!$F42*誘発額計算!T43</f>
        <v>0</v>
      </c>
      <c r="AH43" s="107">
        <f>付加価値率!$F42*誘発額計算!U43</f>
        <v>2762.6468281934103</v>
      </c>
      <c r="AI43" s="107">
        <f>付加価値率!$F42*誘発額計算!V43</f>
        <v>33766.252667041859</v>
      </c>
      <c r="AJ43" s="112">
        <f t="shared" si="3"/>
        <v>194221.54067798494</v>
      </c>
      <c r="AK43" s="107">
        <v>194221.5410234509</v>
      </c>
      <c r="AL43" s="108">
        <f t="shared" si="4"/>
        <v>-3.4546595998108387E-4</v>
      </c>
      <c r="AO43" s="5" t="s">
        <v>82</v>
      </c>
      <c r="AP43" s="42" t="s">
        <v>111</v>
      </c>
      <c r="AQ43" s="112">
        <f t="shared" si="5"/>
        <v>14820.447466636955</v>
      </c>
      <c r="AR43" s="112">
        <f t="shared" si="6"/>
        <v>118296.80811913408</v>
      </c>
      <c r="AS43" s="112">
        <f t="shared" si="7"/>
        <v>3531.72787128553</v>
      </c>
      <c r="AT43" s="112">
        <f t="shared" si="8"/>
        <v>70.888250480057138</v>
      </c>
      <c r="AU43" s="112">
        <f t="shared" si="9"/>
        <v>1156.0225590302812</v>
      </c>
      <c r="AV43" s="112">
        <f t="shared" si="10"/>
        <v>-1.4525221035761832E-2</v>
      </c>
      <c r="AW43" s="112">
        <f t="shared" si="11"/>
        <v>0</v>
      </c>
      <c r="AX43" s="112">
        <f t="shared" si="12"/>
        <v>135.39507510430681</v>
      </c>
      <c r="AY43" s="112">
        <f t="shared" si="13"/>
        <v>1510.712600649334</v>
      </c>
      <c r="AZ43" s="112">
        <f t="shared" si="14"/>
        <v>139521.98741709947</v>
      </c>
      <c r="BA43" s="112">
        <f>生産者価格評価表!BF41</f>
        <v>-139521.9877191518</v>
      </c>
      <c r="BB43" s="108">
        <f t="shared" si="15"/>
        <v>-3.0205232906155288E-4</v>
      </c>
      <c r="BC43" s="15"/>
      <c r="BE43" s="5" t="s">
        <v>82</v>
      </c>
      <c r="BF43" s="42" t="s">
        <v>111</v>
      </c>
      <c r="BG43" s="107">
        <v>199.56310653355652</v>
      </c>
      <c r="BH43" s="107">
        <v>3518.4090388275904</v>
      </c>
      <c r="BI43" s="107">
        <v>3531.72787128553</v>
      </c>
      <c r="BJ43" s="107">
        <v>70.888250480057138</v>
      </c>
      <c r="BK43" s="107">
        <v>744.69191578985374</v>
      </c>
      <c r="BL43" s="107">
        <v>-1.4525221035761832E-2</v>
      </c>
      <c r="BM43" s="107">
        <v>0</v>
      </c>
      <c r="BN43" s="107">
        <v>135.39507510430681</v>
      </c>
      <c r="BO43" s="108">
        <v>1510.712600649334</v>
      </c>
      <c r="BR43" s="106">
        <f>移輸入係数!$D43*生産者価格評価表!AP41</f>
        <v>14620.884360103399</v>
      </c>
      <c r="BS43" s="107">
        <f>移輸入係数!$D43*生産者価格評価表!AQ41</f>
        <v>114778.39908030648</v>
      </c>
      <c r="BT43" s="107">
        <f>移輸入係数!$D43*生産者価格評価表!AR41</f>
        <v>0</v>
      </c>
      <c r="BU43" s="107">
        <f>移輸入係数!$D43*生産者価格評価表!AS41</f>
        <v>0</v>
      </c>
      <c r="BV43" s="107">
        <f>移輸入係数!$D43*生産者価格評価表!AT41</f>
        <v>411.33064324042743</v>
      </c>
      <c r="BW43" s="108">
        <f>移輸入係数!$D43*生産者価格評価表!AU41</f>
        <v>0</v>
      </c>
    </row>
    <row r="44" spans="2:75" x14ac:dyDescent="0.15">
      <c r="B44" s="5" t="s">
        <v>83</v>
      </c>
      <c r="C44" s="42" t="s">
        <v>3</v>
      </c>
      <c r="D44" s="143">
        <f>移輸入係数!$E44*生産者価格評価表!AP42</f>
        <v>0</v>
      </c>
      <c r="E44" s="143">
        <f>移輸入係数!$E44*生産者価格評価表!AQ42</f>
        <v>0</v>
      </c>
      <c r="F44" s="143">
        <f>移輸入係数!$E44*生産者価格評価表!AR42</f>
        <v>0</v>
      </c>
      <c r="G44" s="143">
        <f>移輸入係数!$E44*生産者価格評価表!AS42</f>
        <v>0</v>
      </c>
      <c r="H44" s="143">
        <f>移輸入係数!$E44*生産者価格評価表!AT42</f>
        <v>0</v>
      </c>
      <c r="I44" s="143">
        <f>移輸入係数!$E44*生産者価格評価表!AU42</f>
        <v>0</v>
      </c>
      <c r="J44" s="143">
        <f>生産者価格評価表!AV42</f>
        <v>0</v>
      </c>
      <c r="K44" s="143">
        <f>生産者価格評価表!AY42</f>
        <v>0</v>
      </c>
      <c r="L44" s="152">
        <f>生産者価格評価表!AZ42</f>
        <v>0</v>
      </c>
      <c r="N44" s="55">
        <v>111.86092771474085</v>
      </c>
      <c r="O44" s="143">
        <v>4617.4608386426498</v>
      </c>
      <c r="P44" s="143">
        <v>3419.0224878888812</v>
      </c>
      <c r="Q44" s="143">
        <v>311.86517622767917</v>
      </c>
      <c r="R44" s="143">
        <v>1403.7808951596128</v>
      </c>
      <c r="S44" s="143">
        <v>-2.136259454296088E-2</v>
      </c>
      <c r="T44" s="143">
        <v>0</v>
      </c>
      <c r="U44" s="143">
        <v>419.48223801657389</v>
      </c>
      <c r="V44" s="143">
        <v>2856.4597225393254</v>
      </c>
      <c r="W44" s="17">
        <f t="shared" si="1"/>
        <v>13139.910923594918</v>
      </c>
      <c r="X44" s="143">
        <f>生産者価格評価表!BH42</f>
        <v>13139.908469080234</v>
      </c>
      <c r="Y44" s="152">
        <f t="shared" si="2"/>
        <v>2.4545146843593102E-3</v>
      </c>
      <c r="Z44" s="16"/>
      <c r="AA44" s="106">
        <f>付加価値率!$F43*誘発額計算!N44</f>
        <v>0</v>
      </c>
      <c r="AB44" s="107">
        <f>付加価値率!$F43*誘発額計算!O44</f>
        <v>0</v>
      </c>
      <c r="AC44" s="107">
        <f>付加価値率!$F43*誘発額計算!P44</f>
        <v>0</v>
      </c>
      <c r="AD44" s="107">
        <f>付加価値率!$F43*誘発額計算!Q44</f>
        <v>0</v>
      </c>
      <c r="AE44" s="107">
        <f>付加価値率!$F43*誘発額計算!R44</f>
        <v>0</v>
      </c>
      <c r="AF44" s="107">
        <f>付加価値率!$F43*誘発額計算!S44</f>
        <v>0</v>
      </c>
      <c r="AG44" s="107">
        <f>付加価値率!$F43*誘発額計算!T44</f>
        <v>0</v>
      </c>
      <c r="AH44" s="107">
        <f>付加価値率!$F43*誘発額計算!U44</f>
        <v>0</v>
      </c>
      <c r="AI44" s="107">
        <f>付加価値率!$F43*誘発額計算!V44</f>
        <v>0</v>
      </c>
      <c r="AJ44" s="112">
        <f t="shared" si="3"/>
        <v>0</v>
      </c>
      <c r="AK44" s="107">
        <v>0</v>
      </c>
      <c r="AL44" s="108">
        <f t="shared" si="4"/>
        <v>0</v>
      </c>
      <c r="AO44" s="5" t="s">
        <v>83</v>
      </c>
      <c r="AP44" s="42" t="s">
        <v>3</v>
      </c>
      <c r="AQ44" s="112">
        <f t="shared" si="5"/>
        <v>0</v>
      </c>
      <c r="AR44" s="112">
        <f t="shared" si="6"/>
        <v>0</v>
      </c>
      <c r="AS44" s="112">
        <f t="shared" si="7"/>
        <v>0</v>
      </c>
      <c r="AT44" s="112">
        <f t="shared" si="8"/>
        <v>0</v>
      </c>
      <c r="AU44" s="112">
        <f t="shared" si="9"/>
        <v>0</v>
      </c>
      <c r="AV44" s="112">
        <f t="shared" si="10"/>
        <v>0</v>
      </c>
      <c r="AW44" s="112">
        <f t="shared" si="11"/>
        <v>0</v>
      </c>
      <c r="AX44" s="112">
        <f t="shared" si="12"/>
        <v>0</v>
      </c>
      <c r="AY44" s="112">
        <f t="shared" si="13"/>
        <v>0</v>
      </c>
      <c r="AZ44" s="112">
        <f t="shared" si="14"/>
        <v>0</v>
      </c>
      <c r="BA44" s="112">
        <f>生産者価格評価表!BF42</f>
        <v>0</v>
      </c>
      <c r="BB44" s="108">
        <f t="shared" si="15"/>
        <v>0</v>
      </c>
      <c r="BC44" s="15"/>
      <c r="BE44" s="5" t="s">
        <v>83</v>
      </c>
      <c r="BF44" s="42" t="s">
        <v>3</v>
      </c>
      <c r="BG44" s="107">
        <v>0</v>
      </c>
      <c r="BH44" s="107">
        <v>0</v>
      </c>
      <c r="BI44" s="107">
        <v>0</v>
      </c>
      <c r="BJ44" s="107">
        <v>0</v>
      </c>
      <c r="BK44" s="107">
        <v>0</v>
      </c>
      <c r="BL44" s="107">
        <v>0</v>
      </c>
      <c r="BM44" s="107">
        <v>0</v>
      </c>
      <c r="BN44" s="107">
        <v>0</v>
      </c>
      <c r="BO44" s="108">
        <v>0</v>
      </c>
      <c r="BR44" s="106">
        <f>移輸入係数!$D44*生産者価格評価表!AP42</f>
        <v>0</v>
      </c>
      <c r="BS44" s="107">
        <f>移輸入係数!$D44*生産者価格評価表!AQ42</f>
        <v>0</v>
      </c>
      <c r="BT44" s="107">
        <f>移輸入係数!$D44*生産者価格評価表!AR42</f>
        <v>0</v>
      </c>
      <c r="BU44" s="107">
        <f>移輸入係数!$D44*生産者価格評価表!AS42</f>
        <v>0</v>
      </c>
      <c r="BV44" s="107">
        <f>移輸入係数!$D44*生産者価格評価表!AT42</f>
        <v>0</v>
      </c>
      <c r="BW44" s="108">
        <f>移輸入係数!$D44*生産者価格評価表!AU42</f>
        <v>0</v>
      </c>
    </row>
    <row r="45" spans="2:75" x14ac:dyDescent="0.15">
      <c r="B45" s="5" t="s">
        <v>84</v>
      </c>
      <c r="C45" s="42" t="s">
        <v>4</v>
      </c>
      <c r="D45" s="54">
        <f>移輸入係数!$E45*生産者価格評価表!AP43</f>
        <v>0</v>
      </c>
      <c r="E45" s="153">
        <f>移輸入係数!$E45*生産者価格評価表!AQ43</f>
        <v>25822.191873378819</v>
      </c>
      <c r="F45" s="153">
        <f>移輸入係数!$E45*生産者価格評価表!AR43</f>
        <v>0</v>
      </c>
      <c r="G45" s="153">
        <f>移輸入係数!$E45*生産者価格評価表!AS43</f>
        <v>11.555499575923244</v>
      </c>
      <c r="H45" s="153">
        <f>移輸入係数!$E45*生産者価格評価表!AT43</f>
        <v>0</v>
      </c>
      <c r="I45" s="153">
        <f>移輸入係数!$E45*生産者価格評価表!AU43</f>
        <v>0</v>
      </c>
      <c r="J45" s="153">
        <f>生産者価格評価表!AV43</f>
        <v>0</v>
      </c>
      <c r="K45" s="153">
        <f>生産者価格評価表!AY43</f>
        <v>7.1836628781836467</v>
      </c>
      <c r="L45" s="154">
        <f>生産者価格評価表!AZ43</f>
        <v>4309.0180829829451</v>
      </c>
      <c r="N45" s="54">
        <v>203.10155968773964</v>
      </c>
      <c r="O45" s="153">
        <v>36983.840702313406</v>
      </c>
      <c r="P45" s="153">
        <v>2923.2502008547117</v>
      </c>
      <c r="Q45" s="153">
        <v>2660.9316890760329</v>
      </c>
      <c r="R45" s="153">
        <v>6688.489938384073</v>
      </c>
      <c r="S45" s="153">
        <v>-6.6200579002578669E-2</v>
      </c>
      <c r="T45" s="153">
        <v>0</v>
      </c>
      <c r="U45" s="153">
        <v>976.73842196886051</v>
      </c>
      <c r="V45" s="153">
        <v>10895.819070690886</v>
      </c>
      <c r="W45" s="153">
        <f t="shared" si="1"/>
        <v>61332.105382396709</v>
      </c>
      <c r="X45" s="153">
        <f>生産者価格評価表!BH43</f>
        <v>61332.465188828588</v>
      </c>
      <c r="Y45" s="154">
        <f t="shared" si="2"/>
        <v>-0.35980643187940586</v>
      </c>
      <c r="Z45" s="16"/>
      <c r="AA45" s="109">
        <f>付加価値率!$F44*誘発額計算!N45</f>
        <v>123.79266484450552</v>
      </c>
      <c r="AB45" s="110">
        <f>付加価値率!$F44*誘発額計算!O45</f>
        <v>22542.063210952481</v>
      </c>
      <c r="AC45" s="110">
        <f>付加価値率!$F44*誘発額計算!P45</f>
        <v>1781.7535863703449</v>
      </c>
      <c r="AD45" s="110">
        <f>付加価値率!$F44*誘発額計算!Q45</f>
        <v>1621.8675290645638</v>
      </c>
      <c r="AE45" s="110">
        <f>付加価値率!$F44*誘発額計算!R45</f>
        <v>4076.7091820034352</v>
      </c>
      <c r="AF45" s="110">
        <f>付加価値率!$F44*誘発額計算!S45</f>
        <v>-4.0349990918721323E-2</v>
      </c>
      <c r="AG45" s="110">
        <f>付加価値率!$F44*誘発額計算!T45</f>
        <v>0</v>
      </c>
      <c r="AH45" s="110">
        <f>付加価値率!$F44*誘発額計算!U45</f>
        <v>595.33295705577666</v>
      </c>
      <c r="AI45" s="110">
        <f>付加価値率!$F44*誘発額計算!V45</f>
        <v>6641.1231922500647</v>
      </c>
      <c r="AJ45" s="110">
        <f t="shared" si="3"/>
        <v>37382.601972550256</v>
      </c>
      <c r="AK45" s="110">
        <v>37382.821278581672</v>
      </c>
      <c r="AL45" s="111">
        <f t="shared" si="4"/>
        <v>-0.21930603141663596</v>
      </c>
      <c r="AO45" s="5" t="s">
        <v>84</v>
      </c>
      <c r="AP45" s="42" t="s">
        <v>4</v>
      </c>
      <c r="AQ45" s="110">
        <f t="shared" si="5"/>
        <v>41.806389024443646</v>
      </c>
      <c r="AR45" s="110">
        <f t="shared" si="6"/>
        <v>7612.7472107852191</v>
      </c>
      <c r="AS45" s="110">
        <f t="shared" si="7"/>
        <v>601.72130288220751</v>
      </c>
      <c r="AT45" s="110">
        <f t="shared" si="8"/>
        <v>547.72570694196338</v>
      </c>
      <c r="AU45" s="110">
        <f t="shared" si="9"/>
        <v>1376.7575826599684</v>
      </c>
      <c r="AV45" s="110">
        <f t="shared" si="10"/>
        <v>-1.3626715440690364E-2</v>
      </c>
      <c r="AW45" s="110">
        <f t="shared" si="11"/>
        <v>0</v>
      </c>
      <c r="AX45" s="110">
        <f t="shared" si="12"/>
        <v>199.57297965295936</v>
      </c>
      <c r="AY45" s="110">
        <f t="shared" si="13"/>
        <v>1355.8259470881389</v>
      </c>
      <c r="AZ45" s="110">
        <f t="shared" si="14"/>
        <v>11736.143492319457</v>
      </c>
      <c r="BA45" s="110">
        <f>生産者価格評価表!BF43</f>
        <v>-11736.217554811583</v>
      </c>
      <c r="BB45" s="111">
        <f t="shared" si="15"/>
        <v>-7.4062492125449353E-2</v>
      </c>
      <c r="BC45" s="15"/>
      <c r="BE45" s="5" t="s">
        <v>84</v>
      </c>
      <c r="BF45" s="42" t="s">
        <v>4</v>
      </c>
      <c r="BG45" s="110">
        <v>41.806389024443646</v>
      </c>
      <c r="BH45" s="110">
        <v>2297.5118153404992</v>
      </c>
      <c r="BI45" s="110">
        <v>601.72130288220751</v>
      </c>
      <c r="BJ45" s="110">
        <v>545.34712495871531</v>
      </c>
      <c r="BK45" s="110">
        <v>1376.7575826599684</v>
      </c>
      <c r="BL45" s="110">
        <v>-1.3626715440690364E-2</v>
      </c>
      <c r="BM45" s="110">
        <v>0</v>
      </c>
      <c r="BN45" s="110">
        <v>199.57297965295936</v>
      </c>
      <c r="BO45" s="111">
        <v>1355.8259470881389</v>
      </c>
      <c r="BR45" s="109">
        <f>移輸入係数!$D45*生産者価格評価表!AP43</f>
        <v>0</v>
      </c>
      <c r="BS45" s="110">
        <f>移輸入係数!$D45*生産者価格評価表!AQ43</f>
        <v>5315.2353954447199</v>
      </c>
      <c r="BT45" s="110">
        <f>移輸入係数!$D45*生産者価格評価表!AR43</f>
        <v>0</v>
      </c>
      <c r="BU45" s="110">
        <f>移輸入係数!$D45*生産者価格評価表!AS43</f>
        <v>2.3785819832480737</v>
      </c>
      <c r="BV45" s="110">
        <f>移輸入係数!$D45*生産者価格評価表!AT43</f>
        <v>0</v>
      </c>
      <c r="BW45" s="111">
        <f>移輸入係数!$D45*生産者価格評価表!AU43</f>
        <v>0</v>
      </c>
    </row>
  </sheetData>
  <phoneticPr fontId="2"/>
  <pageMargins left="0.7" right="0.7" top="0.75" bottom="0.75" header="0.3" footer="0.3"/>
  <pageSetup paperSize="9" orientation="portrait" horizontalDpi="4294967293" verticalDpi="0" r:id="rId1"/>
  <ignoredErrors>
    <ignoredError sqref="B9:B45 D7:L7 N7:V7 AA7:AI7 AQ7:AY7 AO9:AO45 BE9:BE45 BG7:BO7 BR7:BW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269FB-6474-4CF6-922C-EBFF90D1991F}">
  <sheetPr codeName="Sheet3"/>
  <dimension ref="B2:AQ45"/>
  <sheetViews>
    <sheetView zoomScale="85" zoomScaleNormal="85" workbookViewId="0">
      <pane xSplit="3" ySplit="6" topLeftCell="D7" activePane="bottomRight" state="frozen"/>
      <selection activeCell="BE10" sqref="BE10:BE46"/>
      <selection pane="topRight" activeCell="BE10" sqref="BE10:BE46"/>
      <selection pane="bottomLeft" activeCell="BE10" sqref="BE10:BE46"/>
      <selection pane="bottomRight"/>
    </sheetView>
  </sheetViews>
  <sheetFormatPr defaultRowHeight="13.5" x14ac:dyDescent="0.15"/>
  <cols>
    <col min="1" max="1" width="2" customWidth="1"/>
    <col min="2" max="2" width="5.25" customWidth="1"/>
    <col min="3" max="3" width="18.625" customWidth="1"/>
    <col min="4" max="40" width="9.625" customWidth="1"/>
    <col min="41" max="56" width="9" customWidth="1"/>
  </cols>
  <sheetData>
    <row r="2" spans="2:43" x14ac:dyDescent="0.15">
      <c r="B2" s="119" t="s">
        <v>165</v>
      </c>
    </row>
    <row r="3" spans="2:43" ht="14.45" customHeight="1" x14ac:dyDescent="0.15">
      <c r="B3" s="123" t="s">
        <v>167</v>
      </c>
    </row>
    <row r="4" spans="2:43" x14ac:dyDescent="0.15">
      <c r="C4" s="1"/>
      <c r="D4" s="2"/>
      <c r="E4" s="2"/>
      <c r="F4" s="2"/>
      <c r="G4" s="2"/>
      <c r="H4" s="2"/>
      <c r="I4" s="2"/>
    </row>
    <row r="5" spans="2:43" x14ac:dyDescent="0.15">
      <c r="B5" s="3"/>
      <c r="C5" s="4"/>
      <c r="D5" s="115" t="s">
        <v>48</v>
      </c>
      <c r="E5" s="115" t="s">
        <v>49</v>
      </c>
      <c r="F5" s="115" t="s">
        <v>50</v>
      </c>
      <c r="G5" s="115" t="s">
        <v>51</v>
      </c>
      <c r="H5" s="115" t="s">
        <v>52</v>
      </c>
      <c r="I5" s="115" t="s">
        <v>53</v>
      </c>
      <c r="J5" s="115" t="s">
        <v>54</v>
      </c>
      <c r="K5" s="115" t="s">
        <v>55</v>
      </c>
      <c r="L5" s="115" t="s">
        <v>56</v>
      </c>
      <c r="M5" s="115" t="s">
        <v>57</v>
      </c>
      <c r="N5" s="115" t="s">
        <v>58</v>
      </c>
      <c r="O5" s="115" t="s">
        <v>59</v>
      </c>
      <c r="P5" s="115" t="s">
        <v>60</v>
      </c>
      <c r="Q5" s="115" t="s">
        <v>61</v>
      </c>
      <c r="R5" s="115" t="s">
        <v>62</v>
      </c>
      <c r="S5" s="115" t="s">
        <v>63</v>
      </c>
      <c r="T5" s="115" t="s">
        <v>64</v>
      </c>
      <c r="U5" s="115" t="s">
        <v>65</v>
      </c>
      <c r="V5" s="115" t="s">
        <v>66</v>
      </c>
      <c r="W5" s="115" t="s">
        <v>67</v>
      </c>
      <c r="X5" s="115" t="s">
        <v>68</v>
      </c>
      <c r="Y5" s="115" t="s">
        <v>69</v>
      </c>
      <c r="Z5" s="115" t="s">
        <v>70</v>
      </c>
      <c r="AA5" s="115" t="s">
        <v>71</v>
      </c>
      <c r="AB5" s="115" t="s">
        <v>72</v>
      </c>
      <c r="AC5" s="115" t="s">
        <v>73</v>
      </c>
      <c r="AD5" s="115" t="s">
        <v>74</v>
      </c>
      <c r="AE5" s="115" t="s">
        <v>75</v>
      </c>
      <c r="AF5" s="115" t="s">
        <v>76</v>
      </c>
      <c r="AG5" s="115" t="s">
        <v>77</v>
      </c>
      <c r="AH5" s="115" t="s">
        <v>78</v>
      </c>
      <c r="AI5" s="115" t="s">
        <v>79</v>
      </c>
      <c r="AJ5" s="115" t="s">
        <v>80</v>
      </c>
      <c r="AK5" s="115" t="s">
        <v>81</v>
      </c>
      <c r="AL5" s="115" t="s">
        <v>82</v>
      </c>
      <c r="AM5" s="115" t="s">
        <v>83</v>
      </c>
      <c r="AN5" s="115" t="s">
        <v>84</v>
      </c>
    </row>
    <row r="6" spans="2:43" ht="40.5" x14ac:dyDescent="0.15">
      <c r="B6" s="8"/>
      <c r="C6" s="9"/>
      <c r="D6" s="10" t="s">
        <v>143</v>
      </c>
      <c r="E6" s="10" t="s">
        <v>104</v>
      </c>
      <c r="F6" s="10" t="s">
        <v>123</v>
      </c>
      <c r="G6" s="10" t="s">
        <v>124</v>
      </c>
      <c r="H6" s="10" t="s">
        <v>105</v>
      </c>
      <c r="I6" s="10" t="s">
        <v>125</v>
      </c>
      <c r="J6" s="10" t="s">
        <v>126</v>
      </c>
      <c r="K6" s="10" t="s">
        <v>144</v>
      </c>
      <c r="L6" s="10" t="s">
        <v>127</v>
      </c>
      <c r="M6" s="10" t="s">
        <v>128</v>
      </c>
      <c r="N6" s="10" t="s">
        <v>129</v>
      </c>
      <c r="O6" s="10" t="s">
        <v>130</v>
      </c>
      <c r="P6" s="10" t="s">
        <v>37</v>
      </c>
      <c r="Q6" s="10" t="s">
        <v>38</v>
      </c>
      <c r="R6" s="10" t="s">
        <v>39</v>
      </c>
      <c r="S6" s="10" t="s">
        <v>106</v>
      </c>
      <c r="T6" s="10" t="s">
        <v>131</v>
      </c>
      <c r="U6" s="10" t="s">
        <v>145</v>
      </c>
      <c r="V6" s="10" t="s">
        <v>132</v>
      </c>
      <c r="W6" s="10" t="s">
        <v>0</v>
      </c>
      <c r="X6" s="10" t="s">
        <v>133</v>
      </c>
      <c r="Y6" s="10" t="s">
        <v>107</v>
      </c>
      <c r="Z6" s="10" t="s">
        <v>1</v>
      </c>
      <c r="AA6" s="10" t="s">
        <v>2</v>
      </c>
      <c r="AB6" s="10" t="s">
        <v>134</v>
      </c>
      <c r="AC6" s="10" t="s">
        <v>135</v>
      </c>
      <c r="AD6" s="10" t="s">
        <v>136</v>
      </c>
      <c r="AE6" s="10" t="s">
        <v>137</v>
      </c>
      <c r="AF6" s="10" t="s">
        <v>108</v>
      </c>
      <c r="AG6" s="10" t="s">
        <v>138</v>
      </c>
      <c r="AH6" s="10" t="s">
        <v>139</v>
      </c>
      <c r="AI6" s="10" t="s">
        <v>109</v>
      </c>
      <c r="AJ6" s="10" t="s">
        <v>146</v>
      </c>
      <c r="AK6" s="10" t="s">
        <v>110</v>
      </c>
      <c r="AL6" s="10" t="s">
        <v>111</v>
      </c>
      <c r="AM6" s="10" t="s">
        <v>3</v>
      </c>
      <c r="AN6" s="10" t="s">
        <v>4</v>
      </c>
      <c r="AO6" s="10" t="s">
        <v>154</v>
      </c>
      <c r="AP6" s="10" t="s">
        <v>122</v>
      </c>
      <c r="AQ6" s="1"/>
    </row>
    <row r="7" spans="2:43" x14ac:dyDescent="0.15">
      <c r="B7" s="5" t="s">
        <v>48</v>
      </c>
      <c r="C7" s="42" t="s">
        <v>143</v>
      </c>
      <c r="D7" s="125">
        <f t="array" ref="D7:AN43">MINVERSE(単位行列マイナス投入係数!D9:AN45)</f>
        <v>1.0820276098925685</v>
      </c>
      <c r="E7" s="32">
        <v>0</v>
      </c>
      <c r="F7" s="32">
        <v>0.18336066029273065</v>
      </c>
      <c r="G7" s="32">
        <v>5.5962414614489156E-3</v>
      </c>
      <c r="H7" s="32">
        <v>2.321420537060837E-3</v>
      </c>
      <c r="I7" s="32">
        <v>9.2955778975277632E-3</v>
      </c>
      <c r="J7" s="32">
        <v>6.0584420178872681E-4</v>
      </c>
      <c r="K7" s="32">
        <v>6.5764488868842617E-3</v>
      </c>
      <c r="L7" s="32">
        <v>8.0223542697431863E-4</v>
      </c>
      <c r="M7" s="32">
        <v>3.1737579417455235E-4</v>
      </c>
      <c r="N7" s="32">
        <v>9.1716580270501536E-4</v>
      </c>
      <c r="O7" s="32">
        <v>4.0839659648617794E-4</v>
      </c>
      <c r="P7" s="32">
        <v>3.8171078917304327E-4</v>
      </c>
      <c r="Q7" s="32">
        <v>3.8173561828146559E-4</v>
      </c>
      <c r="R7" s="32">
        <v>7.7814320151877185E-4</v>
      </c>
      <c r="S7" s="32">
        <v>6.3800072249920164E-4</v>
      </c>
      <c r="T7" s="32">
        <v>7.422586752642592E-4</v>
      </c>
      <c r="U7" s="32">
        <v>5.1851323072982442E-4</v>
      </c>
      <c r="V7" s="32">
        <v>1.1560309117192033E-3</v>
      </c>
      <c r="W7" s="32">
        <v>7.0853849165578601E-3</v>
      </c>
      <c r="X7" s="32">
        <v>1.6433139612760967E-3</v>
      </c>
      <c r="Y7" s="32">
        <v>2.559219179914816E-4</v>
      </c>
      <c r="Z7" s="32">
        <v>7.0307123077952146E-4</v>
      </c>
      <c r="AA7" s="32">
        <v>4.6758550508881904E-4</v>
      </c>
      <c r="AB7" s="32">
        <v>4.3175219357829612E-4</v>
      </c>
      <c r="AC7" s="32">
        <v>3.2243293312156411E-4</v>
      </c>
      <c r="AD7" s="32">
        <v>1.1914283738170027E-4</v>
      </c>
      <c r="AE7" s="32">
        <v>3.0580658730906742E-4</v>
      </c>
      <c r="AF7" s="32">
        <v>6.2991634762763025E-4</v>
      </c>
      <c r="AG7" s="32">
        <v>4.1418848697608864E-4</v>
      </c>
      <c r="AH7" s="32">
        <v>3.7731583356260933E-3</v>
      </c>
      <c r="AI7" s="32">
        <v>5.6634199809620237E-3</v>
      </c>
      <c r="AJ7" s="32">
        <v>3.1514214176287651E-3</v>
      </c>
      <c r="AK7" s="32">
        <v>3.9271555519908134E-4</v>
      </c>
      <c r="AL7" s="32">
        <v>3.7132465791121096E-2</v>
      </c>
      <c r="AM7" s="32">
        <v>2.5859193177242197E-3</v>
      </c>
      <c r="AN7" s="127">
        <v>7.4621841576754647E-4</v>
      </c>
      <c r="AO7" s="132">
        <f t="shared" ref="AO7:AO42" si="0">SUM(D7:AN7)</f>
        <v>1.3626492056712529</v>
      </c>
      <c r="AP7" s="26">
        <f>AO7/(SUM($D$7:$AN$43)/37)</f>
        <v>0.67555069300741644</v>
      </c>
    </row>
    <row r="8" spans="2:43" x14ac:dyDescent="0.15">
      <c r="B8" s="5" t="s">
        <v>49</v>
      </c>
      <c r="C8" s="42" t="s">
        <v>104</v>
      </c>
      <c r="D8" s="33">
        <v>8.7448588263503227E-3</v>
      </c>
      <c r="E8" s="28">
        <v>1</v>
      </c>
      <c r="F8" s="28">
        <v>1.1140693100003764E-2</v>
      </c>
      <c r="G8" s="28">
        <v>9.951602715907823E-3</v>
      </c>
      <c r="H8" s="28">
        <v>9.3322653928146638E-3</v>
      </c>
      <c r="I8" s="28">
        <v>1.2727670890439108E-2</v>
      </c>
      <c r="J8" s="28">
        <v>6.992565690466368E-2</v>
      </c>
      <c r="K8" s="28">
        <v>1.3835748996029127E-2</v>
      </c>
      <c r="L8" s="28">
        <v>6.1889124545542705E-2</v>
      </c>
      <c r="M8" s="28">
        <v>3.55402648429511E-2</v>
      </c>
      <c r="N8" s="28">
        <v>0.13796579808873091</v>
      </c>
      <c r="O8" s="28">
        <v>2.2889091116852091E-2</v>
      </c>
      <c r="P8" s="28">
        <v>1.9131650207274604E-2</v>
      </c>
      <c r="Q8" s="28">
        <v>1.3704771264606111E-2</v>
      </c>
      <c r="R8" s="28">
        <v>2.4783995108123735E-2</v>
      </c>
      <c r="S8" s="28">
        <v>3.1903726780336532E-2</v>
      </c>
      <c r="T8" s="28">
        <v>2.3537009336302026E-2</v>
      </c>
      <c r="U8" s="28">
        <v>1.7177265373860155E-2</v>
      </c>
      <c r="V8" s="28">
        <v>2.1372530246972967E-2</v>
      </c>
      <c r="W8" s="28">
        <v>1.3309337117149593E-2</v>
      </c>
      <c r="X8" s="28">
        <v>1.3220854577431157E-2</v>
      </c>
      <c r="Y8" s="28">
        <v>0.25232329263399411</v>
      </c>
      <c r="Z8" s="28">
        <v>1.9689195286758353E-2</v>
      </c>
      <c r="AA8" s="28">
        <v>2.0668147138957774E-2</v>
      </c>
      <c r="AB8" s="28">
        <v>7.9975589726301605E-3</v>
      </c>
      <c r="AC8" s="28">
        <v>3.809384881646788E-3</v>
      </c>
      <c r="AD8" s="28">
        <v>1.9928624863805272E-3</v>
      </c>
      <c r="AE8" s="28">
        <v>1.1053971183426678E-2</v>
      </c>
      <c r="AF8" s="28">
        <v>4.410764491482741E-3</v>
      </c>
      <c r="AG8" s="28">
        <v>6.0347189229305676E-3</v>
      </c>
      <c r="AH8" s="28">
        <v>6.0194341128217812E-3</v>
      </c>
      <c r="AI8" s="28">
        <v>7.6224184556246766E-3</v>
      </c>
      <c r="AJ8" s="28">
        <v>4.37363428954497E-3</v>
      </c>
      <c r="AK8" s="28">
        <v>4.4224395606377673E-3</v>
      </c>
      <c r="AL8" s="28">
        <v>1.1185069405254509E-2</v>
      </c>
      <c r="AM8" s="28">
        <v>1.1380389325098316E-2</v>
      </c>
      <c r="AN8" s="34">
        <v>8.9552481448298624E-3</v>
      </c>
      <c r="AO8" s="133">
        <f t="shared" si="0"/>
        <v>1.9540224447243617</v>
      </c>
      <c r="AP8" s="134">
        <f t="shared" ref="AP8:AP43" si="1">AO8/(SUM($D$7:$AN$43)/37)</f>
        <v>0.96873150565212762</v>
      </c>
    </row>
    <row r="9" spans="2:43" x14ac:dyDescent="0.15">
      <c r="B9" s="5" t="s">
        <v>50</v>
      </c>
      <c r="C9" s="42" t="s">
        <v>123</v>
      </c>
      <c r="D9" s="33">
        <v>1.8837732912618348E-2</v>
      </c>
      <c r="E9" s="28">
        <v>0</v>
      </c>
      <c r="F9" s="28">
        <v>1.3259761491680793</v>
      </c>
      <c r="G9" s="28">
        <v>4.6406863336055006E-3</v>
      </c>
      <c r="H9" s="28">
        <v>6.121153374378293E-3</v>
      </c>
      <c r="I9" s="28">
        <v>2.4103085851292928E-2</v>
      </c>
      <c r="J9" s="28">
        <v>1.4686702618704579E-3</v>
      </c>
      <c r="K9" s="28">
        <v>5.2398293592101049E-3</v>
      </c>
      <c r="L9" s="28">
        <v>1.603232079706728E-3</v>
      </c>
      <c r="M9" s="28">
        <v>5.4082422058374493E-4</v>
      </c>
      <c r="N9" s="28">
        <v>1.2956950445866132E-3</v>
      </c>
      <c r="O9" s="28">
        <v>7.1854852164594145E-4</v>
      </c>
      <c r="P9" s="28">
        <v>6.2815430946808301E-4</v>
      </c>
      <c r="Q9" s="28">
        <v>5.6740627904026052E-4</v>
      </c>
      <c r="R9" s="28">
        <v>1.0094203611153403E-3</v>
      </c>
      <c r="S9" s="28">
        <v>1.1111552240724808E-3</v>
      </c>
      <c r="T9" s="28">
        <v>1.0981971698548255E-3</v>
      </c>
      <c r="U9" s="28">
        <v>8.1529930769540877E-4</v>
      </c>
      <c r="V9" s="28">
        <v>1.6581086027874213E-3</v>
      </c>
      <c r="W9" s="28">
        <v>4.6590143468872363E-3</v>
      </c>
      <c r="X9" s="28">
        <v>1.0118957331597617E-3</v>
      </c>
      <c r="Y9" s="28">
        <v>3.881181395099044E-4</v>
      </c>
      <c r="Z9" s="28">
        <v>9.8212200998909157E-4</v>
      </c>
      <c r="AA9" s="28">
        <v>7.8670437443647124E-4</v>
      </c>
      <c r="AB9" s="28">
        <v>6.3175372522914148E-4</v>
      </c>
      <c r="AC9" s="28">
        <v>4.9936334411603608E-4</v>
      </c>
      <c r="AD9" s="28">
        <v>2.4242280336502999E-4</v>
      </c>
      <c r="AE9" s="28">
        <v>5.8592740711059944E-4</v>
      </c>
      <c r="AF9" s="28">
        <v>1.5457664799598163E-3</v>
      </c>
      <c r="AG9" s="28">
        <v>1.3296353599077733E-3</v>
      </c>
      <c r="AH9" s="28">
        <v>1.0788198936879491E-2</v>
      </c>
      <c r="AI9" s="28">
        <v>1.5862911401696763E-2</v>
      </c>
      <c r="AJ9" s="28">
        <v>3.1128717926862197E-3</v>
      </c>
      <c r="AK9" s="28">
        <v>8.0151179567100291E-4</v>
      </c>
      <c r="AL9" s="28">
        <v>0.14090655750124009</v>
      </c>
      <c r="AM9" s="28">
        <v>4.0650797471258951E-3</v>
      </c>
      <c r="AN9" s="34">
        <v>3.4468643101531978E-3</v>
      </c>
      <c r="AO9" s="133">
        <f t="shared" si="0"/>
        <v>1.5890800675907355</v>
      </c>
      <c r="AP9" s="134">
        <f t="shared" si="1"/>
        <v>0.78780667572941188</v>
      </c>
    </row>
    <row r="10" spans="2:43" x14ac:dyDescent="0.15">
      <c r="B10" s="5" t="s">
        <v>51</v>
      </c>
      <c r="C10" s="42" t="s">
        <v>124</v>
      </c>
      <c r="D10" s="33">
        <v>5.2066499055023318E-3</v>
      </c>
      <c r="E10" s="28">
        <v>0</v>
      </c>
      <c r="F10" s="28">
        <v>4.0491318316965043E-3</v>
      </c>
      <c r="G10" s="28">
        <v>1.2421301064414851</v>
      </c>
      <c r="H10" s="28">
        <v>5.7078747616970864E-3</v>
      </c>
      <c r="I10" s="28">
        <v>4.6742434255006215E-3</v>
      </c>
      <c r="J10" s="28">
        <v>2.3020674654315398E-3</v>
      </c>
      <c r="K10" s="28">
        <v>6.1276119972946009E-3</v>
      </c>
      <c r="L10" s="28">
        <v>4.1829058329636423E-3</v>
      </c>
      <c r="M10" s="28">
        <v>3.2021620530930574E-3</v>
      </c>
      <c r="N10" s="28">
        <v>4.0992059239108999E-3</v>
      </c>
      <c r="O10" s="28">
        <v>3.0268519996019959E-3</v>
      </c>
      <c r="P10" s="28">
        <v>3.9723539534094604E-3</v>
      </c>
      <c r="Q10" s="28">
        <v>4.5147751775161515E-3</v>
      </c>
      <c r="R10" s="28">
        <v>4.6690603418870552E-3</v>
      </c>
      <c r="S10" s="28">
        <v>7.287503532372468E-3</v>
      </c>
      <c r="T10" s="28">
        <v>5.4464522344328681E-3</v>
      </c>
      <c r="U10" s="28">
        <v>3.9273185049740426E-3</v>
      </c>
      <c r="V10" s="28">
        <v>5.5453228878448689E-3</v>
      </c>
      <c r="W10" s="28">
        <v>7.3655515015744466E-3</v>
      </c>
      <c r="X10" s="28">
        <v>6.6408807306566394E-3</v>
      </c>
      <c r="Y10" s="28">
        <v>1.4937617579255215E-3</v>
      </c>
      <c r="Z10" s="28">
        <v>3.5134419129995427E-3</v>
      </c>
      <c r="AA10" s="28">
        <v>4.7161156029710098E-3</v>
      </c>
      <c r="AB10" s="28">
        <v>6.3975929074903022E-3</v>
      </c>
      <c r="AC10" s="28">
        <v>2.9523004700822168E-3</v>
      </c>
      <c r="AD10" s="28">
        <v>6.1198746797207757E-4</v>
      </c>
      <c r="AE10" s="28">
        <v>3.4468714486622998E-3</v>
      </c>
      <c r="AF10" s="28">
        <v>2.8108111238536932E-3</v>
      </c>
      <c r="AG10" s="28">
        <v>6.3281269473927171E-3</v>
      </c>
      <c r="AH10" s="28">
        <v>1.9978657524689614E-3</v>
      </c>
      <c r="AI10" s="28">
        <v>5.9910858999416752E-3</v>
      </c>
      <c r="AJ10" s="28">
        <v>3.4986995122102203E-2</v>
      </c>
      <c r="AK10" s="28">
        <v>3.9194710601235102E-3</v>
      </c>
      <c r="AL10" s="28">
        <v>7.1297707062358421E-3</v>
      </c>
      <c r="AM10" s="28">
        <v>3.0829239016603376E-2</v>
      </c>
      <c r="AN10" s="34">
        <v>2.193280507953439E-3</v>
      </c>
      <c r="AO10" s="133">
        <f t="shared" si="0"/>
        <v>1.4533967482076235</v>
      </c>
      <c r="AP10" s="134">
        <f t="shared" si="1"/>
        <v>0.72053994262061083</v>
      </c>
    </row>
    <row r="11" spans="2:43" x14ac:dyDescent="0.15">
      <c r="B11" s="5" t="s">
        <v>52</v>
      </c>
      <c r="C11" s="42" t="s">
        <v>105</v>
      </c>
      <c r="D11" s="33">
        <v>0.11506305639896305</v>
      </c>
      <c r="E11" s="28">
        <v>0</v>
      </c>
      <c r="F11" s="28">
        <v>8.0667208401157736E-2</v>
      </c>
      <c r="G11" s="28">
        <v>3.22182638053242E-2</v>
      </c>
      <c r="H11" s="28">
        <v>1.7396389595954367</v>
      </c>
      <c r="I11" s="28">
        <v>6.9518602574736521E-2</v>
      </c>
      <c r="J11" s="28">
        <v>1.1735423988476153E-2</v>
      </c>
      <c r="K11" s="28">
        <v>3.306327692372265E-2</v>
      </c>
      <c r="L11" s="28">
        <v>4.3520728374629898E-2</v>
      </c>
      <c r="M11" s="28">
        <v>1.2426556481183267E-2</v>
      </c>
      <c r="N11" s="28">
        <v>2.8125012431050107E-2</v>
      </c>
      <c r="O11" s="28">
        <v>2.135884214623452E-2</v>
      </c>
      <c r="P11" s="28">
        <v>1.356544999653508E-2</v>
      </c>
      <c r="Q11" s="28">
        <v>1.1726820351467764E-2</v>
      </c>
      <c r="R11" s="28">
        <v>2.5355446458918605E-2</v>
      </c>
      <c r="S11" s="28">
        <v>2.6176281518601682E-2</v>
      </c>
      <c r="T11" s="28">
        <v>2.9063431593053409E-2</v>
      </c>
      <c r="U11" s="28">
        <v>1.8284951698651897E-2</v>
      </c>
      <c r="V11" s="28">
        <v>2.0250475122195331E-2</v>
      </c>
      <c r="W11" s="28">
        <v>0.14580392748405097</v>
      </c>
      <c r="X11" s="28">
        <v>9.6445744787278576E-2</v>
      </c>
      <c r="Y11" s="28">
        <v>1.4916111271842246E-2</v>
      </c>
      <c r="Z11" s="28">
        <v>2.2877694430794713E-2</v>
      </c>
      <c r="AA11" s="28">
        <v>1.8357859097992316E-2</v>
      </c>
      <c r="AB11" s="28">
        <v>2.0916709813471053E-2</v>
      </c>
      <c r="AC11" s="28">
        <v>2.002217517379511E-2</v>
      </c>
      <c r="AD11" s="28">
        <v>5.4356691431001764E-3</v>
      </c>
      <c r="AE11" s="28">
        <v>2.0134789478042071E-2</v>
      </c>
      <c r="AF11" s="28">
        <v>2.5755710831807013E-2</v>
      </c>
      <c r="AG11" s="28">
        <v>1.1180888472948009E-2</v>
      </c>
      <c r="AH11" s="28">
        <v>2.7064562709702346E-2</v>
      </c>
      <c r="AI11" s="28">
        <v>3.0446461890708022E-2</v>
      </c>
      <c r="AJ11" s="28">
        <v>5.0207010358995524E-2</v>
      </c>
      <c r="AK11" s="28">
        <v>1.7221036162894818E-2</v>
      </c>
      <c r="AL11" s="28">
        <v>2.8301958241733146E-2</v>
      </c>
      <c r="AM11" s="28">
        <v>0.78189400963351707</v>
      </c>
      <c r="AN11" s="34">
        <v>1.0010731634062801E-2</v>
      </c>
      <c r="AO11" s="133">
        <f t="shared" si="0"/>
        <v>3.6787518384770741</v>
      </c>
      <c r="AP11" s="134">
        <f t="shared" si="1"/>
        <v>1.8237880619181599</v>
      </c>
    </row>
    <row r="12" spans="2:43" x14ac:dyDescent="0.15">
      <c r="B12" s="5" t="s">
        <v>53</v>
      </c>
      <c r="C12" s="42" t="s">
        <v>125</v>
      </c>
      <c r="D12" s="33">
        <v>0.10804191133295188</v>
      </c>
      <c r="E12" s="28">
        <v>0</v>
      </c>
      <c r="F12" s="28">
        <v>5.6209278047569165E-2</v>
      </c>
      <c r="G12" s="28">
        <v>0.16818966887247355</v>
      </c>
      <c r="H12" s="28">
        <v>5.7430747791023189E-2</v>
      </c>
      <c r="I12" s="28">
        <v>1.4375478879242145</v>
      </c>
      <c r="J12" s="28">
        <v>7.4813368361078325E-2</v>
      </c>
      <c r="K12" s="28">
        <v>0.29499244398273294</v>
      </c>
      <c r="L12" s="28">
        <v>5.116852600430629E-2</v>
      </c>
      <c r="M12" s="28">
        <v>1.712558600965575E-2</v>
      </c>
      <c r="N12" s="28">
        <v>5.5321069327574468E-2</v>
      </c>
      <c r="O12" s="28">
        <v>2.8611689483266148E-2</v>
      </c>
      <c r="P12" s="28">
        <v>2.1758510465469033E-2</v>
      </c>
      <c r="Q12" s="28">
        <v>2.0734736281204768E-2</v>
      </c>
      <c r="R12" s="28">
        <v>4.086188097331965E-2</v>
      </c>
      <c r="S12" s="28">
        <v>4.4469008527529989E-2</v>
      </c>
      <c r="T12" s="28">
        <v>4.4720847965204175E-2</v>
      </c>
      <c r="U12" s="28">
        <v>3.1149394116499307E-2</v>
      </c>
      <c r="V12" s="28">
        <v>8.3691284674924732E-2</v>
      </c>
      <c r="W12" s="28">
        <v>8.4699191994317802E-2</v>
      </c>
      <c r="X12" s="28">
        <v>2.5334387322561065E-2</v>
      </c>
      <c r="Y12" s="28">
        <v>9.9373266253735357E-3</v>
      </c>
      <c r="Z12" s="28">
        <v>3.4574738645444705E-2</v>
      </c>
      <c r="AA12" s="28">
        <v>3.3750182878468295E-2</v>
      </c>
      <c r="AB12" s="28">
        <v>6.6503457253692441E-3</v>
      </c>
      <c r="AC12" s="28">
        <v>6.9071708800954061E-3</v>
      </c>
      <c r="AD12" s="28">
        <v>2.0310009960156704E-3</v>
      </c>
      <c r="AE12" s="28">
        <v>1.3500725309056393E-2</v>
      </c>
      <c r="AF12" s="28">
        <v>9.4758068986640909E-3</v>
      </c>
      <c r="AG12" s="28">
        <v>9.1794929085667453E-3</v>
      </c>
      <c r="AH12" s="28">
        <v>2.4372458003617186E-2</v>
      </c>
      <c r="AI12" s="28">
        <v>0.24726843698524986</v>
      </c>
      <c r="AJ12" s="28">
        <v>1.91770926959485E-2</v>
      </c>
      <c r="AK12" s="28">
        <v>1.457696758219224E-2</v>
      </c>
      <c r="AL12" s="28">
        <v>2.9025620875835809E-2</v>
      </c>
      <c r="AM12" s="28">
        <v>7.1265745957462309E-2</v>
      </c>
      <c r="AN12" s="34">
        <v>1.2917439338947425E-2</v>
      </c>
      <c r="AO12" s="133">
        <f t="shared" si="0"/>
        <v>3.2914819717641861</v>
      </c>
      <c r="AP12" s="134">
        <f t="shared" si="1"/>
        <v>1.6317940947621707</v>
      </c>
    </row>
    <row r="13" spans="2:43" x14ac:dyDescent="0.15">
      <c r="B13" s="5" t="s">
        <v>54</v>
      </c>
      <c r="C13" s="42" t="s">
        <v>126</v>
      </c>
      <c r="D13" s="33">
        <v>3.2489701823945782E-2</v>
      </c>
      <c r="E13" s="28">
        <v>0</v>
      </c>
      <c r="F13" s="28">
        <v>2.0989420923099744E-2</v>
      </c>
      <c r="G13" s="28">
        <v>1.2609493785927727E-2</v>
      </c>
      <c r="H13" s="28">
        <v>1.8174682107621302E-2</v>
      </c>
      <c r="I13" s="28">
        <v>1.7936425649775215E-2</v>
      </c>
      <c r="J13" s="28">
        <v>1.3271020128811986</v>
      </c>
      <c r="K13" s="28">
        <v>1.1937857437752006E-2</v>
      </c>
      <c r="L13" s="28">
        <v>3.6962209243481238E-2</v>
      </c>
      <c r="M13" s="28">
        <v>4.3226609786116192E-2</v>
      </c>
      <c r="N13" s="28">
        <v>2.7578144173699887E-2</v>
      </c>
      <c r="O13" s="28">
        <v>2.1450933538336985E-2</v>
      </c>
      <c r="P13" s="28">
        <v>1.527534956147502E-2</v>
      </c>
      <c r="Q13" s="28">
        <v>1.1888275339780738E-2</v>
      </c>
      <c r="R13" s="28">
        <v>1.4973618840667611E-2</v>
      </c>
      <c r="S13" s="28">
        <v>1.4810633781811803E-2</v>
      </c>
      <c r="T13" s="28">
        <v>1.4751286942416319E-2</v>
      </c>
      <c r="U13" s="28">
        <v>1.0710608628919645E-2</v>
      </c>
      <c r="V13" s="28">
        <v>1.7055493513357771E-2</v>
      </c>
      <c r="W13" s="28">
        <v>1.848542366150523E-2</v>
      </c>
      <c r="X13" s="28">
        <v>2.8484986796098798E-2</v>
      </c>
      <c r="Y13" s="28">
        <v>4.9957739342901826E-2</v>
      </c>
      <c r="Z13" s="28">
        <v>2.7800398240879539E-2</v>
      </c>
      <c r="AA13" s="28">
        <v>2.9701238905395048E-2</v>
      </c>
      <c r="AB13" s="28">
        <v>1.016746813758935E-2</v>
      </c>
      <c r="AC13" s="28">
        <v>7.7065616869440657E-3</v>
      </c>
      <c r="AD13" s="28">
        <v>2.5401720808046727E-3</v>
      </c>
      <c r="AE13" s="28">
        <v>0.10190189355997442</v>
      </c>
      <c r="AF13" s="28">
        <v>7.348148362633403E-3</v>
      </c>
      <c r="AG13" s="28">
        <v>1.9814392929031411E-2</v>
      </c>
      <c r="AH13" s="28">
        <v>1.072571291916339E-2</v>
      </c>
      <c r="AI13" s="28">
        <v>1.0411728028485395E-2</v>
      </c>
      <c r="AJ13" s="28">
        <v>1.2752066393278257E-2</v>
      </c>
      <c r="AK13" s="28">
        <v>7.9433062799623456E-3</v>
      </c>
      <c r="AL13" s="28">
        <v>1.5913394523091224E-2</v>
      </c>
      <c r="AM13" s="28">
        <v>2.0980889908323128E-2</v>
      </c>
      <c r="AN13" s="34">
        <v>1.7424268642874437E-2</v>
      </c>
      <c r="AO13" s="133">
        <f t="shared" si="0"/>
        <v>2.0699825483583196</v>
      </c>
      <c r="AP13" s="134">
        <f t="shared" si="1"/>
        <v>1.0262202034366339</v>
      </c>
    </row>
    <row r="14" spans="2:43" x14ac:dyDescent="0.15">
      <c r="B14" s="5" t="s">
        <v>55</v>
      </c>
      <c r="C14" s="42" t="s">
        <v>144</v>
      </c>
      <c r="D14" s="33">
        <v>4.1317635609012242E-2</v>
      </c>
      <c r="E14" s="28">
        <v>0</v>
      </c>
      <c r="F14" s="28">
        <v>5.1311109903749576E-2</v>
      </c>
      <c r="G14" s="28">
        <v>3.5221039549177963E-2</v>
      </c>
      <c r="H14" s="28">
        <v>2.9740309035223171E-2</v>
      </c>
      <c r="I14" s="28">
        <v>8.957616490349965E-2</v>
      </c>
      <c r="J14" s="28">
        <v>9.521201430725372E-3</v>
      </c>
      <c r="K14" s="28">
        <v>1.2812513569892827</v>
      </c>
      <c r="L14" s="28">
        <v>1.6306500712900015E-2</v>
      </c>
      <c r="M14" s="28">
        <v>6.8492646385206329E-3</v>
      </c>
      <c r="N14" s="28">
        <v>4.8535376635359992E-2</v>
      </c>
      <c r="O14" s="28">
        <v>1.8191094670356966E-2</v>
      </c>
      <c r="P14" s="28">
        <v>2.5249730492446422E-2</v>
      </c>
      <c r="Q14" s="28">
        <v>3.1602748287413655E-2</v>
      </c>
      <c r="R14" s="28">
        <v>7.7562313669246749E-2</v>
      </c>
      <c r="S14" s="28">
        <v>3.7398589645752177E-2</v>
      </c>
      <c r="T14" s="28">
        <v>6.1589837252168766E-2</v>
      </c>
      <c r="U14" s="28">
        <v>4.0311892502053318E-2</v>
      </c>
      <c r="V14" s="28">
        <v>0.13066442068742673</v>
      </c>
      <c r="W14" s="28">
        <v>8.6308348324068418E-2</v>
      </c>
      <c r="X14" s="28">
        <v>2.7833349212680211E-2</v>
      </c>
      <c r="Y14" s="28">
        <v>5.316011284539888E-3</v>
      </c>
      <c r="Z14" s="28">
        <v>6.2792411621160935E-2</v>
      </c>
      <c r="AA14" s="28">
        <v>3.1906727277418681E-2</v>
      </c>
      <c r="AB14" s="28">
        <v>1.1294267406984514E-2</v>
      </c>
      <c r="AC14" s="28">
        <v>9.8020062422382002E-3</v>
      </c>
      <c r="AD14" s="28">
        <v>3.006489036935899E-3</v>
      </c>
      <c r="AE14" s="28">
        <v>1.1183372024330568E-2</v>
      </c>
      <c r="AF14" s="28">
        <v>1.1850852184297805E-2</v>
      </c>
      <c r="AG14" s="28">
        <v>9.286375407319478E-3</v>
      </c>
      <c r="AH14" s="28">
        <v>1.3740471472462665E-2</v>
      </c>
      <c r="AI14" s="28">
        <v>2.2607039672113177E-2</v>
      </c>
      <c r="AJ14" s="28">
        <v>2.0625520381915566E-2</v>
      </c>
      <c r="AK14" s="28">
        <v>1.5951523917663239E-2</v>
      </c>
      <c r="AL14" s="28">
        <v>1.5485525761163244E-2</v>
      </c>
      <c r="AM14" s="28">
        <v>9.1125872948003395E-2</v>
      </c>
      <c r="AN14" s="34">
        <v>1.6411123245655787E-2</v>
      </c>
      <c r="AO14" s="133">
        <f t="shared" si="0"/>
        <v>2.4987278740352683</v>
      </c>
      <c r="AP14" s="134">
        <f t="shared" si="1"/>
        <v>1.2387761574410059</v>
      </c>
    </row>
    <row r="15" spans="2:43" x14ac:dyDescent="0.15">
      <c r="B15" s="5" t="s">
        <v>56</v>
      </c>
      <c r="C15" s="42" t="s">
        <v>127</v>
      </c>
      <c r="D15" s="33">
        <v>9.2351053116939263E-3</v>
      </c>
      <c r="E15" s="28">
        <v>0</v>
      </c>
      <c r="F15" s="28">
        <v>7.967470744738676E-3</v>
      </c>
      <c r="G15" s="28">
        <v>5.1969530788036674E-3</v>
      </c>
      <c r="H15" s="28">
        <v>4.5326998054131375E-3</v>
      </c>
      <c r="I15" s="28">
        <v>2.0030487453071379E-2</v>
      </c>
      <c r="J15" s="28">
        <v>4.2458171089860677E-2</v>
      </c>
      <c r="K15" s="28">
        <v>9.7258944723743173E-3</v>
      </c>
      <c r="L15" s="28">
        <v>1.1716063686110771</v>
      </c>
      <c r="M15" s="28">
        <v>1.540158449066719E-2</v>
      </c>
      <c r="N15" s="28">
        <v>6.0758369195763936E-3</v>
      </c>
      <c r="O15" s="28">
        <v>1.3381168447680808E-2</v>
      </c>
      <c r="P15" s="28">
        <v>2.2333290950087764E-2</v>
      </c>
      <c r="Q15" s="28">
        <v>1.3696382657642841E-2</v>
      </c>
      <c r="R15" s="28">
        <v>0.11024591396468214</v>
      </c>
      <c r="S15" s="28">
        <v>7.2220012088077476E-2</v>
      </c>
      <c r="T15" s="28">
        <v>2.4109348535867325E-2</v>
      </c>
      <c r="U15" s="28">
        <v>2.4311205304222532E-2</v>
      </c>
      <c r="V15" s="28">
        <v>1.4152209208918657E-2</v>
      </c>
      <c r="W15" s="28">
        <v>1.0409669905748799E-2</v>
      </c>
      <c r="X15" s="28">
        <v>6.4832525711846223E-2</v>
      </c>
      <c r="Y15" s="28">
        <v>4.2415266972506581E-3</v>
      </c>
      <c r="Z15" s="28">
        <v>1.2912494390238371E-2</v>
      </c>
      <c r="AA15" s="28">
        <v>3.1245285589848694E-3</v>
      </c>
      <c r="AB15" s="28">
        <v>1.8124916326998509E-3</v>
      </c>
      <c r="AC15" s="28">
        <v>1.6533690373152876E-3</v>
      </c>
      <c r="AD15" s="28">
        <v>1.3790370928169228E-3</v>
      </c>
      <c r="AE15" s="28">
        <v>5.4861103127706546E-3</v>
      </c>
      <c r="AF15" s="28">
        <v>2.1222337773051246E-3</v>
      </c>
      <c r="AG15" s="28">
        <v>3.0430579532430856E-3</v>
      </c>
      <c r="AH15" s="28">
        <v>4.3040631220911231E-3</v>
      </c>
      <c r="AI15" s="28">
        <v>6.6008298145451257E-3</v>
      </c>
      <c r="AJ15" s="28">
        <v>2.7516182451372754E-3</v>
      </c>
      <c r="AK15" s="28">
        <v>3.7214335175694796E-3</v>
      </c>
      <c r="AL15" s="28">
        <v>3.9692087442545444E-3</v>
      </c>
      <c r="AM15" s="28">
        <v>1.6052203924614095E-2</v>
      </c>
      <c r="AN15" s="34">
        <v>5.5859163443178761E-3</v>
      </c>
      <c r="AO15" s="133">
        <f t="shared" si="0"/>
        <v>1.7406824219172046</v>
      </c>
      <c r="AP15" s="134">
        <f t="shared" si="1"/>
        <v>0.86296547309307492</v>
      </c>
    </row>
    <row r="16" spans="2:43" x14ac:dyDescent="0.15">
      <c r="B16" s="5" t="s">
        <v>57</v>
      </c>
      <c r="C16" s="42" t="s">
        <v>128</v>
      </c>
      <c r="D16" s="33">
        <v>5.2421226807859503E-3</v>
      </c>
      <c r="E16" s="28">
        <v>0</v>
      </c>
      <c r="F16" s="28">
        <v>1.0161519166272408E-2</v>
      </c>
      <c r="G16" s="28">
        <v>4.8354454437567283E-3</v>
      </c>
      <c r="H16" s="28">
        <v>2.1046865725784476E-2</v>
      </c>
      <c r="I16" s="28">
        <v>1.1521128024490387E-2</v>
      </c>
      <c r="J16" s="28">
        <v>2.749413648645145E-3</v>
      </c>
      <c r="K16" s="28">
        <v>1.0579753620343631E-2</v>
      </c>
      <c r="L16" s="28">
        <v>7.0835822853448074E-3</v>
      </c>
      <c r="M16" s="28">
        <v>1.5202341889135054</v>
      </c>
      <c r="N16" s="28">
        <v>8.6062839423215933E-3</v>
      </c>
      <c r="O16" s="28">
        <v>0.315917458358698</v>
      </c>
      <c r="P16" s="28">
        <v>0.19986837723660086</v>
      </c>
      <c r="Q16" s="28">
        <v>0.1617088516873138</v>
      </c>
      <c r="R16" s="28">
        <v>3.5407657813292158E-2</v>
      </c>
      <c r="S16" s="28">
        <v>4.3965020275839373E-2</v>
      </c>
      <c r="T16" s="28">
        <v>0.10307176578677764</v>
      </c>
      <c r="U16" s="28">
        <v>3.3960177315170662E-2</v>
      </c>
      <c r="V16" s="28">
        <v>0.13517225839710426</v>
      </c>
      <c r="W16" s="28">
        <v>1.5607090115784943E-2</v>
      </c>
      <c r="X16" s="28">
        <v>6.1016496494144722E-2</v>
      </c>
      <c r="Y16" s="28">
        <v>3.6134628655743514E-3</v>
      </c>
      <c r="Z16" s="28">
        <v>9.1229869227052608E-3</v>
      </c>
      <c r="AA16" s="28">
        <v>2.3924527061725855E-3</v>
      </c>
      <c r="AB16" s="28">
        <v>2.9112919608363049E-3</v>
      </c>
      <c r="AC16" s="28">
        <v>2.5688903832604628E-3</v>
      </c>
      <c r="AD16" s="28">
        <v>1.56833652570463E-3</v>
      </c>
      <c r="AE16" s="28">
        <v>5.5228296315392679E-3</v>
      </c>
      <c r="AF16" s="28">
        <v>3.4988923303409473E-3</v>
      </c>
      <c r="AG16" s="28">
        <v>5.1529839424051867E-3</v>
      </c>
      <c r="AH16" s="28">
        <v>2.8421453659608739E-3</v>
      </c>
      <c r="AI16" s="28">
        <v>3.9343888126204532E-3</v>
      </c>
      <c r="AJ16" s="28">
        <v>3.7965064390598283E-3</v>
      </c>
      <c r="AK16" s="28">
        <v>8.7037133951784699E-3</v>
      </c>
      <c r="AL16" s="28">
        <v>4.0745921170515413E-3</v>
      </c>
      <c r="AM16" s="28">
        <v>1.5258598856289364E-2</v>
      </c>
      <c r="AN16" s="34">
        <v>5.6886540739441585E-3</v>
      </c>
      <c r="AO16" s="133">
        <f t="shared" si="0"/>
        <v>2.7884061832606202</v>
      </c>
      <c r="AP16" s="134">
        <f t="shared" si="1"/>
        <v>1.3823878674335299</v>
      </c>
    </row>
    <row r="17" spans="2:42" x14ac:dyDescent="0.15">
      <c r="B17" s="5" t="s">
        <v>58</v>
      </c>
      <c r="C17" s="42" t="s">
        <v>129</v>
      </c>
      <c r="D17" s="33">
        <v>3.7733311508275948E-3</v>
      </c>
      <c r="E17" s="28">
        <v>0</v>
      </c>
      <c r="F17" s="28">
        <v>1.3224835132312188E-2</v>
      </c>
      <c r="G17" s="28">
        <v>4.6009089956326622E-3</v>
      </c>
      <c r="H17" s="28">
        <v>8.857401326502045E-3</v>
      </c>
      <c r="I17" s="28">
        <v>1.4919669208002128E-2</v>
      </c>
      <c r="J17" s="28">
        <v>2.8865106886105715E-3</v>
      </c>
      <c r="K17" s="28">
        <v>1.2009581928052852E-2</v>
      </c>
      <c r="L17" s="28">
        <v>1.6297513282703294E-2</v>
      </c>
      <c r="M17" s="28">
        <v>9.0343813491521839E-3</v>
      </c>
      <c r="N17" s="28">
        <v>1.9674666446947109</v>
      </c>
      <c r="O17" s="28">
        <v>0.13305259659371813</v>
      </c>
      <c r="P17" s="28">
        <v>0.10899786995919465</v>
      </c>
      <c r="Q17" s="28">
        <v>6.2408973378503992E-2</v>
      </c>
      <c r="R17" s="28">
        <v>0.13707583682975799</v>
      </c>
      <c r="S17" s="28">
        <v>0.22389642128474235</v>
      </c>
      <c r="T17" s="28">
        <v>0.19418579387660576</v>
      </c>
      <c r="U17" s="28">
        <v>0.12593134187803837</v>
      </c>
      <c r="V17" s="28">
        <v>0.11984430705671938</v>
      </c>
      <c r="W17" s="28">
        <v>4.0635564810061288E-2</v>
      </c>
      <c r="X17" s="28">
        <v>3.0754887360317926E-2</v>
      </c>
      <c r="Y17" s="28">
        <v>3.835692164899364E-3</v>
      </c>
      <c r="Z17" s="28">
        <v>7.1457374727761595E-3</v>
      </c>
      <c r="AA17" s="28">
        <v>2.4930274059965759E-3</v>
      </c>
      <c r="AB17" s="28">
        <v>2.5920698252773363E-3</v>
      </c>
      <c r="AC17" s="28">
        <v>2.9809680251664554E-3</v>
      </c>
      <c r="AD17" s="28">
        <v>1.1641915837172275E-3</v>
      </c>
      <c r="AE17" s="28">
        <v>4.5825780935647639E-3</v>
      </c>
      <c r="AF17" s="28">
        <v>4.1351060720855558E-3</v>
      </c>
      <c r="AG17" s="28">
        <v>5.8256114532026252E-3</v>
      </c>
      <c r="AH17" s="28">
        <v>3.6367301431937745E-3</v>
      </c>
      <c r="AI17" s="28">
        <v>8.5154937379634914E-3</v>
      </c>
      <c r="AJ17" s="28">
        <v>4.6178423083757143E-3</v>
      </c>
      <c r="AK17" s="28">
        <v>1.0054811418040332E-2</v>
      </c>
      <c r="AL17" s="28">
        <v>4.6220975359473424E-3</v>
      </c>
      <c r="AM17" s="28">
        <v>2.3151672996549823E-2</v>
      </c>
      <c r="AN17" s="34">
        <v>5.1401734239621636E-3</v>
      </c>
      <c r="AO17" s="133">
        <f t="shared" si="0"/>
        <v>3.3243481744448848</v>
      </c>
      <c r="AP17" s="134">
        <f t="shared" si="1"/>
        <v>1.6480879331947342</v>
      </c>
    </row>
    <row r="18" spans="2:42" x14ac:dyDescent="0.15">
      <c r="B18" s="5" t="s">
        <v>59</v>
      </c>
      <c r="C18" s="42" t="s">
        <v>130</v>
      </c>
      <c r="D18" s="33">
        <v>1.0102651529403608E-2</v>
      </c>
      <c r="E18" s="28">
        <v>0</v>
      </c>
      <c r="F18" s="28">
        <v>2.753285415773718E-2</v>
      </c>
      <c r="G18" s="28">
        <v>8.344383115504261E-3</v>
      </c>
      <c r="H18" s="28">
        <v>1.7968280636770872E-2</v>
      </c>
      <c r="I18" s="28">
        <v>3.1825905078376363E-2</v>
      </c>
      <c r="J18" s="28">
        <v>4.2214305371170236E-3</v>
      </c>
      <c r="K18" s="28">
        <v>1.6557078459199667E-2</v>
      </c>
      <c r="L18" s="28">
        <v>8.5383691320925336E-3</v>
      </c>
      <c r="M18" s="28">
        <v>1.7201995489599289E-2</v>
      </c>
      <c r="N18" s="28">
        <v>1.057700583387918E-2</v>
      </c>
      <c r="O18" s="28">
        <v>1.0951344412553392</v>
      </c>
      <c r="P18" s="28">
        <v>4.4844356278618831E-2</v>
      </c>
      <c r="Q18" s="28">
        <v>4.4016610886305048E-2</v>
      </c>
      <c r="R18" s="28">
        <v>4.4365269391225481E-2</v>
      </c>
      <c r="S18" s="28">
        <v>4.6796284310381124E-2</v>
      </c>
      <c r="T18" s="28">
        <v>5.7963961527236922E-2</v>
      </c>
      <c r="U18" s="28">
        <v>3.051927882326444E-2</v>
      </c>
      <c r="V18" s="28">
        <v>2.8350674008183144E-2</v>
      </c>
      <c r="W18" s="28">
        <v>2.4844410226449593E-2</v>
      </c>
      <c r="X18" s="28">
        <v>9.307844925372312E-2</v>
      </c>
      <c r="Y18" s="28">
        <v>5.0343628164231215E-3</v>
      </c>
      <c r="Z18" s="28">
        <v>9.5114336954558471E-3</v>
      </c>
      <c r="AA18" s="28">
        <v>2.9932066828554315E-3</v>
      </c>
      <c r="AB18" s="28">
        <v>5.0978588773998735E-3</v>
      </c>
      <c r="AC18" s="28">
        <v>2.5767188188887281E-3</v>
      </c>
      <c r="AD18" s="28">
        <v>2.1787878521990502E-3</v>
      </c>
      <c r="AE18" s="28">
        <v>5.1381349894128918E-3</v>
      </c>
      <c r="AF18" s="28">
        <v>3.6898306116612115E-3</v>
      </c>
      <c r="AG18" s="28">
        <v>7.3659981595880575E-3</v>
      </c>
      <c r="AH18" s="28">
        <v>3.5552058943122255E-3</v>
      </c>
      <c r="AI18" s="28">
        <v>8.0844376445660861E-3</v>
      </c>
      <c r="AJ18" s="28">
        <v>6.2200799980742056E-3</v>
      </c>
      <c r="AK18" s="28">
        <v>5.3648713202100688E-3</v>
      </c>
      <c r="AL18" s="28">
        <v>8.8296336445669726E-3</v>
      </c>
      <c r="AM18" s="28">
        <v>1.6777876268302915E-2</v>
      </c>
      <c r="AN18" s="34">
        <v>5.5067108254880101E-3</v>
      </c>
      <c r="AO18" s="133">
        <f t="shared" si="0"/>
        <v>1.7607088380298122</v>
      </c>
      <c r="AP18" s="134">
        <f t="shared" si="1"/>
        <v>0.87289382385790915</v>
      </c>
    </row>
    <row r="19" spans="2:42" x14ac:dyDescent="0.15">
      <c r="B19" s="5" t="s">
        <v>60</v>
      </c>
      <c r="C19" s="42" t="s">
        <v>37</v>
      </c>
      <c r="D19" s="33">
        <v>1.0749860895811628E-3</v>
      </c>
      <c r="E19" s="28">
        <v>0</v>
      </c>
      <c r="F19" s="28">
        <v>1.6317011348612981E-3</v>
      </c>
      <c r="G19" s="28">
        <v>1.356945733200759E-3</v>
      </c>
      <c r="H19" s="28">
        <v>1.3058135668045669E-3</v>
      </c>
      <c r="I19" s="28">
        <v>1.8855845505859833E-3</v>
      </c>
      <c r="J19" s="28">
        <v>1.238212993141206E-3</v>
      </c>
      <c r="K19" s="28">
        <v>2.1613014252798968E-3</v>
      </c>
      <c r="L19" s="28">
        <v>1.8618648838445143E-3</v>
      </c>
      <c r="M19" s="28">
        <v>3.3476899712609897E-3</v>
      </c>
      <c r="N19" s="28">
        <v>1.328618624791475E-3</v>
      </c>
      <c r="O19" s="28">
        <v>2.712291846497837E-3</v>
      </c>
      <c r="P19" s="28">
        <v>1.2062785318118687</v>
      </c>
      <c r="Q19" s="28">
        <v>5.237794126492936E-2</v>
      </c>
      <c r="R19" s="28">
        <v>9.2401446838686514E-3</v>
      </c>
      <c r="S19" s="28">
        <v>6.5614338744516233E-3</v>
      </c>
      <c r="T19" s="28">
        <v>1.1999247671282087E-2</v>
      </c>
      <c r="U19" s="28">
        <v>8.0724464612667076E-3</v>
      </c>
      <c r="V19" s="28">
        <v>2.3684783312500981E-2</v>
      </c>
      <c r="W19" s="28">
        <v>1.5260820089641296E-3</v>
      </c>
      <c r="X19" s="28">
        <v>1.0732168907898916E-2</v>
      </c>
      <c r="Y19" s="28">
        <v>1.7000954399318774E-3</v>
      </c>
      <c r="Z19" s="28">
        <v>1.8187465283894588E-2</v>
      </c>
      <c r="AA19" s="28">
        <v>1.4658192583627725E-3</v>
      </c>
      <c r="AB19" s="28">
        <v>1.4050269546768092E-3</v>
      </c>
      <c r="AC19" s="28">
        <v>1.9654167506369083E-3</v>
      </c>
      <c r="AD19" s="28">
        <v>7.1422520294492668E-4</v>
      </c>
      <c r="AE19" s="28">
        <v>2.9608844636754036E-3</v>
      </c>
      <c r="AF19" s="28">
        <v>2.7336960811284628E-3</v>
      </c>
      <c r="AG19" s="28">
        <v>2.2090559446396414E-3</v>
      </c>
      <c r="AH19" s="28">
        <v>1.6620031017996638E-3</v>
      </c>
      <c r="AI19" s="28">
        <v>1.3267073935389036E-3</v>
      </c>
      <c r="AJ19" s="28">
        <v>1.6306584998101103E-3</v>
      </c>
      <c r="AK19" s="28">
        <v>1.0871921745102934E-2</v>
      </c>
      <c r="AL19" s="28">
        <v>1.3308099592674396E-3</v>
      </c>
      <c r="AM19" s="28">
        <v>1.8652417637764131E-3</v>
      </c>
      <c r="AN19" s="34">
        <v>4.1513252990149187E-3</v>
      </c>
      <c r="AO19" s="133">
        <f t="shared" si="0"/>
        <v>1.4065581439590822</v>
      </c>
      <c r="AP19" s="134">
        <f t="shared" si="1"/>
        <v>0.69731910821369891</v>
      </c>
    </row>
    <row r="20" spans="2:42" x14ac:dyDescent="0.15">
      <c r="B20" s="5" t="s">
        <v>61</v>
      </c>
      <c r="C20" s="42" t="s">
        <v>38</v>
      </c>
      <c r="D20" s="33">
        <v>1.244352908511137E-3</v>
      </c>
      <c r="E20" s="28">
        <v>0</v>
      </c>
      <c r="F20" s="28">
        <v>1.9990384922434989E-3</v>
      </c>
      <c r="G20" s="28">
        <v>1.6589915013837382E-3</v>
      </c>
      <c r="H20" s="28">
        <v>1.393640920639309E-3</v>
      </c>
      <c r="I20" s="28">
        <v>2.3968398309229763E-3</v>
      </c>
      <c r="J20" s="28">
        <v>1.280383682507133E-3</v>
      </c>
      <c r="K20" s="28">
        <v>5.785521988982462E-3</v>
      </c>
      <c r="L20" s="28">
        <v>2.0135160981704942E-3</v>
      </c>
      <c r="M20" s="28">
        <v>3.5657564944053355E-3</v>
      </c>
      <c r="N20" s="28">
        <v>1.6650674429829599E-3</v>
      </c>
      <c r="O20" s="28">
        <v>2.1485534853186504E-3</v>
      </c>
      <c r="P20" s="28">
        <v>1.0047225179177378E-2</v>
      </c>
      <c r="Q20" s="28">
        <v>1.1255475814774505</v>
      </c>
      <c r="R20" s="28">
        <v>3.2545042280664616E-3</v>
      </c>
      <c r="S20" s="28">
        <v>5.7096895944125595E-3</v>
      </c>
      <c r="T20" s="28">
        <v>7.1841852148930054E-3</v>
      </c>
      <c r="U20" s="28">
        <v>3.5725644068707748E-3</v>
      </c>
      <c r="V20" s="28">
        <v>4.4676276988215944E-3</v>
      </c>
      <c r="W20" s="28">
        <v>1.8538410895809355E-3</v>
      </c>
      <c r="X20" s="28">
        <v>2.6268900013327419E-3</v>
      </c>
      <c r="Y20" s="28">
        <v>1.8026897180546608E-3</v>
      </c>
      <c r="Z20" s="28">
        <v>3.8199874735388955E-3</v>
      </c>
      <c r="AA20" s="28">
        <v>1.6356319901275796E-3</v>
      </c>
      <c r="AB20" s="28">
        <v>1.6481185490740055E-3</v>
      </c>
      <c r="AC20" s="28">
        <v>2.3958113747400431E-3</v>
      </c>
      <c r="AD20" s="28">
        <v>7.2777291813769392E-4</v>
      </c>
      <c r="AE20" s="28">
        <v>2.9591029584706196E-3</v>
      </c>
      <c r="AF20" s="28">
        <v>3.3968446191621742E-3</v>
      </c>
      <c r="AG20" s="28">
        <v>1.8500862253159236E-3</v>
      </c>
      <c r="AH20" s="28">
        <v>1.8658140177724607E-3</v>
      </c>
      <c r="AI20" s="28">
        <v>1.4548873302370467E-3</v>
      </c>
      <c r="AJ20" s="28">
        <v>1.9571663341561136E-3</v>
      </c>
      <c r="AK20" s="28">
        <v>1.4291373735124775E-2</v>
      </c>
      <c r="AL20" s="28">
        <v>1.394746602604389E-3</v>
      </c>
      <c r="AM20" s="28">
        <v>2.0130404024112287E-3</v>
      </c>
      <c r="AN20" s="34">
        <v>1.3865992813959446E-3</v>
      </c>
      <c r="AO20" s="133">
        <f t="shared" si="0"/>
        <v>1.2340154452669971</v>
      </c>
      <c r="AP20" s="134">
        <f t="shared" si="1"/>
        <v>0.61177886851760732</v>
      </c>
    </row>
    <row r="21" spans="2:42" x14ac:dyDescent="0.15">
      <c r="B21" s="5" t="s">
        <v>62</v>
      </c>
      <c r="C21" s="42" t="s">
        <v>39</v>
      </c>
      <c r="D21" s="33">
        <v>4.9117573481059686E-4</v>
      </c>
      <c r="E21" s="28">
        <v>0</v>
      </c>
      <c r="F21" s="28">
        <v>7.4560234097972551E-4</v>
      </c>
      <c r="G21" s="28">
        <v>6.7124295230261877E-4</v>
      </c>
      <c r="H21" s="28">
        <v>5.8704844106518498E-4</v>
      </c>
      <c r="I21" s="28">
        <v>8.0453653649117582E-4</v>
      </c>
      <c r="J21" s="28">
        <v>4.6010313351519343E-4</v>
      </c>
      <c r="K21" s="28">
        <v>6.4209846728847323E-4</v>
      </c>
      <c r="L21" s="28">
        <v>5.7862708893950427E-4</v>
      </c>
      <c r="M21" s="28">
        <v>4.8964602272318124E-4</v>
      </c>
      <c r="N21" s="28">
        <v>5.3729417737277468E-4</v>
      </c>
      <c r="O21" s="28">
        <v>4.5707714884029758E-4</v>
      </c>
      <c r="P21" s="28">
        <v>3.5355669616199785E-3</v>
      </c>
      <c r="Q21" s="28">
        <v>6.0956325400076967E-3</v>
      </c>
      <c r="R21" s="28">
        <v>1.0668968833341026</v>
      </c>
      <c r="S21" s="28">
        <v>6.9848397006451522E-4</v>
      </c>
      <c r="T21" s="28">
        <v>2.2049622241053801E-3</v>
      </c>
      <c r="U21" s="28">
        <v>9.0581605309854654E-4</v>
      </c>
      <c r="V21" s="28">
        <v>1.4635391853860826E-3</v>
      </c>
      <c r="W21" s="28">
        <v>7.6168020098534483E-4</v>
      </c>
      <c r="X21" s="28">
        <v>1.0546127335905706E-3</v>
      </c>
      <c r="Y21" s="28">
        <v>5.9376322505780797E-4</v>
      </c>
      <c r="Z21" s="28">
        <v>1.2663996547287385E-3</v>
      </c>
      <c r="AA21" s="28">
        <v>6.2051565860769104E-4</v>
      </c>
      <c r="AB21" s="28">
        <v>1.622085435817772E-3</v>
      </c>
      <c r="AC21" s="28">
        <v>8.8006378065261031E-4</v>
      </c>
      <c r="AD21" s="28">
        <v>2.5702954710089311E-4</v>
      </c>
      <c r="AE21" s="28">
        <v>1.0103013132028555E-3</v>
      </c>
      <c r="AF21" s="28">
        <v>1.3268748007124955E-3</v>
      </c>
      <c r="AG21" s="28">
        <v>4.9436889161458379E-3</v>
      </c>
      <c r="AH21" s="28">
        <v>7.36856363485302E-4</v>
      </c>
      <c r="AI21" s="28">
        <v>1.2450631604239506E-2</v>
      </c>
      <c r="AJ21" s="28">
        <v>8.1282955007330011E-4</v>
      </c>
      <c r="AK21" s="28">
        <v>4.4708023884937305E-3</v>
      </c>
      <c r="AL21" s="28">
        <v>1.553768127508274E-3</v>
      </c>
      <c r="AM21" s="28">
        <v>2.592801976266787E-2</v>
      </c>
      <c r="AN21" s="34">
        <v>7.0294014239900956E-4</v>
      </c>
      <c r="AO21" s="133">
        <f t="shared" si="0"/>
        <v>1.149258199518183</v>
      </c>
      <c r="AP21" s="134">
        <f t="shared" si="1"/>
        <v>0.5697593848055057</v>
      </c>
    </row>
    <row r="22" spans="2:42" x14ac:dyDescent="0.15">
      <c r="B22" s="5" t="s">
        <v>63</v>
      </c>
      <c r="C22" s="42" t="s">
        <v>106</v>
      </c>
      <c r="D22" s="33">
        <v>2.1392850985273294E-3</v>
      </c>
      <c r="E22" s="28">
        <v>0</v>
      </c>
      <c r="F22" s="28">
        <v>3.6231787954946288E-3</v>
      </c>
      <c r="G22" s="28">
        <v>3.1222409722216136E-3</v>
      </c>
      <c r="H22" s="28">
        <v>2.483768359376299E-3</v>
      </c>
      <c r="I22" s="28">
        <v>4.0748487959891095E-3</v>
      </c>
      <c r="J22" s="28">
        <v>2.2699169192688779E-3</v>
      </c>
      <c r="K22" s="28">
        <v>3.0754436869544306E-3</v>
      </c>
      <c r="L22" s="28">
        <v>2.8855990400590663E-3</v>
      </c>
      <c r="M22" s="28">
        <v>2.4943877799664346E-3</v>
      </c>
      <c r="N22" s="28">
        <v>3.8768333583178468E-3</v>
      </c>
      <c r="O22" s="28">
        <v>1.3732956814872193E-2</v>
      </c>
      <c r="P22" s="28">
        <v>2.2407564413691693E-2</v>
      </c>
      <c r="Q22" s="28">
        <v>2.1167723157327026E-2</v>
      </c>
      <c r="R22" s="28">
        <v>0.17519909528609348</v>
      </c>
      <c r="S22" s="28">
        <v>1.4736853508948191</v>
      </c>
      <c r="T22" s="28">
        <v>0.22906888011577914</v>
      </c>
      <c r="U22" s="28">
        <v>0.43904636190054996</v>
      </c>
      <c r="V22" s="28">
        <v>7.1545097779688094E-2</v>
      </c>
      <c r="W22" s="28">
        <v>1.3251598208157423E-2</v>
      </c>
      <c r="X22" s="28">
        <v>8.2650685083218711E-3</v>
      </c>
      <c r="Y22" s="28">
        <v>3.2364147796836089E-3</v>
      </c>
      <c r="Z22" s="28">
        <v>6.009572345665847E-3</v>
      </c>
      <c r="AA22" s="28">
        <v>2.9108662172031424E-3</v>
      </c>
      <c r="AB22" s="28">
        <v>3.3311449622725692E-3</v>
      </c>
      <c r="AC22" s="28">
        <v>4.5067679374154561E-3</v>
      </c>
      <c r="AD22" s="28">
        <v>1.3628428315441369E-3</v>
      </c>
      <c r="AE22" s="28">
        <v>5.7216421127106957E-3</v>
      </c>
      <c r="AF22" s="28">
        <v>7.1553260720868391E-3</v>
      </c>
      <c r="AG22" s="28">
        <v>8.8215509271375187E-3</v>
      </c>
      <c r="AH22" s="28">
        <v>5.4748323310852024E-3</v>
      </c>
      <c r="AI22" s="28">
        <v>4.5736027549933113E-3</v>
      </c>
      <c r="AJ22" s="28">
        <v>4.0246535388714037E-3</v>
      </c>
      <c r="AK22" s="28">
        <v>2.3207136867554094E-2</v>
      </c>
      <c r="AL22" s="28">
        <v>2.8855734553816167E-3</v>
      </c>
      <c r="AM22" s="28">
        <v>5.5539378532632216E-2</v>
      </c>
      <c r="AN22" s="34">
        <v>2.6979043683916445E-3</v>
      </c>
      <c r="AO22" s="133">
        <f t="shared" si="0"/>
        <v>2.6388744099201045</v>
      </c>
      <c r="AP22" s="134">
        <f t="shared" si="1"/>
        <v>1.3082555869563606</v>
      </c>
    </row>
    <row r="23" spans="2:42" x14ac:dyDescent="0.15">
      <c r="B23" s="5" t="s">
        <v>64</v>
      </c>
      <c r="C23" s="42" t="s">
        <v>131</v>
      </c>
      <c r="D23" s="33">
        <v>8.8661766268814343E-4</v>
      </c>
      <c r="E23" s="28">
        <v>0</v>
      </c>
      <c r="F23" s="28">
        <v>1.2834894582798011E-3</v>
      </c>
      <c r="G23" s="28">
        <v>1.0906110283437733E-3</v>
      </c>
      <c r="H23" s="28">
        <v>1.0996599844178587E-3</v>
      </c>
      <c r="I23" s="28">
        <v>1.4350654493527132E-3</v>
      </c>
      <c r="J23" s="28">
        <v>9.7754513089362972E-4</v>
      </c>
      <c r="K23" s="28">
        <v>1.2563350483871282E-3</v>
      </c>
      <c r="L23" s="28">
        <v>1.1688327457758127E-3</v>
      </c>
      <c r="M23" s="28">
        <v>1.0613988603128122E-3</v>
      </c>
      <c r="N23" s="28">
        <v>1.1458358495469465E-3</v>
      </c>
      <c r="O23" s="28">
        <v>1.8803082999863049E-3</v>
      </c>
      <c r="P23" s="28">
        <v>3.8289556940124092E-2</v>
      </c>
      <c r="Q23" s="28">
        <v>2.3031128597583779E-2</v>
      </c>
      <c r="R23" s="28">
        <v>1.4885353620144176E-2</v>
      </c>
      <c r="S23" s="28">
        <v>1.4844833129277464E-2</v>
      </c>
      <c r="T23" s="28">
        <v>1.096088381532121</v>
      </c>
      <c r="U23" s="28">
        <v>2.2271058025719482E-2</v>
      </c>
      <c r="V23" s="28">
        <v>7.5018419010628709E-2</v>
      </c>
      <c r="W23" s="28">
        <v>2.0152221566717265E-3</v>
      </c>
      <c r="X23" s="28">
        <v>1.056086041047169E-2</v>
      </c>
      <c r="Y23" s="28">
        <v>1.3921524206692286E-3</v>
      </c>
      <c r="Z23" s="28">
        <v>3.2123510745990839E-3</v>
      </c>
      <c r="AA23" s="28">
        <v>1.0933113104259599E-3</v>
      </c>
      <c r="AB23" s="28">
        <v>1.3303295677474837E-3</v>
      </c>
      <c r="AC23" s="28">
        <v>1.5467346334336811E-3</v>
      </c>
      <c r="AD23" s="28">
        <v>5.9939118273690569E-4</v>
      </c>
      <c r="AE23" s="28">
        <v>2.8903442580219168E-3</v>
      </c>
      <c r="AF23" s="28">
        <v>2.293598041524078E-3</v>
      </c>
      <c r="AG23" s="28">
        <v>3.9561062083974764E-3</v>
      </c>
      <c r="AH23" s="28">
        <v>1.9686518384504671E-3</v>
      </c>
      <c r="AI23" s="28">
        <v>1.1616227595867277E-3</v>
      </c>
      <c r="AJ23" s="28">
        <v>1.2967365860831759E-3</v>
      </c>
      <c r="AK23" s="28">
        <v>8.3696329476563094E-3</v>
      </c>
      <c r="AL23" s="28">
        <v>1.1217281817740836E-3</v>
      </c>
      <c r="AM23" s="28">
        <v>2.1581753582660952E-3</v>
      </c>
      <c r="AN23" s="34">
        <v>1.4082230688159478E-3</v>
      </c>
      <c r="AO23" s="133">
        <f t="shared" si="0"/>
        <v>1.346089602378916</v>
      </c>
      <c r="AP23" s="134">
        <f t="shared" si="1"/>
        <v>0.6673410588378097</v>
      </c>
    </row>
    <row r="24" spans="2:42" x14ac:dyDescent="0.15">
      <c r="B24" s="5" t="s">
        <v>65</v>
      </c>
      <c r="C24" s="42" t="s">
        <v>145</v>
      </c>
      <c r="D24" s="33">
        <v>1.8128824163842822E-4</v>
      </c>
      <c r="E24" s="28">
        <v>0</v>
      </c>
      <c r="F24" s="28">
        <v>2.6571031059344794E-4</v>
      </c>
      <c r="G24" s="28">
        <v>2.2877230057193133E-4</v>
      </c>
      <c r="H24" s="28">
        <v>2.0692226069486647E-4</v>
      </c>
      <c r="I24" s="28">
        <v>3.702593254818767E-4</v>
      </c>
      <c r="J24" s="28">
        <v>1.8567492646277749E-4</v>
      </c>
      <c r="K24" s="28">
        <v>2.4361461736118004E-4</v>
      </c>
      <c r="L24" s="28">
        <v>2.0897504148698293E-4</v>
      </c>
      <c r="M24" s="28">
        <v>1.8592392717219289E-4</v>
      </c>
      <c r="N24" s="28">
        <v>2.0301826495556542E-4</v>
      </c>
      <c r="O24" s="28">
        <v>1.8353097789336109E-4</v>
      </c>
      <c r="P24" s="28">
        <v>1.3222662609135953E-3</v>
      </c>
      <c r="Q24" s="28">
        <v>3.8691098306300293E-4</v>
      </c>
      <c r="R24" s="28">
        <v>2.1775463754491182E-4</v>
      </c>
      <c r="S24" s="28">
        <v>2.9320735807065735E-4</v>
      </c>
      <c r="T24" s="28">
        <v>3.3546581613634423E-4</v>
      </c>
      <c r="U24" s="28">
        <v>1.0783135400063202</v>
      </c>
      <c r="V24" s="28">
        <v>4.2974661268838804E-4</v>
      </c>
      <c r="W24" s="28">
        <v>2.2193329029660731E-4</v>
      </c>
      <c r="X24" s="28">
        <v>2.3511014996909795E-3</v>
      </c>
      <c r="Y24" s="28">
        <v>2.7351611313788997E-4</v>
      </c>
      <c r="Z24" s="28">
        <v>4.9060882875499119E-4</v>
      </c>
      <c r="AA24" s="28">
        <v>2.38439101451757E-4</v>
      </c>
      <c r="AB24" s="28">
        <v>4.4591910693973942E-4</v>
      </c>
      <c r="AC24" s="28">
        <v>3.9550418987292286E-4</v>
      </c>
      <c r="AD24" s="28">
        <v>2.0134016104936682E-4</v>
      </c>
      <c r="AE24" s="28">
        <v>4.2389303585001068E-4</v>
      </c>
      <c r="AF24" s="28">
        <v>5.5633586037182091E-4</v>
      </c>
      <c r="AG24" s="28">
        <v>2.5193452331660504E-3</v>
      </c>
      <c r="AH24" s="28">
        <v>3.5103235385728233E-4</v>
      </c>
      <c r="AI24" s="28">
        <v>2.2666110731571886E-4</v>
      </c>
      <c r="AJ24" s="28">
        <v>3.0013895140573765E-4</v>
      </c>
      <c r="AK24" s="28">
        <v>1.5030968640210619E-3</v>
      </c>
      <c r="AL24" s="28">
        <v>2.8572147454507247E-4</v>
      </c>
      <c r="AM24" s="28">
        <v>2.8600940829552325E-4</v>
      </c>
      <c r="AN24" s="34">
        <v>3.1841195627721648E-4</v>
      </c>
      <c r="AO24" s="133">
        <f t="shared" si="0"/>
        <v>1.0951515904053495</v>
      </c>
      <c r="AP24" s="134">
        <f t="shared" si="1"/>
        <v>0.54293534445063663</v>
      </c>
    </row>
    <row r="25" spans="2:42" x14ac:dyDescent="0.15">
      <c r="B25" s="5" t="s">
        <v>66</v>
      </c>
      <c r="C25" s="42" t="s">
        <v>132</v>
      </c>
      <c r="D25" s="33">
        <v>4.018768186791497E-3</v>
      </c>
      <c r="E25" s="28">
        <v>0</v>
      </c>
      <c r="F25" s="28">
        <v>5.0202253766154755E-3</v>
      </c>
      <c r="G25" s="28">
        <v>3.933598932448012E-3</v>
      </c>
      <c r="H25" s="28">
        <v>4.1816952146891519E-3</v>
      </c>
      <c r="I25" s="28">
        <v>5.1401814673902981E-3</v>
      </c>
      <c r="J25" s="28">
        <v>4.3287461912383789E-3</v>
      </c>
      <c r="K25" s="28">
        <v>3.9127929846013007E-3</v>
      </c>
      <c r="L25" s="28">
        <v>5.2593180490891249E-3</v>
      </c>
      <c r="M25" s="28">
        <v>3.8794206579880726E-3</v>
      </c>
      <c r="N25" s="28">
        <v>3.9555388357404618E-3</v>
      </c>
      <c r="O25" s="28">
        <v>3.2716741664675047E-3</v>
      </c>
      <c r="P25" s="28">
        <v>3.7670295790109857E-3</v>
      </c>
      <c r="Q25" s="28">
        <v>3.2441979995436378E-3</v>
      </c>
      <c r="R25" s="28">
        <v>3.981570879970575E-3</v>
      </c>
      <c r="S25" s="28">
        <v>4.1789601071737957E-3</v>
      </c>
      <c r="T25" s="28">
        <v>4.3609120558200784E-3</v>
      </c>
      <c r="U25" s="28">
        <v>4.7271688506429262E-3</v>
      </c>
      <c r="V25" s="28">
        <v>1.6198537016473178</v>
      </c>
      <c r="W25" s="28">
        <v>4.9647081481465245E-3</v>
      </c>
      <c r="X25" s="28">
        <v>5.6875634527170735E-3</v>
      </c>
      <c r="Y25" s="28">
        <v>4.3731735686484202E-3</v>
      </c>
      <c r="Z25" s="28">
        <v>6.9962927950764043E-3</v>
      </c>
      <c r="AA25" s="28">
        <v>4.600472882533943E-3</v>
      </c>
      <c r="AB25" s="28">
        <v>4.2105718835862855E-3</v>
      </c>
      <c r="AC25" s="28">
        <v>5.5460636175828229E-3</v>
      </c>
      <c r="AD25" s="28">
        <v>1.5860000964756746E-3</v>
      </c>
      <c r="AE25" s="28">
        <v>2.3532533657087979E-2</v>
      </c>
      <c r="AF25" s="28">
        <v>7.2481208827236158E-3</v>
      </c>
      <c r="AG25" s="28">
        <v>1.84400917416149E-2</v>
      </c>
      <c r="AH25" s="28">
        <v>4.3948691600699035E-3</v>
      </c>
      <c r="AI25" s="28">
        <v>3.3569791368358104E-3</v>
      </c>
      <c r="AJ25" s="28">
        <v>4.7610499636532334E-3</v>
      </c>
      <c r="AK25" s="28">
        <v>2.8477143651943131E-2</v>
      </c>
      <c r="AL25" s="28">
        <v>3.8081740706647229E-3</v>
      </c>
      <c r="AM25" s="28">
        <v>5.4720996283985114E-3</v>
      </c>
      <c r="AN25" s="34">
        <v>3.9715784402767516E-3</v>
      </c>
      <c r="AO25" s="133">
        <f t="shared" si="0"/>
        <v>1.8324429879605748</v>
      </c>
      <c r="AP25" s="134">
        <f t="shared" si="1"/>
        <v>0.9084569420077141</v>
      </c>
    </row>
    <row r="26" spans="2:42" x14ac:dyDescent="0.15">
      <c r="B26" s="5" t="s">
        <v>67</v>
      </c>
      <c r="C26" s="42" t="s">
        <v>0</v>
      </c>
      <c r="D26" s="33">
        <v>5.2081509293473412E-3</v>
      </c>
      <c r="E26" s="28">
        <v>0</v>
      </c>
      <c r="F26" s="28">
        <v>1.7952944890289368E-2</v>
      </c>
      <c r="G26" s="28">
        <v>3.1682342051843213E-2</v>
      </c>
      <c r="H26" s="28">
        <v>9.8843515070015583E-3</v>
      </c>
      <c r="I26" s="28">
        <v>1.1220737573968229E-2</v>
      </c>
      <c r="J26" s="28">
        <v>4.7303492155858877E-3</v>
      </c>
      <c r="K26" s="28">
        <v>1.1777445899578605E-2</v>
      </c>
      <c r="L26" s="28">
        <v>1.2748210998957331E-2</v>
      </c>
      <c r="M26" s="28">
        <v>1.6222012491006389E-2</v>
      </c>
      <c r="N26" s="28">
        <v>5.0311658274242797E-2</v>
      </c>
      <c r="O26" s="28">
        <v>1.3729781361387888E-2</v>
      </c>
      <c r="P26" s="28">
        <v>9.1564937981073857E-3</v>
      </c>
      <c r="Q26" s="28">
        <v>9.3443833764147617E-3</v>
      </c>
      <c r="R26" s="28">
        <v>2.1374408646645544E-2</v>
      </c>
      <c r="S26" s="28">
        <v>1.3025304722563849E-2</v>
      </c>
      <c r="T26" s="28">
        <v>1.9874697192494864E-2</v>
      </c>
      <c r="U26" s="28">
        <v>1.2326845894656222E-2</v>
      </c>
      <c r="V26" s="28">
        <v>1.1397900605692604E-2</v>
      </c>
      <c r="W26" s="28">
        <v>1.0429213720113313</v>
      </c>
      <c r="X26" s="28">
        <v>9.3693161353962644E-3</v>
      </c>
      <c r="Y26" s="28">
        <v>1.2765907936447102E-2</v>
      </c>
      <c r="Z26" s="28">
        <v>1.0476334876085158E-2</v>
      </c>
      <c r="AA26" s="28">
        <v>1.0015192032104252E-2</v>
      </c>
      <c r="AB26" s="28">
        <v>9.4379020733646769E-3</v>
      </c>
      <c r="AC26" s="28">
        <v>2.1904615674860909E-2</v>
      </c>
      <c r="AD26" s="28">
        <v>2.7709345775073307E-3</v>
      </c>
      <c r="AE26" s="28">
        <v>7.4438946611635869E-3</v>
      </c>
      <c r="AF26" s="28">
        <v>2.4843851309261696E-2</v>
      </c>
      <c r="AG26" s="28">
        <v>1.1068194680494971E-2</v>
      </c>
      <c r="AH26" s="28">
        <v>2.2410077352268767E-2</v>
      </c>
      <c r="AI26" s="28">
        <v>9.0636357379665234E-3</v>
      </c>
      <c r="AJ26" s="28">
        <v>4.4237450117691056E-2</v>
      </c>
      <c r="AK26" s="28">
        <v>1.1391656914798994E-2</v>
      </c>
      <c r="AL26" s="28">
        <v>1.2065034864161385E-2</v>
      </c>
      <c r="AM26" s="28">
        <v>0.14377858159967916</v>
      </c>
      <c r="AN26" s="34">
        <v>5.712589139142737E-3</v>
      </c>
      <c r="AO26" s="133">
        <f t="shared" si="0"/>
        <v>1.6936445611235098</v>
      </c>
      <c r="AP26" s="134">
        <f t="shared" si="1"/>
        <v>0.83964585471696207</v>
      </c>
    </row>
    <row r="27" spans="2:42" x14ac:dyDescent="0.15">
      <c r="B27" s="5" t="s">
        <v>68</v>
      </c>
      <c r="C27" s="42" t="s">
        <v>133</v>
      </c>
      <c r="D27" s="33">
        <v>9.5674425500583728E-3</v>
      </c>
      <c r="E27" s="28">
        <v>0</v>
      </c>
      <c r="F27" s="28">
        <v>6.9754521155802737E-3</v>
      </c>
      <c r="G27" s="28">
        <v>7.8435674264497688E-3</v>
      </c>
      <c r="H27" s="28">
        <v>1.3165284241234997E-2</v>
      </c>
      <c r="I27" s="28">
        <v>8.1729342890121109E-3</v>
      </c>
      <c r="J27" s="28">
        <v>1.3723109951363556E-2</v>
      </c>
      <c r="K27" s="28">
        <v>1.1115770381443747E-2</v>
      </c>
      <c r="L27" s="28">
        <v>1.0101113102763425E-2</v>
      </c>
      <c r="M27" s="28">
        <v>1.456818685795438E-2</v>
      </c>
      <c r="N27" s="28">
        <v>1.520209349536762E-2</v>
      </c>
      <c r="O27" s="28">
        <v>1.0406253249020161E-2</v>
      </c>
      <c r="P27" s="28">
        <v>9.2691292574444487E-3</v>
      </c>
      <c r="Q27" s="28">
        <v>7.4329652605429576E-3</v>
      </c>
      <c r="R27" s="28">
        <v>9.3162309306352199E-3</v>
      </c>
      <c r="S27" s="28">
        <v>1.5098650821912148E-2</v>
      </c>
      <c r="T27" s="28">
        <v>1.023355192567298E-2</v>
      </c>
      <c r="U27" s="28">
        <v>1.0037918230115954E-2</v>
      </c>
      <c r="V27" s="28">
        <v>8.2292222380750263E-3</v>
      </c>
      <c r="W27" s="28">
        <v>8.3212925960977589E-3</v>
      </c>
      <c r="X27" s="28">
        <v>1.0063872552786508</v>
      </c>
      <c r="Y27" s="28">
        <v>3.1553191988703766E-2</v>
      </c>
      <c r="Z27" s="28">
        <v>5.8699243726539126E-2</v>
      </c>
      <c r="AA27" s="28">
        <v>8.8520353014160755E-3</v>
      </c>
      <c r="AB27" s="28">
        <v>7.7906781154078782E-3</v>
      </c>
      <c r="AC27" s="28">
        <v>8.0409118354180884E-3</v>
      </c>
      <c r="AD27" s="28">
        <v>1.5591316370536606E-2</v>
      </c>
      <c r="AE27" s="28">
        <v>2.0083943987860314E-2</v>
      </c>
      <c r="AF27" s="28">
        <v>1.0454473753680469E-2</v>
      </c>
      <c r="AG27" s="28">
        <v>1.1244034121903937E-2</v>
      </c>
      <c r="AH27" s="28">
        <v>1.0928812276091405E-2</v>
      </c>
      <c r="AI27" s="28">
        <v>7.0743368616745031E-3</v>
      </c>
      <c r="AJ27" s="28">
        <v>6.3675047816298081E-3</v>
      </c>
      <c r="AK27" s="28">
        <v>5.1738806694229837E-3</v>
      </c>
      <c r="AL27" s="28">
        <v>8.5082081323729821E-3</v>
      </c>
      <c r="AM27" s="28">
        <v>1.1394734201313574E-2</v>
      </c>
      <c r="AN27" s="34">
        <v>2.1592596075244205E-2</v>
      </c>
      <c r="AO27" s="133">
        <f t="shared" si="0"/>
        <v>1.4485173263986117</v>
      </c>
      <c r="AP27" s="134">
        <f t="shared" si="1"/>
        <v>0.71812090713382937</v>
      </c>
    </row>
    <row r="28" spans="2:42" x14ac:dyDescent="0.15">
      <c r="B28" s="5" t="s">
        <v>69</v>
      </c>
      <c r="C28" s="42" t="s">
        <v>107</v>
      </c>
      <c r="D28" s="33">
        <v>2.945491945695872E-2</v>
      </c>
      <c r="E28" s="28">
        <v>0</v>
      </c>
      <c r="F28" s="28">
        <v>3.9246238020306065E-2</v>
      </c>
      <c r="G28" s="28">
        <v>3.878687091591481E-2</v>
      </c>
      <c r="H28" s="28">
        <v>3.4323194120631589E-2</v>
      </c>
      <c r="I28" s="28">
        <v>4.0316670344673275E-2</v>
      </c>
      <c r="J28" s="28">
        <v>3.75280936251687E-2</v>
      </c>
      <c r="K28" s="28">
        <v>5.3233653010829225E-2</v>
      </c>
      <c r="L28" s="28">
        <v>6.2079140330844072E-2</v>
      </c>
      <c r="M28" s="28">
        <v>0.14378326545710876</v>
      </c>
      <c r="N28" s="28">
        <v>0.13240626581657808</v>
      </c>
      <c r="O28" s="28">
        <v>6.2508721690104532E-2</v>
      </c>
      <c r="P28" s="28">
        <v>5.1432434102826427E-2</v>
      </c>
      <c r="Q28" s="28">
        <v>4.0782739071550438E-2</v>
      </c>
      <c r="R28" s="28">
        <v>5.4618983871827224E-2</v>
      </c>
      <c r="S28" s="28">
        <v>7.193020671071558E-2</v>
      </c>
      <c r="T28" s="28">
        <v>5.0249405284059724E-2</v>
      </c>
      <c r="U28" s="28">
        <v>3.9425678314119833E-2</v>
      </c>
      <c r="V28" s="28">
        <v>5.9196983901760619E-2</v>
      </c>
      <c r="W28" s="28">
        <v>4.0509549342984494E-2</v>
      </c>
      <c r="X28" s="28">
        <v>2.5326526763980679E-2</v>
      </c>
      <c r="Y28" s="28">
        <v>1.1164047985564618</v>
      </c>
      <c r="Z28" s="28">
        <v>7.7741446062373182E-2</v>
      </c>
      <c r="AA28" s="28">
        <v>8.5046460018895972E-2</v>
      </c>
      <c r="AB28" s="28">
        <v>3.2625365991066323E-2</v>
      </c>
      <c r="AC28" s="28">
        <v>1.4283786944986556E-2</v>
      </c>
      <c r="AD28" s="28">
        <v>7.7135680376782889E-3</v>
      </c>
      <c r="AE28" s="28">
        <v>2.6565117458393465E-2</v>
      </c>
      <c r="AF28" s="28">
        <v>1.6636462621842023E-2</v>
      </c>
      <c r="AG28" s="28">
        <v>2.081855329449149E-2</v>
      </c>
      <c r="AH28" s="28">
        <v>2.2629183466042306E-2</v>
      </c>
      <c r="AI28" s="28">
        <v>2.7649552113059923E-2</v>
      </c>
      <c r="AJ28" s="28">
        <v>1.4820837016239635E-2</v>
      </c>
      <c r="AK28" s="28">
        <v>1.4882465389608083E-2</v>
      </c>
      <c r="AL28" s="28">
        <v>4.4574404152973826E-2</v>
      </c>
      <c r="AM28" s="28">
        <v>3.7190178896939978E-2</v>
      </c>
      <c r="AN28" s="34">
        <v>3.3732410341873555E-2</v>
      </c>
      <c r="AO28" s="133">
        <f t="shared" si="0"/>
        <v>2.7004541305158685</v>
      </c>
      <c r="AP28" s="134">
        <f t="shared" si="1"/>
        <v>1.3387845174768014</v>
      </c>
    </row>
    <row r="29" spans="2:42" x14ac:dyDescent="0.15">
      <c r="B29" s="5" t="s">
        <v>70</v>
      </c>
      <c r="C29" s="42" t="s">
        <v>1</v>
      </c>
      <c r="D29" s="33">
        <v>4.9931743838134259E-3</v>
      </c>
      <c r="E29" s="28">
        <v>0</v>
      </c>
      <c r="F29" s="28">
        <v>6.7075862850538587E-3</v>
      </c>
      <c r="G29" s="28">
        <v>4.8259690145568395E-3</v>
      </c>
      <c r="H29" s="28">
        <v>4.8114270361848035E-3</v>
      </c>
      <c r="I29" s="28">
        <v>7.5651451543190104E-3</v>
      </c>
      <c r="J29" s="28">
        <v>8.3745695138005959E-3</v>
      </c>
      <c r="K29" s="28">
        <v>4.268017244030994E-3</v>
      </c>
      <c r="L29" s="28">
        <v>6.0511674166992737E-3</v>
      </c>
      <c r="M29" s="28">
        <v>6.9296402885118064E-3</v>
      </c>
      <c r="N29" s="28">
        <v>7.5384555616328074E-3</v>
      </c>
      <c r="O29" s="28">
        <v>5.0144053450551203E-3</v>
      </c>
      <c r="P29" s="28">
        <v>5.47235718117436E-3</v>
      </c>
      <c r="Q29" s="28">
        <v>4.1551274913689731E-3</v>
      </c>
      <c r="R29" s="28">
        <v>4.0428714888835239E-3</v>
      </c>
      <c r="S29" s="28">
        <v>4.7663957081115873E-3</v>
      </c>
      <c r="T29" s="28">
        <v>4.1388340268046957E-3</v>
      </c>
      <c r="U29" s="28">
        <v>3.9652582198496543E-3</v>
      </c>
      <c r="V29" s="28">
        <v>3.7483511174351736E-3</v>
      </c>
      <c r="W29" s="28">
        <v>3.8023011266769082E-3</v>
      </c>
      <c r="X29" s="28">
        <v>6.6373091584822283E-3</v>
      </c>
      <c r="Y29" s="28">
        <v>4.2072228079174916E-3</v>
      </c>
      <c r="Z29" s="28">
        <v>1.0933501842503683</v>
      </c>
      <c r="AA29" s="28">
        <v>1.2453100576562471E-2</v>
      </c>
      <c r="AB29" s="28">
        <v>5.1535797503124148E-3</v>
      </c>
      <c r="AC29" s="28">
        <v>5.6334130387130019E-3</v>
      </c>
      <c r="AD29" s="28">
        <v>2.1554526947543517E-3</v>
      </c>
      <c r="AE29" s="28">
        <v>9.5539174956527518E-3</v>
      </c>
      <c r="AF29" s="28">
        <v>5.6874810642471036E-3</v>
      </c>
      <c r="AG29" s="28">
        <v>5.8516902058170965E-3</v>
      </c>
      <c r="AH29" s="28">
        <v>1.1045171082299722E-2</v>
      </c>
      <c r="AI29" s="28">
        <v>7.6868632552605683E-3</v>
      </c>
      <c r="AJ29" s="28">
        <v>7.1201308946835587E-3</v>
      </c>
      <c r="AK29" s="28">
        <v>3.5235139688094713E-3</v>
      </c>
      <c r="AL29" s="28">
        <v>1.2357489973222993E-2</v>
      </c>
      <c r="AM29" s="28">
        <v>5.1435590641990825E-3</v>
      </c>
      <c r="AN29" s="34">
        <v>0.21224037204752444</v>
      </c>
      <c r="AO29" s="133">
        <f t="shared" si="0"/>
        <v>1.5109715049327899</v>
      </c>
      <c r="AP29" s="134">
        <f t="shared" si="1"/>
        <v>0.74908336131086695</v>
      </c>
    </row>
    <row r="30" spans="2:42" x14ac:dyDescent="0.15">
      <c r="B30" s="5" t="s">
        <v>71</v>
      </c>
      <c r="C30" s="42" t="s">
        <v>2</v>
      </c>
      <c r="D30" s="33">
        <v>3.2016455341259673E-3</v>
      </c>
      <c r="E30" s="28">
        <v>0</v>
      </c>
      <c r="F30" s="28">
        <v>4.8793668389330554E-3</v>
      </c>
      <c r="G30" s="28">
        <v>3.0729498441935624E-3</v>
      </c>
      <c r="H30" s="28">
        <v>4.2242126004864849E-3</v>
      </c>
      <c r="I30" s="28">
        <v>6.5915758526310271E-3</v>
      </c>
      <c r="J30" s="28">
        <v>3.229483026820865E-3</v>
      </c>
      <c r="K30" s="28">
        <v>3.157559852687323E-3</v>
      </c>
      <c r="L30" s="28">
        <v>7.9843134314101921E-3</v>
      </c>
      <c r="M30" s="28">
        <v>4.1038533990167322E-3</v>
      </c>
      <c r="N30" s="28">
        <v>4.7713076895783291E-3</v>
      </c>
      <c r="O30" s="28">
        <v>2.7839119637634714E-3</v>
      </c>
      <c r="P30" s="28">
        <v>2.9056932812000598E-3</v>
      </c>
      <c r="Q30" s="28">
        <v>2.1144082452520048E-3</v>
      </c>
      <c r="R30" s="28">
        <v>3.5992613187004639E-3</v>
      </c>
      <c r="S30" s="28">
        <v>4.6854744765248216E-3</v>
      </c>
      <c r="T30" s="28">
        <v>3.3377842083391379E-3</v>
      </c>
      <c r="U30" s="28">
        <v>3.2176442914301231E-3</v>
      </c>
      <c r="V30" s="28">
        <v>3.0601129262104987E-3</v>
      </c>
      <c r="W30" s="28">
        <v>4.0301335924439775E-3</v>
      </c>
      <c r="X30" s="28">
        <v>5.2812456484424885E-3</v>
      </c>
      <c r="Y30" s="28">
        <v>1.4721791424719794E-2</v>
      </c>
      <c r="Z30" s="28">
        <v>6.4581048410410798E-3</v>
      </c>
      <c r="AA30" s="28">
        <v>1.0033302163755098</v>
      </c>
      <c r="AB30" s="28">
        <v>3.8499820981557683E-3</v>
      </c>
      <c r="AC30" s="28">
        <v>6.9973647929164016E-3</v>
      </c>
      <c r="AD30" s="28">
        <v>1.0584045239381654E-3</v>
      </c>
      <c r="AE30" s="28">
        <v>1.6915877468651482E-2</v>
      </c>
      <c r="AF30" s="28">
        <v>9.3199849047279834E-3</v>
      </c>
      <c r="AG30" s="28">
        <v>3.0879695740322326E-2</v>
      </c>
      <c r="AH30" s="28">
        <v>9.6593872973636582E-3</v>
      </c>
      <c r="AI30" s="28">
        <v>7.8262049183659647E-3</v>
      </c>
      <c r="AJ30" s="28">
        <v>2.7384545791788247E-3</v>
      </c>
      <c r="AK30" s="28">
        <v>3.9709458238107991E-3</v>
      </c>
      <c r="AL30" s="28">
        <v>2.2010566757757987E-2</v>
      </c>
      <c r="AM30" s="28">
        <v>4.8639131052953853E-3</v>
      </c>
      <c r="AN30" s="34">
        <v>1.07907191004435E-2</v>
      </c>
      <c r="AO30" s="133">
        <f t="shared" si="0"/>
        <v>1.2356235517743897</v>
      </c>
      <c r="AP30" s="134">
        <f t="shared" si="1"/>
        <v>0.61257610779311367</v>
      </c>
    </row>
    <row r="31" spans="2:42" x14ac:dyDescent="0.15">
      <c r="B31" s="5" t="s">
        <v>72</v>
      </c>
      <c r="C31" s="42" t="s">
        <v>134</v>
      </c>
      <c r="D31" s="33">
        <v>0.11413982092903288</v>
      </c>
      <c r="E31" s="28">
        <v>0</v>
      </c>
      <c r="F31" s="28">
        <v>0.12936075120648813</v>
      </c>
      <c r="G31" s="28">
        <v>0.12473053739401897</v>
      </c>
      <c r="H31" s="28">
        <v>0.17178749354326162</v>
      </c>
      <c r="I31" s="28">
        <v>0.10476725444254678</v>
      </c>
      <c r="J31" s="28">
        <v>4.5420615659802356E-2</v>
      </c>
      <c r="K31" s="28">
        <v>0.10256389039469348</v>
      </c>
      <c r="L31" s="28">
        <v>5.993964065670368E-2</v>
      </c>
      <c r="M31" s="28">
        <v>7.1937177805941319E-2</v>
      </c>
      <c r="N31" s="28">
        <v>8.1456778643153538E-2</v>
      </c>
      <c r="O31" s="28">
        <v>6.0851932906702613E-2</v>
      </c>
      <c r="P31" s="28">
        <v>8.5305569378855084E-2</v>
      </c>
      <c r="Q31" s="28">
        <v>6.8228600248704876E-2</v>
      </c>
      <c r="R31" s="28">
        <v>8.600386437960264E-2</v>
      </c>
      <c r="S31" s="28">
        <v>8.5038791970925398E-2</v>
      </c>
      <c r="T31" s="28">
        <v>0.10183461070685956</v>
      </c>
      <c r="U31" s="28">
        <v>8.0317586632909263E-2</v>
      </c>
      <c r="V31" s="28">
        <v>0.11643402385047481</v>
      </c>
      <c r="W31" s="28">
        <v>9.7479650067866214E-2</v>
      </c>
      <c r="X31" s="28">
        <v>8.0913846449717261E-2</v>
      </c>
      <c r="Y31" s="28">
        <v>1.8104225855115567E-2</v>
      </c>
      <c r="Z31" s="28">
        <v>4.4842724865186007E-2</v>
      </c>
      <c r="AA31" s="28">
        <v>3.2925918983393553E-2</v>
      </c>
      <c r="AB31" s="28">
        <v>1.0211848545860511</v>
      </c>
      <c r="AC31" s="28">
        <v>1.9150121506269782E-2</v>
      </c>
      <c r="AD31" s="28">
        <v>6.3109453943762887E-3</v>
      </c>
      <c r="AE31" s="28">
        <v>4.1002773129248937E-2</v>
      </c>
      <c r="AF31" s="28">
        <v>2.5380313765728222E-2</v>
      </c>
      <c r="AG31" s="28">
        <v>2.223920816558397E-2</v>
      </c>
      <c r="AH31" s="28">
        <v>3.5348729240626209E-2</v>
      </c>
      <c r="AI31" s="28">
        <v>7.3944521655312373E-2</v>
      </c>
      <c r="AJ31" s="28">
        <v>5.9849719246801068E-2</v>
      </c>
      <c r="AK31" s="28">
        <v>3.3605426381321309E-2</v>
      </c>
      <c r="AL31" s="28">
        <v>9.0947971236813349E-2</v>
      </c>
      <c r="AM31" s="28">
        <v>0.34666439971962415</v>
      </c>
      <c r="AN31" s="34">
        <v>1.8172326634027805E-2</v>
      </c>
      <c r="AO31" s="133">
        <f t="shared" si="0"/>
        <v>3.75818661763374</v>
      </c>
      <c r="AP31" s="134">
        <f t="shared" si="1"/>
        <v>1.8631688650513789</v>
      </c>
    </row>
    <row r="32" spans="2:42" x14ac:dyDescent="0.15">
      <c r="B32" s="5" t="s">
        <v>73</v>
      </c>
      <c r="C32" s="42" t="s">
        <v>135</v>
      </c>
      <c r="D32" s="33">
        <v>1.846979739758035E-2</v>
      </c>
      <c r="E32" s="28">
        <v>0</v>
      </c>
      <c r="F32" s="28">
        <v>2.2575088829987544E-2</v>
      </c>
      <c r="G32" s="28">
        <v>3.5873637749861916E-2</v>
      </c>
      <c r="H32" s="28">
        <v>3.1595118083867044E-2</v>
      </c>
      <c r="I32" s="28">
        <v>2.6487303232243575E-2</v>
      </c>
      <c r="J32" s="28">
        <v>1.2695983130490602E-2</v>
      </c>
      <c r="K32" s="28">
        <v>1.957034000509638E-2</v>
      </c>
      <c r="L32" s="28">
        <v>2.5828021362860321E-2</v>
      </c>
      <c r="M32" s="28">
        <v>2.632649646610882E-2</v>
      </c>
      <c r="N32" s="28">
        <v>2.6714308082976094E-2</v>
      </c>
      <c r="O32" s="28">
        <v>2.7285173852218767E-2</v>
      </c>
      <c r="P32" s="28">
        <v>2.1260151339100704E-2</v>
      </c>
      <c r="Q32" s="28">
        <v>2.0470791607692638E-2</v>
      </c>
      <c r="R32" s="28">
        <v>3.3623185813029234E-2</v>
      </c>
      <c r="S32" s="28">
        <v>2.5905776581499278E-2</v>
      </c>
      <c r="T32" s="28">
        <v>2.5536911256297087E-2</v>
      </c>
      <c r="U32" s="28">
        <v>2.9434836897637297E-2</v>
      </c>
      <c r="V32" s="28">
        <v>2.2942835987002499E-2</v>
      </c>
      <c r="W32" s="28">
        <v>4.2091979688541545E-2</v>
      </c>
      <c r="X32" s="28">
        <v>2.6701872331820715E-2</v>
      </c>
      <c r="Y32" s="28">
        <v>3.0892690197705217E-2</v>
      </c>
      <c r="Z32" s="28">
        <v>3.4805485846256791E-2</v>
      </c>
      <c r="AA32" s="28">
        <v>3.7528761811635586E-2</v>
      </c>
      <c r="AB32" s="28">
        <v>3.1508097518315299E-2</v>
      </c>
      <c r="AC32" s="28">
        <v>1.1013830068296249</v>
      </c>
      <c r="AD32" s="28">
        <v>9.5861127645278668E-2</v>
      </c>
      <c r="AE32" s="28">
        <v>4.0131900463673653E-2</v>
      </c>
      <c r="AF32" s="28">
        <v>2.0458415086423105E-2</v>
      </c>
      <c r="AG32" s="28">
        <v>2.7811322635970831E-2</v>
      </c>
      <c r="AH32" s="28">
        <v>1.8451649099762279E-2</v>
      </c>
      <c r="AI32" s="28">
        <v>2.118828697570067E-2</v>
      </c>
      <c r="AJ32" s="28">
        <v>3.7949694340517579E-2</v>
      </c>
      <c r="AK32" s="28">
        <v>2.3990315652678385E-2</v>
      </c>
      <c r="AL32" s="28">
        <v>2.7090529326171908E-2</v>
      </c>
      <c r="AM32" s="28">
        <v>3.276583197292382E-2</v>
      </c>
      <c r="AN32" s="34">
        <v>3.3074748448632632E-2</v>
      </c>
      <c r="AO32" s="133">
        <f t="shared" si="0"/>
        <v>2.136281473547184</v>
      </c>
      <c r="AP32" s="134">
        <f t="shared" si="1"/>
        <v>1.0590887397191771</v>
      </c>
    </row>
    <row r="33" spans="2:42" x14ac:dyDescent="0.15">
      <c r="B33" s="5" t="s">
        <v>74</v>
      </c>
      <c r="C33" s="42" t="s">
        <v>136</v>
      </c>
      <c r="D33" s="33">
        <v>1.202671552397872E-2</v>
      </c>
      <c r="E33" s="28">
        <v>0</v>
      </c>
      <c r="F33" s="28">
        <v>1.8692031403607059E-2</v>
      </c>
      <c r="G33" s="28">
        <v>1.827368499478569E-2</v>
      </c>
      <c r="H33" s="28">
        <v>1.6938370280625371E-2</v>
      </c>
      <c r="I33" s="28">
        <v>1.8655765523067074E-2</v>
      </c>
      <c r="J33" s="28">
        <v>1.1051523824043836E-2</v>
      </c>
      <c r="K33" s="28">
        <v>1.6691628480562392E-2</v>
      </c>
      <c r="L33" s="28">
        <v>1.6743129233543669E-2</v>
      </c>
      <c r="M33" s="28">
        <v>1.3691680423953287E-2</v>
      </c>
      <c r="N33" s="28">
        <v>1.3472038908780621E-2</v>
      </c>
      <c r="O33" s="28">
        <v>1.2827493666055345E-2</v>
      </c>
      <c r="P33" s="28">
        <v>1.5335045775552511E-2</v>
      </c>
      <c r="Q33" s="28">
        <v>1.2416835159609061E-2</v>
      </c>
      <c r="R33" s="28">
        <v>1.5475981929975386E-2</v>
      </c>
      <c r="S33" s="28">
        <v>1.4128272290292062E-2</v>
      </c>
      <c r="T33" s="28">
        <v>1.5495520923582003E-2</v>
      </c>
      <c r="U33" s="28">
        <v>2.006093077842265E-2</v>
      </c>
      <c r="V33" s="28">
        <v>1.3174739354590178E-2</v>
      </c>
      <c r="W33" s="28">
        <v>1.6307652191780372E-2</v>
      </c>
      <c r="X33" s="28">
        <v>1.759862121434878E-2</v>
      </c>
      <c r="Y33" s="28">
        <v>1.7766378221822879E-2</v>
      </c>
      <c r="Z33" s="28">
        <v>1.3617562451443426E-2</v>
      </c>
      <c r="AA33" s="28">
        <v>1.0298932114872036E-2</v>
      </c>
      <c r="AB33" s="28">
        <v>4.5544916269962002E-2</v>
      </c>
      <c r="AC33" s="28">
        <v>3.0590748774964087E-2</v>
      </c>
      <c r="AD33" s="28">
        <v>1.0604438276790988</v>
      </c>
      <c r="AE33" s="28">
        <v>3.3541185394070465E-2</v>
      </c>
      <c r="AF33" s="28">
        <v>5.092571015530957E-2</v>
      </c>
      <c r="AG33" s="28">
        <v>1.0975913033851597E-2</v>
      </c>
      <c r="AH33" s="28">
        <v>1.8934665114231218E-2</v>
      </c>
      <c r="AI33" s="28">
        <v>3.175379709874486E-2</v>
      </c>
      <c r="AJ33" s="28">
        <v>3.109346966880619E-2</v>
      </c>
      <c r="AK33" s="28">
        <v>2.2572988764937275E-2</v>
      </c>
      <c r="AL33" s="28">
        <v>5.0324072334096311E-2</v>
      </c>
      <c r="AM33" s="28">
        <v>2.4612537605943497E-2</v>
      </c>
      <c r="AN33" s="34">
        <v>1.8222852165649148E-2</v>
      </c>
      <c r="AO33" s="133">
        <f t="shared" si="0"/>
        <v>1.7802772187289593</v>
      </c>
      <c r="AP33" s="134">
        <f t="shared" si="1"/>
        <v>0.88259509773479794</v>
      </c>
    </row>
    <row r="34" spans="2:42" x14ac:dyDescent="0.15">
      <c r="B34" s="5" t="s">
        <v>75</v>
      </c>
      <c r="C34" s="42" t="s">
        <v>137</v>
      </c>
      <c r="D34" s="33">
        <v>0.11409923692748075</v>
      </c>
      <c r="E34" s="28">
        <v>0</v>
      </c>
      <c r="F34" s="28">
        <v>9.0873791669959583E-2</v>
      </c>
      <c r="G34" s="28">
        <v>5.6959903868683298E-2</v>
      </c>
      <c r="H34" s="28">
        <v>0.11680027141721153</v>
      </c>
      <c r="I34" s="28">
        <v>6.6966926577604155E-2</v>
      </c>
      <c r="J34" s="28">
        <v>0.11571137867197032</v>
      </c>
      <c r="K34" s="28">
        <v>5.2850614369503023E-2</v>
      </c>
      <c r="L34" s="28">
        <v>0.1426645749467724</v>
      </c>
      <c r="M34" s="28">
        <v>9.7911087295474417E-2</v>
      </c>
      <c r="N34" s="28">
        <v>8.6783613868504278E-2</v>
      </c>
      <c r="O34" s="28">
        <v>6.8091898510201199E-2</v>
      </c>
      <c r="P34" s="28">
        <v>6.211464794985843E-2</v>
      </c>
      <c r="Q34" s="28">
        <v>4.9794399516629825E-2</v>
      </c>
      <c r="R34" s="28">
        <v>7.3210721023673805E-2</v>
      </c>
      <c r="S34" s="28">
        <v>5.9925176985656678E-2</v>
      </c>
      <c r="T34" s="28">
        <v>6.523929890103862E-2</v>
      </c>
      <c r="U34" s="28">
        <v>5.780134357221195E-2</v>
      </c>
      <c r="V34" s="28">
        <v>6.4241892639175416E-2</v>
      </c>
      <c r="W34" s="28">
        <v>0.1323803713213389</v>
      </c>
      <c r="X34" s="28">
        <v>8.188108323851985E-2</v>
      </c>
      <c r="Y34" s="28">
        <v>5.5398324268879799E-2</v>
      </c>
      <c r="Z34" s="28">
        <v>5.3433145043013185E-2</v>
      </c>
      <c r="AA34" s="28">
        <v>9.7786310965930018E-2</v>
      </c>
      <c r="AB34" s="28">
        <v>6.533158514007284E-2</v>
      </c>
      <c r="AC34" s="28">
        <v>5.5545656854535212E-2</v>
      </c>
      <c r="AD34" s="28">
        <v>1.1335646611693086E-2</v>
      </c>
      <c r="AE34" s="28">
        <v>1.0782695900572776</v>
      </c>
      <c r="AF34" s="28">
        <v>4.2496905495804281E-2</v>
      </c>
      <c r="AG34" s="28">
        <v>5.106978693350845E-2</v>
      </c>
      <c r="AH34" s="28">
        <v>4.6077766647475961E-2</v>
      </c>
      <c r="AI34" s="28">
        <v>4.3045760546585099E-2</v>
      </c>
      <c r="AJ34" s="28">
        <v>6.5428802492564234E-2</v>
      </c>
      <c r="AK34" s="28">
        <v>3.187789210259153E-2</v>
      </c>
      <c r="AL34" s="28">
        <v>6.6465592346210176E-2</v>
      </c>
      <c r="AM34" s="28">
        <v>0.1582756282443967</v>
      </c>
      <c r="AN34" s="34">
        <v>4.9445732944838131E-2</v>
      </c>
      <c r="AO34" s="133">
        <f t="shared" si="0"/>
        <v>3.6275863599668456</v>
      </c>
      <c r="AP34" s="134">
        <f t="shared" si="1"/>
        <v>1.7984221245061069</v>
      </c>
    </row>
    <row r="35" spans="2:42" x14ac:dyDescent="0.15">
      <c r="B35" s="5" t="s">
        <v>76</v>
      </c>
      <c r="C35" s="42" t="s">
        <v>108</v>
      </c>
      <c r="D35" s="33">
        <v>2.3904875783055508E-2</v>
      </c>
      <c r="E35" s="28">
        <v>0</v>
      </c>
      <c r="F35" s="28">
        <v>3.1187162051105694E-2</v>
      </c>
      <c r="G35" s="28">
        <v>2.8243029500749511E-2</v>
      </c>
      <c r="H35" s="28">
        <v>2.6244292066466168E-2</v>
      </c>
      <c r="I35" s="28">
        <v>4.62363964027315E-2</v>
      </c>
      <c r="J35" s="28">
        <v>1.9874069894562248E-2</v>
      </c>
      <c r="K35" s="28">
        <v>2.713251999641415E-2</v>
      </c>
      <c r="L35" s="28">
        <v>2.272093292362716E-2</v>
      </c>
      <c r="M35" s="28">
        <v>2.4980732831582638E-2</v>
      </c>
      <c r="N35" s="28">
        <v>2.3942991971656818E-2</v>
      </c>
      <c r="O35" s="28">
        <v>2.2870671815606869E-2</v>
      </c>
      <c r="P35" s="28">
        <v>2.7579178225822489E-2</v>
      </c>
      <c r="Q35" s="28">
        <v>2.7060941315532418E-2</v>
      </c>
      <c r="R35" s="28">
        <v>2.6184255820626057E-2</v>
      </c>
      <c r="S35" s="28">
        <v>2.8758027338430681E-2</v>
      </c>
      <c r="T35" s="28">
        <v>3.965428888268948E-2</v>
      </c>
      <c r="U35" s="28">
        <v>4.9975546270791357E-2</v>
      </c>
      <c r="V35" s="28">
        <v>2.7148229960398906E-2</v>
      </c>
      <c r="W35" s="28">
        <v>2.7619046452586365E-2</v>
      </c>
      <c r="X35" s="28">
        <v>3.1057316324184295E-2</v>
      </c>
      <c r="Y35" s="28">
        <v>3.0099412769280569E-2</v>
      </c>
      <c r="Z35" s="28">
        <v>7.2608125134644319E-2</v>
      </c>
      <c r="AA35" s="28">
        <v>2.7700823709678992E-2</v>
      </c>
      <c r="AB35" s="28">
        <v>6.2285813833809635E-2</v>
      </c>
      <c r="AC35" s="28">
        <v>9.273584511496448E-2</v>
      </c>
      <c r="AD35" s="28">
        <v>1.5867991537449021E-2</v>
      </c>
      <c r="AE35" s="28">
        <v>3.4302750220966037E-2</v>
      </c>
      <c r="AF35" s="28">
        <v>1.2475291405402547</v>
      </c>
      <c r="AG35" s="28">
        <v>4.8969885046422551E-2</v>
      </c>
      <c r="AH35" s="28">
        <v>5.5690589730875387E-2</v>
      </c>
      <c r="AI35" s="28">
        <v>3.6163124976928834E-2</v>
      </c>
      <c r="AJ35" s="28">
        <v>0.10027898453132447</v>
      </c>
      <c r="AK35" s="28">
        <v>6.3880378062055362E-2</v>
      </c>
      <c r="AL35" s="28">
        <v>4.759359310303643E-2</v>
      </c>
      <c r="AM35" s="28">
        <v>3.5861341913859056E-2</v>
      </c>
      <c r="AN35" s="34">
        <v>5.2024220142957121E-2</v>
      </c>
      <c r="AO35" s="133">
        <f t="shared" si="0"/>
        <v>2.6059665261971272</v>
      </c>
      <c r="AP35" s="134">
        <f t="shared" si="1"/>
        <v>1.2919410846164032</v>
      </c>
    </row>
    <row r="36" spans="2:42" x14ac:dyDescent="0.15">
      <c r="B36" s="5" t="s">
        <v>77</v>
      </c>
      <c r="C36" s="42" t="s">
        <v>138</v>
      </c>
      <c r="D36" s="33">
        <v>6.9612638209379566E-4</v>
      </c>
      <c r="E36" s="28">
        <v>0</v>
      </c>
      <c r="F36" s="28">
        <v>4.9727352496382101E-4</v>
      </c>
      <c r="G36" s="28">
        <v>3.4289464063362352E-4</v>
      </c>
      <c r="H36" s="28">
        <v>3.1012253823955213E-4</v>
      </c>
      <c r="I36" s="28">
        <v>2.671294071013315E-4</v>
      </c>
      <c r="J36" s="28">
        <v>1.5085202478594491E-3</v>
      </c>
      <c r="K36" s="28">
        <v>2.9922018973164419E-4</v>
      </c>
      <c r="L36" s="28">
        <v>7.3286825260239041E-4</v>
      </c>
      <c r="M36" s="28">
        <v>1.1121335429641213E-3</v>
      </c>
      <c r="N36" s="28">
        <v>9.9044490575347466E-4</v>
      </c>
      <c r="O36" s="28">
        <v>7.7904725257965158E-4</v>
      </c>
      <c r="P36" s="28">
        <v>7.916931504534997E-4</v>
      </c>
      <c r="Q36" s="28">
        <v>5.7510319429456642E-4</v>
      </c>
      <c r="R36" s="28">
        <v>4.5006237291543235E-4</v>
      </c>
      <c r="S36" s="28">
        <v>3.6068999838802007E-4</v>
      </c>
      <c r="T36" s="28">
        <v>4.4958982909422467E-4</v>
      </c>
      <c r="U36" s="28">
        <v>4.7300228282833609E-4</v>
      </c>
      <c r="V36" s="28">
        <v>3.5052928278635843E-4</v>
      </c>
      <c r="W36" s="28">
        <v>2.9480380933051445E-4</v>
      </c>
      <c r="X36" s="28">
        <v>1.0380480470726379E-3</v>
      </c>
      <c r="Y36" s="28">
        <v>3.6788393231742205E-4</v>
      </c>
      <c r="Z36" s="28">
        <v>7.1480792853133052E-4</v>
      </c>
      <c r="AA36" s="28">
        <v>5.6722410729852278E-4</v>
      </c>
      <c r="AB36" s="28">
        <v>3.6274597343868712E-4</v>
      </c>
      <c r="AC36" s="28">
        <v>8.0869699885556827E-4</v>
      </c>
      <c r="AD36" s="28">
        <v>3.1359450350928108E-4</v>
      </c>
      <c r="AE36" s="28">
        <v>3.654661555017412E-4</v>
      </c>
      <c r="AF36" s="28">
        <v>5.1667058888257801E-4</v>
      </c>
      <c r="AG36" s="28">
        <v>1.00016454932688</v>
      </c>
      <c r="AH36" s="28">
        <v>4.3523822359062226E-4</v>
      </c>
      <c r="AI36" s="28">
        <v>3.1254313023790448E-4</v>
      </c>
      <c r="AJ36" s="28">
        <v>8.7845683901446913E-4</v>
      </c>
      <c r="AK36" s="28">
        <v>3.7823479731244938E-4</v>
      </c>
      <c r="AL36" s="28">
        <v>4.2087086820741688E-4</v>
      </c>
      <c r="AM36" s="28">
        <v>3.5707832624387728E-4</v>
      </c>
      <c r="AN36" s="34">
        <v>5.3628606280207651E-2</v>
      </c>
      <c r="AO36" s="133">
        <f t="shared" si="0"/>
        <v>1.0729119708317161</v>
      </c>
      <c r="AP36" s="134">
        <f t="shared" si="1"/>
        <v>0.53190976989141736</v>
      </c>
    </row>
    <row r="37" spans="2:42" x14ac:dyDescent="0.15">
      <c r="B37" s="5" t="s">
        <v>78</v>
      </c>
      <c r="C37" s="42" t="s">
        <v>139</v>
      </c>
      <c r="D37" s="33">
        <v>4.5152385325910357E-4</v>
      </c>
      <c r="E37" s="28">
        <v>0</v>
      </c>
      <c r="F37" s="28">
        <v>7.9223442646622296E-4</v>
      </c>
      <c r="G37" s="28">
        <v>4.5412997654391312E-4</v>
      </c>
      <c r="H37" s="28">
        <v>5.6996934102888301E-4</v>
      </c>
      <c r="I37" s="28">
        <v>1.0158211974242574E-3</v>
      </c>
      <c r="J37" s="28">
        <v>4.2165406244992635E-4</v>
      </c>
      <c r="K37" s="28">
        <v>7.0383045087151733E-4</v>
      </c>
      <c r="L37" s="28">
        <v>6.5226174742223685E-4</v>
      </c>
      <c r="M37" s="28">
        <v>1.088033499644492E-3</v>
      </c>
      <c r="N37" s="28">
        <v>5.256085844491861E-4</v>
      </c>
      <c r="O37" s="28">
        <v>9.4044647338244007E-4</v>
      </c>
      <c r="P37" s="28">
        <v>1.4611465297484124E-3</v>
      </c>
      <c r="Q37" s="28">
        <v>9.845189866763155E-4</v>
      </c>
      <c r="R37" s="28">
        <v>1.1308817496636487E-3</v>
      </c>
      <c r="S37" s="28">
        <v>2.9528089367068956E-3</v>
      </c>
      <c r="T37" s="28">
        <v>2.7653733442664879E-3</v>
      </c>
      <c r="U37" s="28">
        <v>1.9623971764656397E-3</v>
      </c>
      <c r="V37" s="28">
        <v>1.0203539309311879E-3</v>
      </c>
      <c r="W37" s="28">
        <v>5.8696771297143404E-4</v>
      </c>
      <c r="X37" s="28">
        <v>7.6500062211152067E-4</v>
      </c>
      <c r="Y37" s="28">
        <v>1.1447532625490061E-3</v>
      </c>
      <c r="Z37" s="28">
        <v>9.2157671378062761E-4</v>
      </c>
      <c r="AA37" s="28">
        <v>7.134687898774256E-4</v>
      </c>
      <c r="AB37" s="28">
        <v>8.0693249164880305E-4</v>
      </c>
      <c r="AC37" s="28">
        <v>9.8374735737192143E-4</v>
      </c>
      <c r="AD37" s="28">
        <v>1.8580618954196576E-4</v>
      </c>
      <c r="AE37" s="28">
        <v>1.5701892442709737E-3</v>
      </c>
      <c r="AF37" s="28">
        <v>7.7793955017776565E-3</v>
      </c>
      <c r="AG37" s="28">
        <v>6.6677292674781688E-4</v>
      </c>
      <c r="AH37" s="28">
        <v>1.0005519380273282</v>
      </c>
      <c r="AI37" s="28">
        <v>6.0968729489252059E-4</v>
      </c>
      <c r="AJ37" s="28">
        <v>8.4824162923387324E-4</v>
      </c>
      <c r="AK37" s="28">
        <v>1.210516472674142E-3</v>
      </c>
      <c r="AL37" s="28">
        <v>1.1664523108244089E-3</v>
      </c>
      <c r="AM37" s="28">
        <v>7.8896386845692449E-4</v>
      </c>
      <c r="AN37" s="34">
        <v>1.8180832483040618E-3</v>
      </c>
      <c r="AO37" s="133">
        <f t="shared" si="0"/>
        <v>1.043011487931764</v>
      </c>
      <c r="AP37" s="134">
        <f t="shared" si="1"/>
        <v>0.51708622479980393</v>
      </c>
    </row>
    <row r="38" spans="2:42" x14ac:dyDescent="0.15">
      <c r="B38" s="5" t="s">
        <v>79</v>
      </c>
      <c r="C38" s="42" t="s">
        <v>109</v>
      </c>
      <c r="D38" s="33">
        <v>5.991326604917187E-5</v>
      </c>
      <c r="E38" s="28">
        <v>0</v>
      </c>
      <c r="F38" s="28">
        <v>5.5126010185318342E-5</v>
      </c>
      <c r="G38" s="28">
        <v>4.2036761418865135E-5</v>
      </c>
      <c r="H38" s="28">
        <v>6.3389068768722297E-5</v>
      </c>
      <c r="I38" s="28">
        <v>5.9884840807926055E-5</v>
      </c>
      <c r="J38" s="28">
        <v>5.8750124796579346E-5</v>
      </c>
      <c r="K38" s="28">
        <v>3.8844334573916812E-5</v>
      </c>
      <c r="L38" s="28">
        <v>7.0608292118257249E-5</v>
      </c>
      <c r="M38" s="28">
        <v>5.4230572461575757E-5</v>
      </c>
      <c r="N38" s="28">
        <v>5.0271162152959761E-5</v>
      </c>
      <c r="O38" s="28">
        <v>4.1275010715188055E-5</v>
      </c>
      <c r="P38" s="28">
        <v>4.1091477532242004E-5</v>
      </c>
      <c r="Q38" s="28">
        <v>3.4872022568839979E-5</v>
      </c>
      <c r="R38" s="28">
        <v>4.5584884784294126E-5</v>
      </c>
      <c r="S38" s="28">
        <v>4.1088790061870273E-5</v>
      </c>
      <c r="T38" s="28">
        <v>4.694837282722024E-5</v>
      </c>
      <c r="U38" s="28">
        <v>4.7719041789549443E-5</v>
      </c>
      <c r="V38" s="28">
        <v>4.2467071086351132E-5</v>
      </c>
      <c r="W38" s="28">
        <v>6.9820871428587526E-5</v>
      </c>
      <c r="X38" s="28">
        <v>5.2249618814017098E-5</v>
      </c>
      <c r="Y38" s="28">
        <v>3.8731985645785122E-5</v>
      </c>
      <c r="Z38" s="28">
        <v>1.9736561526442761E-4</v>
      </c>
      <c r="AA38" s="28">
        <v>5.6079492779967185E-5</v>
      </c>
      <c r="AB38" s="28">
        <v>7.3527064552246228E-5</v>
      </c>
      <c r="AC38" s="28">
        <v>1.6304655595067877E-4</v>
      </c>
      <c r="AD38" s="28">
        <v>3.1971024704176953E-5</v>
      </c>
      <c r="AE38" s="28">
        <v>4.3605662438681231E-4</v>
      </c>
      <c r="AF38" s="28">
        <v>4.2443033171746366E-4</v>
      </c>
      <c r="AG38" s="28">
        <v>6.1690719929348138E-5</v>
      </c>
      <c r="AH38" s="28">
        <v>5.9451886384297765E-5</v>
      </c>
      <c r="AI38" s="28">
        <v>1.0151346347933135</v>
      </c>
      <c r="AJ38" s="28">
        <v>6.8583610650077898E-5</v>
      </c>
      <c r="AK38" s="28">
        <v>6.3203919989024955E-5</v>
      </c>
      <c r="AL38" s="28">
        <v>3.5132137185386615E-4</v>
      </c>
      <c r="AM38" s="28">
        <v>8.6898179759383371E-5</v>
      </c>
      <c r="AN38" s="34">
        <v>1.4016942768548557E-4</v>
      </c>
      <c r="AO38" s="133">
        <f t="shared" si="0"/>
        <v>1.0184033341995078</v>
      </c>
      <c r="AP38" s="134">
        <f t="shared" si="1"/>
        <v>0.50488641927519007</v>
      </c>
    </row>
    <row r="39" spans="2:42" x14ac:dyDescent="0.15">
      <c r="B39" s="5" t="s">
        <v>80</v>
      </c>
      <c r="C39" s="42" t="s">
        <v>146</v>
      </c>
      <c r="D39" s="33">
        <v>4.018206208538661E-3</v>
      </c>
      <c r="E39" s="28">
        <v>0</v>
      </c>
      <c r="F39" s="28">
        <v>3.1909744545535286E-3</v>
      </c>
      <c r="G39" s="28">
        <v>3.2854354244525328E-3</v>
      </c>
      <c r="H39" s="28">
        <v>1.5393012952022479E-3</v>
      </c>
      <c r="I39" s="28">
        <v>2.8592657999996439E-3</v>
      </c>
      <c r="J39" s="28">
        <v>1.8598706947094475E-3</v>
      </c>
      <c r="K39" s="28">
        <v>1.8081747806804657E-3</v>
      </c>
      <c r="L39" s="28">
        <v>2.7085026396503156E-3</v>
      </c>
      <c r="M39" s="28">
        <v>1.9943652622383692E-3</v>
      </c>
      <c r="N39" s="28">
        <v>4.1833337312224984E-3</v>
      </c>
      <c r="O39" s="28">
        <v>1.5888488357752436E-3</v>
      </c>
      <c r="P39" s="28">
        <v>3.1472098335621392E-3</v>
      </c>
      <c r="Q39" s="28">
        <v>1.6751298753422247E-3</v>
      </c>
      <c r="R39" s="28">
        <v>1.9030678473769473E-3</v>
      </c>
      <c r="S39" s="28">
        <v>1.9732669036791211E-3</v>
      </c>
      <c r="T39" s="28">
        <v>1.9742356662810104E-3</v>
      </c>
      <c r="U39" s="28">
        <v>1.5779669496318305E-3</v>
      </c>
      <c r="V39" s="28">
        <v>1.5230151985624722E-3</v>
      </c>
      <c r="W39" s="28">
        <v>2.1595692931468463E-3</v>
      </c>
      <c r="X39" s="28">
        <v>2.1906929515242324E-3</v>
      </c>
      <c r="Y39" s="28">
        <v>3.4473105345006103E-3</v>
      </c>
      <c r="Z39" s="28">
        <v>1.0543577396110684E-2</v>
      </c>
      <c r="AA39" s="28">
        <v>3.0719837185771768E-3</v>
      </c>
      <c r="AB39" s="28">
        <v>1.4661456951275994E-3</v>
      </c>
      <c r="AC39" s="28">
        <v>5.1679881755085462E-3</v>
      </c>
      <c r="AD39" s="28">
        <v>9.425051568694526E-4</v>
      </c>
      <c r="AE39" s="28">
        <v>2.9650843435575975E-3</v>
      </c>
      <c r="AF39" s="28">
        <v>2.1238956380245835E-3</v>
      </c>
      <c r="AG39" s="28">
        <v>8.274914234805246E-4</v>
      </c>
      <c r="AH39" s="28">
        <v>3.3495314666387201E-3</v>
      </c>
      <c r="AI39" s="28">
        <v>2.3330224806822173E-3</v>
      </c>
      <c r="AJ39" s="28">
        <v>1.0012503596358375</v>
      </c>
      <c r="AK39" s="28">
        <v>2.8214336637972033E-3</v>
      </c>
      <c r="AL39" s="28">
        <v>3.8939524653448794E-3</v>
      </c>
      <c r="AM39" s="28">
        <v>1.7888201094758023E-3</v>
      </c>
      <c r="AN39" s="34">
        <v>1.8964225781995317E-2</v>
      </c>
      <c r="AO39" s="133">
        <f t="shared" si="0"/>
        <v>1.1121177613316584</v>
      </c>
      <c r="AP39" s="134">
        <f t="shared" si="1"/>
        <v>0.55134653970121783</v>
      </c>
    </row>
    <row r="40" spans="2:42" x14ac:dyDescent="0.15">
      <c r="B40" s="5" t="s">
        <v>81</v>
      </c>
      <c r="C40" s="42" t="s">
        <v>110</v>
      </c>
      <c r="D40" s="33">
        <v>9.2048665999616169E-2</v>
      </c>
      <c r="E40" s="28">
        <v>0</v>
      </c>
      <c r="F40" s="28">
        <v>0.1531434369926879</v>
      </c>
      <c r="G40" s="28">
        <v>0.13048508145172791</v>
      </c>
      <c r="H40" s="28">
        <v>9.7451725385423932E-2</v>
      </c>
      <c r="I40" s="28">
        <v>0.17609950161345497</v>
      </c>
      <c r="J40" s="28">
        <v>0.10395668198815565</v>
      </c>
      <c r="K40" s="28">
        <v>0.13259845127146541</v>
      </c>
      <c r="L40" s="28">
        <v>0.12546130037647507</v>
      </c>
      <c r="M40" s="28">
        <v>9.755213823425514E-2</v>
      </c>
      <c r="N40" s="28">
        <v>0.10914710425507609</v>
      </c>
      <c r="O40" s="28">
        <v>9.3003873708125739E-2</v>
      </c>
      <c r="P40" s="28">
        <v>0.11907503690674529</v>
      </c>
      <c r="Q40" s="28">
        <v>0.10072647413631797</v>
      </c>
      <c r="R40" s="28">
        <v>0.12058100694746371</v>
      </c>
      <c r="S40" s="28">
        <v>0.13902785634226997</v>
      </c>
      <c r="T40" s="28">
        <v>0.14304756040030822</v>
      </c>
      <c r="U40" s="28">
        <v>0.16457698940783835</v>
      </c>
      <c r="V40" s="28">
        <v>0.13454141238079942</v>
      </c>
      <c r="W40" s="28">
        <v>0.12036317383055464</v>
      </c>
      <c r="X40" s="28">
        <v>0.1886778379365322</v>
      </c>
      <c r="Y40" s="28">
        <v>0.15089266939301402</v>
      </c>
      <c r="Z40" s="28">
        <v>0.26716047171588059</v>
      </c>
      <c r="AA40" s="28">
        <v>0.12961889295195148</v>
      </c>
      <c r="AB40" s="28">
        <v>0.13646822006616968</v>
      </c>
      <c r="AC40" s="28">
        <v>0.20194853242277344</v>
      </c>
      <c r="AD40" s="28">
        <v>6.1034836104824346E-2</v>
      </c>
      <c r="AE40" s="28">
        <v>0.24022185051626208</v>
      </c>
      <c r="AF40" s="28">
        <v>0.28628860579413695</v>
      </c>
      <c r="AG40" s="28">
        <v>0.14826182729125695</v>
      </c>
      <c r="AH40" s="28">
        <v>0.15409999615536485</v>
      </c>
      <c r="AI40" s="28">
        <v>0.11529944736025996</v>
      </c>
      <c r="AJ40" s="28">
        <v>0.16020612121591471</v>
      </c>
      <c r="AK40" s="28">
        <v>1.2253260031647413</v>
      </c>
      <c r="AL40" s="28">
        <v>0.11155825348869269</v>
      </c>
      <c r="AM40" s="28">
        <v>0.12356396253143952</v>
      </c>
      <c r="AN40" s="34">
        <v>0.10445777132180399</v>
      </c>
      <c r="AO40" s="133">
        <f t="shared" si="0"/>
        <v>6.1579727710597787</v>
      </c>
      <c r="AP40" s="134">
        <f t="shared" si="1"/>
        <v>3.0528934047710177</v>
      </c>
    </row>
    <row r="41" spans="2:42" x14ac:dyDescent="0.15">
      <c r="B41" s="5" t="s">
        <v>82</v>
      </c>
      <c r="C41" s="42" t="s">
        <v>111</v>
      </c>
      <c r="D41" s="33">
        <v>8.302045713144393E-4</v>
      </c>
      <c r="E41" s="28">
        <v>0</v>
      </c>
      <c r="F41" s="28">
        <v>1.2497440303871189E-3</v>
      </c>
      <c r="G41" s="28">
        <v>7.414675187650228E-4</v>
      </c>
      <c r="H41" s="28">
        <v>7.2005083647709383E-4</v>
      </c>
      <c r="I41" s="28">
        <v>1.1164420550699467E-3</v>
      </c>
      <c r="J41" s="28">
        <v>5.6567638573164821E-4</v>
      </c>
      <c r="K41" s="28">
        <v>7.842586633855053E-4</v>
      </c>
      <c r="L41" s="28">
        <v>7.3552663626597374E-4</v>
      </c>
      <c r="M41" s="28">
        <v>6.2802463975501993E-4</v>
      </c>
      <c r="N41" s="28">
        <v>6.1775999112581689E-4</v>
      </c>
      <c r="O41" s="28">
        <v>5.6388831828010661E-4</v>
      </c>
      <c r="P41" s="28">
        <v>8.4326209746989327E-4</v>
      </c>
      <c r="Q41" s="28">
        <v>7.3027435469030419E-4</v>
      </c>
      <c r="R41" s="28">
        <v>7.5021042050468843E-4</v>
      </c>
      <c r="S41" s="28">
        <v>1.2161630924826725E-3</v>
      </c>
      <c r="T41" s="28">
        <v>9.9350242368221025E-4</v>
      </c>
      <c r="U41" s="28">
        <v>1.0252811667446713E-3</v>
      </c>
      <c r="V41" s="28">
        <v>8.6442265223530103E-4</v>
      </c>
      <c r="W41" s="28">
        <v>8.709613371848205E-4</v>
      </c>
      <c r="X41" s="28">
        <v>1.1571617761607404E-3</v>
      </c>
      <c r="Y41" s="28">
        <v>7.6213983886153015E-4</v>
      </c>
      <c r="Z41" s="28">
        <v>1.6651768931370283E-3</v>
      </c>
      <c r="AA41" s="28">
        <v>6.9020396103701388E-4</v>
      </c>
      <c r="AB41" s="28">
        <v>1.4905950306329191E-3</v>
      </c>
      <c r="AC41" s="28">
        <v>1.4607271343345146E-3</v>
      </c>
      <c r="AD41" s="28">
        <v>1.1841659788942864E-3</v>
      </c>
      <c r="AE41" s="28">
        <v>1.6623727487504265E-3</v>
      </c>
      <c r="AF41" s="28">
        <v>8.2762492509413053E-3</v>
      </c>
      <c r="AG41" s="28">
        <v>1.1818479403629368E-3</v>
      </c>
      <c r="AH41" s="28">
        <v>1.2078492475808644E-2</v>
      </c>
      <c r="AI41" s="28">
        <v>2.1316891034381596E-2</v>
      </c>
      <c r="AJ41" s="28">
        <v>3.5290354672733331E-3</v>
      </c>
      <c r="AK41" s="28">
        <v>3.1100804223912247E-3</v>
      </c>
      <c r="AL41" s="28">
        <v>1.0177651621721431</v>
      </c>
      <c r="AM41" s="28">
        <v>1.0060370488698901E-3</v>
      </c>
      <c r="AN41" s="34">
        <v>2.6368598049538862E-3</v>
      </c>
      <c r="AO41" s="133">
        <f t="shared" si="0"/>
        <v>1.0968203201704867</v>
      </c>
      <c r="AP41" s="134">
        <f t="shared" si="1"/>
        <v>0.5437626384780273</v>
      </c>
    </row>
    <row r="42" spans="2:42" x14ac:dyDescent="0.15">
      <c r="B42" s="5" t="s">
        <v>83</v>
      </c>
      <c r="C42" s="42" t="s">
        <v>3</v>
      </c>
      <c r="D42" s="33">
        <v>1.197271853234547E-3</v>
      </c>
      <c r="E42" s="28">
        <v>0</v>
      </c>
      <c r="F42" s="28">
        <v>2.0199649565317353E-3</v>
      </c>
      <c r="G42" s="28">
        <v>2.4986594964780937E-3</v>
      </c>
      <c r="H42" s="28">
        <v>1.8889422507514365E-3</v>
      </c>
      <c r="I42" s="28">
        <v>2.1003135415439819E-3</v>
      </c>
      <c r="J42" s="28">
        <v>1.0086746856743651E-3</v>
      </c>
      <c r="K42" s="28">
        <v>1.1895745317709444E-3</v>
      </c>
      <c r="L42" s="28">
        <v>2.0235637708471092E-3</v>
      </c>
      <c r="M42" s="28">
        <v>1.3064572886893693E-3</v>
      </c>
      <c r="N42" s="28">
        <v>1.5880443307699531E-3</v>
      </c>
      <c r="O42" s="28">
        <v>1.2507205114815183E-3</v>
      </c>
      <c r="P42" s="28">
        <v>1.6858834692734654E-3</v>
      </c>
      <c r="Q42" s="28">
        <v>1.8605579661482724E-3</v>
      </c>
      <c r="R42" s="28">
        <v>1.8581522721187371E-3</v>
      </c>
      <c r="S42" s="28">
        <v>2.0465620958362426E-3</v>
      </c>
      <c r="T42" s="28">
        <v>2.4324757973272523E-3</v>
      </c>
      <c r="U42" s="28">
        <v>3.1953402866545097E-3</v>
      </c>
      <c r="V42" s="28">
        <v>1.5830758794810283E-3</v>
      </c>
      <c r="W42" s="28">
        <v>2.1889588587337126E-3</v>
      </c>
      <c r="X42" s="28">
        <v>1.9999194330562221E-3</v>
      </c>
      <c r="Y42" s="28">
        <v>7.9820519888385011E-4</v>
      </c>
      <c r="Z42" s="28">
        <v>2.204883042042425E-3</v>
      </c>
      <c r="AA42" s="28">
        <v>3.6439299421179173E-3</v>
      </c>
      <c r="AB42" s="28">
        <v>2.6836982639435675E-3</v>
      </c>
      <c r="AC42" s="28">
        <v>4.1023291974939639E-3</v>
      </c>
      <c r="AD42" s="28">
        <v>9.0707480012070343E-4</v>
      </c>
      <c r="AE42" s="28">
        <v>2.8425767191421441E-3</v>
      </c>
      <c r="AF42" s="28">
        <v>3.0661631044951857E-3</v>
      </c>
      <c r="AG42" s="28">
        <v>3.3733893320860671E-3</v>
      </c>
      <c r="AH42" s="28">
        <v>4.8033574945030586E-3</v>
      </c>
      <c r="AI42" s="28">
        <v>3.2712940467108723E-3</v>
      </c>
      <c r="AJ42" s="28">
        <v>5.8955076231058659E-3</v>
      </c>
      <c r="AK42" s="28">
        <v>2.5725822793346946E-3</v>
      </c>
      <c r="AL42" s="28">
        <v>2.9688703458078994E-3</v>
      </c>
      <c r="AM42" s="28">
        <v>1.0021622660110645</v>
      </c>
      <c r="AN42" s="34">
        <v>1.1236502791943548E-3</v>
      </c>
      <c r="AO42" s="133">
        <f t="shared" si="0"/>
        <v>1.0833428909564495</v>
      </c>
      <c r="AP42" s="134">
        <f t="shared" si="1"/>
        <v>0.53708103135008267</v>
      </c>
    </row>
    <row r="43" spans="2:42" x14ac:dyDescent="0.15">
      <c r="B43" s="5" t="s">
        <v>84</v>
      </c>
      <c r="C43" s="42" t="s">
        <v>4</v>
      </c>
      <c r="D43" s="33">
        <v>1.2753128764299971E-2</v>
      </c>
      <c r="E43" s="28">
        <v>0</v>
      </c>
      <c r="F43" s="28">
        <v>9.1101177287179098E-3</v>
      </c>
      <c r="G43" s="28">
        <v>6.2818758447797957E-3</v>
      </c>
      <c r="H43" s="28">
        <v>5.6814865297658713E-3</v>
      </c>
      <c r="I43" s="28">
        <v>4.8938465961420293E-3</v>
      </c>
      <c r="J43" s="28">
        <v>2.7636293436603437E-2</v>
      </c>
      <c r="K43" s="28">
        <v>5.481754041627116E-3</v>
      </c>
      <c r="L43" s="28">
        <v>1.3426244764052742E-2</v>
      </c>
      <c r="M43" s="28">
        <v>2.0374435794056057E-2</v>
      </c>
      <c r="N43" s="28">
        <v>1.814508362551483E-2</v>
      </c>
      <c r="O43" s="28">
        <v>1.4272250242462071E-2</v>
      </c>
      <c r="P43" s="28">
        <v>1.450392478902974E-2</v>
      </c>
      <c r="Q43" s="28">
        <v>1.0535967718302338E-2</v>
      </c>
      <c r="R43" s="28">
        <v>8.2452030858148635E-3</v>
      </c>
      <c r="S43" s="28">
        <v>6.6078891875955038E-3</v>
      </c>
      <c r="T43" s="28">
        <v>8.2365460195785428E-3</v>
      </c>
      <c r="U43" s="28">
        <v>8.6654653147520272E-3</v>
      </c>
      <c r="V43" s="28">
        <v>6.4217435138520795E-3</v>
      </c>
      <c r="W43" s="28">
        <v>5.4008453598467588E-3</v>
      </c>
      <c r="X43" s="28">
        <v>1.901717956447704E-2</v>
      </c>
      <c r="Y43" s="28">
        <v>6.7396830228579757E-3</v>
      </c>
      <c r="Z43" s="28">
        <v>1.3095377202748077E-2</v>
      </c>
      <c r="AA43" s="28">
        <v>1.0391621786887651E-2</v>
      </c>
      <c r="AB43" s="28">
        <v>6.6455549265069941E-3</v>
      </c>
      <c r="AC43" s="28">
        <v>1.4815437574262749E-2</v>
      </c>
      <c r="AD43" s="28">
        <v>5.7450933995656494E-3</v>
      </c>
      <c r="AE43" s="28">
        <v>6.6953890270450679E-3</v>
      </c>
      <c r="AF43" s="28">
        <v>9.4654745434693058E-3</v>
      </c>
      <c r="AG43" s="28">
        <v>3.0145657566793458E-3</v>
      </c>
      <c r="AH43" s="28">
        <v>7.9736226802685599E-3</v>
      </c>
      <c r="AI43" s="28">
        <v>5.7258321001032158E-3</v>
      </c>
      <c r="AJ43" s="28">
        <v>1.6093447210167592E-2</v>
      </c>
      <c r="AK43" s="28">
        <v>6.9293122590125137E-3</v>
      </c>
      <c r="AL43" s="28">
        <v>7.71041080105007E-3</v>
      </c>
      <c r="AM43" s="28">
        <v>6.5417228691029483E-3</v>
      </c>
      <c r="AN43" s="34">
        <v>0.98248326587524959</v>
      </c>
      <c r="AO43" s="135">
        <f>SUM(D43:AN43)</f>
        <v>1.3357570929562479</v>
      </c>
      <c r="AP43" s="136">
        <f t="shared" si="1"/>
        <v>0.66221858573766168</v>
      </c>
    </row>
    <row r="44" spans="2:42" x14ac:dyDescent="0.15">
      <c r="C44" s="12" t="s">
        <v>153</v>
      </c>
      <c r="D44" s="128">
        <f>SUM(D7:D43)</f>
        <v>1.8972396616110097</v>
      </c>
      <c r="E44" s="129">
        <f t="shared" ref="E44:AN44" si="2">SUM(E7:E43)</f>
        <v>1</v>
      </c>
      <c r="F44" s="129">
        <f t="shared" si="2"/>
        <v>2.3456685622140183</v>
      </c>
      <c r="G44" s="129">
        <f t="shared" si="2"/>
        <v>2.0400212708953775</v>
      </c>
      <c r="H44" s="129">
        <f t="shared" si="2"/>
        <v>2.470130210980042</v>
      </c>
      <c r="I44" s="129">
        <f t="shared" si="2"/>
        <v>2.2851770792814818</v>
      </c>
      <c r="J44" s="129">
        <f t="shared" si="2"/>
        <v>1.9698856525760833</v>
      </c>
      <c r="K44" s="129">
        <f t="shared" si="2"/>
        <v>2.1642395391706803</v>
      </c>
      <c r="L44" s="129">
        <f t="shared" si="2"/>
        <v>1.9466091493627036</v>
      </c>
      <c r="M44" s="129">
        <f t="shared" si="2"/>
        <v>2.2406889699337538</v>
      </c>
      <c r="N44" s="129">
        <f t="shared" si="2"/>
        <v>2.8871226082703503</v>
      </c>
      <c r="O44" s="129">
        <f t="shared" si="2"/>
        <v>2.0973381001810107</v>
      </c>
      <c r="P44" s="129">
        <f t="shared" si="2"/>
        <v>2.193034493889916</v>
      </c>
      <c r="Q44" s="129">
        <f t="shared" si="2"/>
        <v>1.9677272927766207</v>
      </c>
      <c r="R44" s="129">
        <f t="shared" si="2"/>
        <v>2.2531777984277879</v>
      </c>
      <c r="S44" s="129">
        <f t="shared" si="2"/>
        <v>2.5341329995739383</v>
      </c>
      <c r="T44" s="129">
        <f t="shared" si="2"/>
        <v>2.4070633606865233</v>
      </c>
      <c r="U44" s="129">
        <f t="shared" si="2"/>
        <v>2.3826139531173975</v>
      </c>
      <c r="V44" s="129">
        <f t="shared" si="2"/>
        <v>2.8512973430557369</v>
      </c>
      <c r="W44" s="129">
        <f t="shared" si="2"/>
        <v>2.0312064289718044</v>
      </c>
      <c r="X44" s="129">
        <f t="shared" si="2"/>
        <v>1.9976285199484902</v>
      </c>
      <c r="Y44" s="129">
        <f t="shared" si="2"/>
        <v>1.8607904539790936</v>
      </c>
      <c r="Z44" s="129">
        <f t="shared" si="2"/>
        <v>2.0141439969206867</v>
      </c>
      <c r="AA44" s="129">
        <f t="shared" si="2"/>
        <v>1.6386139891939762</v>
      </c>
      <c r="AB44" s="129">
        <f t="shared" si="2"/>
        <v>1.5256045525272088</v>
      </c>
      <c r="AC44" s="129">
        <f t="shared" si="2"/>
        <v>1.6647536809448098</v>
      </c>
      <c r="AD44" s="129">
        <f t="shared" si="2"/>
        <v>1.3171729640767238</v>
      </c>
      <c r="AE44" s="129">
        <f t="shared" si="2"/>
        <v>1.7869116475400946</v>
      </c>
      <c r="AF44" s="129">
        <f t="shared" si="2"/>
        <v>1.873658259320153</v>
      </c>
      <c r="AG44" s="129">
        <f t="shared" si="2"/>
        <v>1.5261758147157194</v>
      </c>
      <c r="AH44" s="129">
        <f t="shared" si="2"/>
        <v>1.563801725651744</v>
      </c>
      <c r="AI44" s="129">
        <f t="shared" si="2"/>
        <v>1.8269591807914043</v>
      </c>
      <c r="AJ44" s="129">
        <f t="shared" si="2"/>
        <v>1.7392106937674339</v>
      </c>
      <c r="AK44" s="129">
        <f t="shared" si="2"/>
        <v>1.6415457404745253</v>
      </c>
      <c r="AL44" s="129">
        <f t="shared" si="2"/>
        <v>1.8467291727699828</v>
      </c>
      <c r="AM44" s="129">
        <f t="shared" si="2"/>
        <v>3.1154759180246492</v>
      </c>
      <c r="AN44" s="124">
        <f t="shared" si="2"/>
        <v>1.7289248105242556</v>
      </c>
    </row>
    <row r="45" spans="2:42" x14ac:dyDescent="0.15">
      <c r="C45" s="12" t="s">
        <v>121</v>
      </c>
      <c r="D45" s="126">
        <f>D44/(SUM($D$7:$AN$43)/37)</f>
        <v>0.94058071796336329</v>
      </c>
      <c r="E45" s="130">
        <f t="shared" ref="E45:AN45" si="3">E44/(SUM($D$7:$AN$43)/37)</f>
        <v>0.49576273203390908</v>
      </c>
      <c r="F45" s="130">
        <f t="shared" si="3"/>
        <v>1.1628950548492731</v>
      </c>
      <c r="G45" s="130">
        <f t="shared" si="3"/>
        <v>1.0113665186663796</v>
      </c>
      <c r="H45" s="130">
        <f t="shared" si="3"/>
        <v>1.2245985018749619</v>
      </c>
      <c r="I45" s="130">
        <f t="shared" si="3"/>
        <v>1.1329056320058561</v>
      </c>
      <c r="J45" s="130">
        <f t="shared" si="3"/>
        <v>0.97659589291551885</v>
      </c>
      <c r="K45" s="130">
        <f t="shared" si="3"/>
        <v>1.0729493067150648</v>
      </c>
      <c r="L45" s="130">
        <f t="shared" si="3"/>
        <v>0.96505627009025763</v>
      </c>
      <c r="M45" s="130">
        <f t="shared" si="3"/>
        <v>1.1108500853726033</v>
      </c>
      <c r="N45" s="130">
        <f t="shared" si="3"/>
        <v>1.4313277919929743</v>
      </c>
      <c r="O45" s="130">
        <f t="shared" si="3"/>
        <v>1.0397820665445463</v>
      </c>
      <c r="P45" s="130">
        <f t="shared" si="3"/>
        <v>1.0872247721354658</v>
      </c>
      <c r="Q45" s="130">
        <f t="shared" si="3"/>
        <v>0.97552585856462515</v>
      </c>
      <c r="R45" s="130">
        <f t="shared" si="3"/>
        <v>1.1170415811067085</v>
      </c>
      <c r="S45" s="130">
        <f t="shared" si="3"/>
        <v>1.2563286992060605</v>
      </c>
      <c r="T45" s="130">
        <f t="shared" si="3"/>
        <v>1.1933323078726734</v>
      </c>
      <c r="U45" s="130">
        <f t="shared" si="3"/>
        <v>1.1812112027795931</v>
      </c>
      <c r="V45" s="130">
        <f t="shared" si="3"/>
        <v>1.4135669606343382</v>
      </c>
      <c r="W45" s="130">
        <f t="shared" si="3"/>
        <v>1.0069964485519021</v>
      </c>
      <c r="X45" s="130">
        <f t="shared" si="3"/>
        <v>0.99034977263851776</v>
      </c>
      <c r="Y45" s="130">
        <f t="shared" si="3"/>
        <v>0.92251055920729341</v>
      </c>
      <c r="Z45" s="130">
        <f t="shared" si="3"/>
        <v>0.99853753062309691</v>
      </c>
      <c r="AA45" s="130">
        <f t="shared" si="3"/>
        <v>0.8123637480317879</v>
      </c>
      <c r="AB45" s="130">
        <f t="shared" si="3"/>
        <v>0.75633788096425836</v>
      </c>
      <c r="AC45" s="130">
        <f t="shared" si="3"/>
        <v>0.82532283302870546</v>
      </c>
      <c r="AD45" s="130">
        <f t="shared" si="3"/>
        <v>0.65300526723187857</v>
      </c>
      <c r="AE45" s="130">
        <f t="shared" si="3"/>
        <v>0.88588420028769088</v>
      </c>
      <c r="AF45" s="130">
        <f t="shared" si="3"/>
        <v>0.9288899375384575</v>
      </c>
      <c r="AG45" s="130">
        <f t="shared" si="3"/>
        <v>0.75662109146754208</v>
      </c>
      <c r="AH45" s="130">
        <f t="shared" si="3"/>
        <v>0.77527461586845015</v>
      </c>
      <c r="AI45" s="130">
        <f t="shared" si="3"/>
        <v>0.90573827478357893</v>
      </c>
      <c r="AJ45" s="130">
        <f t="shared" si="3"/>
        <v>0.86223584512473339</v>
      </c>
      <c r="AK45" s="130">
        <f t="shared" si="3"/>
        <v>0.81381720105627686</v>
      </c>
      <c r="AL45" s="130">
        <f t="shared" si="3"/>
        <v>0.91553950001916751</v>
      </c>
      <c r="AM45" s="130">
        <f t="shared" si="3"/>
        <v>1.544536852705751</v>
      </c>
      <c r="AN45" s="131">
        <f t="shared" si="3"/>
        <v>0.85713648754671357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2:AQ45"/>
  <sheetViews>
    <sheetView zoomScale="85" zoomScaleNormal="85" workbookViewId="0">
      <pane xSplit="3" ySplit="6" topLeftCell="D7" activePane="bottomRight" state="frozen"/>
      <selection activeCell="BE10" sqref="BE10:BE46"/>
      <selection pane="topRight" activeCell="BE10" sqref="BE10:BE46"/>
      <selection pane="bottomLeft" activeCell="BE10" sqref="BE10:BE46"/>
      <selection pane="bottomRight"/>
    </sheetView>
  </sheetViews>
  <sheetFormatPr defaultRowHeight="13.5" x14ac:dyDescent="0.15"/>
  <cols>
    <col min="1" max="1" width="1.75" customWidth="1"/>
    <col min="2" max="2" width="5.5" customWidth="1"/>
    <col min="3" max="3" width="18.625" customWidth="1"/>
    <col min="4" max="40" width="9.625" customWidth="1"/>
    <col min="41" max="56" width="9" customWidth="1"/>
  </cols>
  <sheetData>
    <row r="2" spans="2:43" x14ac:dyDescent="0.15">
      <c r="B2" s="119" t="s">
        <v>165</v>
      </c>
    </row>
    <row r="3" spans="2:43" ht="13.5" customHeight="1" x14ac:dyDescent="0.15">
      <c r="B3" s="123" t="s">
        <v>168</v>
      </c>
    </row>
    <row r="4" spans="2:43" ht="13.5" customHeight="1" x14ac:dyDescent="0.15">
      <c r="C4" s="1"/>
      <c r="D4" s="2"/>
      <c r="E4" s="2"/>
      <c r="F4" s="2"/>
      <c r="G4" s="2"/>
      <c r="H4" s="2"/>
      <c r="I4" s="2"/>
    </row>
    <row r="5" spans="2:43" s="44" customFormat="1" x14ac:dyDescent="0.15">
      <c r="B5" s="122"/>
      <c r="C5" s="121"/>
      <c r="D5" s="114" t="s">
        <v>48</v>
      </c>
      <c r="E5" s="114" t="s">
        <v>49</v>
      </c>
      <c r="F5" s="114" t="s">
        <v>50</v>
      </c>
      <c r="G5" s="114" t="s">
        <v>51</v>
      </c>
      <c r="H5" s="114" t="s">
        <v>52</v>
      </c>
      <c r="I5" s="114" t="s">
        <v>53</v>
      </c>
      <c r="J5" s="114" t="s">
        <v>54</v>
      </c>
      <c r="K5" s="114" t="s">
        <v>55</v>
      </c>
      <c r="L5" s="114" t="s">
        <v>56</v>
      </c>
      <c r="M5" s="114" t="s">
        <v>57</v>
      </c>
      <c r="N5" s="114" t="s">
        <v>58</v>
      </c>
      <c r="O5" s="114" t="s">
        <v>59</v>
      </c>
      <c r="P5" s="114" t="s">
        <v>60</v>
      </c>
      <c r="Q5" s="114" t="s">
        <v>61</v>
      </c>
      <c r="R5" s="114" t="s">
        <v>62</v>
      </c>
      <c r="S5" s="114" t="s">
        <v>63</v>
      </c>
      <c r="T5" s="114" t="s">
        <v>64</v>
      </c>
      <c r="U5" s="114" t="s">
        <v>65</v>
      </c>
      <c r="V5" s="114" t="s">
        <v>66</v>
      </c>
      <c r="W5" s="114" t="s">
        <v>67</v>
      </c>
      <c r="X5" s="114" t="s">
        <v>68</v>
      </c>
      <c r="Y5" s="114" t="s">
        <v>69</v>
      </c>
      <c r="Z5" s="114" t="s">
        <v>70</v>
      </c>
      <c r="AA5" s="114" t="s">
        <v>71</v>
      </c>
      <c r="AB5" s="114" t="s">
        <v>72</v>
      </c>
      <c r="AC5" s="114" t="s">
        <v>73</v>
      </c>
      <c r="AD5" s="114" t="s">
        <v>74</v>
      </c>
      <c r="AE5" s="114" t="s">
        <v>75</v>
      </c>
      <c r="AF5" s="114" t="s">
        <v>76</v>
      </c>
      <c r="AG5" s="114" t="s">
        <v>77</v>
      </c>
      <c r="AH5" s="114" t="s">
        <v>78</v>
      </c>
      <c r="AI5" s="114" t="s">
        <v>79</v>
      </c>
      <c r="AJ5" s="114" t="s">
        <v>80</v>
      </c>
      <c r="AK5" s="114" t="s">
        <v>81</v>
      </c>
      <c r="AL5" s="114" t="s">
        <v>82</v>
      </c>
      <c r="AM5" s="114" t="s">
        <v>83</v>
      </c>
      <c r="AN5" s="114" t="s">
        <v>84</v>
      </c>
    </row>
    <row r="6" spans="2:43" s="44" customFormat="1" ht="40.5" x14ac:dyDescent="0.15">
      <c r="B6" s="113"/>
      <c r="C6" s="138"/>
      <c r="D6" s="10" t="s">
        <v>143</v>
      </c>
      <c r="E6" s="10" t="s">
        <v>104</v>
      </c>
      <c r="F6" s="10" t="s">
        <v>123</v>
      </c>
      <c r="G6" s="10" t="s">
        <v>124</v>
      </c>
      <c r="H6" s="10" t="s">
        <v>105</v>
      </c>
      <c r="I6" s="10" t="s">
        <v>125</v>
      </c>
      <c r="J6" s="10" t="s">
        <v>126</v>
      </c>
      <c r="K6" s="10" t="s">
        <v>144</v>
      </c>
      <c r="L6" s="10" t="s">
        <v>127</v>
      </c>
      <c r="M6" s="10" t="s">
        <v>128</v>
      </c>
      <c r="N6" s="10" t="s">
        <v>129</v>
      </c>
      <c r="O6" s="10" t="s">
        <v>130</v>
      </c>
      <c r="P6" s="10" t="s">
        <v>37</v>
      </c>
      <c r="Q6" s="10" t="s">
        <v>38</v>
      </c>
      <c r="R6" s="10" t="s">
        <v>39</v>
      </c>
      <c r="S6" s="10" t="s">
        <v>106</v>
      </c>
      <c r="T6" s="10" t="s">
        <v>131</v>
      </c>
      <c r="U6" s="10" t="s">
        <v>145</v>
      </c>
      <c r="V6" s="10" t="s">
        <v>132</v>
      </c>
      <c r="W6" s="10" t="s">
        <v>0</v>
      </c>
      <c r="X6" s="10" t="s">
        <v>133</v>
      </c>
      <c r="Y6" s="10" t="s">
        <v>107</v>
      </c>
      <c r="Z6" s="10" t="s">
        <v>1</v>
      </c>
      <c r="AA6" s="10" t="s">
        <v>2</v>
      </c>
      <c r="AB6" s="10" t="s">
        <v>134</v>
      </c>
      <c r="AC6" s="10" t="s">
        <v>135</v>
      </c>
      <c r="AD6" s="10" t="s">
        <v>136</v>
      </c>
      <c r="AE6" s="10" t="s">
        <v>137</v>
      </c>
      <c r="AF6" s="10" t="s">
        <v>108</v>
      </c>
      <c r="AG6" s="10" t="s">
        <v>138</v>
      </c>
      <c r="AH6" s="10" t="s">
        <v>139</v>
      </c>
      <c r="AI6" s="10" t="s">
        <v>109</v>
      </c>
      <c r="AJ6" s="10" t="s">
        <v>146</v>
      </c>
      <c r="AK6" s="10" t="s">
        <v>110</v>
      </c>
      <c r="AL6" s="10" t="s">
        <v>111</v>
      </c>
      <c r="AM6" s="10" t="s">
        <v>3</v>
      </c>
      <c r="AN6" s="10" t="s">
        <v>4</v>
      </c>
      <c r="AO6" s="10" t="s">
        <v>154</v>
      </c>
      <c r="AP6" s="10" t="s">
        <v>122</v>
      </c>
      <c r="AQ6" s="18"/>
    </row>
    <row r="7" spans="2:43" ht="14.25" customHeight="1" x14ac:dyDescent="0.15">
      <c r="B7" s="5" t="s">
        <v>48</v>
      </c>
      <c r="C7" s="42" t="s">
        <v>143</v>
      </c>
      <c r="D7" s="33">
        <f t="array" ref="D7:AN43">MINVERSE(単位行列マイナス市内品投入係数!D9:AN45)</f>
        <v>1.0095610600713438</v>
      </c>
      <c r="E7" s="22">
        <v>0</v>
      </c>
      <c r="F7" s="22">
        <v>1.7274389568147464E-2</v>
      </c>
      <c r="G7" s="22">
        <v>3.9938557869428752E-4</v>
      </c>
      <c r="H7" s="22">
        <v>8.5705138369930172E-5</v>
      </c>
      <c r="I7" s="22">
        <v>5.1963226118134219E-4</v>
      </c>
      <c r="J7" s="22">
        <v>5.4700235422292327E-6</v>
      </c>
      <c r="K7" s="22">
        <v>4.588326027612122E-4</v>
      </c>
      <c r="L7" s="22">
        <v>2.5012185270893364E-5</v>
      </c>
      <c r="M7" s="22">
        <v>3.4660096515985634E-6</v>
      </c>
      <c r="N7" s="22">
        <v>5.2769182277728688E-6</v>
      </c>
      <c r="O7" s="22">
        <v>3.3678355755408959E-6</v>
      </c>
      <c r="P7" s="22">
        <v>3.7345439519359204E-6</v>
      </c>
      <c r="Q7" s="22">
        <v>3.4769296027828187E-6</v>
      </c>
      <c r="R7" s="22">
        <v>5.9968515871648986E-6</v>
      </c>
      <c r="S7" s="22">
        <v>5.0014915581120442E-6</v>
      </c>
      <c r="T7" s="22">
        <v>5.9631100586144838E-6</v>
      </c>
      <c r="U7" s="22">
        <v>3.5940570730955572E-6</v>
      </c>
      <c r="V7" s="22">
        <v>6.4017344972699394E-6</v>
      </c>
      <c r="W7" s="22">
        <v>6.7242995155990975E-4</v>
      </c>
      <c r="X7" s="22">
        <v>1.4077505198318782E-4</v>
      </c>
      <c r="Y7" s="22">
        <v>6.7186351656015619E-6</v>
      </c>
      <c r="Z7" s="22">
        <v>1.6149142721519892E-5</v>
      </c>
      <c r="AA7" s="22">
        <v>5.5169162167770028E-6</v>
      </c>
      <c r="AB7" s="22">
        <v>2.2690183256893741E-5</v>
      </c>
      <c r="AC7" s="22">
        <v>5.3057071906876102E-6</v>
      </c>
      <c r="AD7" s="22">
        <v>4.8812870632669352E-6</v>
      </c>
      <c r="AE7" s="22">
        <v>6.5680088739430805E-6</v>
      </c>
      <c r="AF7" s="22">
        <v>1.5496574499194391E-5</v>
      </c>
      <c r="AG7" s="22">
        <v>9.7728899309874826E-6</v>
      </c>
      <c r="AH7" s="22">
        <v>2.5259355781389865E-4</v>
      </c>
      <c r="AI7" s="22">
        <v>3.02457085824904E-4</v>
      </c>
      <c r="AJ7" s="22">
        <v>2.6856554816714125E-4</v>
      </c>
      <c r="AK7" s="22">
        <v>8.2376690894477813E-6</v>
      </c>
      <c r="AL7" s="22">
        <v>2.3539473081827626E-3</v>
      </c>
      <c r="AM7" s="22">
        <v>2.0586195438541157E-5</v>
      </c>
      <c r="AN7" s="24">
        <v>1.811565465108247E-5</v>
      </c>
      <c r="AO7" s="133">
        <f>SUM(D7:AN7)</f>
        <v>1.0325065742787247</v>
      </c>
      <c r="AP7" s="134">
        <f>AO7/(SUM($D$7:$AN$43)/37)</f>
        <v>0.83281426922628843</v>
      </c>
    </row>
    <row r="8" spans="2:43" ht="14.25" customHeight="1" x14ac:dyDescent="0.15">
      <c r="B8" s="5" t="s">
        <v>49</v>
      </c>
      <c r="C8" s="42" t="s">
        <v>104</v>
      </c>
      <c r="D8" s="33">
        <v>0</v>
      </c>
      <c r="E8" s="22">
        <v>1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0</v>
      </c>
      <c r="AJ8" s="22">
        <v>0</v>
      </c>
      <c r="AK8" s="22">
        <v>0</v>
      </c>
      <c r="AL8" s="22">
        <v>0</v>
      </c>
      <c r="AM8" s="22">
        <v>0</v>
      </c>
      <c r="AN8" s="24">
        <v>0</v>
      </c>
      <c r="AO8" s="133">
        <f t="shared" ref="AO8:AO43" si="0">SUM(D8:AN8)</f>
        <v>1</v>
      </c>
      <c r="AP8" s="134">
        <f t="shared" ref="AP8:AP43" si="1">AO8/(SUM($D$7:$AN$43)/37)</f>
        <v>0.80659464062789643</v>
      </c>
    </row>
    <row r="9" spans="2:43" ht="14.25" customHeight="1" x14ac:dyDescent="0.15">
      <c r="B9" s="5" t="s">
        <v>50</v>
      </c>
      <c r="C9" s="42" t="s">
        <v>123</v>
      </c>
      <c r="D9" s="33">
        <v>1.7351581175093827E-3</v>
      </c>
      <c r="E9" s="22">
        <v>0</v>
      </c>
      <c r="F9" s="22">
        <v>1.0356283100831785</v>
      </c>
      <c r="G9" s="22">
        <v>1.6425189109245733E-4</v>
      </c>
      <c r="H9" s="22">
        <v>3.4239143420816876E-4</v>
      </c>
      <c r="I9" s="22">
        <v>1.9005800756759644E-3</v>
      </c>
      <c r="J9" s="22">
        <v>1.8706646343034863E-5</v>
      </c>
      <c r="K9" s="22">
        <v>5.501490712150693E-5</v>
      </c>
      <c r="L9" s="22">
        <v>5.6759878723095241E-5</v>
      </c>
      <c r="M9" s="22">
        <v>8.342015134599712E-6</v>
      </c>
      <c r="N9" s="22">
        <v>8.9188114608917636E-6</v>
      </c>
      <c r="O9" s="22">
        <v>8.3149076381801755E-6</v>
      </c>
      <c r="P9" s="22">
        <v>9.260500439904295E-6</v>
      </c>
      <c r="Q9" s="22">
        <v>7.5534601532760052E-6</v>
      </c>
      <c r="R9" s="22">
        <v>7.573875244375433E-6</v>
      </c>
      <c r="S9" s="22">
        <v>1.2043790620111627E-5</v>
      </c>
      <c r="T9" s="22">
        <v>1.092549913333102E-5</v>
      </c>
      <c r="U9" s="22">
        <v>7.2373321309436519E-6</v>
      </c>
      <c r="V9" s="22">
        <v>9.9147358737176234E-6</v>
      </c>
      <c r="W9" s="22">
        <v>2.9563456275605749E-4</v>
      </c>
      <c r="X9" s="22">
        <v>1.6912658541059212E-5</v>
      </c>
      <c r="Y9" s="22">
        <v>8.1609610271332896E-6</v>
      </c>
      <c r="Z9" s="22">
        <v>1.9733414776393579E-5</v>
      </c>
      <c r="AA9" s="22">
        <v>1.2165937433029786E-5</v>
      </c>
      <c r="AB9" s="22">
        <v>3.4143575012492924E-5</v>
      </c>
      <c r="AC9" s="22">
        <v>1.4264361067741253E-5</v>
      </c>
      <c r="AD9" s="22">
        <v>1.2495173693545649E-5</v>
      </c>
      <c r="AE9" s="22">
        <v>1.638025399126809E-5</v>
      </c>
      <c r="AF9" s="22">
        <v>7.8850297747214381E-5</v>
      </c>
      <c r="AG9" s="22">
        <v>1.1162591737688031E-4</v>
      </c>
      <c r="AH9" s="22">
        <v>1.0658920645328354E-3</v>
      </c>
      <c r="AI9" s="22">
        <v>1.217705261165799E-3</v>
      </c>
      <c r="AJ9" s="22">
        <v>2.475768994550468E-4</v>
      </c>
      <c r="AK9" s="22">
        <v>3.1051032533219403E-5</v>
      </c>
      <c r="AL9" s="22">
        <v>1.536769806923929E-2</v>
      </c>
      <c r="AM9" s="22">
        <v>3.1553971907044863E-5</v>
      </c>
      <c r="AN9" s="24">
        <v>3.355842165156537E-4</v>
      </c>
      <c r="AO9" s="133">
        <f t="shared" si="0"/>
        <v>1.0589086865904525</v>
      </c>
      <c r="AP9" s="134">
        <f t="shared" si="1"/>
        <v>0.85411007151818386</v>
      </c>
    </row>
    <row r="10" spans="2:43" ht="14.25" customHeight="1" x14ac:dyDescent="0.15">
      <c r="B10" s="5" t="s">
        <v>51</v>
      </c>
      <c r="C10" s="42" t="s">
        <v>124</v>
      </c>
      <c r="D10" s="33">
        <v>2.2123818699818637E-5</v>
      </c>
      <c r="E10" s="22">
        <v>0</v>
      </c>
      <c r="F10" s="22">
        <v>1.0498654554290264E-5</v>
      </c>
      <c r="G10" s="22">
        <v>1.001422763512215</v>
      </c>
      <c r="H10" s="22">
        <v>1.7391980542527643E-5</v>
      </c>
      <c r="I10" s="22">
        <v>1.4801214162670365E-5</v>
      </c>
      <c r="J10" s="22">
        <v>7.1076262257026266E-6</v>
      </c>
      <c r="K10" s="22">
        <v>2.2915801292749028E-5</v>
      </c>
      <c r="L10" s="22">
        <v>1.6958750364367066E-5</v>
      </c>
      <c r="M10" s="22">
        <v>9.9408028423019212E-6</v>
      </c>
      <c r="N10" s="22">
        <v>8.6978156718034935E-6</v>
      </c>
      <c r="O10" s="22">
        <v>9.0165458736603535E-6</v>
      </c>
      <c r="P10" s="22">
        <v>1.2737009347077322E-5</v>
      </c>
      <c r="Q10" s="22">
        <v>1.7318372182785085E-5</v>
      </c>
      <c r="R10" s="22">
        <v>1.3468005710177518E-5</v>
      </c>
      <c r="S10" s="22">
        <v>2.3722177928950302E-5</v>
      </c>
      <c r="T10" s="22">
        <v>1.6379583071592487E-5</v>
      </c>
      <c r="U10" s="22">
        <v>6.0501967055650154E-6</v>
      </c>
      <c r="V10" s="22">
        <v>1.2810494919280315E-5</v>
      </c>
      <c r="W10" s="22">
        <v>3.3190895434451012E-5</v>
      </c>
      <c r="X10" s="22">
        <v>3.071261518807141E-5</v>
      </c>
      <c r="Y10" s="22">
        <v>5.2533263066281813E-6</v>
      </c>
      <c r="Z10" s="22">
        <v>1.4190174791067192E-5</v>
      </c>
      <c r="AA10" s="22">
        <v>2.37030997220073E-5</v>
      </c>
      <c r="AB10" s="22">
        <v>3.453974854251728E-5</v>
      </c>
      <c r="AC10" s="22">
        <v>1.3239103503786264E-5</v>
      </c>
      <c r="AD10" s="22">
        <v>2.479373936521164E-6</v>
      </c>
      <c r="AE10" s="22">
        <v>1.5275670201340021E-5</v>
      </c>
      <c r="AF10" s="22">
        <v>1.0381275592247283E-5</v>
      </c>
      <c r="AG10" s="22">
        <v>3.3523607273380898E-5</v>
      </c>
      <c r="AH10" s="22">
        <v>7.3702761300579667E-6</v>
      </c>
      <c r="AI10" s="22">
        <v>2.8053484260120838E-5</v>
      </c>
      <c r="AJ10" s="22">
        <v>2.007628134320424E-4</v>
      </c>
      <c r="AK10" s="22">
        <v>1.7949272667773001E-5</v>
      </c>
      <c r="AL10" s="22">
        <v>3.571716661112235E-5</v>
      </c>
      <c r="AM10" s="22">
        <v>1.5647654253955865E-4</v>
      </c>
      <c r="AN10" s="24">
        <v>9.9340905252283606E-6</v>
      </c>
      <c r="AO10" s="133">
        <f t="shared" si="0"/>
        <v>1.002337454898969</v>
      </c>
      <c r="AP10" s="134">
        <f t="shared" si="1"/>
        <v>0.80848001922211421</v>
      </c>
    </row>
    <row r="11" spans="2:43" ht="14.25" customHeight="1" x14ac:dyDescent="0.15">
      <c r="B11" s="5" t="s">
        <v>52</v>
      </c>
      <c r="C11" s="42" t="s">
        <v>105</v>
      </c>
      <c r="D11" s="33">
        <v>7.0311087300476286E-3</v>
      </c>
      <c r="E11" s="22">
        <v>0</v>
      </c>
      <c r="F11" s="22">
        <v>3.1393043115959104E-3</v>
      </c>
      <c r="G11" s="22">
        <v>1.0671788973769161E-3</v>
      </c>
      <c r="H11" s="22">
        <v>1.0517663625298856</v>
      </c>
      <c r="I11" s="22">
        <v>3.1853257803542297E-3</v>
      </c>
      <c r="J11" s="22">
        <v>2.6810469308349101E-4</v>
      </c>
      <c r="K11" s="22">
        <v>9.6377238050242753E-4</v>
      </c>
      <c r="L11" s="22">
        <v>2.2651293464886154E-3</v>
      </c>
      <c r="M11" s="22">
        <v>3.1248235491505882E-4</v>
      </c>
      <c r="N11" s="22">
        <v>5.7460006576747771E-4</v>
      </c>
      <c r="O11" s="22">
        <v>8.8979778078565684E-4</v>
      </c>
      <c r="P11" s="22">
        <v>3.3755089040304567E-4</v>
      </c>
      <c r="Q11" s="22">
        <v>3.1024601080596319E-4</v>
      </c>
      <c r="R11" s="22">
        <v>7.4677468773693843E-4</v>
      </c>
      <c r="S11" s="22">
        <v>7.4870151674189065E-4</v>
      </c>
      <c r="T11" s="22">
        <v>1.0447928129435743E-3</v>
      </c>
      <c r="U11" s="22">
        <v>3.8608398784771266E-4</v>
      </c>
      <c r="V11" s="22">
        <v>3.4725075089695454E-4</v>
      </c>
      <c r="W11" s="22">
        <v>9.3374821537212382E-3</v>
      </c>
      <c r="X11" s="22">
        <v>6.2081495121747527E-3</v>
      </c>
      <c r="Y11" s="22">
        <v>7.3711644119572222E-4</v>
      </c>
      <c r="Z11" s="22">
        <v>1.1084527678695436E-3</v>
      </c>
      <c r="AA11" s="22">
        <v>9.2447691092284489E-4</v>
      </c>
      <c r="AB11" s="22">
        <v>1.2047066600602838E-3</v>
      </c>
      <c r="AC11" s="22">
        <v>1.0029974407616674E-3</v>
      </c>
      <c r="AD11" s="22">
        <v>2.9512701035582894E-4</v>
      </c>
      <c r="AE11" s="22">
        <v>1.0880703105303063E-3</v>
      </c>
      <c r="AF11" s="22">
        <v>1.2165131346501524E-3</v>
      </c>
      <c r="AG11" s="22">
        <v>4.7838777353643709E-4</v>
      </c>
      <c r="AH11" s="22">
        <v>1.4329035547824319E-3</v>
      </c>
      <c r="AI11" s="22">
        <v>1.1408339951623811E-3</v>
      </c>
      <c r="AJ11" s="22">
        <v>2.8385034666112436E-3</v>
      </c>
      <c r="AK11" s="22">
        <v>8.4517468203298778E-4</v>
      </c>
      <c r="AL11" s="22">
        <v>1.016715435970871E-3</v>
      </c>
      <c r="AM11" s="22">
        <v>5.3353551175196023E-2</v>
      </c>
      <c r="AN11" s="24">
        <v>4.4963483428045426E-4</v>
      </c>
      <c r="AO11" s="133">
        <f t="shared" si="0"/>
        <v>1.1600633647879945</v>
      </c>
      <c r="AP11" s="134">
        <f t="shared" si="1"/>
        <v>0.93570089282676083</v>
      </c>
    </row>
    <row r="12" spans="2:43" ht="14.25" customHeight="1" x14ac:dyDescent="0.15">
      <c r="B12" s="5" t="s">
        <v>53</v>
      </c>
      <c r="C12" s="42" t="s">
        <v>125</v>
      </c>
      <c r="D12" s="33">
        <v>9.5237067639404871E-3</v>
      </c>
      <c r="E12" s="22">
        <v>0</v>
      </c>
      <c r="F12" s="22">
        <v>2.1981075745314102E-3</v>
      </c>
      <c r="G12" s="22">
        <v>1.3891847328074814E-2</v>
      </c>
      <c r="H12" s="22">
        <v>3.1676407880227358E-3</v>
      </c>
      <c r="I12" s="22">
        <v>1.0454093304460834</v>
      </c>
      <c r="J12" s="22">
        <v>5.8168124553642864E-3</v>
      </c>
      <c r="K12" s="22">
        <v>2.5617339033575666E-2</v>
      </c>
      <c r="L12" s="22">
        <v>4.0196424372096612E-3</v>
      </c>
      <c r="M12" s="22">
        <v>7.4993023950795958E-4</v>
      </c>
      <c r="N12" s="22">
        <v>2.0924501903484966E-3</v>
      </c>
      <c r="O12" s="22">
        <v>1.6376184477221783E-3</v>
      </c>
      <c r="P12" s="22">
        <v>7.2957460642872037E-4</v>
      </c>
      <c r="Q12" s="22">
        <v>7.1992449592361753E-4</v>
      </c>
      <c r="R12" s="22">
        <v>1.1118058608179588E-3</v>
      </c>
      <c r="S12" s="22">
        <v>1.8936083684669256E-3</v>
      </c>
      <c r="T12" s="22">
        <v>1.8242202210708243E-3</v>
      </c>
      <c r="U12" s="22">
        <v>8.6092790022847493E-4</v>
      </c>
      <c r="V12" s="22">
        <v>3.2938440598782141E-3</v>
      </c>
      <c r="W12" s="22">
        <v>6.1810858711908463E-3</v>
      </c>
      <c r="X12" s="22">
        <v>9.5064566401920471E-4</v>
      </c>
      <c r="Y12" s="22">
        <v>4.0736308692373313E-4</v>
      </c>
      <c r="Z12" s="22">
        <v>1.8072191516936959E-3</v>
      </c>
      <c r="AA12" s="22">
        <v>2.5378451063591484E-3</v>
      </c>
      <c r="AB12" s="22">
        <v>1.041734817207391E-4</v>
      </c>
      <c r="AC12" s="22">
        <v>1.3530186600580588E-4</v>
      </c>
      <c r="AD12" s="22">
        <v>5.4914023299394487E-5</v>
      </c>
      <c r="AE12" s="22">
        <v>2.6750415597679306E-4</v>
      </c>
      <c r="AF12" s="22">
        <v>2.6368499032884593E-4</v>
      </c>
      <c r="AG12" s="22">
        <v>2.8375370347232708E-4</v>
      </c>
      <c r="AH12" s="22">
        <v>1.8970630459763578E-3</v>
      </c>
      <c r="AI12" s="22">
        <v>2.6186534390681662E-2</v>
      </c>
      <c r="AJ12" s="22">
        <v>5.3744644478834376E-4</v>
      </c>
      <c r="AK12" s="22">
        <v>7.3283414785358216E-4</v>
      </c>
      <c r="AL12" s="22">
        <v>1.787786600971951E-3</v>
      </c>
      <c r="AM12" s="22">
        <v>1.8625287421414176E-3</v>
      </c>
      <c r="AN12" s="24">
        <v>7.2307749220906314E-4</v>
      </c>
      <c r="AO12" s="133">
        <f t="shared" si="0"/>
        <v>1.1712790931828085</v>
      </c>
      <c r="AP12" s="134">
        <f t="shared" si="1"/>
        <v>0.94474743924075588</v>
      </c>
    </row>
    <row r="13" spans="2:43" ht="14.25" customHeight="1" x14ac:dyDescent="0.15">
      <c r="B13" s="5" t="s">
        <v>54</v>
      </c>
      <c r="C13" s="42" t="s">
        <v>126</v>
      </c>
      <c r="D13" s="33">
        <v>2.916663612482519E-4</v>
      </c>
      <c r="E13" s="22">
        <v>0</v>
      </c>
      <c r="F13" s="22">
        <v>1.0410380309492452E-4</v>
      </c>
      <c r="G13" s="22">
        <v>7.0984740807060928E-5</v>
      </c>
      <c r="H13" s="22">
        <v>8.5909117967858972E-5</v>
      </c>
      <c r="I13" s="22">
        <v>1.0726743830398626E-4</v>
      </c>
      <c r="J13" s="22">
        <v>1.0039566460377138</v>
      </c>
      <c r="K13" s="22">
        <v>5.2157021412290312E-5</v>
      </c>
      <c r="L13" s="22">
        <v>3.1158614425740152E-4</v>
      </c>
      <c r="M13" s="22">
        <v>2.9743125492505905E-4</v>
      </c>
      <c r="N13" s="22">
        <v>1.2131306345022436E-4</v>
      </c>
      <c r="O13" s="22">
        <v>9.2783156040355085E-5</v>
      </c>
      <c r="P13" s="22">
        <v>4.7374989616070179E-5</v>
      </c>
      <c r="Q13" s="22">
        <v>3.6694472042934165E-5</v>
      </c>
      <c r="R13" s="22">
        <v>5.0333724863930361E-5</v>
      </c>
      <c r="S13" s="22">
        <v>4.0458070594076982E-5</v>
      </c>
      <c r="T13" s="22">
        <v>4.5428449943961049E-5</v>
      </c>
      <c r="U13" s="22">
        <v>2.8431744940117041E-5</v>
      </c>
      <c r="V13" s="22">
        <v>5.1101932467075719E-5</v>
      </c>
      <c r="W13" s="22">
        <v>1.1207451077525167E-4</v>
      </c>
      <c r="X13" s="22">
        <v>2.4270888124558305E-4</v>
      </c>
      <c r="Y13" s="22">
        <v>5.5354240868784081E-4</v>
      </c>
      <c r="Z13" s="22">
        <v>2.7466970223653239E-4</v>
      </c>
      <c r="AA13" s="22">
        <v>2.9126085545538063E-4</v>
      </c>
      <c r="AB13" s="22">
        <v>7.7697774154915938E-5</v>
      </c>
      <c r="AC13" s="22">
        <v>5.1850398129525224E-5</v>
      </c>
      <c r="AD13" s="22">
        <v>1.9829386788345716E-5</v>
      </c>
      <c r="AE13" s="22">
        <v>1.2005637665449462E-3</v>
      </c>
      <c r="AF13" s="22">
        <v>4.3714869577052714E-5</v>
      </c>
      <c r="AG13" s="22">
        <v>1.9997044365239588E-4</v>
      </c>
      <c r="AH13" s="22">
        <v>8.7855161070158586E-5</v>
      </c>
      <c r="AI13" s="22">
        <v>6.1619101543831565E-5</v>
      </c>
      <c r="AJ13" s="22">
        <v>1.0021617743333317E-4</v>
      </c>
      <c r="AK13" s="22">
        <v>5.9361098746859271E-5</v>
      </c>
      <c r="AL13" s="22">
        <v>1.1623651408442495E-4</v>
      </c>
      <c r="AM13" s="22">
        <v>6.9926960983479242E-5</v>
      </c>
      <c r="AN13" s="24">
        <v>1.7268289327229745E-4</v>
      </c>
      <c r="AO13" s="133">
        <f t="shared" si="0"/>
        <v>1.0095274524280715</v>
      </c>
      <c r="AP13" s="134">
        <f t="shared" si="1"/>
        <v>0.81427943269521619</v>
      </c>
    </row>
    <row r="14" spans="2:43" ht="14.25" customHeight="1" x14ac:dyDescent="0.15">
      <c r="B14" s="5" t="s">
        <v>55</v>
      </c>
      <c r="C14" s="42" t="s">
        <v>144</v>
      </c>
      <c r="D14" s="33">
        <v>2.8246699727491288E-3</v>
      </c>
      <c r="E14" s="22">
        <v>0</v>
      </c>
      <c r="F14" s="22">
        <v>2.9178933154769987E-3</v>
      </c>
      <c r="G14" s="22">
        <v>1.6973506893070574E-3</v>
      </c>
      <c r="H14" s="22">
        <v>1.3804185233512063E-3</v>
      </c>
      <c r="I14" s="22">
        <v>5.8820458896153126E-3</v>
      </c>
      <c r="J14" s="22">
        <v>2.4010027275911272E-4</v>
      </c>
      <c r="K14" s="22">
        <v>1.0250736443345074</v>
      </c>
      <c r="L14" s="22">
        <v>8.2327028242932057E-4</v>
      </c>
      <c r="M14" s="22">
        <v>1.7006988585794745E-4</v>
      </c>
      <c r="N14" s="22">
        <v>1.8777870140587892E-3</v>
      </c>
      <c r="O14" s="22">
        <v>9.3115270417060364E-4</v>
      </c>
      <c r="P14" s="22">
        <v>1.3182161911137673E-3</v>
      </c>
      <c r="Q14" s="22">
        <v>2.0708976980985069E-3</v>
      </c>
      <c r="R14" s="22">
        <v>5.7820929858708901E-3</v>
      </c>
      <c r="S14" s="22">
        <v>1.7069656897610132E-3</v>
      </c>
      <c r="T14" s="22">
        <v>4.0957516086096418E-3</v>
      </c>
      <c r="U14" s="22">
        <v>2.1672839616926165E-3</v>
      </c>
      <c r="V14" s="22">
        <v>7.0830774799349626E-3</v>
      </c>
      <c r="W14" s="22">
        <v>7.0504519001797711E-3</v>
      </c>
      <c r="X14" s="22">
        <v>1.9064679682430628E-3</v>
      </c>
      <c r="Y14" s="22">
        <v>1.7939128461009321E-4</v>
      </c>
      <c r="Z14" s="22">
        <v>5.4365703688172258E-3</v>
      </c>
      <c r="AA14" s="22">
        <v>2.6321116636395308E-3</v>
      </c>
      <c r="AB14" s="22">
        <v>7.8990177831755166E-4</v>
      </c>
      <c r="AC14" s="22">
        <v>5.3104144251077509E-4</v>
      </c>
      <c r="AD14" s="22">
        <v>1.9152882694966055E-4</v>
      </c>
      <c r="AE14" s="22">
        <v>5.5769215017601478E-4</v>
      </c>
      <c r="AF14" s="22">
        <v>5.7308174694638953E-4</v>
      </c>
      <c r="AG14" s="22">
        <v>4.1139350184008221E-4</v>
      </c>
      <c r="AH14" s="22">
        <v>8.0439177341262778E-4</v>
      </c>
      <c r="AI14" s="22">
        <v>5.3959467421289603E-4</v>
      </c>
      <c r="AJ14" s="22">
        <v>1.2670389697326053E-3</v>
      </c>
      <c r="AK14" s="22">
        <v>8.8055670474527809E-4</v>
      </c>
      <c r="AL14" s="22">
        <v>5.8423120512289387E-4</v>
      </c>
      <c r="AM14" s="22">
        <v>5.9149596955753994E-3</v>
      </c>
      <c r="AN14" s="24">
        <v>1.2906693911434847E-3</v>
      </c>
      <c r="AO14" s="133">
        <f t="shared" si="0"/>
        <v>1.0995837635455399</v>
      </c>
      <c r="AP14" s="134">
        <f t="shared" si="1"/>
        <v>0.88691837059728462</v>
      </c>
    </row>
    <row r="15" spans="2:43" x14ac:dyDescent="0.15">
      <c r="B15" s="5" t="s">
        <v>56</v>
      </c>
      <c r="C15" s="42" t="s">
        <v>127</v>
      </c>
      <c r="D15" s="33">
        <v>4.394250336437337E-4</v>
      </c>
      <c r="E15" s="22">
        <v>0</v>
      </c>
      <c r="F15" s="22">
        <v>2.7403398280932668E-4</v>
      </c>
      <c r="G15" s="22">
        <v>1.2421022597869827E-4</v>
      </c>
      <c r="H15" s="22">
        <v>1.123627298831932E-4</v>
      </c>
      <c r="I15" s="22">
        <v>1.0003801445101208E-3</v>
      </c>
      <c r="J15" s="22">
        <v>2.3694925607179629E-3</v>
      </c>
      <c r="K15" s="22">
        <v>3.1905576142234634E-4</v>
      </c>
      <c r="L15" s="22">
        <v>1.0128789423896056</v>
      </c>
      <c r="M15" s="22">
        <v>6.7126266803362066E-4</v>
      </c>
      <c r="N15" s="22">
        <v>1.2776776999177914E-4</v>
      </c>
      <c r="O15" s="22">
        <v>5.9612812803724055E-4</v>
      </c>
      <c r="P15" s="22">
        <v>1.1067951782208411E-3</v>
      </c>
      <c r="Q15" s="22">
        <v>5.8351951853082831E-4</v>
      </c>
      <c r="R15" s="22">
        <v>7.126482748154769E-3</v>
      </c>
      <c r="S15" s="22">
        <v>3.6588295143900338E-3</v>
      </c>
      <c r="T15" s="22">
        <v>7.1278556361880491E-4</v>
      </c>
      <c r="U15" s="22">
        <v>1.6005004974893665E-4</v>
      </c>
      <c r="V15" s="22">
        <v>2.9180017227171143E-4</v>
      </c>
      <c r="W15" s="22">
        <v>5.1686695699398465E-4</v>
      </c>
      <c r="X15" s="22">
        <v>4.6652603244053776E-3</v>
      </c>
      <c r="Y15" s="22">
        <v>1.4793821928700174E-4</v>
      </c>
      <c r="Z15" s="22">
        <v>7.7926260101333358E-4</v>
      </c>
      <c r="AA15" s="22">
        <v>8.7311541855140053E-5</v>
      </c>
      <c r="AB15" s="22">
        <v>5.4850131665551141E-5</v>
      </c>
      <c r="AC15" s="22">
        <v>4.254663440593849E-5</v>
      </c>
      <c r="AD15" s="22">
        <v>7.9772654302910607E-5</v>
      </c>
      <c r="AE15" s="22">
        <v>9.9403448520847873E-5</v>
      </c>
      <c r="AF15" s="22">
        <v>5.0781998056954669E-5</v>
      </c>
      <c r="AG15" s="22">
        <v>7.3364387509790516E-5</v>
      </c>
      <c r="AH15" s="22">
        <v>2.1666099810952933E-4</v>
      </c>
      <c r="AI15" s="22">
        <v>1.2368571235484919E-4</v>
      </c>
      <c r="AJ15" s="22">
        <v>8.2340820579829984E-5</v>
      </c>
      <c r="AK15" s="22">
        <v>7.556239113402734E-5</v>
      </c>
      <c r="AL15" s="22">
        <v>1.3424263841132342E-4</v>
      </c>
      <c r="AM15" s="22">
        <v>5.2234332159265147E-4</v>
      </c>
      <c r="AN15" s="24">
        <v>3.2720185870583869E-4</v>
      </c>
      <c r="AO15" s="133">
        <f t="shared" si="0"/>
        <v>1.0406327207784742</v>
      </c>
      <c r="AP15" s="134">
        <f t="shared" si="1"/>
        <v>0.83936877544194355</v>
      </c>
    </row>
    <row r="16" spans="2:43" x14ac:dyDescent="0.15">
      <c r="B16" s="5" t="s">
        <v>57</v>
      </c>
      <c r="C16" s="42" t="s">
        <v>128</v>
      </c>
      <c r="D16" s="33">
        <v>2.5466289668422342E-5</v>
      </c>
      <c r="E16" s="22">
        <v>0</v>
      </c>
      <c r="F16" s="22">
        <v>3.2562949324575992E-5</v>
      </c>
      <c r="G16" s="22">
        <v>3.7102772015044623E-5</v>
      </c>
      <c r="H16" s="22">
        <v>3.8160797283865605E-4</v>
      </c>
      <c r="I16" s="22">
        <v>3.8504506830011285E-5</v>
      </c>
      <c r="J16" s="22">
        <v>1.568063197555027E-5</v>
      </c>
      <c r="K16" s="22">
        <v>1.3964862123227106E-4</v>
      </c>
      <c r="L16" s="22">
        <v>1.1396520343826794E-4</v>
      </c>
      <c r="M16" s="22">
        <v>1.0210506242418498</v>
      </c>
      <c r="N16" s="22">
        <v>8.5181145336260289E-5</v>
      </c>
      <c r="O16" s="22">
        <v>1.187175792448401E-2</v>
      </c>
      <c r="P16" s="22">
        <v>6.2770479161458259E-3</v>
      </c>
      <c r="Q16" s="22">
        <v>5.1266526682332671E-3</v>
      </c>
      <c r="R16" s="22">
        <v>6.4245187523964329E-4</v>
      </c>
      <c r="S16" s="22">
        <v>7.9270057584351591E-4</v>
      </c>
      <c r="T16" s="22">
        <v>3.003810689197417E-3</v>
      </c>
      <c r="U16" s="22">
        <v>5.3051518923864826E-4</v>
      </c>
      <c r="V16" s="22">
        <v>3.0354558339816726E-3</v>
      </c>
      <c r="W16" s="22">
        <v>2.523051181487257E-4</v>
      </c>
      <c r="X16" s="22">
        <v>1.3548926624926448E-3</v>
      </c>
      <c r="Y16" s="22">
        <v>4.2616626843529855E-5</v>
      </c>
      <c r="Z16" s="22">
        <v>8.706932514764991E-5</v>
      </c>
      <c r="AA16" s="22">
        <v>1.2213732611117409E-5</v>
      </c>
      <c r="AB16" s="22">
        <v>1.5556385007532425E-5</v>
      </c>
      <c r="AC16" s="22">
        <v>1.2926440481401336E-5</v>
      </c>
      <c r="AD16" s="22">
        <v>2.1998619207368555E-5</v>
      </c>
      <c r="AE16" s="22">
        <v>4.4484853019684202E-5</v>
      </c>
      <c r="AF16" s="22">
        <v>1.5576983629922374E-5</v>
      </c>
      <c r="AG16" s="22">
        <v>2.6596197968187071E-5</v>
      </c>
      <c r="AH16" s="22">
        <v>1.6445921256126706E-5</v>
      </c>
      <c r="AI16" s="22">
        <v>1.006543158202563E-5</v>
      </c>
      <c r="AJ16" s="22">
        <v>1.4560545325965582E-5</v>
      </c>
      <c r="AK16" s="22">
        <v>2.6009925999882053E-5</v>
      </c>
      <c r="AL16" s="22">
        <v>1.8791981195683259E-5</v>
      </c>
      <c r="AM16" s="22">
        <v>3.0671620041197271E-5</v>
      </c>
      <c r="AN16" s="24">
        <v>1.1564747253599434E-4</v>
      </c>
      <c r="AO16" s="133">
        <f t="shared" si="0"/>
        <v>1.0553191668493667</v>
      </c>
      <c r="AP16" s="134">
        <f t="shared" si="1"/>
        <v>0.85121478413259599</v>
      </c>
    </row>
    <row r="17" spans="2:42" x14ac:dyDescent="0.15">
      <c r="B17" s="5" t="s">
        <v>58</v>
      </c>
      <c r="C17" s="42" t="s">
        <v>129</v>
      </c>
      <c r="D17" s="33">
        <v>-1.2932054444252235E-5</v>
      </c>
      <c r="E17" s="22">
        <v>0</v>
      </c>
      <c r="F17" s="22">
        <v>-2.3259027873607729E-4</v>
      </c>
      <c r="G17" s="22">
        <v>-1.268212503743887E-5</v>
      </c>
      <c r="H17" s="22">
        <v>-1.2069137656163418E-4</v>
      </c>
      <c r="I17" s="22">
        <v>-2.5318478432502631E-4</v>
      </c>
      <c r="J17" s="22">
        <v>-1.1483618668759651E-5</v>
      </c>
      <c r="K17" s="22">
        <v>-2.1143817311592634E-4</v>
      </c>
      <c r="L17" s="22">
        <v>-4.5134453228242843E-4</v>
      </c>
      <c r="M17" s="22">
        <v>-1.3595089796258214E-4</v>
      </c>
      <c r="N17" s="22">
        <v>0.96213586208362911</v>
      </c>
      <c r="O17" s="22">
        <v>-4.6639568918660744E-3</v>
      </c>
      <c r="P17" s="22">
        <v>-3.0767748307889303E-3</v>
      </c>
      <c r="Q17" s="22">
        <v>-1.6098410632569946E-3</v>
      </c>
      <c r="R17" s="22">
        <v>-3.7802373007336854E-3</v>
      </c>
      <c r="S17" s="22">
        <v>-5.8291705599861294E-3</v>
      </c>
      <c r="T17" s="22">
        <v>-5.4956006966352172E-3</v>
      </c>
      <c r="U17" s="22">
        <v>-2.0550746479833177E-3</v>
      </c>
      <c r="V17" s="22">
        <v>-2.3193348661370134E-3</v>
      </c>
      <c r="W17" s="22">
        <v>-1.2815487170732003E-3</v>
      </c>
      <c r="X17" s="22">
        <v>-6.0360807420201589E-4</v>
      </c>
      <c r="Y17" s="22">
        <v>-5.7366741150371001E-5</v>
      </c>
      <c r="Z17" s="22">
        <v>-6.522009188674515E-5</v>
      </c>
      <c r="AA17" s="22">
        <v>-1.0807127526545288E-5</v>
      </c>
      <c r="AB17" s="22">
        <v>-1.132448284557228E-5</v>
      </c>
      <c r="AC17" s="22">
        <v>-1.1553691101738967E-5</v>
      </c>
      <c r="AD17" s="22">
        <v>-1.1220890280864693E-5</v>
      </c>
      <c r="AE17" s="22">
        <v>-1.9627389740671272E-5</v>
      </c>
      <c r="AF17" s="22">
        <v>-1.6313082335601856E-5</v>
      </c>
      <c r="AG17" s="22">
        <v>-3.4094674203044382E-5</v>
      </c>
      <c r="AH17" s="22">
        <v>-2.2448517362709069E-5</v>
      </c>
      <c r="AI17" s="22">
        <v>-1.2967633213281727E-4</v>
      </c>
      <c r="AJ17" s="22">
        <v>-3.3807112043671911E-5</v>
      </c>
      <c r="AK17" s="22">
        <v>-3.9562852794973586E-5</v>
      </c>
      <c r="AL17" s="22">
        <v>-4.2419136907086682E-5</v>
      </c>
      <c r="AM17" s="22">
        <v>-1.1320027957023511E-4</v>
      </c>
      <c r="AN17" s="24">
        <v>-1.1119296799144572E-4</v>
      </c>
      <c r="AO17" s="133">
        <f t="shared" si="0"/>
        <v>0.92924858122395848</v>
      </c>
      <c r="AP17" s="134">
        <f t="shared" si="1"/>
        <v>0.74952692542632138</v>
      </c>
    </row>
    <row r="18" spans="2:42" x14ac:dyDescent="0.15">
      <c r="B18" s="5" t="s">
        <v>59</v>
      </c>
      <c r="C18" s="42" t="s">
        <v>130</v>
      </c>
      <c r="D18" s="33">
        <v>6.6829242949259591E-4</v>
      </c>
      <c r="E18" s="22">
        <v>0</v>
      </c>
      <c r="F18" s="22">
        <v>2.2501316288917246E-3</v>
      </c>
      <c r="G18" s="22">
        <v>3.4278163041649392E-4</v>
      </c>
      <c r="H18" s="22">
        <v>1.1559243321510927E-3</v>
      </c>
      <c r="I18" s="22">
        <v>2.6002669415503142E-3</v>
      </c>
      <c r="J18" s="22">
        <v>1.6741985904134129E-4</v>
      </c>
      <c r="K18" s="22">
        <v>9.5436080203711816E-4</v>
      </c>
      <c r="L18" s="22">
        <v>6.3611062056617804E-4</v>
      </c>
      <c r="M18" s="22">
        <v>1.2762473898283477E-3</v>
      </c>
      <c r="N18" s="22">
        <v>4.3339243630380624E-4</v>
      </c>
      <c r="O18" s="22">
        <v>1.0110188375775846</v>
      </c>
      <c r="P18" s="22">
        <v>3.966842281156905E-3</v>
      </c>
      <c r="Q18" s="22">
        <v>4.1412172724187343E-3</v>
      </c>
      <c r="R18" s="22">
        <v>4.0368440087652857E-3</v>
      </c>
      <c r="S18" s="22">
        <v>3.5988362910772376E-3</v>
      </c>
      <c r="T18" s="22">
        <v>5.2846112112511666E-3</v>
      </c>
      <c r="U18" s="22">
        <v>1.6699228052062497E-3</v>
      </c>
      <c r="V18" s="22">
        <v>1.3608350467208255E-3</v>
      </c>
      <c r="W18" s="22">
        <v>2.3725813713680673E-3</v>
      </c>
      <c r="X18" s="22">
        <v>1.0943983097904359E-2</v>
      </c>
      <c r="Y18" s="22">
        <v>4.4483887962862805E-4</v>
      </c>
      <c r="Z18" s="22">
        <v>7.7409076720397706E-4</v>
      </c>
      <c r="AA18" s="22">
        <v>1.298413759187285E-4</v>
      </c>
      <c r="AB18" s="22">
        <v>4.7159914595924383E-4</v>
      </c>
      <c r="AC18" s="22">
        <v>1.2359069467114038E-4</v>
      </c>
      <c r="AD18" s="22">
        <v>2.1633231377732966E-4</v>
      </c>
      <c r="AE18" s="22">
        <v>3.8982848546899594E-4</v>
      </c>
      <c r="AF18" s="22">
        <v>1.8729937614438952E-4</v>
      </c>
      <c r="AG18" s="22">
        <v>6.7965564562643506E-4</v>
      </c>
      <c r="AH18" s="22">
        <v>1.7601715982388174E-4</v>
      </c>
      <c r="AI18" s="22">
        <v>2.074803770141468E-4</v>
      </c>
      <c r="AJ18" s="22">
        <v>4.4181174585972556E-4</v>
      </c>
      <c r="AK18" s="22">
        <v>2.3954045701404136E-4</v>
      </c>
      <c r="AL18" s="22">
        <v>5.6544036568236639E-4</v>
      </c>
      <c r="AM18" s="22">
        <v>2.7162940576378608E-4</v>
      </c>
      <c r="AN18" s="24">
        <v>5.1510882744040993E-4</v>
      </c>
      <c r="AO18" s="133">
        <f t="shared" si="0"/>
        <v>1.0647135440567299</v>
      </c>
      <c r="AP18" s="134">
        <f t="shared" si="1"/>
        <v>0.858792238440092</v>
      </c>
    </row>
    <row r="19" spans="2:42" x14ac:dyDescent="0.15">
      <c r="B19" s="5" t="s">
        <v>60</v>
      </c>
      <c r="C19" s="42" t="s">
        <v>37</v>
      </c>
      <c r="D19" s="33">
        <v>1.5364128950966449E-5</v>
      </c>
      <c r="E19" s="22">
        <v>0</v>
      </c>
      <c r="F19" s="22">
        <v>2.214113990383805E-5</v>
      </c>
      <c r="G19" s="22">
        <v>1.9564106150105488E-5</v>
      </c>
      <c r="H19" s="22">
        <v>1.6454726515749459E-5</v>
      </c>
      <c r="I19" s="22">
        <v>2.7009017269805952E-5</v>
      </c>
      <c r="J19" s="22">
        <v>1.9164650685863641E-5</v>
      </c>
      <c r="K19" s="22">
        <v>3.9366468884851541E-5</v>
      </c>
      <c r="L19" s="22">
        <v>4.0391976656117064E-5</v>
      </c>
      <c r="M19" s="22">
        <v>7.7006926221888277E-5</v>
      </c>
      <c r="N19" s="22">
        <v>1.20912915909E-5</v>
      </c>
      <c r="O19" s="22">
        <v>6.1669571413705315E-5</v>
      </c>
      <c r="P19" s="22">
        <v>1.0090467057939032</v>
      </c>
      <c r="Q19" s="22">
        <v>2.0255583106962081E-3</v>
      </c>
      <c r="R19" s="22">
        <v>3.1144490314087548E-4</v>
      </c>
      <c r="S19" s="22">
        <v>1.6137861510149667E-4</v>
      </c>
      <c r="T19" s="22">
        <v>3.9959780819279585E-4</v>
      </c>
      <c r="U19" s="22">
        <v>2.1881306590686194E-4</v>
      </c>
      <c r="V19" s="22">
        <v>6.0934896112719065E-4</v>
      </c>
      <c r="W19" s="22">
        <v>2.4156468553503434E-5</v>
      </c>
      <c r="X19" s="22">
        <v>4.1445152611890211E-4</v>
      </c>
      <c r="Y19" s="22">
        <v>4.0120418624565191E-5</v>
      </c>
      <c r="Z19" s="22">
        <v>7.4294923407986261E-4</v>
      </c>
      <c r="AA19" s="22">
        <v>3.1634133414176403E-5</v>
      </c>
      <c r="AB19" s="22">
        <v>2.9750947564092815E-5</v>
      </c>
      <c r="AC19" s="22">
        <v>4.257545917471996E-5</v>
      </c>
      <c r="AD19" s="22">
        <v>1.8378283336690443E-5</v>
      </c>
      <c r="AE19" s="22">
        <v>6.8920128991087882E-5</v>
      </c>
      <c r="AF19" s="22">
        <v>5.5715046439808112E-5</v>
      </c>
      <c r="AG19" s="22">
        <v>5.2438255704010051E-5</v>
      </c>
      <c r="AH19" s="22">
        <v>3.7559656903295354E-5</v>
      </c>
      <c r="AI19" s="22">
        <v>2.0896013094985502E-5</v>
      </c>
      <c r="AJ19" s="22">
        <v>3.1603084991438734E-5</v>
      </c>
      <c r="AK19" s="22">
        <v>3.9216035213850462E-4</v>
      </c>
      <c r="AL19" s="22">
        <v>2.5839751512115434E-5</v>
      </c>
      <c r="AM19" s="22">
        <v>1.0771444205850606E-5</v>
      </c>
      <c r="AN19" s="24">
        <v>1.5710632699846334E-4</v>
      </c>
      <c r="AO19" s="133">
        <f t="shared" si="0"/>
        <v>1.0153200979941588</v>
      </c>
      <c r="AP19" s="134">
        <f t="shared" si="1"/>
        <v>0.81895174956387906</v>
      </c>
    </row>
    <row r="20" spans="2:42" x14ac:dyDescent="0.15">
      <c r="B20" s="5" t="s">
        <v>61</v>
      </c>
      <c r="C20" s="42" t="s">
        <v>38</v>
      </c>
      <c r="D20" s="33">
        <v>1.6089444949196806E-5</v>
      </c>
      <c r="E20" s="22">
        <v>0</v>
      </c>
      <c r="F20" s="22">
        <v>2.7447095890527543E-5</v>
      </c>
      <c r="G20" s="22">
        <v>2.3650860478119228E-5</v>
      </c>
      <c r="H20" s="22">
        <v>1.5558051062771682E-5</v>
      </c>
      <c r="I20" s="22">
        <v>3.2981011872883354E-5</v>
      </c>
      <c r="J20" s="22">
        <v>1.8129327730515512E-5</v>
      </c>
      <c r="K20" s="22">
        <v>1.6862491602973259E-4</v>
      </c>
      <c r="L20" s="22">
        <v>4.2795848807450453E-5</v>
      </c>
      <c r="M20" s="22">
        <v>8.3762777113946153E-5</v>
      </c>
      <c r="N20" s="22">
        <v>1.5656574035436312E-5</v>
      </c>
      <c r="O20" s="22">
        <v>3.3593514126032026E-5</v>
      </c>
      <c r="P20" s="22">
        <v>3.1519985627244748E-4</v>
      </c>
      <c r="Q20" s="22">
        <v>1.0054299389776999</v>
      </c>
      <c r="R20" s="22">
        <v>5.8069885680082161E-5</v>
      </c>
      <c r="S20" s="22">
        <v>1.3417522138750218E-4</v>
      </c>
      <c r="T20" s="22">
        <v>2.0418487017863495E-4</v>
      </c>
      <c r="U20" s="22">
        <v>3.9546801705529122E-5</v>
      </c>
      <c r="V20" s="22">
        <v>6.1848458563867388E-5</v>
      </c>
      <c r="W20" s="22">
        <v>2.6975027488995812E-5</v>
      </c>
      <c r="X20" s="22">
        <v>4.935332550631644E-5</v>
      </c>
      <c r="Y20" s="22">
        <v>3.9860170296253073E-5</v>
      </c>
      <c r="Z20" s="22">
        <v>8.8465618684489871E-5</v>
      </c>
      <c r="AA20" s="22">
        <v>3.2352576272004445E-5</v>
      </c>
      <c r="AB20" s="22">
        <v>3.5538306455753932E-5</v>
      </c>
      <c r="AC20" s="22">
        <v>5.4146415869778352E-5</v>
      </c>
      <c r="AD20" s="22">
        <v>1.6843280973894207E-5</v>
      </c>
      <c r="AE20" s="22">
        <v>6.9475179287637438E-5</v>
      </c>
      <c r="AF20" s="22">
        <v>7.2983849552235881E-5</v>
      </c>
      <c r="AG20" s="22">
        <v>4.0217972508187693E-5</v>
      </c>
      <c r="AH20" s="22">
        <v>4.0486157028550006E-5</v>
      </c>
      <c r="AI20" s="22">
        <v>2.2505557662411822E-5</v>
      </c>
      <c r="AJ20" s="22">
        <v>3.8558298780846661E-5</v>
      </c>
      <c r="AK20" s="22">
        <v>5.6323341691094599E-4</v>
      </c>
      <c r="AL20" s="22">
        <v>2.3487625691458176E-5</v>
      </c>
      <c r="AM20" s="22">
        <v>1.2418865827798328E-5</v>
      </c>
      <c r="AN20" s="24">
        <v>2.9267835059488466E-5</v>
      </c>
      <c r="AO20" s="133">
        <f t="shared" si="0"/>
        <v>1.0079774229734417</v>
      </c>
      <c r="AP20" s="134">
        <f t="shared" si="1"/>
        <v>0.8130291872442964</v>
      </c>
    </row>
    <row r="21" spans="2:42" x14ac:dyDescent="0.15">
      <c r="B21" s="5" t="s">
        <v>62</v>
      </c>
      <c r="C21" s="42" t="s">
        <v>39</v>
      </c>
      <c r="D21" s="33">
        <v>4.8321168672207522E-6</v>
      </c>
      <c r="E21" s="22">
        <v>0</v>
      </c>
      <c r="F21" s="22">
        <v>6.7498611721804016E-6</v>
      </c>
      <c r="G21" s="22">
        <v>6.6618080667021206E-6</v>
      </c>
      <c r="H21" s="22">
        <v>4.7065045706965906E-6</v>
      </c>
      <c r="I21" s="22">
        <v>7.3396971940327022E-6</v>
      </c>
      <c r="J21" s="22">
        <v>3.9484627479284312E-6</v>
      </c>
      <c r="K21" s="22">
        <v>5.1865445761135983E-6</v>
      </c>
      <c r="L21" s="22">
        <v>5.8970703762943278E-6</v>
      </c>
      <c r="M21" s="22">
        <v>3.7161197462909691E-6</v>
      </c>
      <c r="N21" s="22">
        <v>2.9343473335691338E-6</v>
      </c>
      <c r="O21" s="22">
        <v>3.7120228583540851E-6</v>
      </c>
      <c r="P21" s="22">
        <v>6.2753207197377867E-5</v>
      </c>
      <c r="Q21" s="22">
        <v>1.2155776677452558E-4</v>
      </c>
      <c r="R21" s="22">
        <v>1.0015922450116408</v>
      </c>
      <c r="S21" s="22">
        <v>4.8743093852410729E-6</v>
      </c>
      <c r="T21" s="22">
        <v>3.8200511096182459E-5</v>
      </c>
      <c r="U21" s="22">
        <v>9.0215097922503642E-6</v>
      </c>
      <c r="V21" s="22">
        <v>1.3884790030765806E-5</v>
      </c>
      <c r="W21" s="22">
        <v>9.7994181639547337E-6</v>
      </c>
      <c r="X21" s="22">
        <v>1.4435645104836315E-5</v>
      </c>
      <c r="Y21" s="22">
        <v>7.180835695658687E-6</v>
      </c>
      <c r="Z21" s="22">
        <v>1.7209945871776415E-5</v>
      </c>
      <c r="AA21" s="22">
        <v>8.2557197231002651E-6</v>
      </c>
      <c r="AB21" s="22">
        <v>3.2285873673998639E-5</v>
      </c>
      <c r="AC21" s="22">
        <v>1.1846428710481491E-5</v>
      </c>
      <c r="AD21" s="22">
        <v>3.4757153963351171E-6</v>
      </c>
      <c r="AE21" s="22">
        <v>1.3418498729079823E-5</v>
      </c>
      <c r="AF21" s="22">
        <v>1.7650386922100447E-5</v>
      </c>
      <c r="AG21" s="22">
        <v>1.1117574014176446E-4</v>
      </c>
      <c r="AH21" s="22">
        <v>1.0135056016924205E-5</v>
      </c>
      <c r="AI21" s="22">
        <v>2.9000361324474995E-4</v>
      </c>
      <c r="AJ21" s="22">
        <v>1.0668547559210323E-5</v>
      </c>
      <c r="AK21" s="22">
        <v>9.4936455173606177E-5</v>
      </c>
      <c r="AL21" s="22">
        <v>2.9841526167915445E-5</v>
      </c>
      <c r="AM21" s="22">
        <v>6.0720621492294793E-4</v>
      </c>
      <c r="AN21" s="24">
        <v>1.1360061459534689E-5</v>
      </c>
      <c r="AO21" s="133">
        <f t="shared" si="0"/>
        <v>1.0031991073441047</v>
      </c>
      <c r="AP21" s="134">
        <f t="shared" si="1"/>
        <v>0.80917502346644465</v>
      </c>
    </row>
    <row r="22" spans="2:42" x14ac:dyDescent="0.15">
      <c r="B22" s="5" t="s">
        <v>63</v>
      </c>
      <c r="C22" s="42" t="s">
        <v>106</v>
      </c>
      <c r="D22" s="33">
        <v>2.2256971953842495E-5</v>
      </c>
      <c r="E22" s="22">
        <v>0</v>
      </c>
      <c r="F22" s="22">
        <v>3.8965884295580484E-5</v>
      </c>
      <c r="G22" s="22">
        <v>3.5017992591797221E-5</v>
      </c>
      <c r="H22" s="22">
        <v>1.9666336693623422E-5</v>
      </c>
      <c r="I22" s="22">
        <v>4.6213436633513179E-5</v>
      </c>
      <c r="J22" s="22">
        <v>2.4826170087818283E-5</v>
      </c>
      <c r="K22" s="22">
        <v>2.9854299069492064E-5</v>
      </c>
      <c r="L22" s="22">
        <v>3.6326033227350691E-5</v>
      </c>
      <c r="M22" s="22">
        <v>2.1009812493931352E-5</v>
      </c>
      <c r="N22" s="22">
        <v>3.6607679289524753E-5</v>
      </c>
      <c r="O22" s="22">
        <v>4.6766053612673568E-4</v>
      </c>
      <c r="P22" s="22">
        <v>4.1905632522617781E-4</v>
      </c>
      <c r="Q22" s="22">
        <v>5.103260108197641E-4</v>
      </c>
      <c r="R22" s="22">
        <v>6.8047391193004365E-3</v>
      </c>
      <c r="S22" s="22">
        <v>1.019963644507663</v>
      </c>
      <c r="T22" s="22">
        <v>8.8166238468291823E-3</v>
      </c>
      <c r="U22" s="22">
        <v>1.7098577414266777E-2</v>
      </c>
      <c r="V22" s="22">
        <v>1.4698481561477271E-3</v>
      </c>
      <c r="W22" s="22">
        <v>4.5200639667438141E-4</v>
      </c>
      <c r="X22" s="22">
        <v>9.5870679785190936E-5</v>
      </c>
      <c r="Y22" s="22">
        <v>5.4011493753961845E-5</v>
      </c>
      <c r="Z22" s="22">
        <v>1.0109848014308839E-4</v>
      </c>
      <c r="AA22" s="22">
        <v>4.8732815230510438E-5</v>
      </c>
      <c r="AB22" s="22">
        <v>5.3677663815149531E-5</v>
      </c>
      <c r="AC22" s="22">
        <v>8.2274262608443595E-5</v>
      </c>
      <c r="AD22" s="22">
        <v>2.4356619298096446E-5</v>
      </c>
      <c r="AE22" s="22">
        <v>9.3037164635207713E-5</v>
      </c>
      <c r="AF22" s="22">
        <v>1.4235604150441178E-4</v>
      </c>
      <c r="AG22" s="22">
        <v>1.8486990887224905E-4</v>
      </c>
      <c r="AH22" s="22">
        <v>1.3741179621796145E-4</v>
      </c>
      <c r="AI22" s="22">
        <v>3.7257772632225328E-5</v>
      </c>
      <c r="AJ22" s="22">
        <v>6.3494969224723685E-5</v>
      </c>
      <c r="AK22" s="22">
        <v>7.3831238419901708E-4</v>
      </c>
      <c r="AL22" s="22">
        <v>3.7166459483399099E-5</v>
      </c>
      <c r="AM22" s="22">
        <v>2.0314555839967183E-3</v>
      </c>
      <c r="AN22" s="24">
        <v>4.401224341985394E-5</v>
      </c>
      <c r="AO22" s="133">
        <f t="shared" si="0"/>
        <v>1.0602826232682108</v>
      </c>
      <c r="AP22" s="134">
        <f t="shared" si="1"/>
        <v>0.85521828147902579</v>
      </c>
    </row>
    <row r="23" spans="2:42" x14ac:dyDescent="0.15">
      <c r="B23" s="5" t="s">
        <v>64</v>
      </c>
      <c r="C23" s="42" t="s">
        <v>131</v>
      </c>
      <c r="D23" s="33">
        <v>6.1978318365594873E-6</v>
      </c>
      <c r="E23" s="22">
        <v>0</v>
      </c>
      <c r="F23" s="22">
        <v>8.1420199225715687E-6</v>
      </c>
      <c r="G23" s="22">
        <v>7.6083459992073005E-6</v>
      </c>
      <c r="H23" s="22">
        <v>7.3159193204552212E-6</v>
      </c>
      <c r="I23" s="22">
        <v>9.8479993880676842E-6</v>
      </c>
      <c r="J23" s="22">
        <v>7.1266687944587835E-6</v>
      </c>
      <c r="K23" s="22">
        <v>8.4227192609808005E-6</v>
      </c>
      <c r="L23" s="22">
        <v>8.9289396558104264E-6</v>
      </c>
      <c r="M23" s="22">
        <v>5.9195150281800484E-6</v>
      </c>
      <c r="N23" s="22">
        <v>5.507572045826122E-6</v>
      </c>
      <c r="O23" s="22">
        <v>2.58648225574658E-5</v>
      </c>
      <c r="P23" s="22">
        <v>7.9601261823760393E-4</v>
      </c>
      <c r="Q23" s="22">
        <v>4.725186596579666E-4</v>
      </c>
      <c r="R23" s="22">
        <v>2.9540554675239422E-4</v>
      </c>
      <c r="S23" s="22">
        <v>2.4471629969939472E-4</v>
      </c>
      <c r="T23" s="22">
        <v>1.0023707407391795</v>
      </c>
      <c r="U23" s="22">
        <v>4.0996324462764806E-4</v>
      </c>
      <c r="V23" s="22">
        <v>1.1902466648227728E-3</v>
      </c>
      <c r="W23" s="22">
        <v>2.7715676679094036E-5</v>
      </c>
      <c r="X23" s="22">
        <v>2.3519506836684252E-4</v>
      </c>
      <c r="Y23" s="22">
        <v>1.6949739219901278E-5</v>
      </c>
      <c r="Z23" s="22">
        <v>3.9288825832746521E-5</v>
      </c>
      <c r="AA23" s="22">
        <v>1.0153276908327235E-5</v>
      </c>
      <c r="AB23" s="22">
        <v>1.6463735289713944E-5</v>
      </c>
      <c r="AC23" s="22">
        <v>1.5871795614598483E-5</v>
      </c>
      <c r="AD23" s="22">
        <v>8.3397400459094926E-6</v>
      </c>
      <c r="AE23" s="22">
        <v>2.744191225020399E-5</v>
      </c>
      <c r="AF23" s="22">
        <v>2.4406052615330248E-5</v>
      </c>
      <c r="AG23" s="22">
        <v>6.3864191695869299E-5</v>
      </c>
      <c r="AH23" s="22">
        <v>3.0893833609017898E-5</v>
      </c>
      <c r="AI23" s="22">
        <v>9.0148423420639935E-6</v>
      </c>
      <c r="AJ23" s="22">
        <v>1.145630073904972E-5</v>
      </c>
      <c r="AK23" s="22">
        <v>1.4692735921350536E-4</v>
      </c>
      <c r="AL23" s="22">
        <v>1.1343496846835704E-5</v>
      </c>
      <c r="AM23" s="22">
        <v>5.884696637695327E-6</v>
      </c>
      <c r="AN23" s="24">
        <v>1.9162204662551376E-5</v>
      </c>
      <c r="AO23" s="133">
        <f t="shared" si="0"/>
        <v>1.0066008588753561</v>
      </c>
      <c r="AP23" s="134">
        <f t="shared" si="1"/>
        <v>0.81191885802029973</v>
      </c>
    </row>
    <row r="24" spans="2:42" x14ac:dyDescent="0.15">
      <c r="B24" s="5" t="s">
        <v>65</v>
      </c>
      <c r="C24" s="42" t="s">
        <v>145</v>
      </c>
      <c r="D24" s="33">
        <v>2.7194140543132098E-7</v>
      </c>
      <c r="E24" s="22">
        <v>0</v>
      </c>
      <c r="F24" s="22">
        <v>3.757140852925941E-7</v>
      </c>
      <c r="G24" s="22">
        <v>3.2455696700251473E-7</v>
      </c>
      <c r="H24" s="22">
        <v>2.5301934652370298E-7</v>
      </c>
      <c r="I24" s="22">
        <v>6.4268224485152579E-7</v>
      </c>
      <c r="J24" s="22">
        <v>2.6890790392214201E-7</v>
      </c>
      <c r="K24" s="22">
        <v>3.1262893761335347E-7</v>
      </c>
      <c r="L24" s="22">
        <v>3.2810260848968554E-7</v>
      </c>
      <c r="M24" s="22">
        <v>2.3493835619553068E-7</v>
      </c>
      <c r="N24" s="22">
        <v>1.8014192716267699E-7</v>
      </c>
      <c r="O24" s="22">
        <v>2.6784016787390932E-7</v>
      </c>
      <c r="P24" s="22">
        <v>3.7441711953588437E-6</v>
      </c>
      <c r="Q24" s="22">
        <v>7.9849072855356387E-7</v>
      </c>
      <c r="R24" s="22">
        <v>2.4927801585921981E-7</v>
      </c>
      <c r="S24" s="22">
        <v>4.0833405035192237E-7</v>
      </c>
      <c r="T24" s="22">
        <v>5.7292340407423506E-7</v>
      </c>
      <c r="U24" s="22">
        <v>1.0002903466793007</v>
      </c>
      <c r="V24" s="22">
        <v>6.1252582661357515E-7</v>
      </c>
      <c r="W24" s="22">
        <v>3.5035061336420692E-7</v>
      </c>
      <c r="X24" s="22">
        <v>8.1589461041693163E-6</v>
      </c>
      <c r="Y24" s="22">
        <v>6.2689835638597836E-7</v>
      </c>
      <c r="Z24" s="22">
        <v>1.1086771309721021E-6</v>
      </c>
      <c r="AA24" s="22">
        <v>5.1377756387200474E-7</v>
      </c>
      <c r="AB24" s="22">
        <v>1.2944898724217546E-6</v>
      </c>
      <c r="AC24" s="22">
        <v>9.6703001425262762E-7</v>
      </c>
      <c r="AD24" s="22">
        <v>6.0224243764715712E-7</v>
      </c>
      <c r="AE24" s="22">
        <v>1.0005330528353261E-6</v>
      </c>
      <c r="AF24" s="22">
        <v>1.2808070634769922E-6</v>
      </c>
      <c r="AG24" s="22">
        <v>8.9750931123974781E-6</v>
      </c>
      <c r="AH24" s="22">
        <v>9.0038636506851721E-7</v>
      </c>
      <c r="AI24" s="22">
        <v>3.8457923203971667E-7</v>
      </c>
      <c r="AJ24" s="22">
        <v>6.3446954283850022E-7</v>
      </c>
      <c r="AK24" s="22">
        <v>5.0071304707439648E-6</v>
      </c>
      <c r="AL24" s="22">
        <v>6.5747495214738981E-7</v>
      </c>
      <c r="AM24" s="22">
        <v>3.2520255211113032E-7</v>
      </c>
      <c r="AN24" s="24">
        <v>8.7851453695132106E-7</v>
      </c>
      <c r="AO24" s="133">
        <f t="shared" si="0"/>
        <v>1.0003338594794455</v>
      </c>
      <c r="AP24" s="134">
        <f t="shared" si="1"/>
        <v>0.80686392989473998</v>
      </c>
    </row>
    <row r="25" spans="2:42" x14ac:dyDescent="0.15">
      <c r="B25" s="5" t="s">
        <v>66</v>
      </c>
      <c r="C25" s="42" t="s">
        <v>132</v>
      </c>
      <c r="D25" s="33">
        <v>8.6857567800985454E-5</v>
      </c>
      <c r="E25" s="22">
        <v>0</v>
      </c>
      <c r="F25" s="22">
        <v>9.0522831630747826E-5</v>
      </c>
      <c r="G25" s="22">
        <v>7.4057525368189449E-5</v>
      </c>
      <c r="H25" s="22">
        <v>6.5596311642444923E-5</v>
      </c>
      <c r="I25" s="22">
        <v>9.6493085129123381E-5</v>
      </c>
      <c r="J25" s="22">
        <v>8.7716193772670922E-5</v>
      </c>
      <c r="K25" s="22">
        <v>6.6113662080296182E-5</v>
      </c>
      <c r="L25" s="22">
        <v>1.2265463025150689E-4</v>
      </c>
      <c r="M25" s="22">
        <v>6.5634316247434709E-5</v>
      </c>
      <c r="N25" s="22">
        <v>4.5821124489052646E-5</v>
      </c>
      <c r="O25" s="22">
        <v>5.409477673120419E-5</v>
      </c>
      <c r="P25" s="22">
        <v>6.4800734646501228E-5</v>
      </c>
      <c r="Q25" s="22">
        <v>6.1048357471687236E-5</v>
      </c>
      <c r="R25" s="22">
        <v>6.5094952541694132E-5</v>
      </c>
      <c r="S25" s="22">
        <v>6.0166316738454502E-5</v>
      </c>
      <c r="T25" s="22">
        <v>7.3326214691143128E-5</v>
      </c>
      <c r="U25" s="22">
        <v>8.5441552317396582E-5</v>
      </c>
      <c r="V25" s="22">
        <v>1.032666095866571</v>
      </c>
      <c r="W25" s="22">
        <v>1.1314103745856334E-4</v>
      </c>
      <c r="X25" s="22">
        <v>1.4070411671144529E-4</v>
      </c>
      <c r="Y25" s="22">
        <v>1.1870629705146537E-4</v>
      </c>
      <c r="Z25" s="22">
        <v>1.9281555281689539E-4</v>
      </c>
      <c r="AA25" s="22">
        <v>1.2505600357482909E-4</v>
      </c>
      <c r="AB25" s="22">
        <v>1.1679848308925744E-4</v>
      </c>
      <c r="AC25" s="22">
        <v>1.559265664677183E-4</v>
      </c>
      <c r="AD25" s="22">
        <v>4.5288166083453852E-5</v>
      </c>
      <c r="AE25" s="22">
        <v>1.0794230345960863E-3</v>
      </c>
      <c r="AF25" s="22">
        <v>1.902620211717861E-4</v>
      </c>
      <c r="AG25" s="22">
        <v>8.687927871082338E-4</v>
      </c>
      <c r="AH25" s="22">
        <v>1.2181724837286296E-4</v>
      </c>
      <c r="AI25" s="22">
        <v>6.7759804739519447E-5</v>
      </c>
      <c r="AJ25" s="22">
        <v>1.2003393884061965E-4</v>
      </c>
      <c r="AK25" s="22">
        <v>1.3681044363005098E-3</v>
      </c>
      <c r="AL25" s="22">
        <v>8.7873788741603623E-5</v>
      </c>
      <c r="AM25" s="22">
        <v>7.2105788202638806E-5</v>
      </c>
      <c r="AN25" s="24">
        <v>1.2551836093057192E-4</v>
      </c>
      <c r="AO25" s="133">
        <f t="shared" si="0"/>
        <v>1.0390416634523796</v>
      </c>
      <c r="AP25" s="134">
        <f t="shared" si="1"/>
        <v>0.83808543712978378</v>
      </c>
    </row>
    <row r="26" spans="2:42" x14ac:dyDescent="0.15">
      <c r="B26" s="5" t="s">
        <v>67</v>
      </c>
      <c r="C26" s="42" t="s">
        <v>0</v>
      </c>
      <c r="D26" s="33">
        <v>1.8928504067914359E-4</v>
      </c>
      <c r="E26" s="22">
        <v>0</v>
      </c>
      <c r="F26" s="22">
        <v>1.0226056648857831E-3</v>
      </c>
      <c r="G26" s="22">
        <v>2.1025738832560212E-3</v>
      </c>
      <c r="H26" s="22">
        <v>4.03210499260838E-4</v>
      </c>
      <c r="I26" s="22">
        <v>4.973862081936E-4</v>
      </c>
      <c r="J26" s="22">
        <v>1.8244477404950142E-4</v>
      </c>
      <c r="K26" s="22">
        <v>5.9063923638629217E-4</v>
      </c>
      <c r="L26" s="22">
        <v>7.9088036681331929E-4</v>
      </c>
      <c r="M26" s="22">
        <v>8.3716912355134626E-4</v>
      </c>
      <c r="N26" s="22">
        <v>2.1018602632046817E-3</v>
      </c>
      <c r="O26" s="22">
        <v>4.9000995296597091E-4</v>
      </c>
      <c r="P26" s="22">
        <v>1.6061103318006331E-4</v>
      </c>
      <c r="Q26" s="22">
        <v>3.2933004099146415E-4</v>
      </c>
      <c r="R26" s="22">
        <v>1.1642605927734456E-3</v>
      </c>
      <c r="S26" s="22">
        <v>2.429395633252029E-4</v>
      </c>
      <c r="T26" s="22">
        <v>8.7646847468626353E-4</v>
      </c>
      <c r="U26" s="22">
        <v>4.1778815538528959E-4</v>
      </c>
      <c r="V26" s="22">
        <v>1.8755680020979422E-4</v>
      </c>
      <c r="W26" s="22">
        <v>1.0034589300341092</v>
      </c>
      <c r="X26" s="22">
        <v>4.1889264267663508E-4</v>
      </c>
      <c r="Y26" s="22">
        <v>9.6218471746298587E-4</v>
      </c>
      <c r="Z26" s="22">
        <v>6.1849441395949334E-4</v>
      </c>
      <c r="AA26" s="22">
        <v>7.0758489395217209E-4</v>
      </c>
      <c r="AB26" s="22">
        <v>6.590151573552587E-4</v>
      </c>
      <c r="AC26" s="22">
        <v>1.7374031256380624E-3</v>
      </c>
      <c r="AD26" s="22">
        <v>1.8385437144213793E-4</v>
      </c>
      <c r="AE26" s="22">
        <v>4.5121673766362614E-4</v>
      </c>
      <c r="AF26" s="22">
        <v>1.7882230677497412E-3</v>
      </c>
      <c r="AG26" s="22">
        <v>7.9726472159984108E-4</v>
      </c>
      <c r="AH26" s="22">
        <v>1.817602581927339E-3</v>
      </c>
      <c r="AI26" s="22">
        <v>5.0107255328203095E-4</v>
      </c>
      <c r="AJ26" s="22">
        <v>3.6526296382098995E-3</v>
      </c>
      <c r="AK26" s="22">
        <v>7.7504539230441197E-4</v>
      </c>
      <c r="AL26" s="22">
        <v>7.4438493311088257E-4</v>
      </c>
      <c r="AM26" s="22">
        <v>1.2229070452307689E-2</v>
      </c>
      <c r="AN26" s="24">
        <v>3.3893384334533207E-4</v>
      </c>
      <c r="AO26" s="133">
        <f t="shared" si="0"/>
        <v>1.044428822951895</v>
      </c>
      <c r="AP26" s="134">
        <f t="shared" si="1"/>
        <v>0.84243069111030067</v>
      </c>
    </row>
    <row r="27" spans="2:42" x14ac:dyDescent="0.15">
      <c r="B27" s="5" t="s">
        <v>68</v>
      </c>
      <c r="C27" s="42" t="s">
        <v>133</v>
      </c>
      <c r="D27" s="33">
        <v>5.9323372274060612E-3</v>
      </c>
      <c r="E27" s="22">
        <v>0</v>
      </c>
      <c r="F27" s="22">
        <v>2.301126918209587E-3</v>
      </c>
      <c r="G27" s="22">
        <v>4.2275818809344324E-3</v>
      </c>
      <c r="H27" s="22">
        <v>6.4521323229526847E-3</v>
      </c>
      <c r="I27" s="22">
        <v>3.6527103666948819E-3</v>
      </c>
      <c r="J27" s="22">
        <v>8.6891797755523532E-3</v>
      </c>
      <c r="K27" s="22">
        <v>6.4842601787474278E-3</v>
      </c>
      <c r="L27" s="22">
        <v>6.032946567515244E-3</v>
      </c>
      <c r="M27" s="22">
        <v>7.3976140559318098E-3</v>
      </c>
      <c r="N27" s="22">
        <v>5.6087165175701375E-3</v>
      </c>
      <c r="O27" s="22">
        <v>4.7498010537289134E-3</v>
      </c>
      <c r="P27" s="22">
        <v>3.9211369580507078E-3</v>
      </c>
      <c r="Q27" s="22">
        <v>3.2196358655381756E-3</v>
      </c>
      <c r="R27" s="22">
        <v>3.4926496051466038E-3</v>
      </c>
      <c r="S27" s="22">
        <v>7.1872922489208853E-3</v>
      </c>
      <c r="T27" s="22">
        <v>3.615516103809046E-3</v>
      </c>
      <c r="U27" s="22">
        <v>3.4349915674822869E-3</v>
      </c>
      <c r="V27" s="22">
        <v>1.6846615401615267E-3</v>
      </c>
      <c r="W27" s="22">
        <v>4.0000500398388889E-3</v>
      </c>
      <c r="X27" s="22">
        <v>1.0024243266950144</v>
      </c>
      <c r="Y27" s="22">
        <v>2.8652884517181083E-2</v>
      </c>
      <c r="Z27" s="22">
        <v>5.5396611257390621E-2</v>
      </c>
      <c r="AA27" s="22">
        <v>6.0605257863018897E-3</v>
      </c>
      <c r="AB27" s="22">
        <v>5.9554764248711135E-3</v>
      </c>
      <c r="AC27" s="22">
        <v>6.2082103628260076E-3</v>
      </c>
      <c r="AD27" s="22">
        <v>1.5019401080864032E-2</v>
      </c>
      <c r="AE27" s="22">
        <v>1.732921590602949E-2</v>
      </c>
      <c r="AF27" s="22">
        <v>7.6700915323951891E-3</v>
      </c>
      <c r="AG27" s="22">
        <v>9.4880991636044666E-3</v>
      </c>
      <c r="AH27" s="22">
        <v>9.1151843467113074E-3</v>
      </c>
      <c r="AI27" s="22">
        <v>4.4617462647685993E-3</v>
      </c>
      <c r="AJ27" s="22">
        <v>3.8847037142748582E-3</v>
      </c>
      <c r="AK27" s="22">
        <v>3.2630648809873646E-3</v>
      </c>
      <c r="AL27" s="22">
        <v>5.7761922607521719E-3</v>
      </c>
      <c r="AM27" s="22">
        <v>2.3445298295631202E-3</v>
      </c>
      <c r="AN27" s="24">
        <v>1.9914578820076134E-2</v>
      </c>
      <c r="AO27" s="133">
        <f t="shared" si="0"/>
        <v>1.2950491836378031</v>
      </c>
      <c r="AP27" s="134">
        <f t="shared" si="1"/>
        <v>1.0445797308717844</v>
      </c>
    </row>
    <row r="28" spans="2:42" x14ac:dyDescent="0.15">
      <c r="B28" s="5" t="s">
        <v>69</v>
      </c>
      <c r="C28" s="42" t="s">
        <v>107</v>
      </c>
      <c r="D28" s="33">
        <v>1.055908921582178E-2</v>
      </c>
      <c r="E28" s="22">
        <v>0</v>
      </c>
      <c r="F28" s="22">
        <v>1.1817381229967229E-2</v>
      </c>
      <c r="G28" s="22">
        <v>1.3730107961729111E-2</v>
      </c>
      <c r="H28" s="22">
        <v>8.9632835959945062E-3</v>
      </c>
      <c r="I28" s="22">
        <v>1.2227073000651865E-2</v>
      </c>
      <c r="J28" s="22">
        <v>1.3426457059621189E-2</v>
      </c>
      <c r="K28" s="22">
        <v>1.918089921100067E-2</v>
      </c>
      <c r="L28" s="22">
        <v>2.6738075891076692E-2</v>
      </c>
      <c r="M28" s="22">
        <v>5.2592172098987582E-2</v>
      </c>
      <c r="N28" s="22">
        <v>3.4506396775521191E-2</v>
      </c>
      <c r="O28" s="22">
        <v>1.125368693370085E-2</v>
      </c>
      <c r="P28" s="22">
        <v>9.5704593012314529E-3</v>
      </c>
      <c r="Q28" s="22">
        <v>8.0840579046129197E-3</v>
      </c>
      <c r="R28" s="22">
        <v>1.359909935426073E-2</v>
      </c>
      <c r="S28" s="22">
        <v>1.7372452570538974E-2</v>
      </c>
      <c r="T28" s="22">
        <v>7.0985413499988007E-3</v>
      </c>
      <c r="U28" s="22">
        <v>4.7460356437188257E-3</v>
      </c>
      <c r="V28" s="22">
        <v>9.6749553440504329E-3</v>
      </c>
      <c r="W28" s="22">
        <v>1.4202130297114774E-2</v>
      </c>
      <c r="X28" s="22">
        <v>4.0820706769268125E-3</v>
      </c>
      <c r="Y28" s="22">
        <v>1.0632518347037132</v>
      </c>
      <c r="Z28" s="22">
        <v>3.915193751027421E-2</v>
      </c>
      <c r="AA28" s="22">
        <v>4.5239161814187905E-2</v>
      </c>
      <c r="AB28" s="22">
        <v>1.633983770567371E-2</v>
      </c>
      <c r="AC28" s="22">
        <v>5.6041480556829303E-3</v>
      </c>
      <c r="AD28" s="22">
        <v>3.6358680531722045E-3</v>
      </c>
      <c r="AE28" s="22">
        <v>1.0742677289478125E-2</v>
      </c>
      <c r="AF28" s="22">
        <v>5.8235973406362291E-3</v>
      </c>
      <c r="AG28" s="22">
        <v>8.5543695593946669E-3</v>
      </c>
      <c r="AH28" s="22">
        <v>9.8930252068063947E-3</v>
      </c>
      <c r="AI28" s="22">
        <v>9.859206773963165E-3</v>
      </c>
      <c r="AJ28" s="22">
        <v>4.3494950580868193E-3</v>
      </c>
      <c r="AK28" s="22">
        <v>4.7015535654653037E-3</v>
      </c>
      <c r="AL28" s="22">
        <v>2.0113228960998653E-2</v>
      </c>
      <c r="AM28" s="22">
        <v>4.5688497790884524E-3</v>
      </c>
      <c r="AN28" s="24">
        <v>1.6623408829007341E-2</v>
      </c>
      <c r="AO28" s="133">
        <f t="shared" si="0"/>
        <v>1.5718766256221557</v>
      </c>
      <c r="AP28" s="134">
        <f t="shared" si="1"/>
        <v>1.2678672619550932</v>
      </c>
    </row>
    <row r="29" spans="2:42" x14ac:dyDescent="0.15">
      <c r="B29" s="5" t="s">
        <v>70</v>
      </c>
      <c r="C29" s="42" t="s">
        <v>1</v>
      </c>
      <c r="D29" s="33">
        <v>2.7421353057625339E-3</v>
      </c>
      <c r="E29" s="22">
        <v>0</v>
      </c>
      <c r="F29" s="22">
        <v>3.5677501252018729E-3</v>
      </c>
      <c r="G29" s="22">
        <v>2.5328821302529041E-3</v>
      </c>
      <c r="H29" s="22">
        <v>2.048629568088618E-3</v>
      </c>
      <c r="I29" s="22">
        <v>4.4211233621671226E-3</v>
      </c>
      <c r="J29" s="22">
        <v>4.7564406670127859E-3</v>
      </c>
      <c r="K29" s="22">
        <v>1.7105135450057026E-3</v>
      </c>
      <c r="L29" s="22">
        <v>3.6483869741706682E-3</v>
      </c>
      <c r="M29" s="22">
        <v>3.388834822654941E-3</v>
      </c>
      <c r="N29" s="22">
        <v>2.7335875701528884E-3</v>
      </c>
      <c r="O29" s="22">
        <v>2.0682266011347659E-3</v>
      </c>
      <c r="P29" s="22">
        <v>2.5019142294345912E-3</v>
      </c>
      <c r="Q29" s="22">
        <v>1.8870325854289135E-3</v>
      </c>
      <c r="R29" s="22">
        <v>1.3989391365274687E-3</v>
      </c>
      <c r="S29" s="22">
        <v>1.6804055260901257E-3</v>
      </c>
      <c r="T29" s="22">
        <v>1.2337286394363356E-3</v>
      </c>
      <c r="U29" s="22">
        <v>1.3277890728872767E-3</v>
      </c>
      <c r="V29" s="22">
        <v>7.4002501884643543E-4</v>
      </c>
      <c r="W29" s="22">
        <v>1.7148163900251596E-3</v>
      </c>
      <c r="X29" s="22">
        <v>4.1388225258397341E-3</v>
      </c>
      <c r="Y29" s="22">
        <v>2.9649738183304031E-3</v>
      </c>
      <c r="Z29" s="22">
        <v>1.0913765026610682</v>
      </c>
      <c r="AA29" s="22">
        <v>1.1023996171645041E-2</v>
      </c>
      <c r="AB29" s="22">
        <v>4.1442603877356928E-3</v>
      </c>
      <c r="AC29" s="22">
        <v>4.2196509485713735E-3</v>
      </c>
      <c r="AD29" s="22">
        <v>1.7040049412513671E-3</v>
      </c>
      <c r="AE29" s="22">
        <v>7.9225542489961831E-3</v>
      </c>
      <c r="AF29" s="22">
        <v>3.9443921439601395E-3</v>
      </c>
      <c r="AG29" s="22">
        <v>4.8290210286721386E-3</v>
      </c>
      <c r="AH29" s="22">
        <v>9.8349437507202209E-3</v>
      </c>
      <c r="AI29" s="22">
        <v>5.6794697765804522E-3</v>
      </c>
      <c r="AJ29" s="22">
        <v>5.3618710638706733E-3</v>
      </c>
      <c r="AK29" s="22">
        <v>2.3649933724951473E-3</v>
      </c>
      <c r="AL29" s="22">
        <v>1.0475325992313773E-2</v>
      </c>
      <c r="AM29" s="22">
        <v>1.3891745905281697E-3</v>
      </c>
      <c r="AN29" s="24">
        <v>0.21172515977968859</v>
      </c>
      <c r="AO29" s="133">
        <f t="shared" si="0"/>
        <v>1.4292022784725484</v>
      </c>
      <c r="AP29" s="134">
        <f t="shared" si="1"/>
        <v>1.152786898189136</v>
      </c>
    </row>
    <row r="30" spans="2:42" x14ac:dyDescent="0.15">
      <c r="B30" s="5" t="s">
        <v>71</v>
      </c>
      <c r="C30" s="42" t="s">
        <v>2</v>
      </c>
      <c r="D30" s="33">
        <v>7.2890917428142449E-4</v>
      </c>
      <c r="E30" s="22">
        <v>0</v>
      </c>
      <c r="F30" s="22">
        <v>1.3189928974875521E-3</v>
      </c>
      <c r="G30" s="22">
        <v>6.4744295084814189E-4</v>
      </c>
      <c r="H30" s="22">
        <v>9.0675580482381835E-4</v>
      </c>
      <c r="I30" s="22">
        <v>2.0409470913650978E-3</v>
      </c>
      <c r="J30" s="22">
        <v>6.7112346736442226E-4</v>
      </c>
      <c r="K30" s="22">
        <v>4.8865768063057846E-4</v>
      </c>
      <c r="L30" s="22">
        <v>2.9511802262705738E-3</v>
      </c>
      <c r="M30" s="22">
        <v>8.1905009013821404E-4</v>
      </c>
      <c r="N30" s="22">
        <v>7.6244166484076066E-4</v>
      </c>
      <c r="O30" s="22">
        <v>4.4654679352664785E-4</v>
      </c>
      <c r="P30" s="22">
        <v>5.2725458893122204E-4</v>
      </c>
      <c r="Q30" s="22">
        <v>3.2323042380027448E-4</v>
      </c>
      <c r="R30" s="22">
        <v>5.9776769649809523E-4</v>
      </c>
      <c r="S30" s="22">
        <v>9.742528724355563E-4</v>
      </c>
      <c r="T30" s="22">
        <v>5.1027191936219756E-4</v>
      </c>
      <c r="U30" s="22">
        <v>4.4942269906509362E-4</v>
      </c>
      <c r="V30" s="22">
        <v>3.2740866884648011E-4</v>
      </c>
      <c r="W30" s="22">
        <v>1.0502664595969538E-3</v>
      </c>
      <c r="X30" s="22">
        <v>1.8802663603870943E-3</v>
      </c>
      <c r="Y30" s="22">
        <v>7.3044882278263425E-3</v>
      </c>
      <c r="Z30" s="22">
        <v>2.578989298069921E-3</v>
      </c>
      <c r="AA30" s="22">
        <v>1.0009715100787546</v>
      </c>
      <c r="AB30" s="22">
        <v>1.488263114134885E-3</v>
      </c>
      <c r="AC30" s="22">
        <v>3.1628893222580431E-3</v>
      </c>
      <c r="AD30" s="22">
        <v>3.9659151798894315E-4</v>
      </c>
      <c r="AE30" s="22">
        <v>8.5805412833833243E-3</v>
      </c>
      <c r="AF30" s="22">
        <v>3.9848385308228155E-3</v>
      </c>
      <c r="AG30" s="22">
        <v>1.6456965394748141E-2</v>
      </c>
      <c r="AH30" s="22">
        <v>4.6744717732528553E-3</v>
      </c>
      <c r="AI30" s="22">
        <v>3.2772201559776921E-3</v>
      </c>
      <c r="AJ30" s="22">
        <v>6.7737103328737662E-4</v>
      </c>
      <c r="AK30" s="22">
        <v>1.5825493267858559E-3</v>
      </c>
      <c r="AL30" s="22">
        <v>1.1181501794342217E-2</v>
      </c>
      <c r="AM30" s="22">
        <v>7.1399746234898295E-4</v>
      </c>
      <c r="AN30" s="24">
        <v>5.3960714897419966E-3</v>
      </c>
      <c r="AO30" s="133">
        <f t="shared" si="0"/>
        <v>1.0908504493342237</v>
      </c>
      <c r="AP30" s="134">
        <f t="shared" si="1"/>
        <v>0.87987412615951754</v>
      </c>
    </row>
    <row r="31" spans="2:42" x14ac:dyDescent="0.15">
      <c r="B31" s="5" t="s">
        <v>72</v>
      </c>
      <c r="C31" s="42" t="s">
        <v>134</v>
      </c>
      <c r="D31" s="33">
        <v>7.1647242878834269E-2</v>
      </c>
      <c r="E31" s="22">
        <v>0</v>
      </c>
      <c r="F31" s="22">
        <v>6.4175843724361165E-2</v>
      </c>
      <c r="G31" s="22">
        <v>7.2295476860454552E-2</v>
      </c>
      <c r="H31" s="22">
        <v>8.2814786759227682E-2</v>
      </c>
      <c r="I31" s="22">
        <v>5.2373812037370446E-2</v>
      </c>
      <c r="J31" s="22">
        <v>2.2381198757488778E-2</v>
      </c>
      <c r="K31" s="22">
        <v>5.3058210710121685E-2</v>
      </c>
      <c r="L31" s="22">
        <v>3.3770263305916856E-2</v>
      </c>
      <c r="M31" s="22">
        <v>3.5878624579859783E-2</v>
      </c>
      <c r="N31" s="22">
        <v>2.7292573617644554E-2</v>
      </c>
      <c r="O31" s="22">
        <v>2.707917366111634E-2</v>
      </c>
      <c r="P31" s="22">
        <v>4.3308945958799076E-2</v>
      </c>
      <c r="Q31" s="22">
        <v>3.5078531538009654E-2</v>
      </c>
      <c r="R31" s="22">
        <v>4.2800616965762484E-2</v>
      </c>
      <c r="S31" s="22">
        <v>3.5012175025813969E-2</v>
      </c>
      <c r="T31" s="22">
        <v>5.1453556303155193E-2</v>
      </c>
      <c r="U31" s="22">
        <v>3.5315053293133773E-2</v>
      </c>
      <c r="V31" s="22">
        <v>4.3480649193911411E-2</v>
      </c>
      <c r="W31" s="22">
        <v>5.5090606801497868E-2</v>
      </c>
      <c r="X31" s="22">
        <v>4.6696970123558543E-2</v>
      </c>
      <c r="Y31" s="22">
        <v>8.553514989305672E-3</v>
      </c>
      <c r="Z31" s="22">
        <v>2.4825971787268735E-2</v>
      </c>
      <c r="AA31" s="22">
        <v>1.9145969130944265E-2</v>
      </c>
      <c r="AB31" s="22">
        <v>1.0115136325027656</v>
      </c>
      <c r="AC31" s="22">
        <v>8.9741807285611298E-3</v>
      </c>
      <c r="AD31" s="22">
        <v>3.3785517364570282E-3</v>
      </c>
      <c r="AE31" s="22">
        <v>2.4569093693154517E-2</v>
      </c>
      <c r="AF31" s="22">
        <v>1.1350581474451837E-2</v>
      </c>
      <c r="AG31" s="22">
        <v>1.1369509502289937E-2</v>
      </c>
      <c r="AH31" s="22">
        <v>2.0884765173494094E-2</v>
      </c>
      <c r="AI31" s="22">
        <v>4.2682548967877647E-2</v>
      </c>
      <c r="AJ31" s="22">
        <v>3.6645974489065238E-2</v>
      </c>
      <c r="AK31" s="22">
        <v>1.8278717327094032E-2</v>
      </c>
      <c r="AL31" s="22">
        <v>5.8568310373917132E-2</v>
      </c>
      <c r="AM31" s="22">
        <v>0.21295932292721045</v>
      </c>
      <c r="AN31" s="24">
        <v>9.4082627709168153E-3</v>
      </c>
      <c r="AO31" s="133">
        <f t="shared" si="0"/>
        <v>2.4541132196708122</v>
      </c>
      <c r="AP31" s="134">
        <f t="shared" si="1"/>
        <v>1.9794745704805485</v>
      </c>
    </row>
    <row r="32" spans="2:42" x14ac:dyDescent="0.15">
      <c r="B32" s="5" t="s">
        <v>73</v>
      </c>
      <c r="C32" s="42" t="s">
        <v>135</v>
      </c>
      <c r="D32" s="33">
        <v>9.6481673419677519E-3</v>
      </c>
      <c r="E32" s="22">
        <v>0</v>
      </c>
      <c r="F32" s="22">
        <v>9.9545727222706045E-3</v>
      </c>
      <c r="G32" s="22">
        <v>2.176519797654046E-2</v>
      </c>
      <c r="H32" s="22">
        <v>1.462938418178905E-2</v>
      </c>
      <c r="I32" s="22">
        <v>1.3230077006014689E-2</v>
      </c>
      <c r="J32" s="22">
        <v>5.2484672757402394E-3</v>
      </c>
      <c r="K32" s="22">
        <v>8.4493673306147415E-3</v>
      </c>
      <c r="L32" s="22">
        <v>1.571230062782062E-2</v>
      </c>
      <c r="M32" s="22">
        <v>1.2801493936035975E-2</v>
      </c>
      <c r="N32" s="22">
        <v>8.7894520449189901E-3</v>
      </c>
      <c r="O32" s="22">
        <v>1.503676555743544E-2</v>
      </c>
      <c r="P32" s="22">
        <v>9.2468266893572983E-3</v>
      </c>
      <c r="Q32" s="22">
        <v>1.0359724025215348E-2</v>
      </c>
      <c r="R32" s="22">
        <v>1.9435348226466843E-2</v>
      </c>
      <c r="S32" s="22">
        <v>1.0382879189336827E-2</v>
      </c>
      <c r="T32" s="22">
        <v>1.1176671132502029E-2</v>
      </c>
      <c r="U32" s="22">
        <v>1.5091279410521696E-2</v>
      </c>
      <c r="V32" s="22">
        <v>6.8467802419407879E-3</v>
      </c>
      <c r="W32" s="22">
        <v>2.9821850114271773E-2</v>
      </c>
      <c r="X32" s="22">
        <v>1.6027856111405048E-2</v>
      </c>
      <c r="Y32" s="22">
        <v>2.4329327290666291E-2</v>
      </c>
      <c r="Z32" s="22">
        <v>2.6137815965187407E-2</v>
      </c>
      <c r="AA32" s="22">
        <v>3.0327053606510192E-2</v>
      </c>
      <c r="AB32" s="22">
        <v>2.5569413793394377E-2</v>
      </c>
      <c r="AC32" s="22">
        <v>1.0905938345487229</v>
      </c>
      <c r="AD32" s="22">
        <v>8.8531512869587797E-2</v>
      </c>
      <c r="AE32" s="22">
        <v>3.2285751402482452E-2</v>
      </c>
      <c r="AF32" s="22">
        <v>1.2455579346428236E-2</v>
      </c>
      <c r="AG32" s="22">
        <v>2.1882806998393563E-2</v>
      </c>
      <c r="AH32" s="22">
        <v>1.2808873684529798E-2</v>
      </c>
      <c r="AI32" s="22">
        <v>1.2760736763410928E-2</v>
      </c>
      <c r="AJ32" s="22">
        <v>2.8962758231741954E-2</v>
      </c>
      <c r="AK32" s="22">
        <v>1.7645115105970229E-2</v>
      </c>
      <c r="AL32" s="22">
        <v>1.8828508437662435E-2</v>
      </c>
      <c r="AM32" s="22">
        <v>7.7172213350157094E-3</v>
      </c>
      <c r="AN32" s="24">
        <v>2.7694458549207306E-2</v>
      </c>
      <c r="AO32" s="133">
        <f t="shared" si="0"/>
        <v>1.7421852290710778</v>
      </c>
      <c r="AP32" s="134">
        <f t="shared" si="1"/>
        <v>1.4052372687498154</v>
      </c>
    </row>
    <row r="33" spans="2:42" x14ac:dyDescent="0.15">
      <c r="B33" s="5" t="s">
        <v>74</v>
      </c>
      <c r="C33" s="42" t="s">
        <v>136</v>
      </c>
      <c r="D33" s="33">
        <v>5.4338148999083374E-3</v>
      </c>
      <c r="E33" s="22">
        <v>0</v>
      </c>
      <c r="F33" s="22">
        <v>8.7531340614178978E-3</v>
      </c>
      <c r="G33" s="22">
        <v>9.6113063848090909E-3</v>
      </c>
      <c r="H33" s="22">
        <v>6.7076323399620913E-3</v>
      </c>
      <c r="I33" s="22">
        <v>8.5866679981006881E-3</v>
      </c>
      <c r="J33" s="22">
        <v>4.834735391811458E-3</v>
      </c>
      <c r="K33" s="22">
        <v>7.8484000598053865E-3</v>
      </c>
      <c r="L33" s="22">
        <v>9.5083948542736205E-3</v>
      </c>
      <c r="M33" s="22">
        <v>5.7085149255011007E-3</v>
      </c>
      <c r="N33" s="22">
        <v>3.727396608736209E-3</v>
      </c>
      <c r="O33" s="22">
        <v>5.8540524708037495E-3</v>
      </c>
      <c r="P33" s="22">
        <v>7.1906335615405121E-3</v>
      </c>
      <c r="Q33" s="22">
        <v>5.8151785031770285E-3</v>
      </c>
      <c r="R33" s="22">
        <v>6.9602987561556912E-3</v>
      </c>
      <c r="S33" s="22">
        <v>4.8671142262196633E-3</v>
      </c>
      <c r="T33" s="22">
        <v>6.3249267643371758E-3</v>
      </c>
      <c r="U33" s="22">
        <v>1.0394208718125197E-2</v>
      </c>
      <c r="V33" s="22">
        <v>3.131706831206651E-3</v>
      </c>
      <c r="W33" s="22">
        <v>8.5677278608937563E-3</v>
      </c>
      <c r="X33" s="22">
        <v>1.0197177968631139E-2</v>
      </c>
      <c r="Y33" s="22">
        <v>1.296607101572044E-2</v>
      </c>
      <c r="Z33" s="22">
        <v>6.5679292607531354E-3</v>
      </c>
      <c r="AA33" s="22">
        <v>5.5824691632928095E-3</v>
      </c>
      <c r="AB33" s="22">
        <v>3.8751631049302793E-2</v>
      </c>
      <c r="AC33" s="22">
        <v>2.3635900420316495E-2</v>
      </c>
      <c r="AD33" s="22">
        <v>1.0553863160902239</v>
      </c>
      <c r="AE33" s="22">
        <v>2.6790987758321651E-2</v>
      </c>
      <c r="AF33" s="22">
        <v>3.8216589890680511E-2</v>
      </c>
      <c r="AG33" s="22">
        <v>6.5745548409191154E-3</v>
      </c>
      <c r="AH33" s="22">
        <v>1.352804129029693E-2</v>
      </c>
      <c r="AI33" s="22">
        <v>2.4059732617176109E-2</v>
      </c>
      <c r="AJ33" s="22">
        <v>2.298363417431333E-2</v>
      </c>
      <c r="AK33" s="22">
        <v>1.6506807509282035E-2</v>
      </c>
      <c r="AL33" s="22">
        <v>4.1455633950009084E-2</v>
      </c>
      <c r="AM33" s="22">
        <v>9.5003296651861215E-3</v>
      </c>
      <c r="AN33" s="24">
        <v>1.3693584391599057E-2</v>
      </c>
      <c r="AO33" s="133">
        <f t="shared" si="0"/>
        <v>1.4962232362728101</v>
      </c>
      <c r="AP33" s="134">
        <f t="shared" si="1"/>
        <v>1.2068456435605754</v>
      </c>
    </row>
    <row r="34" spans="2:42" x14ac:dyDescent="0.15">
      <c r="B34" s="5" t="s">
        <v>75</v>
      </c>
      <c r="C34" s="42" t="s">
        <v>137</v>
      </c>
      <c r="D34" s="33">
        <v>5.5797070295905048E-2</v>
      </c>
      <c r="E34" s="22">
        <v>0</v>
      </c>
      <c r="F34" s="22">
        <v>2.9131684542971135E-2</v>
      </c>
      <c r="G34" s="22">
        <v>2.0215548534203643E-2</v>
      </c>
      <c r="H34" s="22">
        <v>4.0140679486824225E-2</v>
      </c>
      <c r="I34" s="22">
        <v>2.2107774642586727E-2</v>
      </c>
      <c r="J34" s="22">
        <v>4.9871895386472603E-2</v>
      </c>
      <c r="K34" s="22">
        <v>1.6616091631157348E-2</v>
      </c>
      <c r="L34" s="22">
        <v>7.0366530241728592E-2</v>
      </c>
      <c r="M34" s="22">
        <v>3.5613903791689439E-2</v>
      </c>
      <c r="N34" s="22">
        <v>2.1255533688125595E-2</v>
      </c>
      <c r="O34" s="22">
        <v>2.0970356420923882E-2</v>
      </c>
      <c r="P34" s="22">
        <v>1.8186895284945461E-2</v>
      </c>
      <c r="Q34" s="22">
        <v>1.5059195586325846E-2</v>
      </c>
      <c r="R34" s="22">
        <v>2.2731533598278925E-2</v>
      </c>
      <c r="S34" s="22">
        <v>1.294935160133852E-2</v>
      </c>
      <c r="T34" s="22">
        <v>1.8450653802829193E-2</v>
      </c>
      <c r="U34" s="22">
        <v>1.7350839510061382E-2</v>
      </c>
      <c r="V34" s="22">
        <v>1.3259158880820542E-2</v>
      </c>
      <c r="W34" s="22">
        <v>6.6422459762838476E-2</v>
      </c>
      <c r="X34" s="22">
        <v>3.3683886691215865E-2</v>
      </c>
      <c r="Y34" s="22">
        <v>2.7223017307963986E-2</v>
      </c>
      <c r="Z34" s="22">
        <v>2.362664362512332E-2</v>
      </c>
      <c r="AA34" s="22">
        <v>5.4923611058099731E-2</v>
      </c>
      <c r="AB34" s="22">
        <v>3.6330899027137431E-2</v>
      </c>
      <c r="AC34" s="22">
        <v>2.9005578707599386E-2</v>
      </c>
      <c r="AD34" s="22">
        <v>5.4484192771697736E-3</v>
      </c>
      <c r="AE34" s="22">
        <v>1.0388673352208191</v>
      </c>
      <c r="AF34" s="22">
        <v>1.7806515415734522E-2</v>
      </c>
      <c r="AG34" s="22">
        <v>2.5991778103632537E-2</v>
      </c>
      <c r="AH34" s="22">
        <v>2.2095618574491403E-2</v>
      </c>
      <c r="AI34" s="22">
        <v>1.5751044828346866E-2</v>
      </c>
      <c r="AJ34" s="22">
        <v>3.1226603195537179E-2</v>
      </c>
      <c r="AK34" s="22">
        <v>1.3304274362223603E-2</v>
      </c>
      <c r="AL34" s="22">
        <v>2.9470277356566835E-2</v>
      </c>
      <c r="AM34" s="22">
        <v>5.1652465083398817E-2</v>
      </c>
      <c r="AN34" s="24">
        <v>2.6149953035492213E-2</v>
      </c>
      <c r="AO34" s="133">
        <f t="shared" si="0"/>
        <v>2.0490550775605789</v>
      </c>
      <c r="AP34" s="134">
        <f t="shared" si="1"/>
        <v>1.6527568439117417</v>
      </c>
    </row>
    <row r="35" spans="2:42" x14ac:dyDescent="0.15">
      <c r="B35" s="5" t="s">
        <v>76</v>
      </c>
      <c r="C35" s="42" t="s">
        <v>108</v>
      </c>
      <c r="D35" s="33">
        <v>3.900187230976042E-3</v>
      </c>
      <c r="E35" s="22">
        <v>0</v>
      </c>
      <c r="F35" s="22">
        <v>4.440312022134618E-3</v>
      </c>
      <c r="G35" s="22">
        <v>4.1676248382867525E-3</v>
      </c>
      <c r="H35" s="22">
        <v>3.232744319186995E-3</v>
      </c>
      <c r="I35" s="22">
        <v>7.8623184245989481E-3</v>
      </c>
      <c r="J35" s="22">
        <v>2.8366894507955653E-3</v>
      </c>
      <c r="K35" s="22">
        <v>3.2793586339702535E-3</v>
      </c>
      <c r="L35" s="22">
        <v>3.6783580863397097E-3</v>
      </c>
      <c r="M35" s="22">
        <v>3.4911205877858906E-3</v>
      </c>
      <c r="N35" s="22">
        <v>2.1504439416026862E-3</v>
      </c>
      <c r="O35" s="22">
        <v>3.3214501138626655E-3</v>
      </c>
      <c r="P35" s="22">
        <v>4.0545010686084196E-3</v>
      </c>
      <c r="Q35" s="22">
        <v>4.5831193119805118E-3</v>
      </c>
      <c r="R35" s="22">
        <v>3.6324546509326956E-3</v>
      </c>
      <c r="S35" s="22">
        <v>3.5213019304430751E-3</v>
      </c>
      <c r="T35" s="22">
        <v>6.7997700098521895E-3</v>
      </c>
      <c r="U35" s="22">
        <v>9.5461401027560639E-3</v>
      </c>
      <c r="V35" s="22">
        <v>2.2949204768710134E-3</v>
      </c>
      <c r="W35" s="22">
        <v>4.6579046153792285E-3</v>
      </c>
      <c r="X35" s="22">
        <v>5.7193815489978046E-3</v>
      </c>
      <c r="Y35" s="22">
        <v>6.8203513340661477E-3</v>
      </c>
      <c r="Z35" s="22">
        <v>1.8049323529076195E-2</v>
      </c>
      <c r="AA35" s="22">
        <v>6.0292474420627351E-3</v>
      </c>
      <c r="AB35" s="22">
        <v>1.6533523814870409E-2</v>
      </c>
      <c r="AC35" s="22">
        <v>2.4908115812414464E-2</v>
      </c>
      <c r="AD35" s="22">
        <v>3.9141466394610053E-3</v>
      </c>
      <c r="AE35" s="22">
        <v>7.3741147281034015E-3</v>
      </c>
      <c r="AF35" s="22">
        <v>1.0692139862048493</v>
      </c>
      <c r="AG35" s="22">
        <v>1.2487023099290237E-2</v>
      </c>
      <c r="AH35" s="22">
        <v>1.4291675251389805E-2</v>
      </c>
      <c r="AI35" s="22">
        <v>7.1422107106228197E-3</v>
      </c>
      <c r="AJ35" s="22">
        <v>2.6816225710832056E-2</v>
      </c>
      <c r="AK35" s="22">
        <v>1.624707609064607E-2</v>
      </c>
      <c r="AL35" s="22">
        <v>1.1219827541500308E-2</v>
      </c>
      <c r="AM35" s="22">
        <v>3.9347859587322729E-3</v>
      </c>
      <c r="AN35" s="24">
        <v>1.3762694574833395E-2</v>
      </c>
      <c r="AO35" s="133">
        <f t="shared" si="0"/>
        <v>1.3459144298081114</v>
      </c>
      <c r="AP35" s="134">
        <f t="shared" si="1"/>
        <v>1.0856073658269738</v>
      </c>
    </row>
    <row r="36" spans="2:42" x14ac:dyDescent="0.15">
      <c r="B36" s="5" t="s">
        <v>77</v>
      </c>
      <c r="C36" s="42" t="s">
        <v>138</v>
      </c>
      <c r="D36" s="33">
        <v>4.5135092811604316E-4</v>
      </c>
      <c r="E36" s="22">
        <v>0</v>
      </c>
      <c r="F36" s="22">
        <v>1.9155438059570838E-4</v>
      </c>
      <c r="G36" s="22">
        <v>1.6842092208006802E-4</v>
      </c>
      <c r="H36" s="22">
        <v>1.0663319962118389E-4</v>
      </c>
      <c r="I36" s="22">
        <v>8.0791694261489748E-5</v>
      </c>
      <c r="J36" s="22">
        <v>9.0688384180239118E-4</v>
      </c>
      <c r="K36" s="22">
        <v>1.2649376165004052E-4</v>
      </c>
      <c r="L36" s="22">
        <v>4.4716673090555877E-4</v>
      </c>
      <c r="M36" s="22">
        <v>5.5619419253053804E-4</v>
      </c>
      <c r="N36" s="22">
        <v>3.5889871382003614E-4</v>
      </c>
      <c r="O36" s="22">
        <v>3.4219471120037093E-4</v>
      </c>
      <c r="P36" s="22">
        <v>3.6056428886190311E-4</v>
      </c>
      <c r="Q36" s="22">
        <v>2.5494040980176354E-4</v>
      </c>
      <c r="R36" s="22">
        <v>1.5869008312197432E-4</v>
      </c>
      <c r="S36" s="22">
        <v>5.7421944406169287E-5</v>
      </c>
      <c r="T36" s="22">
        <v>1.2440085433681032E-4</v>
      </c>
      <c r="U36" s="22">
        <v>2.0567528594784952E-4</v>
      </c>
      <c r="V36" s="22">
        <v>4.2264423484927078E-5</v>
      </c>
      <c r="W36" s="22">
        <v>1.1976451409630738E-4</v>
      </c>
      <c r="X36" s="22">
        <v>6.826054374820009E-4</v>
      </c>
      <c r="Y36" s="22">
        <v>2.1208221052356954E-4</v>
      </c>
      <c r="Z36" s="22">
        <v>4.8060379801531314E-4</v>
      </c>
      <c r="AA36" s="22">
        <v>3.9710884125322503E-4</v>
      </c>
      <c r="AB36" s="22">
        <v>2.4587369706741667E-4</v>
      </c>
      <c r="AC36" s="22">
        <v>6.0662109484477679E-4</v>
      </c>
      <c r="AD36" s="22">
        <v>2.3961535051571329E-4</v>
      </c>
      <c r="AE36" s="22">
        <v>1.5524762146226033E-4</v>
      </c>
      <c r="AF36" s="22">
        <v>3.2155375485381962E-4</v>
      </c>
      <c r="AG36" s="22">
        <v>1.0000665137548967</v>
      </c>
      <c r="AH36" s="22">
        <v>2.9919273971020486E-4</v>
      </c>
      <c r="AI36" s="22">
        <v>1.7853521243298555E-4</v>
      </c>
      <c r="AJ36" s="22">
        <v>6.460194217413896E-4</v>
      </c>
      <c r="AK36" s="22">
        <v>2.3932122691785814E-4</v>
      </c>
      <c r="AL36" s="22">
        <v>2.4246156877419744E-4</v>
      </c>
      <c r="AM36" s="22">
        <v>8.5476290847394027E-5</v>
      </c>
      <c r="AN36" s="24">
        <v>5.3727129092604298E-2</v>
      </c>
      <c r="AO36" s="133">
        <f t="shared" si="0"/>
        <v>1.0638862659945842</v>
      </c>
      <c r="AP36" s="134">
        <f t="shared" si="1"/>
        <v>0.85812496038885633</v>
      </c>
    </row>
    <row r="37" spans="2:42" x14ac:dyDescent="0.15">
      <c r="B37" s="5" t="s">
        <v>78</v>
      </c>
      <c r="C37" s="42" t="s">
        <v>139</v>
      </c>
      <c r="D37" s="33">
        <v>1.1990271089417829E-4</v>
      </c>
      <c r="E37" s="22">
        <v>0</v>
      </c>
      <c r="F37" s="22">
        <v>2.9157218970119446E-4</v>
      </c>
      <c r="G37" s="22">
        <v>9.5650900180004438E-5</v>
      </c>
      <c r="H37" s="22">
        <v>1.4631560095841988E-4</v>
      </c>
      <c r="I37" s="22">
        <v>3.870761493245874E-4</v>
      </c>
      <c r="J37" s="22">
        <v>1.1094106863911648E-4</v>
      </c>
      <c r="K37" s="22">
        <v>2.3248793278085538E-4</v>
      </c>
      <c r="L37" s="22">
        <v>2.6829364691732712E-4</v>
      </c>
      <c r="M37" s="22">
        <v>4.5644613282117176E-4</v>
      </c>
      <c r="N37" s="22">
        <v>9.1934955483325982E-5</v>
      </c>
      <c r="O37" s="22">
        <v>4.0601262400150799E-4</v>
      </c>
      <c r="P37" s="22">
        <v>6.9343217026809065E-4</v>
      </c>
      <c r="Q37" s="22">
        <v>4.0960232044056445E-4</v>
      </c>
      <c r="R37" s="22">
        <v>3.6971446633601683E-4</v>
      </c>
      <c r="S37" s="22">
        <v>1.502258973061684E-3</v>
      </c>
      <c r="T37" s="22">
        <v>1.5069246382093113E-3</v>
      </c>
      <c r="U37" s="22">
        <v>6.1988418888075459E-4</v>
      </c>
      <c r="V37" s="22">
        <v>1.9639900251958712E-4</v>
      </c>
      <c r="W37" s="22">
        <v>1.7552436826733024E-4</v>
      </c>
      <c r="X37" s="22">
        <v>2.9431889185550499E-4</v>
      </c>
      <c r="Y37" s="22">
        <v>7.3336075589697724E-4</v>
      </c>
      <c r="Z37" s="22">
        <v>3.3012632137214111E-4</v>
      </c>
      <c r="AA37" s="22">
        <v>3.6764594375603751E-4</v>
      </c>
      <c r="AB37" s="22">
        <v>3.5986442414060414E-4</v>
      </c>
      <c r="AC37" s="22">
        <v>3.8597078844295829E-4</v>
      </c>
      <c r="AD37" s="22">
        <v>6.5643021622828157E-5</v>
      </c>
      <c r="AE37" s="22">
        <v>1.0539229012050068E-3</v>
      </c>
      <c r="AF37" s="22">
        <v>5.5300311528487947E-3</v>
      </c>
      <c r="AG37" s="22">
        <v>2.7309709831750494E-4</v>
      </c>
      <c r="AH37" s="22">
        <v>1.0001556317130447</v>
      </c>
      <c r="AI37" s="22">
        <v>2.0089964998346098E-4</v>
      </c>
      <c r="AJ37" s="22">
        <v>2.2944882901910682E-4</v>
      </c>
      <c r="AK37" s="22">
        <v>6.3016172642915041E-4</v>
      </c>
      <c r="AL37" s="22">
        <v>6.579733655042541E-4</v>
      </c>
      <c r="AM37" s="22">
        <v>1.3042618388098558E-4</v>
      </c>
      <c r="AN37" s="24">
        <v>1.2624057523544896E-3</v>
      </c>
      <c r="AO37" s="133">
        <f t="shared" si="0"/>
        <v>1.0207413025593595</v>
      </c>
      <c r="AP37" s="134">
        <f t="shared" si="1"/>
        <v>0.82332446411191751</v>
      </c>
    </row>
    <row r="38" spans="2:42" x14ac:dyDescent="0.15">
      <c r="B38" s="5" t="s">
        <v>79</v>
      </c>
      <c r="C38" s="42" t="s">
        <v>109</v>
      </c>
      <c r="D38" s="33">
        <v>2.3218405904775747E-5</v>
      </c>
      <c r="E38" s="22">
        <v>0</v>
      </c>
      <c r="F38" s="22">
        <v>1.4634359110395098E-5</v>
      </c>
      <c r="G38" s="22">
        <v>1.2466714956907112E-5</v>
      </c>
      <c r="H38" s="22">
        <v>1.7810367247060203E-5</v>
      </c>
      <c r="I38" s="22">
        <v>1.9342053141885673E-5</v>
      </c>
      <c r="J38" s="22">
        <v>2.0488487290732888E-5</v>
      </c>
      <c r="K38" s="22">
        <v>9.426372354348446E-6</v>
      </c>
      <c r="L38" s="22">
        <v>2.8257077825778815E-5</v>
      </c>
      <c r="M38" s="22">
        <v>1.6092251072871784E-5</v>
      </c>
      <c r="N38" s="22">
        <v>1.0043169936587082E-5</v>
      </c>
      <c r="O38" s="22">
        <v>1.0847484825909767E-5</v>
      </c>
      <c r="P38" s="22">
        <v>1.0239979992665944E-5</v>
      </c>
      <c r="Q38" s="22">
        <v>8.9925463976697781E-6</v>
      </c>
      <c r="R38" s="22">
        <v>1.2034072057707622E-5</v>
      </c>
      <c r="S38" s="22">
        <v>7.8933018778839952E-6</v>
      </c>
      <c r="T38" s="22">
        <v>1.1106430444635112E-5</v>
      </c>
      <c r="U38" s="22">
        <v>1.1840470872033939E-5</v>
      </c>
      <c r="V38" s="22">
        <v>7.1341815487462079E-6</v>
      </c>
      <c r="W38" s="22">
        <v>2.8104247126537388E-5</v>
      </c>
      <c r="X38" s="22">
        <v>1.802079936370584E-5</v>
      </c>
      <c r="Y38" s="22">
        <v>1.5265584854643719E-5</v>
      </c>
      <c r="Z38" s="22">
        <v>1.4192907786967455E-4</v>
      </c>
      <c r="AA38" s="22">
        <v>2.5704536083254959E-5</v>
      </c>
      <c r="AB38" s="22">
        <v>3.9140344293407445E-5</v>
      </c>
      <c r="AC38" s="22">
        <v>1.1042806397673811E-4</v>
      </c>
      <c r="AD38" s="22">
        <v>2.1007566725744916E-5</v>
      </c>
      <c r="AE38" s="22">
        <v>3.5395263028388979E-4</v>
      </c>
      <c r="AF38" s="22">
        <v>3.0583853587723599E-4</v>
      </c>
      <c r="AG38" s="22">
        <v>3.2687220889254351E-5</v>
      </c>
      <c r="AH38" s="22">
        <v>2.8586802765493003E-5</v>
      </c>
      <c r="AI38" s="22">
        <v>1.0131012238298973</v>
      </c>
      <c r="AJ38" s="22">
        <v>2.4194811279471864E-5</v>
      </c>
      <c r="AK38" s="22">
        <v>3.2117798051700777E-5</v>
      </c>
      <c r="AL38" s="22">
        <v>2.7767799823729598E-4</v>
      </c>
      <c r="AM38" s="22">
        <v>2.3425565026290577E-5</v>
      </c>
      <c r="AN38" s="24">
        <v>1.0139314617465216E-4</v>
      </c>
      <c r="AO38" s="133">
        <f t="shared" si="0"/>
        <v>1.014932566285635</v>
      </c>
      <c r="AP38" s="134">
        <f t="shared" si="1"/>
        <v>0.81863916856471042</v>
      </c>
    </row>
    <row r="39" spans="2:42" x14ac:dyDescent="0.15">
      <c r="B39" s="5" t="s">
        <v>80</v>
      </c>
      <c r="C39" s="42" t="s">
        <v>146</v>
      </c>
      <c r="D39" s="33">
        <v>3.1439412229405592E-3</v>
      </c>
      <c r="E39" s="22">
        <v>0</v>
      </c>
      <c r="F39" s="22">
        <v>1.6196825708584633E-3</v>
      </c>
      <c r="G39" s="22">
        <v>2.1173692420774345E-3</v>
      </c>
      <c r="H39" s="22">
        <v>6.1835505741324583E-4</v>
      </c>
      <c r="I39" s="22">
        <v>1.6209200081552975E-3</v>
      </c>
      <c r="J39" s="22">
        <v>9.7907079685047305E-4</v>
      </c>
      <c r="K39" s="22">
        <v>7.7442144561144267E-4</v>
      </c>
      <c r="L39" s="22">
        <v>1.8176047392026115E-3</v>
      </c>
      <c r="M39" s="22">
        <v>9.2718869450821408E-4</v>
      </c>
      <c r="N39" s="22">
        <v>1.7118425579910549E-3</v>
      </c>
      <c r="O39" s="22">
        <v>5.7629677843878718E-4</v>
      </c>
      <c r="P39" s="22">
        <v>1.8933809401837857E-3</v>
      </c>
      <c r="Q39" s="22">
        <v>8.0822353041571217E-4</v>
      </c>
      <c r="R39" s="22">
        <v>7.5430427870484937E-4</v>
      </c>
      <c r="S39" s="22">
        <v>6.0543172311540449E-4</v>
      </c>
      <c r="T39" s="22">
        <v>7.3214357747429873E-4</v>
      </c>
      <c r="U39" s="22">
        <v>4.9120136115237713E-4</v>
      </c>
      <c r="V39" s="22">
        <v>2.7609598581119317E-4</v>
      </c>
      <c r="W39" s="22">
        <v>1.3267800286461875E-3</v>
      </c>
      <c r="X39" s="22">
        <v>1.3559451540494339E-3</v>
      </c>
      <c r="Y39" s="22">
        <v>2.9383032586666673E-3</v>
      </c>
      <c r="Z39" s="22">
        <v>9.8085465631433891E-3</v>
      </c>
      <c r="AA39" s="22">
        <v>2.5510739398998529E-3</v>
      </c>
      <c r="AB39" s="22">
        <v>1.0754053833263921E-3</v>
      </c>
      <c r="AC39" s="22">
        <v>4.6743450753708119E-3</v>
      </c>
      <c r="AD39" s="22">
        <v>7.83798532112659E-4</v>
      </c>
      <c r="AE39" s="22">
        <v>2.3825476290835965E-3</v>
      </c>
      <c r="AF39" s="22">
        <v>1.4255770457489597E-3</v>
      </c>
      <c r="AG39" s="22">
        <v>4.1597192070482418E-4</v>
      </c>
      <c r="AH39" s="22">
        <v>2.8935575221667284E-3</v>
      </c>
      <c r="AI39" s="22">
        <v>1.5706792496310053E-3</v>
      </c>
      <c r="AJ39" s="22">
        <v>1.0006257734144712</v>
      </c>
      <c r="AK39" s="22">
        <v>2.3248363346007805E-3</v>
      </c>
      <c r="AL39" s="22">
        <v>3.1180254015735014E-3</v>
      </c>
      <c r="AM39" s="22">
        <v>3.7775855963127021E-4</v>
      </c>
      <c r="AN39" s="24">
        <v>1.8664309246135095E-2</v>
      </c>
      <c r="AO39" s="133">
        <f t="shared" si="0"/>
        <v>1.0797807087698674</v>
      </c>
      <c r="AP39" s="134">
        <f t="shared" si="1"/>
        <v>0.87094533274716657</v>
      </c>
    </row>
    <row r="40" spans="2:42" x14ac:dyDescent="0.15">
      <c r="B40" s="5" t="s">
        <v>81</v>
      </c>
      <c r="C40" s="42" t="s">
        <v>110</v>
      </c>
      <c r="D40" s="33">
        <v>3.0661939836351737E-2</v>
      </c>
      <c r="E40" s="22">
        <v>0</v>
      </c>
      <c r="F40" s="22">
        <v>5.3435337509660639E-2</v>
      </c>
      <c r="G40" s="22">
        <v>4.6366099643865726E-2</v>
      </c>
      <c r="H40" s="22">
        <v>2.4769626702442291E-2</v>
      </c>
      <c r="I40" s="22">
        <v>6.3604664306520245E-2</v>
      </c>
      <c r="J40" s="22">
        <v>3.5440520190596167E-2</v>
      </c>
      <c r="K40" s="22">
        <v>4.2456727861420442E-2</v>
      </c>
      <c r="L40" s="22">
        <v>4.9604889630883463E-2</v>
      </c>
      <c r="M40" s="22">
        <v>2.7843155043766971E-2</v>
      </c>
      <c r="N40" s="22">
        <v>2.2106372385340679E-2</v>
      </c>
      <c r="O40" s="22">
        <v>2.9174559446991079E-2</v>
      </c>
      <c r="P40" s="22">
        <v>4.0067529130084885E-2</v>
      </c>
      <c r="Q40" s="22">
        <v>3.5179672273992033E-2</v>
      </c>
      <c r="R40" s="22">
        <v>3.710315022878103E-2</v>
      </c>
      <c r="S40" s="22">
        <v>4.0261239269375436E-2</v>
      </c>
      <c r="T40" s="22">
        <v>4.7076451137276931E-2</v>
      </c>
      <c r="U40" s="22">
        <v>5.7869148582250486E-2</v>
      </c>
      <c r="V40" s="22">
        <v>3.0154450242091131E-2</v>
      </c>
      <c r="W40" s="22">
        <v>4.4828036097162779E-2</v>
      </c>
      <c r="X40" s="22">
        <v>9.1333922986995358E-2</v>
      </c>
      <c r="Y40" s="22">
        <v>7.8157015073508793E-2</v>
      </c>
      <c r="Z40" s="22">
        <v>0.14198777178458102</v>
      </c>
      <c r="AA40" s="22">
        <v>6.2962408269360559E-2</v>
      </c>
      <c r="AB40" s="22">
        <v>6.9868262697804842E-2</v>
      </c>
      <c r="AC40" s="22">
        <v>0.10741860838879506</v>
      </c>
      <c r="AD40" s="22">
        <v>3.3341693164116393E-2</v>
      </c>
      <c r="AE40" s="22">
        <v>0.13083136592190162</v>
      </c>
      <c r="AF40" s="22">
        <v>0.14419808503817561</v>
      </c>
      <c r="AG40" s="22">
        <v>7.7250300901464744E-2</v>
      </c>
      <c r="AH40" s="22">
        <v>7.992142043251424E-2</v>
      </c>
      <c r="AI40" s="22">
        <v>4.4336250661903991E-2</v>
      </c>
      <c r="AJ40" s="22">
        <v>7.603844146037296E-2</v>
      </c>
      <c r="AK40" s="22">
        <v>1.1227803895969846</v>
      </c>
      <c r="AL40" s="22">
        <v>4.4601235911053763E-2</v>
      </c>
      <c r="AM40" s="22">
        <v>2.1719905181756056E-2</v>
      </c>
      <c r="AN40" s="24">
        <v>5.1238574461287711E-2</v>
      </c>
      <c r="AO40" s="133">
        <f t="shared" si="0"/>
        <v>3.1359892214514318</v>
      </c>
      <c r="AP40" s="134">
        <f t="shared" si="1"/>
        <v>2.5294720990895745</v>
      </c>
    </row>
    <row r="41" spans="2:42" x14ac:dyDescent="0.15">
      <c r="B41" s="5" t="s">
        <v>82</v>
      </c>
      <c r="C41" s="42" t="s">
        <v>111</v>
      </c>
      <c r="D41" s="33">
        <v>2.8916333292950942E-4</v>
      </c>
      <c r="E41" s="22">
        <v>0</v>
      </c>
      <c r="F41" s="22">
        <v>3.9716486842222967E-4</v>
      </c>
      <c r="G41" s="22">
        <v>1.8282351325924073E-4</v>
      </c>
      <c r="H41" s="22">
        <v>1.5203000678148116E-4</v>
      </c>
      <c r="I41" s="22">
        <v>3.0074359036932278E-4</v>
      </c>
      <c r="J41" s="22">
        <v>1.2984655208523132E-4</v>
      </c>
      <c r="K41" s="22">
        <v>1.8625685161996366E-4</v>
      </c>
      <c r="L41" s="22">
        <v>2.1951864852140756E-4</v>
      </c>
      <c r="M41" s="22">
        <v>1.3598788474562904E-4</v>
      </c>
      <c r="N41" s="22">
        <v>8.46699819198005E-5</v>
      </c>
      <c r="O41" s="22">
        <v>1.2325233057608015E-4</v>
      </c>
      <c r="P41" s="22">
        <v>2.4436290315182696E-4</v>
      </c>
      <c r="Q41" s="22">
        <v>2.1551754552628935E-4</v>
      </c>
      <c r="R41" s="22">
        <v>1.562362563758794E-4</v>
      </c>
      <c r="S41" s="22">
        <v>3.6456831303889419E-4</v>
      </c>
      <c r="T41" s="22">
        <v>2.3928113731256731E-4</v>
      </c>
      <c r="U41" s="22">
        <v>1.8462836405381362E-4</v>
      </c>
      <c r="V41" s="22">
        <v>1.5488614031301505E-4</v>
      </c>
      <c r="W41" s="22">
        <v>2.8346560403524641E-4</v>
      </c>
      <c r="X41" s="22">
        <v>4.5479446141007319E-4</v>
      </c>
      <c r="Y41" s="22">
        <v>2.7423453536006405E-4</v>
      </c>
      <c r="Z41" s="22">
        <v>6.6123431692006671E-4</v>
      </c>
      <c r="AA41" s="22">
        <v>2.2905961778002138E-4</v>
      </c>
      <c r="AB41" s="22">
        <v>6.8523394434677563E-4</v>
      </c>
      <c r="AC41" s="22">
        <v>5.3235600086613485E-4</v>
      </c>
      <c r="AD41" s="22">
        <v>6.9448857375257328E-4</v>
      </c>
      <c r="AE41" s="22">
        <v>7.9935895468742125E-4</v>
      </c>
      <c r="AF41" s="22">
        <v>4.5823479200159658E-3</v>
      </c>
      <c r="AG41" s="22">
        <v>5.0900303934558783E-4</v>
      </c>
      <c r="AH41" s="22">
        <v>7.800950844907617E-3</v>
      </c>
      <c r="AI41" s="22">
        <v>1.3998346934865173E-2</v>
      </c>
      <c r="AJ41" s="22">
        <v>1.8958055101798656E-3</v>
      </c>
      <c r="AK41" s="22">
        <v>1.7059797536566369E-3</v>
      </c>
      <c r="AL41" s="22">
        <v>1.0116007053616685</v>
      </c>
      <c r="AM41" s="22">
        <v>1.857289323460874E-4</v>
      </c>
      <c r="AN41" s="24">
        <v>1.5123499259436168E-3</v>
      </c>
      <c r="AO41" s="133">
        <f t="shared" si="0"/>
        <v>1.0521663824530896</v>
      </c>
      <c r="AP41" s="134">
        <f t="shared" si="1"/>
        <v>0.84867176513550358</v>
      </c>
    </row>
    <row r="42" spans="2:42" x14ac:dyDescent="0.15">
      <c r="B42" s="5" t="s">
        <v>83</v>
      </c>
      <c r="C42" s="42" t="s">
        <v>3</v>
      </c>
      <c r="D42" s="33">
        <v>6.1128281404819961E-4</v>
      </c>
      <c r="E42" s="22">
        <v>0</v>
      </c>
      <c r="F42" s="22">
        <v>1.0891877484996725E-3</v>
      </c>
      <c r="G42" s="22">
        <v>1.5844448236294901E-3</v>
      </c>
      <c r="H42" s="22">
        <v>8.7963842269352653E-4</v>
      </c>
      <c r="I42" s="22">
        <v>1.1423544618860658E-3</v>
      </c>
      <c r="J42" s="22">
        <v>4.5994103285374409E-4</v>
      </c>
      <c r="K42" s="22">
        <v>4.4147385336439202E-4</v>
      </c>
      <c r="L42" s="22">
        <v>1.3527819016947071E-3</v>
      </c>
      <c r="M42" s="22">
        <v>6.2237374969387595E-4</v>
      </c>
      <c r="N42" s="22">
        <v>5.4748889541308238E-4</v>
      </c>
      <c r="O42" s="22">
        <v>6.0897601937160675E-4</v>
      </c>
      <c r="P42" s="22">
        <v>8.8853109855040158E-4</v>
      </c>
      <c r="Q42" s="22">
        <v>1.1809018904291922E-3</v>
      </c>
      <c r="R42" s="22">
        <v>9.6678510899653744E-4</v>
      </c>
      <c r="S42" s="22">
        <v>9.4879388318757903E-4</v>
      </c>
      <c r="T42" s="22">
        <v>1.4266269802856461E-3</v>
      </c>
      <c r="U42" s="22">
        <v>2.0755990721316206E-3</v>
      </c>
      <c r="V42" s="22">
        <v>4.9044151292882083E-4</v>
      </c>
      <c r="W42" s="22">
        <v>1.4956200307680878E-3</v>
      </c>
      <c r="X42" s="22">
        <v>1.324031774507149E-3</v>
      </c>
      <c r="Y42" s="22">
        <v>4.4875343895605724E-4</v>
      </c>
      <c r="Z42" s="22">
        <v>1.6311573821388703E-3</v>
      </c>
      <c r="AA42" s="22">
        <v>3.2704344704022718E-3</v>
      </c>
      <c r="AB42" s="22">
        <v>2.3297352507518215E-3</v>
      </c>
      <c r="AC42" s="22">
        <v>3.6372650717168623E-3</v>
      </c>
      <c r="AD42" s="22">
        <v>7.7712881131952619E-4</v>
      </c>
      <c r="AE42" s="22">
        <v>2.3562943172091835E-3</v>
      </c>
      <c r="AF42" s="22">
        <v>2.2939041431873607E-3</v>
      </c>
      <c r="AG42" s="22">
        <v>2.9780547133377287E-3</v>
      </c>
      <c r="AH42" s="22">
        <v>4.3967032195955744E-3</v>
      </c>
      <c r="AI42" s="22">
        <v>2.6674486895095122E-3</v>
      </c>
      <c r="AJ42" s="22">
        <v>5.3152404213067184E-3</v>
      </c>
      <c r="AK42" s="22">
        <v>2.0997042045642332E-3</v>
      </c>
      <c r="AL42" s="22">
        <v>2.3974304754061479E-3</v>
      </c>
      <c r="AM42" s="22">
        <v>1.0006393098964661</v>
      </c>
      <c r="AN42" s="24">
        <v>8.1215047281260719E-4</v>
      </c>
      <c r="AO42" s="133">
        <f t="shared" si="0"/>
        <v>1.058187990053614</v>
      </c>
      <c r="AP42" s="134">
        <f t="shared" si="1"/>
        <v>0.85352876155405077</v>
      </c>
    </row>
    <row r="43" spans="2:42" x14ac:dyDescent="0.15">
      <c r="B43" s="5" t="s">
        <v>84</v>
      </c>
      <c r="C43" s="42" t="s">
        <v>4</v>
      </c>
      <c r="D43" s="35">
        <v>8.2688126225709049E-3</v>
      </c>
      <c r="E43" s="23">
        <v>0</v>
      </c>
      <c r="F43" s="23">
        <v>3.5093032527703455E-3</v>
      </c>
      <c r="G43" s="23">
        <v>3.0854950320222817E-3</v>
      </c>
      <c r="H43" s="23">
        <v>1.9535352473808894E-3</v>
      </c>
      <c r="I43" s="23">
        <v>1.480115226741128E-3</v>
      </c>
      <c r="J43" s="23">
        <v>1.6614239810255223E-2</v>
      </c>
      <c r="K43" s="23">
        <v>2.3173835431649181E-3</v>
      </c>
      <c r="L43" s="23">
        <v>8.1921575398976633E-3</v>
      </c>
      <c r="M43" s="23">
        <v>1.0189556004667651E-2</v>
      </c>
      <c r="N43" s="23">
        <v>6.575075025206518E-3</v>
      </c>
      <c r="O43" s="23">
        <v>6.2690553427269154E-3</v>
      </c>
      <c r="P43" s="23">
        <v>6.6055885947421226E-3</v>
      </c>
      <c r="Q43" s="23">
        <v>4.6705442423068131E-3</v>
      </c>
      <c r="R43" s="23">
        <v>2.9072246907143697E-3</v>
      </c>
      <c r="S43" s="23">
        <v>1.0519781153440378E-3</v>
      </c>
      <c r="T43" s="23">
        <v>2.2790411861839674E-3</v>
      </c>
      <c r="U43" s="23">
        <v>3.7680002292123514E-3</v>
      </c>
      <c r="V43" s="23">
        <v>7.742901955615257E-4</v>
      </c>
      <c r="W43" s="23">
        <v>2.1941027794696523E-3</v>
      </c>
      <c r="X43" s="23">
        <v>1.250542783028361E-2</v>
      </c>
      <c r="Y43" s="23">
        <v>3.8853759905178717E-3</v>
      </c>
      <c r="Z43" s="23">
        <v>8.8047293224194061E-3</v>
      </c>
      <c r="AA43" s="23">
        <v>7.2750899456330538E-3</v>
      </c>
      <c r="AB43" s="23">
        <v>4.5044407870288468E-3</v>
      </c>
      <c r="AC43" s="23">
        <v>1.111338396291198E-2</v>
      </c>
      <c r="AD43" s="23">
        <v>4.3897869960659013E-3</v>
      </c>
      <c r="AE43" s="23">
        <v>2.8441583078814511E-3</v>
      </c>
      <c r="AF43" s="23">
        <v>5.8909101130434237E-3</v>
      </c>
      <c r="AG43" s="23">
        <v>1.2185413650529534E-3</v>
      </c>
      <c r="AH43" s="23">
        <v>5.4812531637494517E-3</v>
      </c>
      <c r="AI43" s="23">
        <v>3.2707902569321756E-3</v>
      </c>
      <c r="AJ43" s="23">
        <v>1.1835166864989295E-2</v>
      </c>
      <c r="AK43" s="23">
        <v>4.3843986102954499E-3</v>
      </c>
      <c r="AL43" s="23">
        <v>4.4419301157457057E-3</v>
      </c>
      <c r="AM43" s="23">
        <v>1.5659376965050957E-3</v>
      </c>
      <c r="AN43" s="25">
        <v>0.98428857800244274</v>
      </c>
      <c r="AO43" s="135">
        <f t="shared" si="0"/>
        <v>1.1704053980124376</v>
      </c>
      <c r="AP43" s="136">
        <f t="shared" si="1"/>
        <v>0.9440427213987922</v>
      </c>
    </row>
    <row r="44" spans="2:42" x14ac:dyDescent="0.15">
      <c r="C44" s="6" t="s">
        <v>153</v>
      </c>
      <c r="D44" s="129">
        <f>SUM(D7:D43)</f>
        <v>1.2424094660229617</v>
      </c>
      <c r="E44" s="129">
        <f t="shared" ref="E44:AN44" si="2">SUM(E7:E43)</f>
        <v>1</v>
      </c>
      <c r="F44" s="129">
        <f t="shared" si="2"/>
        <v>1.2608229309282961</v>
      </c>
      <c r="G44" s="129">
        <f t="shared" si="2"/>
        <v>1.2242805745299477</v>
      </c>
      <c r="H44" s="129">
        <f t="shared" si="2"/>
        <v>1.2534477575224605</v>
      </c>
      <c r="I44" s="129">
        <f t="shared" si="2"/>
        <v>1.2562613744718187</v>
      </c>
      <c r="J44" s="129">
        <f t="shared" si="2"/>
        <v>1.1805758013561032</v>
      </c>
      <c r="K44" s="129">
        <f t="shared" si="2"/>
        <v>1.2180142541709946</v>
      </c>
      <c r="L44" s="129">
        <f t="shared" si="2"/>
        <v>1.2560813423654287</v>
      </c>
      <c r="M44" s="129">
        <f t="shared" si="2"/>
        <v>1.2239466223357343</v>
      </c>
      <c r="N44" s="129">
        <f t="shared" si="2"/>
        <v>1.1080047744223864</v>
      </c>
      <c r="O44" s="129">
        <f t="shared" si="2"/>
        <v>1.151822945497359</v>
      </c>
      <c r="P44" s="129">
        <f t="shared" si="2"/>
        <v>1.1708734397626281</v>
      </c>
      <c r="Q44" s="129">
        <f t="shared" si="2"/>
        <v>1.1474968369529743</v>
      </c>
      <c r="R44" s="129">
        <f t="shared" si="2"/>
        <v>1.1831119437882209</v>
      </c>
      <c r="S44" s="129">
        <f t="shared" si="2"/>
        <v>1.1662108108088913</v>
      </c>
      <c r="T44" s="129">
        <f t="shared" si="2"/>
        <v>1.1833883954073283</v>
      </c>
      <c r="U44" s="129">
        <f t="shared" si="2"/>
        <v>1.1852162585723847</v>
      </c>
      <c r="V44" s="129">
        <f t="shared" si="2"/>
        <v>1.1629088274795194</v>
      </c>
      <c r="W44" s="129">
        <f t="shared" si="2"/>
        <v>1.265634838995825</v>
      </c>
      <c r="X44" s="129">
        <f t="shared" si="2"/>
        <v>1.2600537883502931</v>
      </c>
      <c r="Y44" s="129">
        <f t="shared" si="2"/>
        <v>1.2724460677520453</v>
      </c>
      <c r="Z44" s="129">
        <f t="shared" si="2"/>
        <v>1.4636114415335755</v>
      </c>
      <c r="AA44" s="129">
        <f t="shared" si="2"/>
        <v>1.2639919930252137</v>
      </c>
      <c r="AB44" s="129">
        <f t="shared" si="2"/>
        <v>1.2394782533866142</v>
      </c>
      <c r="AC44" s="129">
        <f t="shared" si="2"/>
        <v>1.3288140088356033</v>
      </c>
      <c r="AD44" s="129">
        <f t="shared" si="2"/>
        <v>1.2189172504205146</v>
      </c>
      <c r="AE44" s="129">
        <f t="shared" si="2"/>
        <v>1.320709196717252</v>
      </c>
      <c r="AF44" s="129">
        <f t="shared" si="2"/>
        <v>1.3397463650215655</v>
      </c>
      <c r="AG44" s="129">
        <f t="shared" si="2"/>
        <v>1.2047798457696808</v>
      </c>
      <c r="AH44" s="129">
        <f t="shared" si="2"/>
        <v>1.2262354472021326</v>
      </c>
      <c r="AI44" s="129">
        <f t="shared" si="2"/>
        <v>1.23563533926178</v>
      </c>
      <c r="AJ44" s="129">
        <f t="shared" si="2"/>
        <v>1.2674128229715997</v>
      </c>
      <c r="AK44" s="129">
        <f t="shared" si="2"/>
        <v>1.2350515022481834</v>
      </c>
      <c r="AL44" s="129">
        <f t="shared" si="2"/>
        <v>1.297325230071098</v>
      </c>
      <c r="AM44" s="129">
        <f t="shared" si="2"/>
        <v>1.3965989105377936</v>
      </c>
      <c r="AN44" s="124">
        <f t="shared" si="2"/>
        <v>1.4605477654940189</v>
      </c>
    </row>
    <row r="45" spans="2:42" x14ac:dyDescent="0.15">
      <c r="C45" s="6" t="s">
        <v>121</v>
      </c>
      <c r="D45" s="130">
        <f>D44/(SUM($D$7:$AN$43)/37)</f>
        <v>1.0021208167594875</v>
      </c>
      <c r="E45" s="130">
        <f t="shared" ref="E45:AN45" si="3">E44/(SUM($D$7:$AN$43)/37)</f>
        <v>0.80659464062789643</v>
      </c>
      <c r="F45" s="130">
        <f t="shared" si="3"/>
        <v>1.0169730188675201</v>
      </c>
      <c r="G45" s="130">
        <f t="shared" si="3"/>
        <v>0.98749815004069774</v>
      </c>
      <c r="H45" s="130">
        <f t="shared" si="3"/>
        <v>1.0110242435246717</v>
      </c>
      <c r="I45" s="130">
        <f t="shared" si="3"/>
        <v>1.0132936918768038</v>
      </c>
      <c r="J45" s="130">
        <f t="shared" si="3"/>
        <v>0.95224611422881689</v>
      </c>
      <c r="K45" s="130">
        <f t="shared" si="3"/>
        <v>0.98244376962270874</v>
      </c>
      <c r="L45" s="130">
        <f t="shared" si="3"/>
        <v>1.0131484789446488</v>
      </c>
      <c r="M45" s="130">
        <f t="shared" si="3"/>
        <v>0.98722878599061925</v>
      </c>
      <c r="N45" s="130">
        <f t="shared" si="3"/>
        <v>0.89371071283921821</v>
      </c>
      <c r="O45" s="130">
        <f t="shared" si="3"/>
        <v>0.9290542147904074</v>
      </c>
      <c r="P45" s="130">
        <f t="shared" si="3"/>
        <v>0.94442024136608604</v>
      </c>
      <c r="Q45" s="130">
        <f t="shared" si="3"/>
        <v>0.92556479882373222</v>
      </c>
      <c r="R45" s="130">
        <f t="shared" si="3"/>
        <v>0.95429175312243208</v>
      </c>
      <c r="S45" s="130">
        <f t="shared" si="3"/>
        <v>0.94065938984076547</v>
      </c>
      <c r="T45" s="130">
        <f t="shared" si="3"/>
        <v>0.95451473751679705</v>
      </c>
      <c r="U45" s="130">
        <f t="shared" si="3"/>
        <v>0.9559890821495326</v>
      </c>
      <c r="V45" s="130">
        <f t="shared" si="3"/>
        <v>0.93799602778385138</v>
      </c>
      <c r="W45" s="130">
        <f t="shared" si="3"/>
        <v>1.0208542781259831</v>
      </c>
      <c r="X45" s="130">
        <f t="shared" si="3"/>
        <v>1.0163526325862242</v>
      </c>
      <c r="Y45" s="130">
        <f t="shared" si="3"/>
        <v>1.0263481787368409</v>
      </c>
      <c r="Z45" s="130">
        <f t="shared" si="3"/>
        <v>1.1805411447026517</v>
      </c>
      <c r="AA45" s="130">
        <f t="shared" si="3"/>
        <v>1.0195291673707108</v>
      </c>
      <c r="AB45" s="130">
        <f t="shared" si="3"/>
        <v>0.99975651635646889</v>
      </c>
      <c r="AC45" s="130">
        <f t="shared" si="3"/>
        <v>1.0718142579180678</v>
      </c>
      <c r="AD45" s="130">
        <f t="shared" si="3"/>
        <v>0.98317212155807865</v>
      </c>
      <c r="AE45" s="130">
        <f t="shared" si="3"/>
        <v>1.0652769599001097</v>
      </c>
      <c r="AF45" s="130">
        <f t="shared" si="3"/>
        <v>1.0806322378271003</v>
      </c>
      <c r="AG45" s="130">
        <f t="shared" si="3"/>
        <v>0.97176896673432822</v>
      </c>
      <c r="AH45" s="130">
        <f t="shared" si="3"/>
        <v>0.98907493986119199</v>
      </c>
      <c r="AI45" s="130">
        <f t="shared" si="3"/>
        <v>0.99665684241898433</v>
      </c>
      <c r="AJ45" s="130">
        <f t="shared" si="3"/>
        <v>1.0222883904719653</v>
      </c>
      <c r="AK45" s="130">
        <f t="shared" si="3"/>
        <v>0.99618592261281713</v>
      </c>
      <c r="AL45" s="130">
        <f t="shared" si="3"/>
        <v>1.0464155777267004</v>
      </c>
      <c r="AM45" s="130">
        <f t="shared" si="3"/>
        <v>1.1264891963465433</v>
      </c>
      <c r="AN45" s="131">
        <f t="shared" si="3"/>
        <v>1.1780700000285254</v>
      </c>
    </row>
  </sheetData>
  <phoneticPr fontId="2"/>
  <pageMargins left="0.7" right="0.7" top="0.75" bottom="0.75" header="0.3" footer="0.3"/>
  <ignoredErrors>
    <ignoredError sqref="B7:B43 D5:AN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3:AV47"/>
  <sheetViews>
    <sheetView topLeftCell="A3" workbookViewId="0"/>
  </sheetViews>
  <sheetFormatPr defaultRowHeight="13.5" x14ac:dyDescent="0.15"/>
  <cols>
    <col min="3" max="3" width="18.625" customWidth="1"/>
    <col min="8" max="8" width="18.625" customWidth="1"/>
    <col min="9" max="45" width="9.625" customWidth="1"/>
    <col min="46" max="61" width="9" customWidth="1"/>
  </cols>
  <sheetData>
    <row r="3" spans="2:48" ht="13.5" customHeight="1" x14ac:dyDescent="0.15"/>
    <row r="4" spans="2:48" ht="13.5" customHeight="1" x14ac:dyDescent="0.15"/>
    <row r="5" spans="2:48" ht="13.5" customHeight="1" x14ac:dyDescent="0.15"/>
    <row r="6" spans="2:48" ht="13.5" customHeight="1" x14ac:dyDescent="0.15">
      <c r="C6" s="1"/>
      <c r="H6" s="1"/>
      <c r="I6" s="2"/>
      <c r="J6" s="2"/>
      <c r="K6" s="2"/>
      <c r="L6" s="2"/>
      <c r="M6" s="2"/>
      <c r="N6" s="2"/>
    </row>
    <row r="7" spans="2:48" ht="39.950000000000003" customHeight="1" x14ac:dyDescent="0.15">
      <c r="C7" s="1"/>
      <c r="G7" s="3"/>
      <c r="H7" s="4"/>
      <c r="I7" s="42" t="s">
        <v>48</v>
      </c>
      <c r="J7" s="42" t="s">
        <v>49</v>
      </c>
      <c r="K7" s="42" t="s">
        <v>50</v>
      </c>
      <c r="L7" s="42" t="s">
        <v>51</v>
      </c>
      <c r="M7" s="42" t="s">
        <v>52</v>
      </c>
      <c r="N7" s="42" t="s">
        <v>53</v>
      </c>
      <c r="O7" s="42" t="s">
        <v>54</v>
      </c>
      <c r="P7" s="42" t="s">
        <v>55</v>
      </c>
      <c r="Q7" s="42" t="s">
        <v>56</v>
      </c>
      <c r="R7" s="42" t="s">
        <v>57</v>
      </c>
      <c r="S7" s="42" t="s">
        <v>58</v>
      </c>
      <c r="T7" s="42" t="s">
        <v>59</v>
      </c>
      <c r="U7" s="42" t="s">
        <v>60</v>
      </c>
      <c r="V7" s="42" t="s">
        <v>61</v>
      </c>
      <c r="W7" s="42" t="s">
        <v>62</v>
      </c>
      <c r="X7" s="42" t="s">
        <v>63</v>
      </c>
      <c r="Y7" s="42" t="s">
        <v>64</v>
      </c>
      <c r="Z7" s="42" t="s">
        <v>65</v>
      </c>
      <c r="AA7" s="42" t="s">
        <v>66</v>
      </c>
      <c r="AB7" s="42" t="s">
        <v>67</v>
      </c>
      <c r="AC7" s="42" t="s">
        <v>68</v>
      </c>
      <c r="AD7" s="42" t="s">
        <v>69</v>
      </c>
      <c r="AE7" s="42" t="s">
        <v>70</v>
      </c>
      <c r="AF7" s="42" t="s">
        <v>71</v>
      </c>
      <c r="AG7" s="42" t="s">
        <v>72</v>
      </c>
      <c r="AH7" s="42" t="s">
        <v>73</v>
      </c>
      <c r="AI7" s="42" t="s">
        <v>74</v>
      </c>
      <c r="AJ7" s="42" t="s">
        <v>75</v>
      </c>
      <c r="AK7" s="42" t="s">
        <v>76</v>
      </c>
      <c r="AL7" s="42" t="s">
        <v>77</v>
      </c>
      <c r="AM7" s="42" t="s">
        <v>78</v>
      </c>
      <c r="AN7" s="42" t="s">
        <v>79</v>
      </c>
      <c r="AO7" s="42" t="s">
        <v>80</v>
      </c>
      <c r="AP7" s="42" t="s">
        <v>81</v>
      </c>
      <c r="AQ7" s="42" t="s">
        <v>82</v>
      </c>
      <c r="AR7" s="42" t="s">
        <v>83</v>
      </c>
      <c r="AS7" s="42" t="s">
        <v>84</v>
      </c>
    </row>
    <row r="8" spans="2:48" ht="39.950000000000003" customHeight="1" x14ac:dyDescent="0.15">
      <c r="B8" s="155"/>
      <c r="C8" s="156"/>
      <c r="D8" s="12" t="s">
        <v>121</v>
      </c>
      <c r="E8" s="12" t="s">
        <v>122</v>
      </c>
      <c r="G8" s="8"/>
      <c r="H8" s="9"/>
      <c r="I8" s="12" t="s">
        <v>143</v>
      </c>
      <c r="J8" s="12" t="s">
        <v>104</v>
      </c>
      <c r="K8" s="12" t="s">
        <v>123</v>
      </c>
      <c r="L8" s="12" t="s">
        <v>124</v>
      </c>
      <c r="M8" s="12" t="s">
        <v>105</v>
      </c>
      <c r="N8" s="12" t="s">
        <v>125</v>
      </c>
      <c r="O8" s="12" t="s">
        <v>126</v>
      </c>
      <c r="P8" s="12" t="s">
        <v>144</v>
      </c>
      <c r="Q8" s="12" t="s">
        <v>127</v>
      </c>
      <c r="R8" s="12" t="s">
        <v>128</v>
      </c>
      <c r="S8" s="12" t="s">
        <v>129</v>
      </c>
      <c r="T8" s="12" t="s">
        <v>130</v>
      </c>
      <c r="U8" s="12" t="s">
        <v>37</v>
      </c>
      <c r="V8" s="12" t="s">
        <v>38</v>
      </c>
      <c r="W8" s="12" t="s">
        <v>39</v>
      </c>
      <c r="X8" s="12" t="s">
        <v>106</v>
      </c>
      <c r="Y8" s="12" t="s">
        <v>131</v>
      </c>
      <c r="Z8" s="12" t="s">
        <v>145</v>
      </c>
      <c r="AA8" s="12" t="s">
        <v>132</v>
      </c>
      <c r="AB8" s="12" t="s">
        <v>0</v>
      </c>
      <c r="AC8" s="12" t="s">
        <v>133</v>
      </c>
      <c r="AD8" s="12" t="s">
        <v>107</v>
      </c>
      <c r="AE8" s="12" t="s">
        <v>1</v>
      </c>
      <c r="AF8" s="12" t="s">
        <v>2</v>
      </c>
      <c r="AG8" s="12" t="s">
        <v>134</v>
      </c>
      <c r="AH8" s="12" t="s">
        <v>135</v>
      </c>
      <c r="AI8" s="12" t="s">
        <v>136</v>
      </c>
      <c r="AJ8" s="12" t="s">
        <v>137</v>
      </c>
      <c r="AK8" s="12" t="s">
        <v>108</v>
      </c>
      <c r="AL8" s="12" t="s">
        <v>138</v>
      </c>
      <c r="AM8" s="12" t="s">
        <v>139</v>
      </c>
      <c r="AN8" s="12" t="s">
        <v>109</v>
      </c>
      <c r="AO8" s="12" t="s">
        <v>146</v>
      </c>
      <c r="AP8" s="12" t="s">
        <v>110</v>
      </c>
      <c r="AQ8" s="12" t="s">
        <v>111</v>
      </c>
      <c r="AR8" s="12" t="s">
        <v>3</v>
      </c>
      <c r="AS8" s="12" t="s">
        <v>4</v>
      </c>
      <c r="AT8" s="1"/>
      <c r="AU8" s="1" t="s">
        <v>122</v>
      </c>
      <c r="AV8" s="1"/>
    </row>
    <row r="9" spans="2:48" ht="14.25" customHeight="1" x14ac:dyDescent="0.15">
      <c r="B9" s="5" t="s">
        <v>48</v>
      </c>
      <c r="C9" s="42" t="s">
        <v>143</v>
      </c>
      <c r="D9" s="40">
        <f t="array" ref="D9:D45">TRANSPOSE(I47:AS47)</f>
        <v>1.0021208167594875</v>
      </c>
      <c r="E9" s="40">
        <f>AU9</f>
        <v>0.83281426922628843</v>
      </c>
      <c r="G9" s="5" t="s">
        <v>48</v>
      </c>
      <c r="H9" s="42" t="s">
        <v>143</v>
      </c>
      <c r="I9" s="33">
        <f t="array" ref="I9:AS45">MINVERSE(単位行列マイナス市内品投入係数!D9:AN45)</f>
        <v>1.0095610600713438</v>
      </c>
      <c r="J9" s="22">
        <v>0</v>
      </c>
      <c r="K9" s="22">
        <v>1.7274389568147464E-2</v>
      </c>
      <c r="L9" s="22">
        <v>3.9938557869428752E-4</v>
      </c>
      <c r="M9" s="22">
        <v>8.5705138369930172E-5</v>
      </c>
      <c r="N9" s="22">
        <v>5.1963226118134219E-4</v>
      </c>
      <c r="O9" s="22">
        <v>5.4700235422292327E-6</v>
      </c>
      <c r="P9" s="22">
        <v>4.588326027612122E-4</v>
      </c>
      <c r="Q9" s="22">
        <v>2.5012185270893364E-5</v>
      </c>
      <c r="R9" s="22">
        <v>3.4660096515985634E-6</v>
      </c>
      <c r="S9" s="22">
        <v>5.2769182277728688E-6</v>
      </c>
      <c r="T9" s="22">
        <v>3.3678355755408959E-6</v>
      </c>
      <c r="U9" s="22">
        <v>3.7345439519359204E-6</v>
      </c>
      <c r="V9" s="22">
        <v>3.4769296027828187E-6</v>
      </c>
      <c r="W9" s="22">
        <v>5.9968515871648986E-6</v>
      </c>
      <c r="X9" s="22">
        <v>5.0014915581120442E-6</v>
      </c>
      <c r="Y9" s="22">
        <v>5.9631100586144838E-6</v>
      </c>
      <c r="Z9" s="22">
        <v>3.5940570730955572E-6</v>
      </c>
      <c r="AA9" s="22">
        <v>6.4017344972699394E-6</v>
      </c>
      <c r="AB9" s="22">
        <v>6.7242995155990975E-4</v>
      </c>
      <c r="AC9" s="22">
        <v>1.4077505198318782E-4</v>
      </c>
      <c r="AD9" s="22">
        <v>6.7186351656015619E-6</v>
      </c>
      <c r="AE9" s="22">
        <v>1.6149142721519892E-5</v>
      </c>
      <c r="AF9" s="22">
        <v>5.5169162167770028E-6</v>
      </c>
      <c r="AG9" s="22">
        <v>2.2690183256893741E-5</v>
      </c>
      <c r="AH9" s="22">
        <v>5.3057071906876102E-6</v>
      </c>
      <c r="AI9" s="22">
        <v>4.8812870632669352E-6</v>
      </c>
      <c r="AJ9" s="22">
        <v>6.5680088739430805E-6</v>
      </c>
      <c r="AK9" s="22">
        <v>1.5496574499194391E-5</v>
      </c>
      <c r="AL9" s="22">
        <v>9.7728899309874826E-6</v>
      </c>
      <c r="AM9" s="22">
        <v>2.5259355781389865E-4</v>
      </c>
      <c r="AN9" s="22">
        <v>3.02457085824904E-4</v>
      </c>
      <c r="AO9" s="22">
        <v>2.6856554816714125E-4</v>
      </c>
      <c r="AP9" s="22">
        <v>8.2376690894477813E-6</v>
      </c>
      <c r="AQ9" s="22">
        <v>2.3539473081827626E-3</v>
      </c>
      <c r="AR9" s="22">
        <v>2.0586195438541157E-5</v>
      </c>
      <c r="AS9" s="24">
        <v>1.811565465108247E-5</v>
      </c>
      <c r="AT9" s="39">
        <f t="shared" ref="AT9:AT44" si="0">SUM(I9:AS9)</f>
        <v>1.0325065742787247</v>
      </c>
      <c r="AU9">
        <f>AT9/(SUM($I$9:$AS$45)/37)</f>
        <v>0.83281426922628843</v>
      </c>
    </row>
    <row r="10" spans="2:48" ht="14.25" customHeight="1" x14ac:dyDescent="0.15">
      <c r="B10" s="5" t="s">
        <v>49</v>
      </c>
      <c r="C10" s="42" t="s">
        <v>104</v>
      </c>
      <c r="D10" s="40">
        <v>0.80659464062789643</v>
      </c>
      <c r="E10" s="40">
        <f t="shared" ref="E10:E45" si="1">AU10</f>
        <v>0.80659464062789643</v>
      </c>
      <c r="G10" s="5" t="s">
        <v>49</v>
      </c>
      <c r="H10" s="42" t="s">
        <v>104</v>
      </c>
      <c r="I10" s="33">
        <v>0</v>
      </c>
      <c r="J10" s="22">
        <v>1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4">
        <v>0</v>
      </c>
      <c r="AT10" s="39">
        <f t="shared" si="0"/>
        <v>1</v>
      </c>
      <c r="AU10">
        <f t="shared" ref="AU10:AU45" si="2">AT10/(SUM($I$9:$AS$45)/37)</f>
        <v>0.80659464062789643</v>
      </c>
    </row>
    <row r="11" spans="2:48" ht="14.25" customHeight="1" x14ac:dyDescent="0.15">
      <c r="B11" s="5" t="s">
        <v>50</v>
      </c>
      <c r="C11" s="42" t="s">
        <v>123</v>
      </c>
      <c r="D11" s="40">
        <v>1.0169730188675201</v>
      </c>
      <c r="E11" s="40">
        <f t="shared" si="1"/>
        <v>0.85411007151818386</v>
      </c>
      <c r="G11" s="5" t="s">
        <v>50</v>
      </c>
      <c r="H11" s="42" t="s">
        <v>123</v>
      </c>
      <c r="I11" s="33">
        <v>1.7351581175093827E-3</v>
      </c>
      <c r="J11" s="22">
        <v>0</v>
      </c>
      <c r="K11" s="22">
        <v>1.0356283100831785</v>
      </c>
      <c r="L11" s="22">
        <v>1.6425189109245733E-4</v>
      </c>
      <c r="M11" s="22">
        <v>3.4239143420816876E-4</v>
      </c>
      <c r="N11" s="22">
        <v>1.9005800756759644E-3</v>
      </c>
      <c r="O11" s="22">
        <v>1.8706646343034863E-5</v>
      </c>
      <c r="P11" s="22">
        <v>5.501490712150693E-5</v>
      </c>
      <c r="Q11" s="22">
        <v>5.6759878723095241E-5</v>
      </c>
      <c r="R11" s="22">
        <v>8.342015134599712E-6</v>
      </c>
      <c r="S11" s="22">
        <v>8.9188114608917636E-6</v>
      </c>
      <c r="T11" s="22">
        <v>8.3149076381801755E-6</v>
      </c>
      <c r="U11" s="22">
        <v>9.260500439904295E-6</v>
      </c>
      <c r="V11" s="22">
        <v>7.5534601532760052E-6</v>
      </c>
      <c r="W11" s="22">
        <v>7.573875244375433E-6</v>
      </c>
      <c r="X11" s="22">
        <v>1.2043790620111627E-5</v>
      </c>
      <c r="Y11" s="22">
        <v>1.092549913333102E-5</v>
      </c>
      <c r="Z11" s="22">
        <v>7.2373321309436519E-6</v>
      </c>
      <c r="AA11" s="22">
        <v>9.9147358737176234E-6</v>
      </c>
      <c r="AB11" s="22">
        <v>2.9563456275605749E-4</v>
      </c>
      <c r="AC11" s="22">
        <v>1.6912658541059212E-5</v>
      </c>
      <c r="AD11" s="22">
        <v>8.1609610271332896E-6</v>
      </c>
      <c r="AE11" s="22">
        <v>1.9733414776393579E-5</v>
      </c>
      <c r="AF11" s="22">
        <v>1.2165937433029786E-5</v>
      </c>
      <c r="AG11" s="22">
        <v>3.4143575012492924E-5</v>
      </c>
      <c r="AH11" s="22">
        <v>1.4264361067741253E-5</v>
      </c>
      <c r="AI11" s="22">
        <v>1.2495173693545649E-5</v>
      </c>
      <c r="AJ11" s="22">
        <v>1.638025399126809E-5</v>
      </c>
      <c r="AK11" s="22">
        <v>7.8850297747214381E-5</v>
      </c>
      <c r="AL11" s="22">
        <v>1.1162591737688031E-4</v>
      </c>
      <c r="AM11" s="22">
        <v>1.0658920645328354E-3</v>
      </c>
      <c r="AN11" s="22">
        <v>1.217705261165799E-3</v>
      </c>
      <c r="AO11" s="22">
        <v>2.475768994550468E-4</v>
      </c>
      <c r="AP11" s="22">
        <v>3.1051032533219403E-5</v>
      </c>
      <c r="AQ11" s="22">
        <v>1.536769806923929E-2</v>
      </c>
      <c r="AR11" s="22">
        <v>3.1553971907044863E-5</v>
      </c>
      <c r="AS11" s="24">
        <v>3.355842165156537E-4</v>
      </c>
      <c r="AT11" s="39">
        <f t="shared" si="0"/>
        <v>1.0589086865904525</v>
      </c>
      <c r="AU11">
        <f t="shared" si="2"/>
        <v>0.85411007151818386</v>
      </c>
    </row>
    <row r="12" spans="2:48" ht="14.25" customHeight="1" x14ac:dyDescent="0.15">
      <c r="B12" s="5" t="s">
        <v>51</v>
      </c>
      <c r="C12" s="42" t="s">
        <v>124</v>
      </c>
      <c r="D12" s="40">
        <v>0.98749815004069774</v>
      </c>
      <c r="E12" s="40">
        <f t="shared" si="1"/>
        <v>0.80848001922211421</v>
      </c>
      <c r="G12" s="5" t="s">
        <v>51</v>
      </c>
      <c r="H12" s="42" t="s">
        <v>124</v>
      </c>
      <c r="I12" s="33">
        <v>2.2123818699818637E-5</v>
      </c>
      <c r="J12" s="22">
        <v>0</v>
      </c>
      <c r="K12" s="22">
        <v>1.0498654554290264E-5</v>
      </c>
      <c r="L12" s="22">
        <v>1.001422763512215</v>
      </c>
      <c r="M12" s="22">
        <v>1.7391980542527643E-5</v>
      </c>
      <c r="N12" s="22">
        <v>1.4801214162670365E-5</v>
      </c>
      <c r="O12" s="22">
        <v>7.1076262257026266E-6</v>
      </c>
      <c r="P12" s="22">
        <v>2.2915801292749028E-5</v>
      </c>
      <c r="Q12" s="22">
        <v>1.6958750364367066E-5</v>
      </c>
      <c r="R12" s="22">
        <v>9.9408028423019212E-6</v>
      </c>
      <c r="S12" s="22">
        <v>8.6978156718034935E-6</v>
      </c>
      <c r="T12" s="22">
        <v>9.0165458736603535E-6</v>
      </c>
      <c r="U12" s="22">
        <v>1.2737009347077322E-5</v>
      </c>
      <c r="V12" s="22">
        <v>1.7318372182785085E-5</v>
      </c>
      <c r="W12" s="22">
        <v>1.3468005710177518E-5</v>
      </c>
      <c r="X12" s="22">
        <v>2.3722177928950302E-5</v>
      </c>
      <c r="Y12" s="22">
        <v>1.6379583071592487E-5</v>
      </c>
      <c r="Z12" s="22">
        <v>6.0501967055650154E-6</v>
      </c>
      <c r="AA12" s="22">
        <v>1.2810494919280315E-5</v>
      </c>
      <c r="AB12" s="22">
        <v>3.3190895434451012E-5</v>
      </c>
      <c r="AC12" s="22">
        <v>3.071261518807141E-5</v>
      </c>
      <c r="AD12" s="22">
        <v>5.2533263066281813E-6</v>
      </c>
      <c r="AE12" s="22">
        <v>1.4190174791067192E-5</v>
      </c>
      <c r="AF12" s="22">
        <v>2.37030997220073E-5</v>
      </c>
      <c r="AG12" s="22">
        <v>3.453974854251728E-5</v>
      </c>
      <c r="AH12" s="22">
        <v>1.3239103503786264E-5</v>
      </c>
      <c r="AI12" s="22">
        <v>2.479373936521164E-6</v>
      </c>
      <c r="AJ12" s="22">
        <v>1.5275670201340021E-5</v>
      </c>
      <c r="AK12" s="22">
        <v>1.0381275592247283E-5</v>
      </c>
      <c r="AL12" s="22">
        <v>3.3523607273380898E-5</v>
      </c>
      <c r="AM12" s="22">
        <v>7.3702761300579667E-6</v>
      </c>
      <c r="AN12" s="22">
        <v>2.8053484260120838E-5</v>
      </c>
      <c r="AO12" s="22">
        <v>2.007628134320424E-4</v>
      </c>
      <c r="AP12" s="22">
        <v>1.7949272667773001E-5</v>
      </c>
      <c r="AQ12" s="22">
        <v>3.571716661112235E-5</v>
      </c>
      <c r="AR12" s="22">
        <v>1.5647654253955865E-4</v>
      </c>
      <c r="AS12" s="24">
        <v>9.9340905252283606E-6</v>
      </c>
      <c r="AT12" s="39">
        <f t="shared" si="0"/>
        <v>1.002337454898969</v>
      </c>
      <c r="AU12">
        <f t="shared" si="2"/>
        <v>0.80848001922211421</v>
      </c>
    </row>
    <row r="13" spans="2:48" ht="14.25" customHeight="1" x14ac:dyDescent="0.15">
      <c r="B13" s="5" t="s">
        <v>52</v>
      </c>
      <c r="C13" s="42" t="s">
        <v>105</v>
      </c>
      <c r="D13" s="40">
        <v>1.0110242435246717</v>
      </c>
      <c r="E13" s="40">
        <f t="shared" si="1"/>
        <v>0.93570089282676083</v>
      </c>
      <c r="G13" s="5" t="s">
        <v>52</v>
      </c>
      <c r="H13" s="42" t="s">
        <v>105</v>
      </c>
      <c r="I13" s="33">
        <v>7.0311087300476286E-3</v>
      </c>
      <c r="J13" s="22">
        <v>0</v>
      </c>
      <c r="K13" s="22">
        <v>3.1393043115959104E-3</v>
      </c>
      <c r="L13" s="22">
        <v>1.0671788973769161E-3</v>
      </c>
      <c r="M13" s="22">
        <v>1.0517663625298856</v>
      </c>
      <c r="N13" s="22">
        <v>3.1853257803542297E-3</v>
      </c>
      <c r="O13" s="22">
        <v>2.6810469308349101E-4</v>
      </c>
      <c r="P13" s="22">
        <v>9.6377238050242753E-4</v>
      </c>
      <c r="Q13" s="22">
        <v>2.2651293464886154E-3</v>
      </c>
      <c r="R13" s="22">
        <v>3.1248235491505882E-4</v>
      </c>
      <c r="S13" s="22">
        <v>5.7460006576747771E-4</v>
      </c>
      <c r="T13" s="22">
        <v>8.8979778078565684E-4</v>
      </c>
      <c r="U13" s="22">
        <v>3.3755089040304567E-4</v>
      </c>
      <c r="V13" s="22">
        <v>3.1024601080596319E-4</v>
      </c>
      <c r="W13" s="22">
        <v>7.4677468773693843E-4</v>
      </c>
      <c r="X13" s="22">
        <v>7.4870151674189065E-4</v>
      </c>
      <c r="Y13" s="22">
        <v>1.0447928129435743E-3</v>
      </c>
      <c r="Z13" s="22">
        <v>3.8608398784771266E-4</v>
      </c>
      <c r="AA13" s="22">
        <v>3.4725075089695454E-4</v>
      </c>
      <c r="AB13" s="22">
        <v>9.3374821537212382E-3</v>
      </c>
      <c r="AC13" s="22">
        <v>6.2081495121747527E-3</v>
      </c>
      <c r="AD13" s="22">
        <v>7.3711644119572222E-4</v>
      </c>
      <c r="AE13" s="22">
        <v>1.1084527678695436E-3</v>
      </c>
      <c r="AF13" s="22">
        <v>9.2447691092284489E-4</v>
      </c>
      <c r="AG13" s="22">
        <v>1.2047066600602838E-3</v>
      </c>
      <c r="AH13" s="22">
        <v>1.0029974407616674E-3</v>
      </c>
      <c r="AI13" s="22">
        <v>2.9512701035582894E-4</v>
      </c>
      <c r="AJ13" s="22">
        <v>1.0880703105303063E-3</v>
      </c>
      <c r="AK13" s="22">
        <v>1.2165131346501524E-3</v>
      </c>
      <c r="AL13" s="22">
        <v>4.7838777353643709E-4</v>
      </c>
      <c r="AM13" s="22">
        <v>1.4329035547824319E-3</v>
      </c>
      <c r="AN13" s="22">
        <v>1.1408339951623811E-3</v>
      </c>
      <c r="AO13" s="22">
        <v>2.8385034666112436E-3</v>
      </c>
      <c r="AP13" s="22">
        <v>8.4517468203298778E-4</v>
      </c>
      <c r="AQ13" s="22">
        <v>1.016715435970871E-3</v>
      </c>
      <c r="AR13" s="22">
        <v>5.3353551175196023E-2</v>
      </c>
      <c r="AS13" s="24">
        <v>4.4963483428045426E-4</v>
      </c>
      <c r="AT13" s="39">
        <f t="shared" si="0"/>
        <v>1.1600633647879945</v>
      </c>
      <c r="AU13">
        <f t="shared" si="2"/>
        <v>0.93570089282676083</v>
      </c>
    </row>
    <row r="14" spans="2:48" ht="14.25" customHeight="1" x14ac:dyDescent="0.15">
      <c r="B14" s="5" t="s">
        <v>53</v>
      </c>
      <c r="C14" s="42" t="s">
        <v>125</v>
      </c>
      <c r="D14" s="40">
        <v>1.0132936918768038</v>
      </c>
      <c r="E14" s="40">
        <f t="shared" si="1"/>
        <v>0.94474743924075588</v>
      </c>
      <c r="G14" s="5" t="s">
        <v>53</v>
      </c>
      <c r="H14" s="42" t="s">
        <v>125</v>
      </c>
      <c r="I14" s="33">
        <v>9.5237067639404871E-3</v>
      </c>
      <c r="J14" s="22">
        <v>0</v>
      </c>
      <c r="K14" s="22">
        <v>2.1981075745314102E-3</v>
      </c>
      <c r="L14" s="22">
        <v>1.3891847328074814E-2</v>
      </c>
      <c r="M14" s="22">
        <v>3.1676407880227358E-3</v>
      </c>
      <c r="N14" s="22">
        <v>1.0454093304460834</v>
      </c>
      <c r="O14" s="22">
        <v>5.8168124553642864E-3</v>
      </c>
      <c r="P14" s="22">
        <v>2.5617339033575666E-2</v>
      </c>
      <c r="Q14" s="22">
        <v>4.0196424372096612E-3</v>
      </c>
      <c r="R14" s="22">
        <v>7.4993023950795958E-4</v>
      </c>
      <c r="S14" s="22">
        <v>2.0924501903484966E-3</v>
      </c>
      <c r="T14" s="22">
        <v>1.6376184477221783E-3</v>
      </c>
      <c r="U14" s="22">
        <v>7.2957460642872037E-4</v>
      </c>
      <c r="V14" s="22">
        <v>7.1992449592361753E-4</v>
      </c>
      <c r="W14" s="22">
        <v>1.1118058608179588E-3</v>
      </c>
      <c r="X14" s="22">
        <v>1.8936083684669256E-3</v>
      </c>
      <c r="Y14" s="22">
        <v>1.8242202210708243E-3</v>
      </c>
      <c r="Z14" s="22">
        <v>8.6092790022847493E-4</v>
      </c>
      <c r="AA14" s="22">
        <v>3.2938440598782141E-3</v>
      </c>
      <c r="AB14" s="22">
        <v>6.1810858711908463E-3</v>
      </c>
      <c r="AC14" s="22">
        <v>9.5064566401920471E-4</v>
      </c>
      <c r="AD14" s="22">
        <v>4.0736308692373313E-4</v>
      </c>
      <c r="AE14" s="22">
        <v>1.8072191516936959E-3</v>
      </c>
      <c r="AF14" s="22">
        <v>2.5378451063591484E-3</v>
      </c>
      <c r="AG14" s="22">
        <v>1.041734817207391E-4</v>
      </c>
      <c r="AH14" s="22">
        <v>1.3530186600580588E-4</v>
      </c>
      <c r="AI14" s="22">
        <v>5.4914023299394487E-5</v>
      </c>
      <c r="AJ14" s="22">
        <v>2.6750415597679306E-4</v>
      </c>
      <c r="AK14" s="22">
        <v>2.6368499032884593E-4</v>
      </c>
      <c r="AL14" s="22">
        <v>2.8375370347232708E-4</v>
      </c>
      <c r="AM14" s="22">
        <v>1.8970630459763578E-3</v>
      </c>
      <c r="AN14" s="22">
        <v>2.6186534390681662E-2</v>
      </c>
      <c r="AO14" s="22">
        <v>5.3744644478834376E-4</v>
      </c>
      <c r="AP14" s="22">
        <v>7.3283414785358216E-4</v>
      </c>
      <c r="AQ14" s="22">
        <v>1.787786600971951E-3</v>
      </c>
      <c r="AR14" s="22">
        <v>1.8625287421414176E-3</v>
      </c>
      <c r="AS14" s="24">
        <v>7.2307749220906314E-4</v>
      </c>
      <c r="AT14" s="39">
        <f t="shared" si="0"/>
        <v>1.1712790931828085</v>
      </c>
      <c r="AU14">
        <f t="shared" si="2"/>
        <v>0.94474743924075588</v>
      </c>
    </row>
    <row r="15" spans="2:48" ht="14.25" customHeight="1" x14ac:dyDescent="0.15">
      <c r="B15" s="5" t="s">
        <v>54</v>
      </c>
      <c r="C15" s="42" t="s">
        <v>126</v>
      </c>
      <c r="D15" s="40">
        <v>0.95224611422881689</v>
      </c>
      <c r="E15" s="40">
        <f t="shared" si="1"/>
        <v>0.81427943269521619</v>
      </c>
      <c r="G15" s="5" t="s">
        <v>54</v>
      </c>
      <c r="H15" s="42" t="s">
        <v>126</v>
      </c>
      <c r="I15" s="33">
        <v>2.916663612482519E-4</v>
      </c>
      <c r="J15" s="22">
        <v>0</v>
      </c>
      <c r="K15" s="22">
        <v>1.0410380309492452E-4</v>
      </c>
      <c r="L15" s="22">
        <v>7.0984740807060928E-5</v>
      </c>
      <c r="M15" s="22">
        <v>8.5909117967858972E-5</v>
      </c>
      <c r="N15" s="22">
        <v>1.0726743830398626E-4</v>
      </c>
      <c r="O15" s="22">
        <v>1.0039566460377138</v>
      </c>
      <c r="P15" s="22">
        <v>5.2157021412290312E-5</v>
      </c>
      <c r="Q15" s="22">
        <v>3.1158614425740152E-4</v>
      </c>
      <c r="R15" s="22">
        <v>2.9743125492505905E-4</v>
      </c>
      <c r="S15" s="22">
        <v>1.2131306345022436E-4</v>
      </c>
      <c r="T15" s="22">
        <v>9.2783156040355085E-5</v>
      </c>
      <c r="U15" s="22">
        <v>4.7374989616070179E-5</v>
      </c>
      <c r="V15" s="22">
        <v>3.6694472042934165E-5</v>
      </c>
      <c r="W15" s="22">
        <v>5.0333724863930361E-5</v>
      </c>
      <c r="X15" s="22">
        <v>4.0458070594076982E-5</v>
      </c>
      <c r="Y15" s="22">
        <v>4.5428449943961049E-5</v>
      </c>
      <c r="Z15" s="22">
        <v>2.8431744940117041E-5</v>
      </c>
      <c r="AA15" s="22">
        <v>5.1101932467075719E-5</v>
      </c>
      <c r="AB15" s="22">
        <v>1.1207451077525167E-4</v>
      </c>
      <c r="AC15" s="22">
        <v>2.4270888124558305E-4</v>
      </c>
      <c r="AD15" s="22">
        <v>5.5354240868784081E-4</v>
      </c>
      <c r="AE15" s="22">
        <v>2.7466970223653239E-4</v>
      </c>
      <c r="AF15" s="22">
        <v>2.9126085545538063E-4</v>
      </c>
      <c r="AG15" s="22">
        <v>7.7697774154915938E-5</v>
      </c>
      <c r="AH15" s="22">
        <v>5.1850398129525224E-5</v>
      </c>
      <c r="AI15" s="22">
        <v>1.9829386788345716E-5</v>
      </c>
      <c r="AJ15" s="22">
        <v>1.2005637665449462E-3</v>
      </c>
      <c r="AK15" s="22">
        <v>4.3714869577052714E-5</v>
      </c>
      <c r="AL15" s="22">
        <v>1.9997044365239588E-4</v>
      </c>
      <c r="AM15" s="22">
        <v>8.7855161070158586E-5</v>
      </c>
      <c r="AN15" s="22">
        <v>6.1619101543831565E-5</v>
      </c>
      <c r="AO15" s="22">
        <v>1.0021617743333317E-4</v>
      </c>
      <c r="AP15" s="22">
        <v>5.9361098746859271E-5</v>
      </c>
      <c r="AQ15" s="22">
        <v>1.1623651408442495E-4</v>
      </c>
      <c r="AR15" s="22">
        <v>6.9926960983479242E-5</v>
      </c>
      <c r="AS15" s="24">
        <v>1.7268289327229745E-4</v>
      </c>
      <c r="AT15" s="39">
        <f t="shared" si="0"/>
        <v>1.0095274524280715</v>
      </c>
      <c r="AU15">
        <f t="shared" si="2"/>
        <v>0.81427943269521619</v>
      </c>
    </row>
    <row r="16" spans="2:48" ht="14.25" customHeight="1" x14ac:dyDescent="0.15">
      <c r="B16" s="5" t="s">
        <v>55</v>
      </c>
      <c r="C16" s="42" t="s">
        <v>144</v>
      </c>
      <c r="D16" s="40">
        <v>0.98244376962270874</v>
      </c>
      <c r="E16" s="40">
        <f t="shared" si="1"/>
        <v>0.88691837059728462</v>
      </c>
      <c r="G16" s="5" t="s">
        <v>55</v>
      </c>
      <c r="H16" s="42" t="s">
        <v>144</v>
      </c>
      <c r="I16" s="33">
        <v>2.8246699727491288E-3</v>
      </c>
      <c r="J16" s="22">
        <v>0</v>
      </c>
      <c r="K16" s="22">
        <v>2.9178933154769987E-3</v>
      </c>
      <c r="L16" s="22">
        <v>1.6973506893070574E-3</v>
      </c>
      <c r="M16" s="22">
        <v>1.3804185233512063E-3</v>
      </c>
      <c r="N16" s="22">
        <v>5.8820458896153126E-3</v>
      </c>
      <c r="O16" s="22">
        <v>2.4010027275911272E-4</v>
      </c>
      <c r="P16" s="22">
        <v>1.0250736443345074</v>
      </c>
      <c r="Q16" s="22">
        <v>8.2327028242932057E-4</v>
      </c>
      <c r="R16" s="22">
        <v>1.7006988585794745E-4</v>
      </c>
      <c r="S16" s="22">
        <v>1.8777870140587892E-3</v>
      </c>
      <c r="T16" s="22">
        <v>9.3115270417060364E-4</v>
      </c>
      <c r="U16" s="22">
        <v>1.3182161911137673E-3</v>
      </c>
      <c r="V16" s="22">
        <v>2.0708976980985069E-3</v>
      </c>
      <c r="W16" s="22">
        <v>5.7820929858708901E-3</v>
      </c>
      <c r="X16" s="22">
        <v>1.7069656897610132E-3</v>
      </c>
      <c r="Y16" s="22">
        <v>4.0957516086096418E-3</v>
      </c>
      <c r="Z16" s="22">
        <v>2.1672839616926165E-3</v>
      </c>
      <c r="AA16" s="22">
        <v>7.0830774799349626E-3</v>
      </c>
      <c r="AB16" s="22">
        <v>7.0504519001797711E-3</v>
      </c>
      <c r="AC16" s="22">
        <v>1.9064679682430628E-3</v>
      </c>
      <c r="AD16" s="22">
        <v>1.7939128461009321E-4</v>
      </c>
      <c r="AE16" s="22">
        <v>5.4365703688172258E-3</v>
      </c>
      <c r="AF16" s="22">
        <v>2.6321116636395308E-3</v>
      </c>
      <c r="AG16" s="22">
        <v>7.8990177831755166E-4</v>
      </c>
      <c r="AH16" s="22">
        <v>5.3104144251077509E-4</v>
      </c>
      <c r="AI16" s="22">
        <v>1.9152882694966055E-4</v>
      </c>
      <c r="AJ16" s="22">
        <v>5.5769215017601478E-4</v>
      </c>
      <c r="AK16" s="22">
        <v>5.7308174694638953E-4</v>
      </c>
      <c r="AL16" s="22">
        <v>4.1139350184008221E-4</v>
      </c>
      <c r="AM16" s="22">
        <v>8.0439177341262778E-4</v>
      </c>
      <c r="AN16" s="22">
        <v>5.3959467421289603E-4</v>
      </c>
      <c r="AO16" s="22">
        <v>1.2670389697326053E-3</v>
      </c>
      <c r="AP16" s="22">
        <v>8.8055670474527809E-4</v>
      </c>
      <c r="AQ16" s="22">
        <v>5.8423120512289387E-4</v>
      </c>
      <c r="AR16" s="22">
        <v>5.9149596955753994E-3</v>
      </c>
      <c r="AS16" s="24">
        <v>1.2906693911434847E-3</v>
      </c>
      <c r="AT16" s="39">
        <f t="shared" si="0"/>
        <v>1.0995837635455399</v>
      </c>
      <c r="AU16">
        <f t="shared" si="2"/>
        <v>0.88691837059728462</v>
      </c>
    </row>
    <row r="17" spans="2:47" x14ac:dyDescent="0.15">
      <c r="B17" s="5" t="s">
        <v>56</v>
      </c>
      <c r="C17" s="42" t="s">
        <v>127</v>
      </c>
      <c r="D17" s="40">
        <v>1.0131484789446488</v>
      </c>
      <c r="E17" s="40">
        <f t="shared" si="1"/>
        <v>0.83936877544194355</v>
      </c>
      <c r="G17" s="5" t="s">
        <v>56</v>
      </c>
      <c r="H17" s="42" t="s">
        <v>127</v>
      </c>
      <c r="I17" s="33">
        <v>4.394250336437337E-4</v>
      </c>
      <c r="J17" s="22">
        <v>0</v>
      </c>
      <c r="K17" s="22">
        <v>2.7403398280932668E-4</v>
      </c>
      <c r="L17" s="22">
        <v>1.2421022597869827E-4</v>
      </c>
      <c r="M17" s="22">
        <v>1.123627298831932E-4</v>
      </c>
      <c r="N17" s="22">
        <v>1.0003801445101208E-3</v>
      </c>
      <c r="O17" s="22">
        <v>2.3694925607179629E-3</v>
      </c>
      <c r="P17" s="22">
        <v>3.1905576142234634E-4</v>
      </c>
      <c r="Q17" s="22">
        <v>1.0128789423896056</v>
      </c>
      <c r="R17" s="22">
        <v>6.7126266803362066E-4</v>
      </c>
      <c r="S17" s="22">
        <v>1.2776776999177914E-4</v>
      </c>
      <c r="T17" s="22">
        <v>5.9612812803724055E-4</v>
      </c>
      <c r="U17" s="22">
        <v>1.1067951782208411E-3</v>
      </c>
      <c r="V17" s="22">
        <v>5.8351951853082831E-4</v>
      </c>
      <c r="W17" s="22">
        <v>7.126482748154769E-3</v>
      </c>
      <c r="X17" s="22">
        <v>3.6588295143900338E-3</v>
      </c>
      <c r="Y17" s="22">
        <v>7.1278556361880491E-4</v>
      </c>
      <c r="Z17" s="22">
        <v>1.6005004974893665E-4</v>
      </c>
      <c r="AA17" s="22">
        <v>2.9180017227171143E-4</v>
      </c>
      <c r="AB17" s="22">
        <v>5.1686695699398465E-4</v>
      </c>
      <c r="AC17" s="22">
        <v>4.6652603244053776E-3</v>
      </c>
      <c r="AD17" s="22">
        <v>1.4793821928700174E-4</v>
      </c>
      <c r="AE17" s="22">
        <v>7.7926260101333358E-4</v>
      </c>
      <c r="AF17" s="22">
        <v>8.7311541855140053E-5</v>
      </c>
      <c r="AG17" s="22">
        <v>5.4850131665551141E-5</v>
      </c>
      <c r="AH17" s="22">
        <v>4.254663440593849E-5</v>
      </c>
      <c r="AI17" s="22">
        <v>7.9772654302910607E-5</v>
      </c>
      <c r="AJ17" s="22">
        <v>9.9403448520847873E-5</v>
      </c>
      <c r="AK17" s="22">
        <v>5.0781998056954669E-5</v>
      </c>
      <c r="AL17" s="22">
        <v>7.3364387509790516E-5</v>
      </c>
      <c r="AM17" s="22">
        <v>2.1666099810952933E-4</v>
      </c>
      <c r="AN17" s="22">
        <v>1.2368571235484919E-4</v>
      </c>
      <c r="AO17" s="22">
        <v>8.2340820579829984E-5</v>
      </c>
      <c r="AP17" s="22">
        <v>7.556239113402734E-5</v>
      </c>
      <c r="AQ17" s="22">
        <v>1.3424263841132342E-4</v>
      </c>
      <c r="AR17" s="22">
        <v>5.2234332159265147E-4</v>
      </c>
      <c r="AS17" s="24">
        <v>3.2720185870583869E-4</v>
      </c>
      <c r="AT17" s="39">
        <f t="shared" si="0"/>
        <v>1.0406327207784742</v>
      </c>
      <c r="AU17">
        <f t="shared" si="2"/>
        <v>0.83936877544194355</v>
      </c>
    </row>
    <row r="18" spans="2:47" x14ac:dyDescent="0.15">
      <c r="B18" s="5" t="s">
        <v>57</v>
      </c>
      <c r="C18" s="42" t="s">
        <v>128</v>
      </c>
      <c r="D18" s="40">
        <v>0.98722878599061925</v>
      </c>
      <c r="E18" s="40">
        <f t="shared" si="1"/>
        <v>0.85121478413259599</v>
      </c>
      <c r="G18" s="5" t="s">
        <v>57</v>
      </c>
      <c r="H18" s="42" t="s">
        <v>128</v>
      </c>
      <c r="I18" s="33">
        <v>2.5466289668422342E-5</v>
      </c>
      <c r="J18" s="22">
        <v>0</v>
      </c>
      <c r="K18" s="22">
        <v>3.2562949324575992E-5</v>
      </c>
      <c r="L18" s="22">
        <v>3.7102772015044623E-5</v>
      </c>
      <c r="M18" s="22">
        <v>3.8160797283865605E-4</v>
      </c>
      <c r="N18" s="22">
        <v>3.8504506830011285E-5</v>
      </c>
      <c r="O18" s="22">
        <v>1.568063197555027E-5</v>
      </c>
      <c r="P18" s="22">
        <v>1.3964862123227106E-4</v>
      </c>
      <c r="Q18" s="22">
        <v>1.1396520343826794E-4</v>
      </c>
      <c r="R18" s="22">
        <v>1.0210506242418498</v>
      </c>
      <c r="S18" s="22">
        <v>8.5181145336260289E-5</v>
      </c>
      <c r="T18" s="22">
        <v>1.187175792448401E-2</v>
      </c>
      <c r="U18" s="22">
        <v>6.2770479161458259E-3</v>
      </c>
      <c r="V18" s="22">
        <v>5.1266526682332671E-3</v>
      </c>
      <c r="W18" s="22">
        <v>6.4245187523964329E-4</v>
      </c>
      <c r="X18" s="22">
        <v>7.9270057584351591E-4</v>
      </c>
      <c r="Y18" s="22">
        <v>3.003810689197417E-3</v>
      </c>
      <c r="Z18" s="22">
        <v>5.3051518923864826E-4</v>
      </c>
      <c r="AA18" s="22">
        <v>3.0354558339816726E-3</v>
      </c>
      <c r="AB18" s="22">
        <v>2.523051181487257E-4</v>
      </c>
      <c r="AC18" s="22">
        <v>1.3548926624926448E-3</v>
      </c>
      <c r="AD18" s="22">
        <v>4.2616626843529855E-5</v>
      </c>
      <c r="AE18" s="22">
        <v>8.706932514764991E-5</v>
      </c>
      <c r="AF18" s="22">
        <v>1.2213732611117409E-5</v>
      </c>
      <c r="AG18" s="22">
        <v>1.5556385007532425E-5</v>
      </c>
      <c r="AH18" s="22">
        <v>1.2926440481401336E-5</v>
      </c>
      <c r="AI18" s="22">
        <v>2.1998619207368555E-5</v>
      </c>
      <c r="AJ18" s="22">
        <v>4.4484853019684202E-5</v>
      </c>
      <c r="AK18" s="22">
        <v>1.5576983629922374E-5</v>
      </c>
      <c r="AL18" s="22">
        <v>2.6596197968187071E-5</v>
      </c>
      <c r="AM18" s="22">
        <v>1.6445921256126706E-5</v>
      </c>
      <c r="AN18" s="22">
        <v>1.006543158202563E-5</v>
      </c>
      <c r="AO18" s="22">
        <v>1.4560545325965582E-5</v>
      </c>
      <c r="AP18" s="22">
        <v>2.6009925999882053E-5</v>
      </c>
      <c r="AQ18" s="22">
        <v>1.8791981195683259E-5</v>
      </c>
      <c r="AR18" s="22">
        <v>3.0671620041197271E-5</v>
      </c>
      <c r="AS18" s="24">
        <v>1.1564747253599434E-4</v>
      </c>
      <c r="AT18" s="39">
        <f t="shared" si="0"/>
        <v>1.0553191668493667</v>
      </c>
      <c r="AU18">
        <f t="shared" si="2"/>
        <v>0.85121478413259599</v>
      </c>
    </row>
    <row r="19" spans="2:47" x14ac:dyDescent="0.15">
      <c r="B19" s="5" t="s">
        <v>58</v>
      </c>
      <c r="C19" s="42" t="s">
        <v>129</v>
      </c>
      <c r="D19" s="40">
        <v>0.89371071283921821</v>
      </c>
      <c r="E19" s="40">
        <f t="shared" si="1"/>
        <v>0.74952692542632138</v>
      </c>
      <c r="G19" s="5" t="s">
        <v>58</v>
      </c>
      <c r="H19" s="42" t="s">
        <v>129</v>
      </c>
      <c r="I19" s="33">
        <v>-1.2932054444252235E-5</v>
      </c>
      <c r="J19" s="22">
        <v>0</v>
      </c>
      <c r="K19" s="22">
        <v>-2.3259027873607729E-4</v>
      </c>
      <c r="L19" s="22">
        <v>-1.268212503743887E-5</v>
      </c>
      <c r="M19" s="22">
        <v>-1.2069137656163418E-4</v>
      </c>
      <c r="N19" s="22">
        <v>-2.5318478432502631E-4</v>
      </c>
      <c r="O19" s="22">
        <v>-1.1483618668759651E-5</v>
      </c>
      <c r="P19" s="22">
        <v>-2.1143817311592634E-4</v>
      </c>
      <c r="Q19" s="22">
        <v>-4.5134453228242843E-4</v>
      </c>
      <c r="R19" s="22">
        <v>-1.3595089796258214E-4</v>
      </c>
      <c r="S19" s="22">
        <v>0.96213586208362911</v>
      </c>
      <c r="T19" s="22">
        <v>-4.6639568918660744E-3</v>
      </c>
      <c r="U19" s="22">
        <v>-3.0767748307889303E-3</v>
      </c>
      <c r="V19" s="22">
        <v>-1.6098410632569946E-3</v>
      </c>
      <c r="W19" s="22">
        <v>-3.7802373007336854E-3</v>
      </c>
      <c r="X19" s="22">
        <v>-5.8291705599861294E-3</v>
      </c>
      <c r="Y19" s="22">
        <v>-5.4956006966352172E-3</v>
      </c>
      <c r="Z19" s="22">
        <v>-2.0550746479833177E-3</v>
      </c>
      <c r="AA19" s="22">
        <v>-2.3193348661370134E-3</v>
      </c>
      <c r="AB19" s="22">
        <v>-1.2815487170732003E-3</v>
      </c>
      <c r="AC19" s="22">
        <v>-6.0360807420201589E-4</v>
      </c>
      <c r="AD19" s="22">
        <v>-5.7366741150371001E-5</v>
      </c>
      <c r="AE19" s="22">
        <v>-6.522009188674515E-5</v>
      </c>
      <c r="AF19" s="22">
        <v>-1.0807127526545288E-5</v>
      </c>
      <c r="AG19" s="22">
        <v>-1.132448284557228E-5</v>
      </c>
      <c r="AH19" s="22">
        <v>-1.1553691101738967E-5</v>
      </c>
      <c r="AI19" s="22">
        <v>-1.1220890280864693E-5</v>
      </c>
      <c r="AJ19" s="22">
        <v>-1.9627389740671272E-5</v>
      </c>
      <c r="AK19" s="22">
        <v>-1.6313082335601856E-5</v>
      </c>
      <c r="AL19" s="22">
        <v>-3.4094674203044382E-5</v>
      </c>
      <c r="AM19" s="22">
        <v>-2.2448517362709069E-5</v>
      </c>
      <c r="AN19" s="22">
        <v>-1.2967633213281727E-4</v>
      </c>
      <c r="AO19" s="22">
        <v>-3.3807112043671911E-5</v>
      </c>
      <c r="AP19" s="22">
        <v>-3.9562852794973586E-5</v>
      </c>
      <c r="AQ19" s="22">
        <v>-4.2419136907086682E-5</v>
      </c>
      <c r="AR19" s="22">
        <v>-1.1320027957023511E-4</v>
      </c>
      <c r="AS19" s="24">
        <v>-1.1119296799144572E-4</v>
      </c>
      <c r="AT19" s="39">
        <f t="shared" si="0"/>
        <v>0.92924858122395848</v>
      </c>
      <c r="AU19">
        <f t="shared" si="2"/>
        <v>0.74952692542632138</v>
      </c>
    </row>
    <row r="20" spans="2:47" x14ac:dyDescent="0.15">
      <c r="B20" s="5" t="s">
        <v>59</v>
      </c>
      <c r="C20" s="42" t="s">
        <v>130</v>
      </c>
      <c r="D20" s="40">
        <v>0.9290542147904074</v>
      </c>
      <c r="E20" s="40">
        <f t="shared" si="1"/>
        <v>0.858792238440092</v>
      </c>
      <c r="G20" s="5" t="s">
        <v>59</v>
      </c>
      <c r="H20" s="42" t="s">
        <v>130</v>
      </c>
      <c r="I20" s="33">
        <v>6.6829242949259591E-4</v>
      </c>
      <c r="J20" s="22">
        <v>0</v>
      </c>
      <c r="K20" s="22">
        <v>2.2501316288917246E-3</v>
      </c>
      <c r="L20" s="22">
        <v>3.4278163041649392E-4</v>
      </c>
      <c r="M20" s="22">
        <v>1.1559243321510927E-3</v>
      </c>
      <c r="N20" s="22">
        <v>2.6002669415503142E-3</v>
      </c>
      <c r="O20" s="22">
        <v>1.6741985904134129E-4</v>
      </c>
      <c r="P20" s="22">
        <v>9.5436080203711816E-4</v>
      </c>
      <c r="Q20" s="22">
        <v>6.3611062056617804E-4</v>
      </c>
      <c r="R20" s="22">
        <v>1.2762473898283477E-3</v>
      </c>
      <c r="S20" s="22">
        <v>4.3339243630380624E-4</v>
      </c>
      <c r="T20" s="22">
        <v>1.0110188375775846</v>
      </c>
      <c r="U20" s="22">
        <v>3.966842281156905E-3</v>
      </c>
      <c r="V20" s="22">
        <v>4.1412172724187343E-3</v>
      </c>
      <c r="W20" s="22">
        <v>4.0368440087652857E-3</v>
      </c>
      <c r="X20" s="22">
        <v>3.5988362910772376E-3</v>
      </c>
      <c r="Y20" s="22">
        <v>5.2846112112511666E-3</v>
      </c>
      <c r="Z20" s="22">
        <v>1.6699228052062497E-3</v>
      </c>
      <c r="AA20" s="22">
        <v>1.3608350467208255E-3</v>
      </c>
      <c r="AB20" s="22">
        <v>2.3725813713680673E-3</v>
      </c>
      <c r="AC20" s="22">
        <v>1.0943983097904359E-2</v>
      </c>
      <c r="AD20" s="22">
        <v>4.4483887962862805E-4</v>
      </c>
      <c r="AE20" s="22">
        <v>7.7409076720397706E-4</v>
      </c>
      <c r="AF20" s="22">
        <v>1.298413759187285E-4</v>
      </c>
      <c r="AG20" s="22">
        <v>4.7159914595924383E-4</v>
      </c>
      <c r="AH20" s="22">
        <v>1.2359069467114038E-4</v>
      </c>
      <c r="AI20" s="22">
        <v>2.1633231377732966E-4</v>
      </c>
      <c r="AJ20" s="22">
        <v>3.8982848546899594E-4</v>
      </c>
      <c r="AK20" s="22">
        <v>1.8729937614438952E-4</v>
      </c>
      <c r="AL20" s="22">
        <v>6.7965564562643506E-4</v>
      </c>
      <c r="AM20" s="22">
        <v>1.7601715982388174E-4</v>
      </c>
      <c r="AN20" s="22">
        <v>2.074803770141468E-4</v>
      </c>
      <c r="AO20" s="22">
        <v>4.4181174585972556E-4</v>
      </c>
      <c r="AP20" s="22">
        <v>2.3954045701404136E-4</v>
      </c>
      <c r="AQ20" s="22">
        <v>5.6544036568236639E-4</v>
      </c>
      <c r="AR20" s="22">
        <v>2.7162940576378608E-4</v>
      </c>
      <c r="AS20" s="24">
        <v>5.1510882744040993E-4</v>
      </c>
      <c r="AT20" s="39">
        <f t="shared" si="0"/>
        <v>1.0647135440567299</v>
      </c>
      <c r="AU20">
        <f t="shared" si="2"/>
        <v>0.858792238440092</v>
      </c>
    </row>
    <row r="21" spans="2:47" x14ac:dyDescent="0.15">
      <c r="B21" s="5" t="s">
        <v>60</v>
      </c>
      <c r="C21" s="42" t="s">
        <v>37</v>
      </c>
      <c r="D21" s="40">
        <v>0.94442024136608604</v>
      </c>
      <c r="E21" s="40">
        <f t="shared" si="1"/>
        <v>0.81895174956387906</v>
      </c>
      <c r="G21" s="5" t="s">
        <v>60</v>
      </c>
      <c r="H21" s="42" t="s">
        <v>37</v>
      </c>
      <c r="I21" s="33">
        <v>1.5364128950966449E-5</v>
      </c>
      <c r="J21" s="22">
        <v>0</v>
      </c>
      <c r="K21" s="22">
        <v>2.214113990383805E-5</v>
      </c>
      <c r="L21" s="22">
        <v>1.9564106150105488E-5</v>
      </c>
      <c r="M21" s="22">
        <v>1.6454726515749459E-5</v>
      </c>
      <c r="N21" s="22">
        <v>2.7009017269805952E-5</v>
      </c>
      <c r="O21" s="22">
        <v>1.9164650685863641E-5</v>
      </c>
      <c r="P21" s="22">
        <v>3.9366468884851541E-5</v>
      </c>
      <c r="Q21" s="22">
        <v>4.0391976656117064E-5</v>
      </c>
      <c r="R21" s="22">
        <v>7.7006926221888277E-5</v>
      </c>
      <c r="S21" s="22">
        <v>1.20912915909E-5</v>
      </c>
      <c r="T21" s="22">
        <v>6.1669571413705315E-5</v>
      </c>
      <c r="U21" s="22">
        <v>1.0090467057939032</v>
      </c>
      <c r="V21" s="22">
        <v>2.0255583106962081E-3</v>
      </c>
      <c r="W21" s="22">
        <v>3.1144490314087548E-4</v>
      </c>
      <c r="X21" s="22">
        <v>1.6137861510149667E-4</v>
      </c>
      <c r="Y21" s="22">
        <v>3.9959780819279585E-4</v>
      </c>
      <c r="Z21" s="22">
        <v>2.1881306590686194E-4</v>
      </c>
      <c r="AA21" s="22">
        <v>6.0934896112719065E-4</v>
      </c>
      <c r="AB21" s="22">
        <v>2.4156468553503434E-5</v>
      </c>
      <c r="AC21" s="22">
        <v>4.1445152611890211E-4</v>
      </c>
      <c r="AD21" s="22">
        <v>4.0120418624565191E-5</v>
      </c>
      <c r="AE21" s="22">
        <v>7.4294923407986261E-4</v>
      </c>
      <c r="AF21" s="22">
        <v>3.1634133414176403E-5</v>
      </c>
      <c r="AG21" s="22">
        <v>2.9750947564092815E-5</v>
      </c>
      <c r="AH21" s="22">
        <v>4.257545917471996E-5</v>
      </c>
      <c r="AI21" s="22">
        <v>1.8378283336690443E-5</v>
      </c>
      <c r="AJ21" s="22">
        <v>6.8920128991087882E-5</v>
      </c>
      <c r="AK21" s="22">
        <v>5.5715046439808112E-5</v>
      </c>
      <c r="AL21" s="22">
        <v>5.2438255704010051E-5</v>
      </c>
      <c r="AM21" s="22">
        <v>3.7559656903295354E-5</v>
      </c>
      <c r="AN21" s="22">
        <v>2.0896013094985502E-5</v>
      </c>
      <c r="AO21" s="22">
        <v>3.1603084991438734E-5</v>
      </c>
      <c r="AP21" s="22">
        <v>3.9216035213850462E-4</v>
      </c>
      <c r="AQ21" s="22">
        <v>2.5839751512115434E-5</v>
      </c>
      <c r="AR21" s="22">
        <v>1.0771444205850606E-5</v>
      </c>
      <c r="AS21" s="24">
        <v>1.5710632699846334E-4</v>
      </c>
      <c r="AT21" s="39">
        <f t="shared" si="0"/>
        <v>1.0153200979941588</v>
      </c>
      <c r="AU21">
        <f t="shared" si="2"/>
        <v>0.81895174956387906</v>
      </c>
    </row>
    <row r="22" spans="2:47" x14ac:dyDescent="0.15">
      <c r="B22" s="5" t="s">
        <v>61</v>
      </c>
      <c r="C22" s="42" t="s">
        <v>38</v>
      </c>
      <c r="D22" s="40">
        <v>0.92556479882373222</v>
      </c>
      <c r="E22" s="40">
        <f t="shared" si="1"/>
        <v>0.8130291872442964</v>
      </c>
      <c r="G22" s="5" t="s">
        <v>61</v>
      </c>
      <c r="H22" s="42" t="s">
        <v>38</v>
      </c>
      <c r="I22" s="33">
        <v>1.6089444949196806E-5</v>
      </c>
      <c r="J22" s="22">
        <v>0</v>
      </c>
      <c r="K22" s="22">
        <v>2.7447095890527543E-5</v>
      </c>
      <c r="L22" s="22">
        <v>2.3650860478119228E-5</v>
      </c>
      <c r="M22" s="22">
        <v>1.5558051062771682E-5</v>
      </c>
      <c r="N22" s="22">
        <v>3.2981011872883354E-5</v>
      </c>
      <c r="O22" s="22">
        <v>1.8129327730515512E-5</v>
      </c>
      <c r="P22" s="22">
        <v>1.6862491602973259E-4</v>
      </c>
      <c r="Q22" s="22">
        <v>4.2795848807450453E-5</v>
      </c>
      <c r="R22" s="22">
        <v>8.3762777113946153E-5</v>
      </c>
      <c r="S22" s="22">
        <v>1.5656574035436312E-5</v>
      </c>
      <c r="T22" s="22">
        <v>3.3593514126032026E-5</v>
      </c>
      <c r="U22" s="22">
        <v>3.1519985627244748E-4</v>
      </c>
      <c r="V22" s="22">
        <v>1.0054299389776999</v>
      </c>
      <c r="W22" s="22">
        <v>5.8069885680082161E-5</v>
      </c>
      <c r="X22" s="22">
        <v>1.3417522138750218E-4</v>
      </c>
      <c r="Y22" s="22">
        <v>2.0418487017863495E-4</v>
      </c>
      <c r="Z22" s="22">
        <v>3.9546801705529122E-5</v>
      </c>
      <c r="AA22" s="22">
        <v>6.1848458563867388E-5</v>
      </c>
      <c r="AB22" s="22">
        <v>2.6975027488995812E-5</v>
      </c>
      <c r="AC22" s="22">
        <v>4.935332550631644E-5</v>
      </c>
      <c r="AD22" s="22">
        <v>3.9860170296253073E-5</v>
      </c>
      <c r="AE22" s="22">
        <v>8.8465618684489871E-5</v>
      </c>
      <c r="AF22" s="22">
        <v>3.2352576272004445E-5</v>
      </c>
      <c r="AG22" s="22">
        <v>3.5538306455753932E-5</v>
      </c>
      <c r="AH22" s="22">
        <v>5.4146415869778352E-5</v>
      </c>
      <c r="AI22" s="22">
        <v>1.6843280973894207E-5</v>
      </c>
      <c r="AJ22" s="22">
        <v>6.9475179287637438E-5</v>
      </c>
      <c r="AK22" s="22">
        <v>7.2983849552235881E-5</v>
      </c>
      <c r="AL22" s="22">
        <v>4.0217972508187693E-5</v>
      </c>
      <c r="AM22" s="22">
        <v>4.0486157028550006E-5</v>
      </c>
      <c r="AN22" s="22">
        <v>2.2505557662411822E-5</v>
      </c>
      <c r="AO22" s="22">
        <v>3.8558298780846661E-5</v>
      </c>
      <c r="AP22" s="22">
        <v>5.6323341691094599E-4</v>
      </c>
      <c r="AQ22" s="22">
        <v>2.3487625691458176E-5</v>
      </c>
      <c r="AR22" s="22">
        <v>1.2418865827798328E-5</v>
      </c>
      <c r="AS22" s="24">
        <v>2.9267835059488466E-5</v>
      </c>
      <c r="AT22" s="39">
        <f t="shared" si="0"/>
        <v>1.0079774229734417</v>
      </c>
      <c r="AU22">
        <f t="shared" si="2"/>
        <v>0.8130291872442964</v>
      </c>
    </row>
    <row r="23" spans="2:47" x14ac:dyDescent="0.15">
      <c r="B23" s="5" t="s">
        <v>62</v>
      </c>
      <c r="C23" s="42" t="s">
        <v>39</v>
      </c>
      <c r="D23" s="40">
        <v>0.95429175312243208</v>
      </c>
      <c r="E23" s="40">
        <f t="shared" si="1"/>
        <v>0.80917502346644465</v>
      </c>
      <c r="G23" s="5" t="s">
        <v>62</v>
      </c>
      <c r="H23" s="42" t="s">
        <v>39</v>
      </c>
      <c r="I23" s="33">
        <v>4.8321168672207522E-6</v>
      </c>
      <c r="J23" s="22">
        <v>0</v>
      </c>
      <c r="K23" s="22">
        <v>6.7498611721804016E-6</v>
      </c>
      <c r="L23" s="22">
        <v>6.6618080667021206E-6</v>
      </c>
      <c r="M23" s="22">
        <v>4.7065045706965906E-6</v>
      </c>
      <c r="N23" s="22">
        <v>7.3396971940327022E-6</v>
      </c>
      <c r="O23" s="22">
        <v>3.9484627479284312E-6</v>
      </c>
      <c r="P23" s="22">
        <v>5.1865445761135983E-6</v>
      </c>
      <c r="Q23" s="22">
        <v>5.8970703762943278E-6</v>
      </c>
      <c r="R23" s="22">
        <v>3.7161197462909691E-6</v>
      </c>
      <c r="S23" s="22">
        <v>2.9343473335691338E-6</v>
      </c>
      <c r="T23" s="22">
        <v>3.7120228583540851E-6</v>
      </c>
      <c r="U23" s="22">
        <v>6.2753207197377867E-5</v>
      </c>
      <c r="V23" s="22">
        <v>1.2155776677452558E-4</v>
      </c>
      <c r="W23" s="22">
        <v>1.0015922450116408</v>
      </c>
      <c r="X23" s="22">
        <v>4.8743093852410729E-6</v>
      </c>
      <c r="Y23" s="22">
        <v>3.8200511096182459E-5</v>
      </c>
      <c r="Z23" s="22">
        <v>9.0215097922503642E-6</v>
      </c>
      <c r="AA23" s="22">
        <v>1.3884790030765806E-5</v>
      </c>
      <c r="AB23" s="22">
        <v>9.7994181639547337E-6</v>
      </c>
      <c r="AC23" s="22">
        <v>1.4435645104836315E-5</v>
      </c>
      <c r="AD23" s="22">
        <v>7.180835695658687E-6</v>
      </c>
      <c r="AE23" s="22">
        <v>1.7209945871776415E-5</v>
      </c>
      <c r="AF23" s="22">
        <v>8.2557197231002651E-6</v>
      </c>
      <c r="AG23" s="22">
        <v>3.2285873673998639E-5</v>
      </c>
      <c r="AH23" s="22">
        <v>1.1846428710481491E-5</v>
      </c>
      <c r="AI23" s="22">
        <v>3.4757153963351171E-6</v>
      </c>
      <c r="AJ23" s="22">
        <v>1.3418498729079823E-5</v>
      </c>
      <c r="AK23" s="22">
        <v>1.7650386922100447E-5</v>
      </c>
      <c r="AL23" s="22">
        <v>1.1117574014176446E-4</v>
      </c>
      <c r="AM23" s="22">
        <v>1.0135056016924205E-5</v>
      </c>
      <c r="AN23" s="22">
        <v>2.9000361324474995E-4</v>
      </c>
      <c r="AO23" s="22">
        <v>1.0668547559210323E-5</v>
      </c>
      <c r="AP23" s="22">
        <v>9.4936455173606177E-5</v>
      </c>
      <c r="AQ23" s="22">
        <v>2.9841526167915445E-5</v>
      </c>
      <c r="AR23" s="22">
        <v>6.0720621492294793E-4</v>
      </c>
      <c r="AS23" s="24">
        <v>1.1360061459534689E-5</v>
      </c>
      <c r="AT23" s="39">
        <f t="shared" si="0"/>
        <v>1.0031991073441047</v>
      </c>
      <c r="AU23">
        <f t="shared" si="2"/>
        <v>0.80917502346644465</v>
      </c>
    </row>
    <row r="24" spans="2:47" x14ac:dyDescent="0.15">
      <c r="B24" s="5" t="s">
        <v>63</v>
      </c>
      <c r="C24" s="42" t="s">
        <v>106</v>
      </c>
      <c r="D24" s="40">
        <v>0.94065938984076547</v>
      </c>
      <c r="E24" s="40">
        <f t="shared" si="1"/>
        <v>0.85521828147902579</v>
      </c>
      <c r="G24" s="5" t="s">
        <v>63</v>
      </c>
      <c r="H24" s="42" t="s">
        <v>106</v>
      </c>
      <c r="I24" s="33">
        <v>2.2256971953842495E-5</v>
      </c>
      <c r="J24" s="22">
        <v>0</v>
      </c>
      <c r="K24" s="22">
        <v>3.8965884295580484E-5</v>
      </c>
      <c r="L24" s="22">
        <v>3.5017992591797221E-5</v>
      </c>
      <c r="M24" s="22">
        <v>1.9666336693623422E-5</v>
      </c>
      <c r="N24" s="22">
        <v>4.6213436633513179E-5</v>
      </c>
      <c r="O24" s="22">
        <v>2.4826170087818283E-5</v>
      </c>
      <c r="P24" s="22">
        <v>2.9854299069492064E-5</v>
      </c>
      <c r="Q24" s="22">
        <v>3.6326033227350691E-5</v>
      </c>
      <c r="R24" s="22">
        <v>2.1009812493931352E-5</v>
      </c>
      <c r="S24" s="22">
        <v>3.6607679289524753E-5</v>
      </c>
      <c r="T24" s="22">
        <v>4.6766053612673568E-4</v>
      </c>
      <c r="U24" s="22">
        <v>4.1905632522617781E-4</v>
      </c>
      <c r="V24" s="22">
        <v>5.103260108197641E-4</v>
      </c>
      <c r="W24" s="22">
        <v>6.8047391193004365E-3</v>
      </c>
      <c r="X24" s="22">
        <v>1.019963644507663</v>
      </c>
      <c r="Y24" s="22">
        <v>8.8166238468291823E-3</v>
      </c>
      <c r="Z24" s="22">
        <v>1.7098577414266777E-2</v>
      </c>
      <c r="AA24" s="22">
        <v>1.4698481561477271E-3</v>
      </c>
      <c r="AB24" s="22">
        <v>4.5200639667438141E-4</v>
      </c>
      <c r="AC24" s="22">
        <v>9.5870679785190936E-5</v>
      </c>
      <c r="AD24" s="22">
        <v>5.4011493753961845E-5</v>
      </c>
      <c r="AE24" s="22">
        <v>1.0109848014308839E-4</v>
      </c>
      <c r="AF24" s="22">
        <v>4.8732815230510438E-5</v>
      </c>
      <c r="AG24" s="22">
        <v>5.3677663815149531E-5</v>
      </c>
      <c r="AH24" s="22">
        <v>8.2274262608443595E-5</v>
      </c>
      <c r="AI24" s="22">
        <v>2.4356619298096446E-5</v>
      </c>
      <c r="AJ24" s="22">
        <v>9.3037164635207713E-5</v>
      </c>
      <c r="AK24" s="22">
        <v>1.4235604150441178E-4</v>
      </c>
      <c r="AL24" s="22">
        <v>1.8486990887224905E-4</v>
      </c>
      <c r="AM24" s="22">
        <v>1.3741179621796145E-4</v>
      </c>
      <c r="AN24" s="22">
        <v>3.7257772632225328E-5</v>
      </c>
      <c r="AO24" s="22">
        <v>6.3494969224723685E-5</v>
      </c>
      <c r="AP24" s="22">
        <v>7.3831238419901708E-4</v>
      </c>
      <c r="AQ24" s="22">
        <v>3.7166459483399099E-5</v>
      </c>
      <c r="AR24" s="22">
        <v>2.0314555839967183E-3</v>
      </c>
      <c r="AS24" s="24">
        <v>4.401224341985394E-5</v>
      </c>
      <c r="AT24" s="39">
        <f t="shared" si="0"/>
        <v>1.0602826232682108</v>
      </c>
      <c r="AU24">
        <f t="shared" si="2"/>
        <v>0.85521828147902579</v>
      </c>
    </row>
    <row r="25" spans="2:47" x14ac:dyDescent="0.15">
      <c r="B25" s="5" t="s">
        <v>64</v>
      </c>
      <c r="C25" s="42" t="s">
        <v>131</v>
      </c>
      <c r="D25" s="40">
        <v>0.95451473751679705</v>
      </c>
      <c r="E25" s="40">
        <f t="shared" si="1"/>
        <v>0.81191885802029973</v>
      </c>
      <c r="G25" s="5" t="s">
        <v>64</v>
      </c>
      <c r="H25" s="42" t="s">
        <v>131</v>
      </c>
      <c r="I25" s="33">
        <v>6.1978318365594873E-6</v>
      </c>
      <c r="J25" s="22">
        <v>0</v>
      </c>
      <c r="K25" s="22">
        <v>8.1420199225715687E-6</v>
      </c>
      <c r="L25" s="22">
        <v>7.6083459992073005E-6</v>
      </c>
      <c r="M25" s="22">
        <v>7.3159193204552212E-6</v>
      </c>
      <c r="N25" s="22">
        <v>9.8479993880676842E-6</v>
      </c>
      <c r="O25" s="22">
        <v>7.1266687944587835E-6</v>
      </c>
      <c r="P25" s="22">
        <v>8.4227192609808005E-6</v>
      </c>
      <c r="Q25" s="22">
        <v>8.9289396558104264E-6</v>
      </c>
      <c r="R25" s="22">
        <v>5.9195150281800484E-6</v>
      </c>
      <c r="S25" s="22">
        <v>5.507572045826122E-6</v>
      </c>
      <c r="T25" s="22">
        <v>2.58648225574658E-5</v>
      </c>
      <c r="U25" s="22">
        <v>7.9601261823760393E-4</v>
      </c>
      <c r="V25" s="22">
        <v>4.725186596579666E-4</v>
      </c>
      <c r="W25" s="22">
        <v>2.9540554675239422E-4</v>
      </c>
      <c r="X25" s="22">
        <v>2.4471629969939472E-4</v>
      </c>
      <c r="Y25" s="22">
        <v>1.0023707407391795</v>
      </c>
      <c r="Z25" s="22">
        <v>4.0996324462764806E-4</v>
      </c>
      <c r="AA25" s="22">
        <v>1.1902466648227728E-3</v>
      </c>
      <c r="AB25" s="22">
        <v>2.7715676679094036E-5</v>
      </c>
      <c r="AC25" s="22">
        <v>2.3519506836684252E-4</v>
      </c>
      <c r="AD25" s="22">
        <v>1.6949739219901278E-5</v>
      </c>
      <c r="AE25" s="22">
        <v>3.9288825832746521E-5</v>
      </c>
      <c r="AF25" s="22">
        <v>1.0153276908327235E-5</v>
      </c>
      <c r="AG25" s="22">
        <v>1.6463735289713944E-5</v>
      </c>
      <c r="AH25" s="22">
        <v>1.5871795614598483E-5</v>
      </c>
      <c r="AI25" s="22">
        <v>8.3397400459094926E-6</v>
      </c>
      <c r="AJ25" s="22">
        <v>2.744191225020399E-5</v>
      </c>
      <c r="AK25" s="22">
        <v>2.4406052615330248E-5</v>
      </c>
      <c r="AL25" s="22">
        <v>6.3864191695869299E-5</v>
      </c>
      <c r="AM25" s="22">
        <v>3.0893833609017898E-5</v>
      </c>
      <c r="AN25" s="22">
        <v>9.0148423420639935E-6</v>
      </c>
      <c r="AO25" s="22">
        <v>1.145630073904972E-5</v>
      </c>
      <c r="AP25" s="22">
        <v>1.4692735921350536E-4</v>
      </c>
      <c r="AQ25" s="22">
        <v>1.1343496846835704E-5</v>
      </c>
      <c r="AR25" s="22">
        <v>5.884696637695327E-6</v>
      </c>
      <c r="AS25" s="24">
        <v>1.9162204662551376E-5</v>
      </c>
      <c r="AT25" s="39">
        <f t="shared" si="0"/>
        <v>1.0066008588753561</v>
      </c>
      <c r="AU25">
        <f t="shared" si="2"/>
        <v>0.81191885802029973</v>
      </c>
    </row>
    <row r="26" spans="2:47" x14ac:dyDescent="0.15">
      <c r="B26" s="5" t="s">
        <v>65</v>
      </c>
      <c r="C26" s="42" t="s">
        <v>145</v>
      </c>
      <c r="D26" s="40">
        <v>0.9559890821495326</v>
      </c>
      <c r="E26" s="40">
        <f t="shared" si="1"/>
        <v>0.80686392989473998</v>
      </c>
      <c r="G26" s="5" t="s">
        <v>65</v>
      </c>
      <c r="H26" s="42" t="s">
        <v>145</v>
      </c>
      <c r="I26" s="33">
        <v>2.7194140543132098E-7</v>
      </c>
      <c r="J26" s="22">
        <v>0</v>
      </c>
      <c r="K26" s="22">
        <v>3.757140852925941E-7</v>
      </c>
      <c r="L26" s="22">
        <v>3.2455696700251473E-7</v>
      </c>
      <c r="M26" s="22">
        <v>2.5301934652370298E-7</v>
      </c>
      <c r="N26" s="22">
        <v>6.4268224485152579E-7</v>
      </c>
      <c r="O26" s="22">
        <v>2.6890790392214201E-7</v>
      </c>
      <c r="P26" s="22">
        <v>3.1262893761335347E-7</v>
      </c>
      <c r="Q26" s="22">
        <v>3.2810260848968554E-7</v>
      </c>
      <c r="R26" s="22">
        <v>2.3493835619553068E-7</v>
      </c>
      <c r="S26" s="22">
        <v>1.8014192716267699E-7</v>
      </c>
      <c r="T26" s="22">
        <v>2.6784016787390932E-7</v>
      </c>
      <c r="U26" s="22">
        <v>3.7441711953588437E-6</v>
      </c>
      <c r="V26" s="22">
        <v>7.9849072855356387E-7</v>
      </c>
      <c r="W26" s="22">
        <v>2.4927801585921981E-7</v>
      </c>
      <c r="X26" s="22">
        <v>4.0833405035192237E-7</v>
      </c>
      <c r="Y26" s="22">
        <v>5.7292340407423506E-7</v>
      </c>
      <c r="Z26" s="22">
        <v>1.0002903466793007</v>
      </c>
      <c r="AA26" s="22">
        <v>6.1252582661357515E-7</v>
      </c>
      <c r="AB26" s="22">
        <v>3.5035061336420692E-7</v>
      </c>
      <c r="AC26" s="22">
        <v>8.1589461041693163E-6</v>
      </c>
      <c r="AD26" s="22">
        <v>6.2689835638597836E-7</v>
      </c>
      <c r="AE26" s="22">
        <v>1.1086771309721021E-6</v>
      </c>
      <c r="AF26" s="22">
        <v>5.1377756387200474E-7</v>
      </c>
      <c r="AG26" s="22">
        <v>1.2944898724217546E-6</v>
      </c>
      <c r="AH26" s="22">
        <v>9.6703001425262762E-7</v>
      </c>
      <c r="AI26" s="22">
        <v>6.0224243764715712E-7</v>
      </c>
      <c r="AJ26" s="22">
        <v>1.0005330528353261E-6</v>
      </c>
      <c r="AK26" s="22">
        <v>1.2808070634769922E-6</v>
      </c>
      <c r="AL26" s="22">
        <v>8.9750931123974781E-6</v>
      </c>
      <c r="AM26" s="22">
        <v>9.0038636506851721E-7</v>
      </c>
      <c r="AN26" s="22">
        <v>3.8457923203971667E-7</v>
      </c>
      <c r="AO26" s="22">
        <v>6.3446954283850022E-7</v>
      </c>
      <c r="AP26" s="22">
        <v>5.0071304707439648E-6</v>
      </c>
      <c r="AQ26" s="22">
        <v>6.5747495214738981E-7</v>
      </c>
      <c r="AR26" s="22">
        <v>3.2520255211113032E-7</v>
      </c>
      <c r="AS26" s="24">
        <v>8.7851453695132106E-7</v>
      </c>
      <c r="AT26" s="39">
        <f t="shared" si="0"/>
        <v>1.0003338594794455</v>
      </c>
      <c r="AU26">
        <f t="shared" si="2"/>
        <v>0.80686392989473998</v>
      </c>
    </row>
    <row r="27" spans="2:47" x14ac:dyDescent="0.15">
      <c r="B27" s="5" t="s">
        <v>66</v>
      </c>
      <c r="C27" s="42" t="s">
        <v>132</v>
      </c>
      <c r="D27" s="40">
        <v>0.93799602778385138</v>
      </c>
      <c r="E27" s="40">
        <f t="shared" si="1"/>
        <v>0.83808543712978378</v>
      </c>
      <c r="G27" s="5" t="s">
        <v>66</v>
      </c>
      <c r="H27" s="42" t="s">
        <v>132</v>
      </c>
      <c r="I27" s="33">
        <v>8.6857567800985454E-5</v>
      </c>
      <c r="J27" s="22">
        <v>0</v>
      </c>
      <c r="K27" s="22">
        <v>9.0522831630747826E-5</v>
      </c>
      <c r="L27" s="22">
        <v>7.4057525368189449E-5</v>
      </c>
      <c r="M27" s="22">
        <v>6.5596311642444923E-5</v>
      </c>
      <c r="N27" s="22">
        <v>9.6493085129123381E-5</v>
      </c>
      <c r="O27" s="22">
        <v>8.7716193772670922E-5</v>
      </c>
      <c r="P27" s="22">
        <v>6.6113662080296182E-5</v>
      </c>
      <c r="Q27" s="22">
        <v>1.2265463025150689E-4</v>
      </c>
      <c r="R27" s="22">
        <v>6.5634316247434709E-5</v>
      </c>
      <c r="S27" s="22">
        <v>4.5821124489052646E-5</v>
      </c>
      <c r="T27" s="22">
        <v>5.409477673120419E-5</v>
      </c>
      <c r="U27" s="22">
        <v>6.4800734646501228E-5</v>
      </c>
      <c r="V27" s="22">
        <v>6.1048357471687236E-5</v>
      </c>
      <c r="W27" s="22">
        <v>6.5094952541694132E-5</v>
      </c>
      <c r="X27" s="22">
        <v>6.0166316738454502E-5</v>
      </c>
      <c r="Y27" s="22">
        <v>7.3326214691143128E-5</v>
      </c>
      <c r="Z27" s="22">
        <v>8.5441552317396582E-5</v>
      </c>
      <c r="AA27" s="22">
        <v>1.032666095866571</v>
      </c>
      <c r="AB27" s="22">
        <v>1.1314103745856334E-4</v>
      </c>
      <c r="AC27" s="22">
        <v>1.4070411671144529E-4</v>
      </c>
      <c r="AD27" s="22">
        <v>1.1870629705146537E-4</v>
      </c>
      <c r="AE27" s="22">
        <v>1.9281555281689539E-4</v>
      </c>
      <c r="AF27" s="22">
        <v>1.2505600357482909E-4</v>
      </c>
      <c r="AG27" s="22">
        <v>1.1679848308925744E-4</v>
      </c>
      <c r="AH27" s="22">
        <v>1.559265664677183E-4</v>
      </c>
      <c r="AI27" s="22">
        <v>4.5288166083453852E-5</v>
      </c>
      <c r="AJ27" s="22">
        <v>1.0794230345960863E-3</v>
      </c>
      <c r="AK27" s="22">
        <v>1.902620211717861E-4</v>
      </c>
      <c r="AL27" s="22">
        <v>8.687927871082338E-4</v>
      </c>
      <c r="AM27" s="22">
        <v>1.2181724837286296E-4</v>
      </c>
      <c r="AN27" s="22">
        <v>6.7759804739519447E-5</v>
      </c>
      <c r="AO27" s="22">
        <v>1.2003393884061965E-4</v>
      </c>
      <c r="AP27" s="22">
        <v>1.3681044363005098E-3</v>
      </c>
      <c r="AQ27" s="22">
        <v>8.7873788741603623E-5</v>
      </c>
      <c r="AR27" s="22">
        <v>7.2105788202638806E-5</v>
      </c>
      <c r="AS27" s="24">
        <v>1.2551836093057192E-4</v>
      </c>
      <c r="AT27" s="39">
        <f t="shared" si="0"/>
        <v>1.0390416634523796</v>
      </c>
      <c r="AU27">
        <f t="shared" si="2"/>
        <v>0.83808543712978378</v>
      </c>
    </row>
    <row r="28" spans="2:47" x14ac:dyDescent="0.15">
      <c r="B28" s="5" t="s">
        <v>67</v>
      </c>
      <c r="C28" s="42" t="s">
        <v>0</v>
      </c>
      <c r="D28" s="40">
        <v>1.0208542781259831</v>
      </c>
      <c r="E28" s="40">
        <f t="shared" si="1"/>
        <v>0.84243069111030067</v>
      </c>
      <c r="G28" s="5" t="s">
        <v>67</v>
      </c>
      <c r="H28" s="42" t="s">
        <v>0</v>
      </c>
      <c r="I28" s="33">
        <v>1.8928504067914359E-4</v>
      </c>
      <c r="J28" s="22">
        <v>0</v>
      </c>
      <c r="K28" s="22">
        <v>1.0226056648857831E-3</v>
      </c>
      <c r="L28" s="22">
        <v>2.1025738832560212E-3</v>
      </c>
      <c r="M28" s="22">
        <v>4.03210499260838E-4</v>
      </c>
      <c r="N28" s="22">
        <v>4.973862081936E-4</v>
      </c>
      <c r="O28" s="22">
        <v>1.8244477404950142E-4</v>
      </c>
      <c r="P28" s="22">
        <v>5.9063923638629217E-4</v>
      </c>
      <c r="Q28" s="22">
        <v>7.9088036681331929E-4</v>
      </c>
      <c r="R28" s="22">
        <v>8.3716912355134626E-4</v>
      </c>
      <c r="S28" s="22">
        <v>2.1018602632046817E-3</v>
      </c>
      <c r="T28" s="22">
        <v>4.9000995296597091E-4</v>
      </c>
      <c r="U28" s="22">
        <v>1.6061103318006331E-4</v>
      </c>
      <c r="V28" s="22">
        <v>3.2933004099146415E-4</v>
      </c>
      <c r="W28" s="22">
        <v>1.1642605927734456E-3</v>
      </c>
      <c r="X28" s="22">
        <v>2.429395633252029E-4</v>
      </c>
      <c r="Y28" s="22">
        <v>8.7646847468626353E-4</v>
      </c>
      <c r="Z28" s="22">
        <v>4.1778815538528959E-4</v>
      </c>
      <c r="AA28" s="22">
        <v>1.8755680020979422E-4</v>
      </c>
      <c r="AB28" s="22">
        <v>1.0034589300341092</v>
      </c>
      <c r="AC28" s="22">
        <v>4.1889264267663508E-4</v>
      </c>
      <c r="AD28" s="22">
        <v>9.6218471746298587E-4</v>
      </c>
      <c r="AE28" s="22">
        <v>6.1849441395949334E-4</v>
      </c>
      <c r="AF28" s="22">
        <v>7.0758489395217209E-4</v>
      </c>
      <c r="AG28" s="22">
        <v>6.590151573552587E-4</v>
      </c>
      <c r="AH28" s="22">
        <v>1.7374031256380624E-3</v>
      </c>
      <c r="AI28" s="22">
        <v>1.8385437144213793E-4</v>
      </c>
      <c r="AJ28" s="22">
        <v>4.5121673766362614E-4</v>
      </c>
      <c r="AK28" s="22">
        <v>1.7882230677497412E-3</v>
      </c>
      <c r="AL28" s="22">
        <v>7.9726472159984108E-4</v>
      </c>
      <c r="AM28" s="22">
        <v>1.817602581927339E-3</v>
      </c>
      <c r="AN28" s="22">
        <v>5.0107255328203095E-4</v>
      </c>
      <c r="AO28" s="22">
        <v>3.6526296382098995E-3</v>
      </c>
      <c r="AP28" s="22">
        <v>7.7504539230441197E-4</v>
      </c>
      <c r="AQ28" s="22">
        <v>7.4438493311088257E-4</v>
      </c>
      <c r="AR28" s="22">
        <v>1.2229070452307689E-2</v>
      </c>
      <c r="AS28" s="24">
        <v>3.3893384334533207E-4</v>
      </c>
      <c r="AT28" s="39">
        <f t="shared" si="0"/>
        <v>1.044428822951895</v>
      </c>
      <c r="AU28">
        <f t="shared" si="2"/>
        <v>0.84243069111030067</v>
      </c>
    </row>
    <row r="29" spans="2:47" x14ac:dyDescent="0.15">
      <c r="B29" s="5" t="s">
        <v>68</v>
      </c>
      <c r="C29" s="42" t="s">
        <v>133</v>
      </c>
      <c r="D29" s="40">
        <v>1.0163526325862242</v>
      </c>
      <c r="E29" s="40">
        <f t="shared" si="1"/>
        <v>1.0445797308717844</v>
      </c>
      <c r="G29" s="5" t="s">
        <v>68</v>
      </c>
      <c r="H29" s="42" t="s">
        <v>133</v>
      </c>
      <c r="I29" s="33">
        <v>5.9323372274060612E-3</v>
      </c>
      <c r="J29" s="22">
        <v>0</v>
      </c>
      <c r="K29" s="22">
        <v>2.301126918209587E-3</v>
      </c>
      <c r="L29" s="22">
        <v>4.2275818809344324E-3</v>
      </c>
      <c r="M29" s="22">
        <v>6.4521323229526847E-3</v>
      </c>
      <c r="N29" s="22">
        <v>3.6527103666948819E-3</v>
      </c>
      <c r="O29" s="22">
        <v>8.6891797755523532E-3</v>
      </c>
      <c r="P29" s="22">
        <v>6.4842601787474278E-3</v>
      </c>
      <c r="Q29" s="22">
        <v>6.032946567515244E-3</v>
      </c>
      <c r="R29" s="22">
        <v>7.3976140559318098E-3</v>
      </c>
      <c r="S29" s="22">
        <v>5.6087165175701375E-3</v>
      </c>
      <c r="T29" s="22">
        <v>4.7498010537289134E-3</v>
      </c>
      <c r="U29" s="22">
        <v>3.9211369580507078E-3</v>
      </c>
      <c r="V29" s="22">
        <v>3.2196358655381756E-3</v>
      </c>
      <c r="W29" s="22">
        <v>3.4926496051466038E-3</v>
      </c>
      <c r="X29" s="22">
        <v>7.1872922489208853E-3</v>
      </c>
      <c r="Y29" s="22">
        <v>3.615516103809046E-3</v>
      </c>
      <c r="Z29" s="22">
        <v>3.4349915674822869E-3</v>
      </c>
      <c r="AA29" s="22">
        <v>1.6846615401615267E-3</v>
      </c>
      <c r="AB29" s="22">
        <v>4.0000500398388889E-3</v>
      </c>
      <c r="AC29" s="22">
        <v>1.0024243266950144</v>
      </c>
      <c r="AD29" s="22">
        <v>2.8652884517181083E-2</v>
      </c>
      <c r="AE29" s="22">
        <v>5.5396611257390621E-2</v>
      </c>
      <c r="AF29" s="22">
        <v>6.0605257863018897E-3</v>
      </c>
      <c r="AG29" s="22">
        <v>5.9554764248711135E-3</v>
      </c>
      <c r="AH29" s="22">
        <v>6.2082103628260076E-3</v>
      </c>
      <c r="AI29" s="22">
        <v>1.5019401080864032E-2</v>
      </c>
      <c r="AJ29" s="22">
        <v>1.732921590602949E-2</v>
      </c>
      <c r="AK29" s="22">
        <v>7.6700915323951891E-3</v>
      </c>
      <c r="AL29" s="22">
        <v>9.4880991636044666E-3</v>
      </c>
      <c r="AM29" s="22">
        <v>9.1151843467113074E-3</v>
      </c>
      <c r="AN29" s="22">
        <v>4.4617462647685993E-3</v>
      </c>
      <c r="AO29" s="22">
        <v>3.8847037142748582E-3</v>
      </c>
      <c r="AP29" s="22">
        <v>3.2630648809873646E-3</v>
      </c>
      <c r="AQ29" s="22">
        <v>5.7761922607521719E-3</v>
      </c>
      <c r="AR29" s="22">
        <v>2.3445298295631202E-3</v>
      </c>
      <c r="AS29" s="24">
        <v>1.9914578820076134E-2</v>
      </c>
      <c r="AT29" s="39">
        <f t="shared" si="0"/>
        <v>1.2950491836378031</v>
      </c>
      <c r="AU29">
        <f t="shared" si="2"/>
        <v>1.0445797308717844</v>
      </c>
    </row>
    <row r="30" spans="2:47" x14ac:dyDescent="0.15">
      <c r="B30" s="5" t="s">
        <v>69</v>
      </c>
      <c r="C30" s="42" t="s">
        <v>107</v>
      </c>
      <c r="D30" s="40">
        <v>1.0263481787368409</v>
      </c>
      <c r="E30" s="40">
        <f t="shared" si="1"/>
        <v>1.2678672619550932</v>
      </c>
      <c r="G30" s="5" t="s">
        <v>69</v>
      </c>
      <c r="H30" s="42" t="s">
        <v>107</v>
      </c>
      <c r="I30" s="33">
        <v>1.055908921582178E-2</v>
      </c>
      <c r="J30" s="22">
        <v>0</v>
      </c>
      <c r="K30" s="22">
        <v>1.1817381229967229E-2</v>
      </c>
      <c r="L30" s="22">
        <v>1.3730107961729111E-2</v>
      </c>
      <c r="M30" s="22">
        <v>8.9632835959945062E-3</v>
      </c>
      <c r="N30" s="22">
        <v>1.2227073000651865E-2</v>
      </c>
      <c r="O30" s="22">
        <v>1.3426457059621189E-2</v>
      </c>
      <c r="P30" s="22">
        <v>1.918089921100067E-2</v>
      </c>
      <c r="Q30" s="22">
        <v>2.6738075891076692E-2</v>
      </c>
      <c r="R30" s="22">
        <v>5.2592172098987582E-2</v>
      </c>
      <c r="S30" s="22">
        <v>3.4506396775521191E-2</v>
      </c>
      <c r="T30" s="22">
        <v>1.125368693370085E-2</v>
      </c>
      <c r="U30" s="22">
        <v>9.5704593012314529E-3</v>
      </c>
      <c r="V30" s="22">
        <v>8.0840579046129197E-3</v>
      </c>
      <c r="W30" s="22">
        <v>1.359909935426073E-2</v>
      </c>
      <c r="X30" s="22">
        <v>1.7372452570538974E-2</v>
      </c>
      <c r="Y30" s="22">
        <v>7.0985413499988007E-3</v>
      </c>
      <c r="Z30" s="22">
        <v>4.7460356437188257E-3</v>
      </c>
      <c r="AA30" s="22">
        <v>9.6749553440504329E-3</v>
      </c>
      <c r="AB30" s="22">
        <v>1.4202130297114774E-2</v>
      </c>
      <c r="AC30" s="22">
        <v>4.0820706769268125E-3</v>
      </c>
      <c r="AD30" s="22">
        <v>1.0632518347037132</v>
      </c>
      <c r="AE30" s="22">
        <v>3.915193751027421E-2</v>
      </c>
      <c r="AF30" s="22">
        <v>4.5239161814187905E-2</v>
      </c>
      <c r="AG30" s="22">
        <v>1.633983770567371E-2</v>
      </c>
      <c r="AH30" s="22">
        <v>5.6041480556829303E-3</v>
      </c>
      <c r="AI30" s="22">
        <v>3.6358680531722045E-3</v>
      </c>
      <c r="AJ30" s="22">
        <v>1.0742677289478125E-2</v>
      </c>
      <c r="AK30" s="22">
        <v>5.8235973406362291E-3</v>
      </c>
      <c r="AL30" s="22">
        <v>8.5543695593946669E-3</v>
      </c>
      <c r="AM30" s="22">
        <v>9.8930252068063947E-3</v>
      </c>
      <c r="AN30" s="22">
        <v>9.859206773963165E-3</v>
      </c>
      <c r="AO30" s="22">
        <v>4.3494950580868193E-3</v>
      </c>
      <c r="AP30" s="22">
        <v>4.7015535654653037E-3</v>
      </c>
      <c r="AQ30" s="22">
        <v>2.0113228960998653E-2</v>
      </c>
      <c r="AR30" s="22">
        <v>4.5688497790884524E-3</v>
      </c>
      <c r="AS30" s="24">
        <v>1.6623408829007341E-2</v>
      </c>
      <c r="AT30" s="39">
        <f t="shared" si="0"/>
        <v>1.5718766256221557</v>
      </c>
      <c r="AU30">
        <f t="shared" si="2"/>
        <v>1.2678672619550932</v>
      </c>
    </row>
    <row r="31" spans="2:47" x14ac:dyDescent="0.15">
      <c r="B31" s="5" t="s">
        <v>70</v>
      </c>
      <c r="C31" s="42" t="s">
        <v>1</v>
      </c>
      <c r="D31" s="40">
        <v>1.1805411447026517</v>
      </c>
      <c r="E31" s="40">
        <f t="shared" si="1"/>
        <v>1.152786898189136</v>
      </c>
      <c r="G31" s="5" t="s">
        <v>70</v>
      </c>
      <c r="H31" s="42" t="s">
        <v>1</v>
      </c>
      <c r="I31" s="33">
        <v>2.7421353057625339E-3</v>
      </c>
      <c r="J31" s="22">
        <v>0</v>
      </c>
      <c r="K31" s="22">
        <v>3.5677501252018729E-3</v>
      </c>
      <c r="L31" s="22">
        <v>2.5328821302529041E-3</v>
      </c>
      <c r="M31" s="22">
        <v>2.048629568088618E-3</v>
      </c>
      <c r="N31" s="22">
        <v>4.4211233621671226E-3</v>
      </c>
      <c r="O31" s="22">
        <v>4.7564406670127859E-3</v>
      </c>
      <c r="P31" s="22">
        <v>1.7105135450057026E-3</v>
      </c>
      <c r="Q31" s="22">
        <v>3.6483869741706682E-3</v>
      </c>
      <c r="R31" s="22">
        <v>3.388834822654941E-3</v>
      </c>
      <c r="S31" s="22">
        <v>2.7335875701528884E-3</v>
      </c>
      <c r="T31" s="22">
        <v>2.0682266011347659E-3</v>
      </c>
      <c r="U31" s="22">
        <v>2.5019142294345912E-3</v>
      </c>
      <c r="V31" s="22">
        <v>1.8870325854289135E-3</v>
      </c>
      <c r="W31" s="22">
        <v>1.3989391365274687E-3</v>
      </c>
      <c r="X31" s="22">
        <v>1.6804055260901257E-3</v>
      </c>
      <c r="Y31" s="22">
        <v>1.2337286394363356E-3</v>
      </c>
      <c r="Z31" s="22">
        <v>1.3277890728872767E-3</v>
      </c>
      <c r="AA31" s="22">
        <v>7.4002501884643543E-4</v>
      </c>
      <c r="AB31" s="22">
        <v>1.7148163900251596E-3</v>
      </c>
      <c r="AC31" s="22">
        <v>4.1388225258397341E-3</v>
      </c>
      <c r="AD31" s="22">
        <v>2.9649738183304031E-3</v>
      </c>
      <c r="AE31" s="22">
        <v>1.0913765026610682</v>
      </c>
      <c r="AF31" s="22">
        <v>1.1023996171645041E-2</v>
      </c>
      <c r="AG31" s="22">
        <v>4.1442603877356928E-3</v>
      </c>
      <c r="AH31" s="22">
        <v>4.2196509485713735E-3</v>
      </c>
      <c r="AI31" s="22">
        <v>1.7040049412513671E-3</v>
      </c>
      <c r="AJ31" s="22">
        <v>7.9225542489961831E-3</v>
      </c>
      <c r="AK31" s="22">
        <v>3.9443921439601395E-3</v>
      </c>
      <c r="AL31" s="22">
        <v>4.8290210286721386E-3</v>
      </c>
      <c r="AM31" s="22">
        <v>9.8349437507202209E-3</v>
      </c>
      <c r="AN31" s="22">
        <v>5.6794697765804522E-3</v>
      </c>
      <c r="AO31" s="22">
        <v>5.3618710638706733E-3</v>
      </c>
      <c r="AP31" s="22">
        <v>2.3649933724951473E-3</v>
      </c>
      <c r="AQ31" s="22">
        <v>1.0475325992313773E-2</v>
      </c>
      <c r="AR31" s="22">
        <v>1.3891745905281697E-3</v>
      </c>
      <c r="AS31" s="24">
        <v>0.21172515977968859</v>
      </c>
      <c r="AT31" s="39">
        <f t="shared" si="0"/>
        <v>1.4292022784725484</v>
      </c>
      <c r="AU31">
        <f t="shared" si="2"/>
        <v>1.152786898189136</v>
      </c>
    </row>
    <row r="32" spans="2:47" x14ac:dyDescent="0.15">
      <c r="B32" s="5" t="s">
        <v>71</v>
      </c>
      <c r="C32" s="42" t="s">
        <v>2</v>
      </c>
      <c r="D32" s="40">
        <v>1.0195291673707108</v>
      </c>
      <c r="E32" s="40">
        <f t="shared" si="1"/>
        <v>0.87987412615951754</v>
      </c>
      <c r="G32" s="5" t="s">
        <v>71</v>
      </c>
      <c r="H32" s="42" t="s">
        <v>2</v>
      </c>
      <c r="I32" s="33">
        <v>7.2890917428142449E-4</v>
      </c>
      <c r="J32" s="22">
        <v>0</v>
      </c>
      <c r="K32" s="22">
        <v>1.3189928974875521E-3</v>
      </c>
      <c r="L32" s="22">
        <v>6.4744295084814189E-4</v>
      </c>
      <c r="M32" s="22">
        <v>9.0675580482381835E-4</v>
      </c>
      <c r="N32" s="22">
        <v>2.0409470913650978E-3</v>
      </c>
      <c r="O32" s="22">
        <v>6.7112346736442226E-4</v>
      </c>
      <c r="P32" s="22">
        <v>4.8865768063057846E-4</v>
      </c>
      <c r="Q32" s="22">
        <v>2.9511802262705738E-3</v>
      </c>
      <c r="R32" s="22">
        <v>8.1905009013821404E-4</v>
      </c>
      <c r="S32" s="22">
        <v>7.6244166484076066E-4</v>
      </c>
      <c r="T32" s="22">
        <v>4.4654679352664785E-4</v>
      </c>
      <c r="U32" s="22">
        <v>5.2725458893122204E-4</v>
      </c>
      <c r="V32" s="22">
        <v>3.2323042380027448E-4</v>
      </c>
      <c r="W32" s="22">
        <v>5.9776769649809523E-4</v>
      </c>
      <c r="X32" s="22">
        <v>9.742528724355563E-4</v>
      </c>
      <c r="Y32" s="22">
        <v>5.1027191936219756E-4</v>
      </c>
      <c r="Z32" s="22">
        <v>4.4942269906509362E-4</v>
      </c>
      <c r="AA32" s="22">
        <v>3.2740866884648011E-4</v>
      </c>
      <c r="AB32" s="22">
        <v>1.0502664595969538E-3</v>
      </c>
      <c r="AC32" s="22">
        <v>1.8802663603870943E-3</v>
      </c>
      <c r="AD32" s="22">
        <v>7.3044882278263425E-3</v>
      </c>
      <c r="AE32" s="22">
        <v>2.578989298069921E-3</v>
      </c>
      <c r="AF32" s="22">
        <v>1.0009715100787546</v>
      </c>
      <c r="AG32" s="22">
        <v>1.488263114134885E-3</v>
      </c>
      <c r="AH32" s="22">
        <v>3.1628893222580431E-3</v>
      </c>
      <c r="AI32" s="22">
        <v>3.9659151798894315E-4</v>
      </c>
      <c r="AJ32" s="22">
        <v>8.5805412833833243E-3</v>
      </c>
      <c r="AK32" s="22">
        <v>3.9848385308228155E-3</v>
      </c>
      <c r="AL32" s="22">
        <v>1.6456965394748141E-2</v>
      </c>
      <c r="AM32" s="22">
        <v>4.6744717732528553E-3</v>
      </c>
      <c r="AN32" s="22">
        <v>3.2772201559776921E-3</v>
      </c>
      <c r="AO32" s="22">
        <v>6.7737103328737662E-4</v>
      </c>
      <c r="AP32" s="22">
        <v>1.5825493267858559E-3</v>
      </c>
      <c r="AQ32" s="22">
        <v>1.1181501794342217E-2</v>
      </c>
      <c r="AR32" s="22">
        <v>7.1399746234898295E-4</v>
      </c>
      <c r="AS32" s="24">
        <v>5.3960714897419966E-3</v>
      </c>
      <c r="AT32" s="39">
        <f t="shared" si="0"/>
        <v>1.0908504493342237</v>
      </c>
      <c r="AU32">
        <f t="shared" si="2"/>
        <v>0.87987412615951754</v>
      </c>
    </row>
    <row r="33" spans="2:47" x14ac:dyDescent="0.15">
      <c r="B33" s="5" t="s">
        <v>72</v>
      </c>
      <c r="C33" s="42" t="s">
        <v>134</v>
      </c>
      <c r="D33" s="40">
        <v>0.99975651635646889</v>
      </c>
      <c r="E33" s="40">
        <f t="shared" si="1"/>
        <v>1.9794745704805485</v>
      </c>
      <c r="G33" s="5" t="s">
        <v>72</v>
      </c>
      <c r="H33" s="42" t="s">
        <v>134</v>
      </c>
      <c r="I33" s="33">
        <v>7.1647242878834269E-2</v>
      </c>
      <c r="J33" s="22">
        <v>0</v>
      </c>
      <c r="K33" s="22">
        <v>6.4175843724361165E-2</v>
      </c>
      <c r="L33" s="22">
        <v>7.2295476860454552E-2</v>
      </c>
      <c r="M33" s="22">
        <v>8.2814786759227682E-2</v>
      </c>
      <c r="N33" s="22">
        <v>5.2373812037370446E-2</v>
      </c>
      <c r="O33" s="22">
        <v>2.2381198757488778E-2</v>
      </c>
      <c r="P33" s="22">
        <v>5.3058210710121685E-2</v>
      </c>
      <c r="Q33" s="22">
        <v>3.3770263305916856E-2</v>
      </c>
      <c r="R33" s="22">
        <v>3.5878624579859783E-2</v>
      </c>
      <c r="S33" s="22">
        <v>2.7292573617644554E-2</v>
      </c>
      <c r="T33" s="22">
        <v>2.707917366111634E-2</v>
      </c>
      <c r="U33" s="22">
        <v>4.3308945958799076E-2</v>
      </c>
      <c r="V33" s="22">
        <v>3.5078531538009654E-2</v>
      </c>
      <c r="W33" s="22">
        <v>4.2800616965762484E-2</v>
      </c>
      <c r="X33" s="22">
        <v>3.5012175025813969E-2</v>
      </c>
      <c r="Y33" s="22">
        <v>5.1453556303155193E-2</v>
      </c>
      <c r="Z33" s="22">
        <v>3.5315053293133773E-2</v>
      </c>
      <c r="AA33" s="22">
        <v>4.3480649193911411E-2</v>
      </c>
      <c r="AB33" s="22">
        <v>5.5090606801497868E-2</v>
      </c>
      <c r="AC33" s="22">
        <v>4.6696970123558543E-2</v>
      </c>
      <c r="AD33" s="22">
        <v>8.553514989305672E-3</v>
      </c>
      <c r="AE33" s="22">
        <v>2.4825971787268735E-2</v>
      </c>
      <c r="AF33" s="22">
        <v>1.9145969130944265E-2</v>
      </c>
      <c r="AG33" s="22">
        <v>1.0115136325027656</v>
      </c>
      <c r="AH33" s="22">
        <v>8.9741807285611298E-3</v>
      </c>
      <c r="AI33" s="22">
        <v>3.3785517364570282E-3</v>
      </c>
      <c r="AJ33" s="22">
        <v>2.4569093693154517E-2</v>
      </c>
      <c r="AK33" s="22">
        <v>1.1350581474451837E-2</v>
      </c>
      <c r="AL33" s="22">
        <v>1.1369509502289937E-2</v>
      </c>
      <c r="AM33" s="22">
        <v>2.0884765173494094E-2</v>
      </c>
      <c r="AN33" s="22">
        <v>4.2682548967877647E-2</v>
      </c>
      <c r="AO33" s="22">
        <v>3.6645974489065238E-2</v>
      </c>
      <c r="AP33" s="22">
        <v>1.8278717327094032E-2</v>
      </c>
      <c r="AQ33" s="22">
        <v>5.8568310373917132E-2</v>
      </c>
      <c r="AR33" s="22">
        <v>0.21295932292721045</v>
      </c>
      <c r="AS33" s="24">
        <v>9.4082627709168153E-3</v>
      </c>
      <c r="AT33" s="39">
        <f t="shared" si="0"/>
        <v>2.4541132196708122</v>
      </c>
      <c r="AU33">
        <f t="shared" si="2"/>
        <v>1.9794745704805485</v>
      </c>
    </row>
    <row r="34" spans="2:47" x14ac:dyDescent="0.15">
      <c r="B34" s="5" t="s">
        <v>73</v>
      </c>
      <c r="C34" s="42" t="s">
        <v>135</v>
      </c>
      <c r="D34" s="40">
        <v>1.0718142579180678</v>
      </c>
      <c r="E34" s="40">
        <f t="shared" si="1"/>
        <v>1.4052372687498154</v>
      </c>
      <c r="G34" s="5" t="s">
        <v>73</v>
      </c>
      <c r="H34" s="42" t="s">
        <v>135</v>
      </c>
      <c r="I34" s="33">
        <v>9.6481673419677519E-3</v>
      </c>
      <c r="J34" s="22">
        <v>0</v>
      </c>
      <c r="K34" s="22">
        <v>9.9545727222706045E-3</v>
      </c>
      <c r="L34" s="22">
        <v>2.176519797654046E-2</v>
      </c>
      <c r="M34" s="22">
        <v>1.462938418178905E-2</v>
      </c>
      <c r="N34" s="22">
        <v>1.3230077006014689E-2</v>
      </c>
      <c r="O34" s="22">
        <v>5.2484672757402394E-3</v>
      </c>
      <c r="P34" s="22">
        <v>8.4493673306147415E-3</v>
      </c>
      <c r="Q34" s="22">
        <v>1.571230062782062E-2</v>
      </c>
      <c r="R34" s="22">
        <v>1.2801493936035975E-2</v>
      </c>
      <c r="S34" s="22">
        <v>8.7894520449189901E-3</v>
      </c>
      <c r="T34" s="22">
        <v>1.503676555743544E-2</v>
      </c>
      <c r="U34" s="22">
        <v>9.2468266893572983E-3</v>
      </c>
      <c r="V34" s="22">
        <v>1.0359724025215348E-2</v>
      </c>
      <c r="W34" s="22">
        <v>1.9435348226466843E-2</v>
      </c>
      <c r="X34" s="22">
        <v>1.0382879189336827E-2</v>
      </c>
      <c r="Y34" s="22">
        <v>1.1176671132502029E-2</v>
      </c>
      <c r="Z34" s="22">
        <v>1.5091279410521696E-2</v>
      </c>
      <c r="AA34" s="22">
        <v>6.8467802419407879E-3</v>
      </c>
      <c r="AB34" s="22">
        <v>2.9821850114271773E-2</v>
      </c>
      <c r="AC34" s="22">
        <v>1.6027856111405048E-2</v>
      </c>
      <c r="AD34" s="22">
        <v>2.4329327290666291E-2</v>
      </c>
      <c r="AE34" s="22">
        <v>2.6137815965187407E-2</v>
      </c>
      <c r="AF34" s="22">
        <v>3.0327053606510192E-2</v>
      </c>
      <c r="AG34" s="22">
        <v>2.5569413793394377E-2</v>
      </c>
      <c r="AH34" s="22">
        <v>1.0905938345487229</v>
      </c>
      <c r="AI34" s="22">
        <v>8.8531512869587797E-2</v>
      </c>
      <c r="AJ34" s="22">
        <v>3.2285751402482452E-2</v>
      </c>
      <c r="AK34" s="22">
        <v>1.2455579346428236E-2</v>
      </c>
      <c r="AL34" s="22">
        <v>2.1882806998393563E-2</v>
      </c>
      <c r="AM34" s="22">
        <v>1.2808873684529798E-2</v>
      </c>
      <c r="AN34" s="22">
        <v>1.2760736763410928E-2</v>
      </c>
      <c r="AO34" s="22">
        <v>2.8962758231741954E-2</v>
      </c>
      <c r="AP34" s="22">
        <v>1.7645115105970229E-2</v>
      </c>
      <c r="AQ34" s="22">
        <v>1.8828508437662435E-2</v>
      </c>
      <c r="AR34" s="22">
        <v>7.7172213350157094E-3</v>
      </c>
      <c r="AS34" s="24">
        <v>2.7694458549207306E-2</v>
      </c>
      <c r="AT34" s="39">
        <f t="shared" si="0"/>
        <v>1.7421852290710778</v>
      </c>
      <c r="AU34">
        <f t="shared" si="2"/>
        <v>1.4052372687498154</v>
      </c>
    </row>
    <row r="35" spans="2:47" x14ac:dyDescent="0.15">
      <c r="B35" s="5" t="s">
        <v>74</v>
      </c>
      <c r="C35" s="42" t="s">
        <v>136</v>
      </c>
      <c r="D35" s="40">
        <v>0.98317212155807865</v>
      </c>
      <c r="E35" s="40">
        <f t="shared" si="1"/>
        <v>1.2068456435605754</v>
      </c>
      <c r="G35" s="5" t="s">
        <v>74</v>
      </c>
      <c r="H35" s="42" t="s">
        <v>136</v>
      </c>
      <c r="I35" s="33">
        <v>5.4338148999083374E-3</v>
      </c>
      <c r="J35" s="22">
        <v>0</v>
      </c>
      <c r="K35" s="22">
        <v>8.7531340614178978E-3</v>
      </c>
      <c r="L35" s="22">
        <v>9.6113063848090909E-3</v>
      </c>
      <c r="M35" s="22">
        <v>6.7076323399620913E-3</v>
      </c>
      <c r="N35" s="22">
        <v>8.5866679981006881E-3</v>
      </c>
      <c r="O35" s="22">
        <v>4.834735391811458E-3</v>
      </c>
      <c r="P35" s="22">
        <v>7.8484000598053865E-3</v>
      </c>
      <c r="Q35" s="22">
        <v>9.5083948542736205E-3</v>
      </c>
      <c r="R35" s="22">
        <v>5.7085149255011007E-3</v>
      </c>
      <c r="S35" s="22">
        <v>3.727396608736209E-3</v>
      </c>
      <c r="T35" s="22">
        <v>5.8540524708037495E-3</v>
      </c>
      <c r="U35" s="22">
        <v>7.1906335615405121E-3</v>
      </c>
      <c r="V35" s="22">
        <v>5.8151785031770285E-3</v>
      </c>
      <c r="W35" s="22">
        <v>6.9602987561556912E-3</v>
      </c>
      <c r="X35" s="22">
        <v>4.8671142262196633E-3</v>
      </c>
      <c r="Y35" s="22">
        <v>6.3249267643371758E-3</v>
      </c>
      <c r="Z35" s="22">
        <v>1.0394208718125197E-2</v>
      </c>
      <c r="AA35" s="22">
        <v>3.131706831206651E-3</v>
      </c>
      <c r="AB35" s="22">
        <v>8.5677278608937563E-3</v>
      </c>
      <c r="AC35" s="22">
        <v>1.0197177968631139E-2</v>
      </c>
      <c r="AD35" s="22">
        <v>1.296607101572044E-2</v>
      </c>
      <c r="AE35" s="22">
        <v>6.5679292607531354E-3</v>
      </c>
      <c r="AF35" s="22">
        <v>5.5824691632928095E-3</v>
      </c>
      <c r="AG35" s="22">
        <v>3.8751631049302793E-2</v>
      </c>
      <c r="AH35" s="22">
        <v>2.3635900420316495E-2</v>
      </c>
      <c r="AI35" s="22">
        <v>1.0553863160902239</v>
      </c>
      <c r="AJ35" s="22">
        <v>2.6790987758321651E-2</v>
      </c>
      <c r="AK35" s="22">
        <v>3.8216589890680511E-2</v>
      </c>
      <c r="AL35" s="22">
        <v>6.5745548409191154E-3</v>
      </c>
      <c r="AM35" s="22">
        <v>1.352804129029693E-2</v>
      </c>
      <c r="AN35" s="22">
        <v>2.4059732617176109E-2</v>
      </c>
      <c r="AO35" s="22">
        <v>2.298363417431333E-2</v>
      </c>
      <c r="AP35" s="22">
        <v>1.6506807509282035E-2</v>
      </c>
      <c r="AQ35" s="22">
        <v>4.1455633950009084E-2</v>
      </c>
      <c r="AR35" s="22">
        <v>9.5003296651861215E-3</v>
      </c>
      <c r="AS35" s="24">
        <v>1.3693584391599057E-2</v>
      </c>
      <c r="AT35" s="39">
        <f t="shared" si="0"/>
        <v>1.4962232362728101</v>
      </c>
      <c r="AU35">
        <f t="shared" si="2"/>
        <v>1.2068456435605754</v>
      </c>
    </row>
    <row r="36" spans="2:47" x14ac:dyDescent="0.15">
      <c r="B36" s="5" t="s">
        <v>75</v>
      </c>
      <c r="C36" s="42" t="s">
        <v>137</v>
      </c>
      <c r="D36" s="40">
        <v>1.0652769599001097</v>
      </c>
      <c r="E36" s="40">
        <f t="shared" si="1"/>
        <v>1.6527568439117417</v>
      </c>
      <c r="G36" s="5" t="s">
        <v>75</v>
      </c>
      <c r="H36" s="42" t="s">
        <v>137</v>
      </c>
      <c r="I36" s="33">
        <v>5.5797070295905048E-2</v>
      </c>
      <c r="J36" s="22">
        <v>0</v>
      </c>
      <c r="K36" s="22">
        <v>2.9131684542971135E-2</v>
      </c>
      <c r="L36" s="22">
        <v>2.0215548534203643E-2</v>
      </c>
      <c r="M36" s="22">
        <v>4.0140679486824225E-2</v>
      </c>
      <c r="N36" s="22">
        <v>2.2107774642586727E-2</v>
      </c>
      <c r="O36" s="22">
        <v>4.9871895386472603E-2</v>
      </c>
      <c r="P36" s="22">
        <v>1.6616091631157348E-2</v>
      </c>
      <c r="Q36" s="22">
        <v>7.0366530241728592E-2</v>
      </c>
      <c r="R36" s="22">
        <v>3.5613903791689439E-2</v>
      </c>
      <c r="S36" s="22">
        <v>2.1255533688125595E-2</v>
      </c>
      <c r="T36" s="22">
        <v>2.0970356420923882E-2</v>
      </c>
      <c r="U36" s="22">
        <v>1.8186895284945461E-2</v>
      </c>
      <c r="V36" s="22">
        <v>1.5059195586325846E-2</v>
      </c>
      <c r="W36" s="22">
        <v>2.2731533598278925E-2</v>
      </c>
      <c r="X36" s="22">
        <v>1.294935160133852E-2</v>
      </c>
      <c r="Y36" s="22">
        <v>1.8450653802829193E-2</v>
      </c>
      <c r="Z36" s="22">
        <v>1.7350839510061382E-2</v>
      </c>
      <c r="AA36" s="22">
        <v>1.3259158880820542E-2</v>
      </c>
      <c r="AB36" s="22">
        <v>6.6422459762838476E-2</v>
      </c>
      <c r="AC36" s="22">
        <v>3.3683886691215865E-2</v>
      </c>
      <c r="AD36" s="22">
        <v>2.7223017307963986E-2</v>
      </c>
      <c r="AE36" s="22">
        <v>2.362664362512332E-2</v>
      </c>
      <c r="AF36" s="22">
        <v>5.4923611058099731E-2</v>
      </c>
      <c r="AG36" s="22">
        <v>3.6330899027137431E-2</v>
      </c>
      <c r="AH36" s="22">
        <v>2.9005578707599386E-2</v>
      </c>
      <c r="AI36" s="22">
        <v>5.4484192771697736E-3</v>
      </c>
      <c r="AJ36" s="22">
        <v>1.0388673352208191</v>
      </c>
      <c r="AK36" s="22">
        <v>1.7806515415734522E-2</v>
      </c>
      <c r="AL36" s="22">
        <v>2.5991778103632537E-2</v>
      </c>
      <c r="AM36" s="22">
        <v>2.2095618574491403E-2</v>
      </c>
      <c r="AN36" s="22">
        <v>1.5751044828346866E-2</v>
      </c>
      <c r="AO36" s="22">
        <v>3.1226603195537179E-2</v>
      </c>
      <c r="AP36" s="22">
        <v>1.3304274362223603E-2</v>
      </c>
      <c r="AQ36" s="22">
        <v>2.9470277356566835E-2</v>
      </c>
      <c r="AR36" s="22">
        <v>5.1652465083398817E-2</v>
      </c>
      <c r="AS36" s="24">
        <v>2.6149953035492213E-2</v>
      </c>
      <c r="AT36" s="39">
        <f t="shared" si="0"/>
        <v>2.0490550775605789</v>
      </c>
      <c r="AU36">
        <f t="shared" si="2"/>
        <v>1.6527568439117417</v>
      </c>
    </row>
    <row r="37" spans="2:47" x14ac:dyDescent="0.15">
      <c r="B37" s="5" t="s">
        <v>76</v>
      </c>
      <c r="C37" s="42" t="s">
        <v>108</v>
      </c>
      <c r="D37" s="40">
        <v>1.0806322378271003</v>
      </c>
      <c r="E37" s="40">
        <f t="shared" si="1"/>
        <v>1.0856073658269738</v>
      </c>
      <c r="G37" s="5" t="s">
        <v>76</v>
      </c>
      <c r="H37" s="42" t="s">
        <v>108</v>
      </c>
      <c r="I37" s="33">
        <v>3.900187230976042E-3</v>
      </c>
      <c r="J37" s="22">
        <v>0</v>
      </c>
      <c r="K37" s="22">
        <v>4.440312022134618E-3</v>
      </c>
      <c r="L37" s="22">
        <v>4.1676248382867525E-3</v>
      </c>
      <c r="M37" s="22">
        <v>3.232744319186995E-3</v>
      </c>
      <c r="N37" s="22">
        <v>7.8623184245989481E-3</v>
      </c>
      <c r="O37" s="22">
        <v>2.8366894507955653E-3</v>
      </c>
      <c r="P37" s="22">
        <v>3.2793586339702535E-3</v>
      </c>
      <c r="Q37" s="22">
        <v>3.6783580863397097E-3</v>
      </c>
      <c r="R37" s="22">
        <v>3.4911205877858906E-3</v>
      </c>
      <c r="S37" s="22">
        <v>2.1504439416026862E-3</v>
      </c>
      <c r="T37" s="22">
        <v>3.3214501138626655E-3</v>
      </c>
      <c r="U37" s="22">
        <v>4.0545010686084196E-3</v>
      </c>
      <c r="V37" s="22">
        <v>4.5831193119805118E-3</v>
      </c>
      <c r="W37" s="22">
        <v>3.6324546509326956E-3</v>
      </c>
      <c r="X37" s="22">
        <v>3.5213019304430751E-3</v>
      </c>
      <c r="Y37" s="22">
        <v>6.7997700098521895E-3</v>
      </c>
      <c r="Z37" s="22">
        <v>9.5461401027560639E-3</v>
      </c>
      <c r="AA37" s="22">
        <v>2.2949204768710134E-3</v>
      </c>
      <c r="AB37" s="22">
        <v>4.6579046153792285E-3</v>
      </c>
      <c r="AC37" s="22">
        <v>5.7193815489978046E-3</v>
      </c>
      <c r="AD37" s="22">
        <v>6.8203513340661477E-3</v>
      </c>
      <c r="AE37" s="22">
        <v>1.8049323529076195E-2</v>
      </c>
      <c r="AF37" s="22">
        <v>6.0292474420627351E-3</v>
      </c>
      <c r="AG37" s="22">
        <v>1.6533523814870409E-2</v>
      </c>
      <c r="AH37" s="22">
        <v>2.4908115812414464E-2</v>
      </c>
      <c r="AI37" s="22">
        <v>3.9141466394610053E-3</v>
      </c>
      <c r="AJ37" s="22">
        <v>7.3741147281034015E-3</v>
      </c>
      <c r="AK37" s="22">
        <v>1.0692139862048493</v>
      </c>
      <c r="AL37" s="22">
        <v>1.2487023099290237E-2</v>
      </c>
      <c r="AM37" s="22">
        <v>1.4291675251389805E-2</v>
      </c>
      <c r="AN37" s="22">
        <v>7.1422107106228197E-3</v>
      </c>
      <c r="AO37" s="22">
        <v>2.6816225710832056E-2</v>
      </c>
      <c r="AP37" s="22">
        <v>1.624707609064607E-2</v>
      </c>
      <c r="AQ37" s="22">
        <v>1.1219827541500308E-2</v>
      </c>
      <c r="AR37" s="22">
        <v>3.9347859587322729E-3</v>
      </c>
      <c r="AS37" s="24">
        <v>1.3762694574833395E-2</v>
      </c>
      <c r="AT37" s="39">
        <f t="shared" si="0"/>
        <v>1.3459144298081114</v>
      </c>
      <c r="AU37">
        <f t="shared" si="2"/>
        <v>1.0856073658269738</v>
      </c>
    </row>
    <row r="38" spans="2:47" x14ac:dyDescent="0.15">
      <c r="B38" s="5" t="s">
        <v>77</v>
      </c>
      <c r="C38" s="42" t="s">
        <v>138</v>
      </c>
      <c r="D38" s="40">
        <v>0.97176896673432822</v>
      </c>
      <c r="E38" s="40">
        <f t="shared" si="1"/>
        <v>0.85812496038885633</v>
      </c>
      <c r="G38" s="5" t="s">
        <v>77</v>
      </c>
      <c r="H38" s="42" t="s">
        <v>138</v>
      </c>
      <c r="I38" s="33">
        <v>4.5135092811604316E-4</v>
      </c>
      <c r="J38" s="22">
        <v>0</v>
      </c>
      <c r="K38" s="22">
        <v>1.9155438059570838E-4</v>
      </c>
      <c r="L38" s="22">
        <v>1.6842092208006802E-4</v>
      </c>
      <c r="M38" s="22">
        <v>1.0663319962118389E-4</v>
      </c>
      <c r="N38" s="22">
        <v>8.0791694261489748E-5</v>
      </c>
      <c r="O38" s="22">
        <v>9.0688384180239118E-4</v>
      </c>
      <c r="P38" s="22">
        <v>1.2649376165004052E-4</v>
      </c>
      <c r="Q38" s="22">
        <v>4.4716673090555877E-4</v>
      </c>
      <c r="R38" s="22">
        <v>5.5619419253053804E-4</v>
      </c>
      <c r="S38" s="22">
        <v>3.5889871382003614E-4</v>
      </c>
      <c r="T38" s="22">
        <v>3.4219471120037093E-4</v>
      </c>
      <c r="U38" s="22">
        <v>3.6056428886190311E-4</v>
      </c>
      <c r="V38" s="22">
        <v>2.5494040980176354E-4</v>
      </c>
      <c r="W38" s="22">
        <v>1.5869008312197432E-4</v>
      </c>
      <c r="X38" s="22">
        <v>5.7421944406169287E-5</v>
      </c>
      <c r="Y38" s="22">
        <v>1.2440085433681032E-4</v>
      </c>
      <c r="Z38" s="22">
        <v>2.0567528594784952E-4</v>
      </c>
      <c r="AA38" s="22">
        <v>4.2264423484927078E-5</v>
      </c>
      <c r="AB38" s="22">
        <v>1.1976451409630738E-4</v>
      </c>
      <c r="AC38" s="22">
        <v>6.826054374820009E-4</v>
      </c>
      <c r="AD38" s="22">
        <v>2.1208221052356954E-4</v>
      </c>
      <c r="AE38" s="22">
        <v>4.8060379801531314E-4</v>
      </c>
      <c r="AF38" s="22">
        <v>3.9710884125322503E-4</v>
      </c>
      <c r="AG38" s="22">
        <v>2.4587369706741667E-4</v>
      </c>
      <c r="AH38" s="22">
        <v>6.0662109484477679E-4</v>
      </c>
      <c r="AI38" s="22">
        <v>2.3961535051571329E-4</v>
      </c>
      <c r="AJ38" s="22">
        <v>1.5524762146226033E-4</v>
      </c>
      <c r="AK38" s="22">
        <v>3.2155375485381962E-4</v>
      </c>
      <c r="AL38" s="22">
        <v>1.0000665137548967</v>
      </c>
      <c r="AM38" s="22">
        <v>2.9919273971020486E-4</v>
      </c>
      <c r="AN38" s="22">
        <v>1.7853521243298555E-4</v>
      </c>
      <c r="AO38" s="22">
        <v>6.460194217413896E-4</v>
      </c>
      <c r="AP38" s="22">
        <v>2.3932122691785814E-4</v>
      </c>
      <c r="AQ38" s="22">
        <v>2.4246156877419744E-4</v>
      </c>
      <c r="AR38" s="22">
        <v>8.5476290847394027E-5</v>
      </c>
      <c r="AS38" s="24">
        <v>5.3727129092604298E-2</v>
      </c>
      <c r="AT38" s="39">
        <f t="shared" si="0"/>
        <v>1.0638862659945842</v>
      </c>
      <c r="AU38">
        <f t="shared" si="2"/>
        <v>0.85812496038885633</v>
      </c>
    </row>
    <row r="39" spans="2:47" x14ac:dyDescent="0.15">
      <c r="B39" s="5" t="s">
        <v>78</v>
      </c>
      <c r="C39" s="42" t="s">
        <v>139</v>
      </c>
      <c r="D39" s="40">
        <v>0.98907493986119199</v>
      </c>
      <c r="E39" s="40">
        <f t="shared" si="1"/>
        <v>0.82332446411191751</v>
      </c>
      <c r="G39" s="5" t="s">
        <v>78</v>
      </c>
      <c r="H39" s="42" t="s">
        <v>139</v>
      </c>
      <c r="I39" s="33">
        <v>1.1990271089417829E-4</v>
      </c>
      <c r="J39" s="22">
        <v>0</v>
      </c>
      <c r="K39" s="22">
        <v>2.9157218970119446E-4</v>
      </c>
      <c r="L39" s="22">
        <v>9.5650900180004438E-5</v>
      </c>
      <c r="M39" s="22">
        <v>1.4631560095841988E-4</v>
      </c>
      <c r="N39" s="22">
        <v>3.870761493245874E-4</v>
      </c>
      <c r="O39" s="22">
        <v>1.1094106863911648E-4</v>
      </c>
      <c r="P39" s="22">
        <v>2.3248793278085538E-4</v>
      </c>
      <c r="Q39" s="22">
        <v>2.6829364691732712E-4</v>
      </c>
      <c r="R39" s="22">
        <v>4.5644613282117176E-4</v>
      </c>
      <c r="S39" s="22">
        <v>9.1934955483325982E-5</v>
      </c>
      <c r="T39" s="22">
        <v>4.0601262400150799E-4</v>
      </c>
      <c r="U39" s="22">
        <v>6.9343217026809065E-4</v>
      </c>
      <c r="V39" s="22">
        <v>4.0960232044056445E-4</v>
      </c>
      <c r="W39" s="22">
        <v>3.6971446633601683E-4</v>
      </c>
      <c r="X39" s="22">
        <v>1.502258973061684E-3</v>
      </c>
      <c r="Y39" s="22">
        <v>1.5069246382093113E-3</v>
      </c>
      <c r="Z39" s="22">
        <v>6.1988418888075459E-4</v>
      </c>
      <c r="AA39" s="22">
        <v>1.9639900251958712E-4</v>
      </c>
      <c r="AB39" s="22">
        <v>1.7552436826733024E-4</v>
      </c>
      <c r="AC39" s="22">
        <v>2.9431889185550499E-4</v>
      </c>
      <c r="AD39" s="22">
        <v>7.3336075589697724E-4</v>
      </c>
      <c r="AE39" s="22">
        <v>3.3012632137214111E-4</v>
      </c>
      <c r="AF39" s="22">
        <v>3.6764594375603751E-4</v>
      </c>
      <c r="AG39" s="22">
        <v>3.5986442414060414E-4</v>
      </c>
      <c r="AH39" s="22">
        <v>3.8597078844295829E-4</v>
      </c>
      <c r="AI39" s="22">
        <v>6.5643021622828157E-5</v>
      </c>
      <c r="AJ39" s="22">
        <v>1.0539229012050068E-3</v>
      </c>
      <c r="AK39" s="22">
        <v>5.5300311528487947E-3</v>
      </c>
      <c r="AL39" s="22">
        <v>2.7309709831750494E-4</v>
      </c>
      <c r="AM39" s="22">
        <v>1.0001556317130447</v>
      </c>
      <c r="AN39" s="22">
        <v>2.0089964998346098E-4</v>
      </c>
      <c r="AO39" s="22">
        <v>2.2944882901910682E-4</v>
      </c>
      <c r="AP39" s="22">
        <v>6.3016172642915041E-4</v>
      </c>
      <c r="AQ39" s="22">
        <v>6.579733655042541E-4</v>
      </c>
      <c r="AR39" s="22">
        <v>1.3042618388098558E-4</v>
      </c>
      <c r="AS39" s="24">
        <v>1.2624057523544896E-3</v>
      </c>
      <c r="AT39" s="39">
        <f t="shared" si="0"/>
        <v>1.0207413025593595</v>
      </c>
      <c r="AU39">
        <f t="shared" si="2"/>
        <v>0.82332446411191751</v>
      </c>
    </row>
    <row r="40" spans="2:47" x14ac:dyDescent="0.15">
      <c r="B40" s="5" t="s">
        <v>79</v>
      </c>
      <c r="C40" s="42" t="s">
        <v>109</v>
      </c>
      <c r="D40" s="40">
        <v>0.99665684241898433</v>
      </c>
      <c r="E40" s="40">
        <f t="shared" si="1"/>
        <v>0.81863916856471042</v>
      </c>
      <c r="G40" s="5" t="s">
        <v>79</v>
      </c>
      <c r="H40" s="42" t="s">
        <v>109</v>
      </c>
      <c r="I40" s="33">
        <v>2.3218405904775747E-5</v>
      </c>
      <c r="J40" s="22">
        <v>0</v>
      </c>
      <c r="K40" s="22">
        <v>1.4634359110395098E-5</v>
      </c>
      <c r="L40" s="22">
        <v>1.2466714956907112E-5</v>
      </c>
      <c r="M40" s="22">
        <v>1.7810367247060203E-5</v>
      </c>
      <c r="N40" s="22">
        <v>1.9342053141885673E-5</v>
      </c>
      <c r="O40" s="22">
        <v>2.0488487290732888E-5</v>
      </c>
      <c r="P40" s="22">
        <v>9.426372354348446E-6</v>
      </c>
      <c r="Q40" s="22">
        <v>2.8257077825778815E-5</v>
      </c>
      <c r="R40" s="22">
        <v>1.6092251072871784E-5</v>
      </c>
      <c r="S40" s="22">
        <v>1.0043169936587082E-5</v>
      </c>
      <c r="T40" s="22">
        <v>1.0847484825909767E-5</v>
      </c>
      <c r="U40" s="22">
        <v>1.0239979992665944E-5</v>
      </c>
      <c r="V40" s="22">
        <v>8.9925463976697781E-6</v>
      </c>
      <c r="W40" s="22">
        <v>1.2034072057707622E-5</v>
      </c>
      <c r="X40" s="22">
        <v>7.8933018778839952E-6</v>
      </c>
      <c r="Y40" s="22">
        <v>1.1106430444635112E-5</v>
      </c>
      <c r="Z40" s="22">
        <v>1.1840470872033939E-5</v>
      </c>
      <c r="AA40" s="22">
        <v>7.1341815487462079E-6</v>
      </c>
      <c r="AB40" s="22">
        <v>2.8104247126537388E-5</v>
      </c>
      <c r="AC40" s="22">
        <v>1.802079936370584E-5</v>
      </c>
      <c r="AD40" s="22">
        <v>1.5265584854643719E-5</v>
      </c>
      <c r="AE40" s="22">
        <v>1.4192907786967455E-4</v>
      </c>
      <c r="AF40" s="22">
        <v>2.5704536083254959E-5</v>
      </c>
      <c r="AG40" s="22">
        <v>3.9140344293407445E-5</v>
      </c>
      <c r="AH40" s="22">
        <v>1.1042806397673811E-4</v>
      </c>
      <c r="AI40" s="22">
        <v>2.1007566725744916E-5</v>
      </c>
      <c r="AJ40" s="22">
        <v>3.5395263028388979E-4</v>
      </c>
      <c r="AK40" s="22">
        <v>3.0583853587723599E-4</v>
      </c>
      <c r="AL40" s="22">
        <v>3.2687220889254351E-5</v>
      </c>
      <c r="AM40" s="22">
        <v>2.8586802765493003E-5</v>
      </c>
      <c r="AN40" s="22">
        <v>1.0131012238298973</v>
      </c>
      <c r="AO40" s="22">
        <v>2.4194811279471864E-5</v>
      </c>
      <c r="AP40" s="22">
        <v>3.2117798051700777E-5</v>
      </c>
      <c r="AQ40" s="22">
        <v>2.7767799823729598E-4</v>
      </c>
      <c r="AR40" s="22">
        <v>2.3425565026290577E-5</v>
      </c>
      <c r="AS40" s="24">
        <v>1.0139314617465216E-4</v>
      </c>
      <c r="AT40" s="39">
        <f t="shared" si="0"/>
        <v>1.014932566285635</v>
      </c>
      <c r="AU40">
        <f t="shared" si="2"/>
        <v>0.81863916856471042</v>
      </c>
    </row>
    <row r="41" spans="2:47" x14ac:dyDescent="0.15">
      <c r="B41" s="5" t="s">
        <v>80</v>
      </c>
      <c r="C41" s="42" t="s">
        <v>146</v>
      </c>
      <c r="D41" s="40">
        <v>1.0222883904719653</v>
      </c>
      <c r="E41" s="40">
        <f t="shared" si="1"/>
        <v>0.87094533274716657</v>
      </c>
      <c r="G41" s="5" t="s">
        <v>80</v>
      </c>
      <c r="H41" s="42" t="s">
        <v>146</v>
      </c>
      <c r="I41" s="33">
        <v>3.1439412229405592E-3</v>
      </c>
      <c r="J41" s="22">
        <v>0</v>
      </c>
      <c r="K41" s="22">
        <v>1.6196825708584633E-3</v>
      </c>
      <c r="L41" s="22">
        <v>2.1173692420774345E-3</v>
      </c>
      <c r="M41" s="22">
        <v>6.1835505741324583E-4</v>
      </c>
      <c r="N41" s="22">
        <v>1.6209200081552975E-3</v>
      </c>
      <c r="O41" s="22">
        <v>9.7907079685047305E-4</v>
      </c>
      <c r="P41" s="22">
        <v>7.7442144561144267E-4</v>
      </c>
      <c r="Q41" s="22">
        <v>1.8176047392026115E-3</v>
      </c>
      <c r="R41" s="22">
        <v>9.2718869450821408E-4</v>
      </c>
      <c r="S41" s="22">
        <v>1.7118425579910549E-3</v>
      </c>
      <c r="T41" s="22">
        <v>5.7629677843878718E-4</v>
      </c>
      <c r="U41" s="22">
        <v>1.8933809401837857E-3</v>
      </c>
      <c r="V41" s="22">
        <v>8.0822353041571217E-4</v>
      </c>
      <c r="W41" s="22">
        <v>7.5430427870484937E-4</v>
      </c>
      <c r="X41" s="22">
        <v>6.0543172311540449E-4</v>
      </c>
      <c r="Y41" s="22">
        <v>7.3214357747429873E-4</v>
      </c>
      <c r="Z41" s="22">
        <v>4.9120136115237713E-4</v>
      </c>
      <c r="AA41" s="22">
        <v>2.7609598581119317E-4</v>
      </c>
      <c r="AB41" s="22">
        <v>1.3267800286461875E-3</v>
      </c>
      <c r="AC41" s="22">
        <v>1.3559451540494339E-3</v>
      </c>
      <c r="AD41" s="22">
        <v>2.9383032586666673E-3</v>
      </c>
      <c r="AE41" s="22">
        <v>9.8085465631433891E-3</v>
      </c>
      <c r="AF41" s="22">
        <v>2.5510739398998529E-3</v>
      </c>
      <c r="AG41" s="22">
        <v>1.0754053833263921E-3</v>
      </c>
      <c r="AH41" s="22">
        <v>4.6743450753708119E-3</v>
      </c>
      <c r="AI41" s="22">
        <v>7.83798532112659E-4</v>
      </c>
      <c r="AJ41" s="22">
        <v>2.3825476290835965E-3</v>
      </c>
      <c r="AK41" s="22">
        <v>1.4255770457489597E-3</v>
      </c>
      <c r="AL41" s="22">
        <v>4.1597192070482418E-4</v>
      </c>
      <c r="AM41" s="22">
        <v>2.8935575221667284E-3</v>
      </c>
      <c r="AN41" s="22">
        <v>1.5706792496310053E-3</v>
      </c>
      <c r="AO41" s="22">
        <v>1.0006257734144712</v>
      </c>
      <c r="AP41" s="22">
        <v>2.3248363346007805E-3</v>
      </c>
      <c r="AQ41" s="22">
        <v>3.1180254015735014E-3</v>
      </c>
      <c r="AR41" s="22">
        <v>3.7775855963127021E-4</v>
      </c>
      <c r="AS41" s="24">
        <v>1.8664309246135095E-2</v>
      </c>
      <c r="AT41" s="39">
        <f t="shared" si="0"/>
        <v>1.0797807087698674</v>
      </c>
      <c r="AU41">
        <f t="shared" si="2"/>
        <v>0.87094533274716657</v>
      </c>
    </row>
    <row r="42" spans="2:47" x14ac:dyDescent="0.15">
      <c r="B42" s="5" t="s">
        <v>81</v>
      </c>
      <c r="C42" s="42" t="s">
        <v>110</v>
      </c>
      <c r="D42" s="40">
        <v>0.99618592261281713</v>
      </c>
      <c r="E42" s="40">
        <f t="shared" si="1"/>
        <v>2.5294720990895745</v>
      </c>
      <c r="G42" s="5" t="s">
        <v>81</v>
      </c>
      <c r="H42" s="42" t="s">
        <v>110</v>
      </c>
      <c r="I42" s="33">
        <v>3.0661939836351737E-2</v>
      </c>
      <c r="J42" s="22">
        <v>0</v>
      </c>
      <c r="K42" s="22">
        <v>5.3435337509660639E-2</v>
      </c>
      <c r="L42" s="22">
        <v>4.6366099643865726E-2</v>
      </c>
      <c r="M42" s="22">
        <v>2.4769626702442291E-2</v>
      </c>
      <c r="N42" s="22">
        <v>6.3604664306520245E-2</v>
      </c>
      <c r="O42" s="22">
        <v>3.5440520190596167E-2</v>
      </c>
      <c r="P42" s="22">
        <v>4.2456727861420442E-2</v>
      </c>
      <c r="Q42" s="22">
        <v>4.9604889630883463E-2</v>
      </c>
      <c r="R42" s="22">
        <v>2.7843155043766971E-2</v>
      </c>
      <c r="S42" s="22">
        <v>2.2106372385340679E-2</v>
      </c>
      <c r="T42" s="22">
        <v>2.9174559446991079E-2</v>
      </c>
      <c r="U42" s="22">
        <v>4.0067529130084885E-2</v>
      </c>
      <c r="V42" s="22">
        <v>3.5179672273992033E-2</v>
      </c>
      <c r="W42" s="22">
        <v>3.710315022878103E-2</v>
      </c>
      <c r="X42" s="22">
        <v>4.0261239269375436E-2</v>
      </c>
      <c r="Y42" s="22">
        <v>4.7076451137276931E-2</v>
      </c>
      <c r="Z42" s="22">
        <v>5.7869148582250486E-2</v>
      </c>
      <c r="AA42" s="22">
        <v>3.0154450242091131E-2</v>
      </c>
      <c r="AB42" s="22">
        <v>4.4828036097162779E-2</v>
      </c>
      <c r="AC42" s="22">
        <v>9.1333922986995358E-2</v>
      </c>
      <c r="AD42" s="22">
        <v>7.8157015073508793E-2</v>
      </c>
      <c r="AE42" s="22">
        <v>0.14198777178458102</v>
      </c>
      <c r="AF42" s="22">
        <v>6.2962408269360559E-2</v>
      </c>
      <c r="AG42" s="22">
        <v>6.9868262697804842E-2</v>
      </c>
      <c r="AH42" s="22">
        <v>0.10741860838879506</v>
      </c>
      <c r="AI42" s="22">
        <v>3.3341693164116393E-2</v>
      </c>
      <c r="AJ42" s="22">
        <v>0.13083136592190162</v>
      </c>
      <c r="AK42" s="22">
        <v>0.14419808503817561</v>
      </c>
      <c r="AL42" s="22">
        <v>7.7250300901464744E-2</v>
      </c>
      <c r="AM42" s="22">
        <v>7.992142043251424E-2</v>
      </c>
      <c r="AN42" s="22">
        <v>4.4336250661903991E-2</v>
      </c>
      <c r="AO42" s="22">
        <v>7.603844146037296E-2</v>
      </c>
      <c r="AP42" s="22">
        <v>1.1227803895969846</v>
      </c>
      <c r="AQ42" s="22">
        <v>4.4601235911053763E-2</v>
      </c>
      <c r="AR42" s="22">
        <v>2.1719905181756056E-2</v>
      </c>
      <c r="AS42" s="24">
        <v>5.1238574461287711E-2</v>
      </c>
      <c r="AT42" s="39">
        <f t="shared" si="0"/>
        <v>3.1359892214514318</v>
      </c>
      <c r="AU42">
        <f t="shared" si="2"/>
        <v>2.5294720990895745</v>
      </c>
    </row>
    <row r="43" spans="2:47" x14ac:dyDescent="0.15">
      <c r="B43" s="5" t="s">
        <v>82</v>
      </c>
      <c r="C43" s="42" t="s">
        <v>111</v>
      </c>
      <c r="D43" s="40">
        <v>1.0464155777267004</v>
      </c>
      <c r="E43" s="40">
        <f t="shared" si="1"/>
        <v>0.84867176513550358</v>
      </c>
      <c r="G43" s="5" t="s">
        <v>82</v>
      </c>
      <c r="H43" s="42" t="s">
        <v>111</v>
      </c>
      <c r="I43" s="33">
        <v>2.8916333292950942E-4</v>
      </c>
      <c r="J43" s="22">
        <v>0</v>
      </c>
      <c r="K43" s="22">
        <v>3.9716486842222967E-4</v>
      </c>
      <c r="L43" s="22">
        <v>1.8282351325924073E-4</v>
      </c>
      <c r="M43" s="22">
        <v>1.5203000678148116E-4</v>
      </c>
      <c r="N43" s="22">
        <v>3.0074359036932278E-4</v>
      </c>
      <c r="O43" s="22">
        <v>1.2984655208523132E-4</v>
      </c>
      <c r="P43" s="22">
        <v>1.8625685161996366E-4</v>
      </c>
      <c r="Q43" s="22">
        <v>2.1951864852140756E-4</v>
      </c>
      <c r="R43" s="22">
        <v>1.3598788474562904E-4</v>
      </c>
      <c r="S43" s="22">
        <v>8.46699819198005E-5</v>
      </c>
      <c r="T43" s="22">
        <v>1.2325233057608015E-4</v>
      </c>
      <c r="U43" s="22">
        <v>2.4436290315182696E-4</v>
      </c>
      <c r="V43" s="22">
        <v>2.1551754552628935E-4</v>
      </c>
      <c r="W43" s="22">
        <v>1.562362563758794E-4</v>
      </c>
      <c r="X43" s="22">
        <v>3.6456831303889419E-4</v>
      </c>
      <c r="Y43" s="22">
        <v>2.3928113731256731E-4</v>
      </c>
      <c r="Z43" s="22">
        <v>1.8462836405381362E-4</v>
      </c>
      <c r="AA43" s="22">
        <v>1.5488614031301505E-4</v>
      </c>
      <c r="AB43" s="22">
        <v>2.8346560403524641E-4</v>
      </c>
      <c r="AC43" s="22">
        <v>4.5479446141007319E-4</v>
      </c>
      <c r="AD43" s="22">
        <v>2.7423453536006405E-4</v>
      </c>
      <c r="AE43" s="22">
        <v>6.6123431692006671E-4</v>
      </c>
      <c r="AF43" s="22">
        <v>2.2905961778002138E-4</v>
      </c>
      <c r="AG43" s="22">
        <v>6.8523394434677563E-4</v>
      </c>
      <c r="AH43" s="22">
        <v>5.3235600086613485E-4</v>
      </c>
      <c r="AI43" s="22">
        <v>6.9448857375257328E-4</v>
      </c>
      <c r="AJ43" s="22">
        <v>7.9935895468742125E-4</v>
      </c>
      <c r="AK43" s="22">
        <v>4.5823479200159658E-3</v>
      </c>
      <c r="AL43" s="22">
        <v>5.0900303934558783E-4</v>
      </c>
      <c r="AM43" s="22">
        <v>7.800950844907617E-3</v>
      </c>
      <c r="AN43" s="22">
        <v>1.3998346934865173E-2</v>
      </c>
      <c r="AO43" s="22">
        <v>1.8958055101798656E-3</v>
      </c>
      <c r="AP43" s="22">
        <v>1.7059797536566369E-3</v>
      </c>
      <c r="AQ43" s="22">
        <v>1.0116007053616685</v>
      </c>
      <c r="AR43" s="22">
        <v>1.857289323460874E-4</v>
      </c>
      <c r="AS43" s="24">
        <v>1.5123499259436168E-3</v>
      </c>
      <c r="AT43" s="39">
        <f t="shared" si="0"/>
        <v>1.0521663824530896</v>
      </c>
      <c r="AU43">
        <f t="shared" si="2"/>
        <v>0.84867176513550358</v>
      </c>
    </row>
    <row r="44" spans="2:47" x14ac:dyDescent="0.15">
      <c r="B44" s="5" t="s">
        <v>83</v>
      </c>
      <c r="C44" s="42" t="s">
        <v>3</v>
      </c>
      <c r="D44" s="40">
        <v>1.1264891963465433</v>
      </c>
      <c r="E44" s="40">
        <f t="shared" si="1"/>
        <v>0.85352876155405077</v>
      </c>
      <c r="G44" s="5" t="s">
        <v>83</v>
      </c>
      <c r="H44" s="42" t="s">
        <v>3</v>
      </c>
      <c r="I44" s="33">
        <v>6.1128281404819961E-4</v>
      </c>
      <c r="J44" s="22">
        <v>0</v>
      </c>
      <c r="K44" s="22">
        <v>1.0891877484996725E-3</v>
      </c>
      <c r="L44" s="22">
        <v>1.5844448236294901E-3</v>
      </c>
      <c r="M44" s="22">
        <v>8.7963842269352653E-4</v>
      </c>
      <c r="N44" s="22">
        <v>1.1423544618860658E-3</v>
      </c>
      <c r="O44" s="22">
        <v>4.5994103285374409E-4</v>
      </c>
      <c r="P44" s="22">
        <v>4.4147385336439202E-4</v>
      </c>
      <c r="Q44" s="22">
        <v>1.3527819016947071E-3</v>
      </c>
      <c r="R44" s="22">
        <v>6.2237374969387595E-4</v>
      </c>
      <c r="S44" s="22">
        <v>5.4748889541308238E-4</v>
      </c>
      <c r="T44" s="22">
        <v>6.0897601937160675E-4</v>
      </c>
      <c r="U44" s="22">
        <v>8.8853109855040158E-4</v>
      </c>
      <c r="V44" s="22">
        <v>1.1809018904291922E-3</v>
      </c>
      <c r="W44" s="22">
        <v>9.6678510899653744E-4</v>
      </c>
      <c r="X44" s="22">
        <v>9.4879388318757903E-4</v>
      </c>
      <c r="Y44" s="22">
        <v>1.4266269802856461E-3</v>
      </c>
      <c r="Z44" s="22">
        <v>2.0755990721316206E-3</v>
      </c>
      <c r="AA44" s="22">
        <v>4.9044151292882083E-4</v>
      </c>
      <c r="AB44" s="22">
        <v>1.4956200307680878E-3</v>
      </c>
      <c r="AC44" s="22">
        <v>1.324031774507149E-3</v>
      </c>
      <c r="AD44" s="22">
        <v>4.4875343895605724E-4</v>
      </c>
      <c r="AE44" s="22">
        <v>1.6311573821388703E-3</v>
      </c>
      <c r="AF44" s="22">
        <v>3.2704344704022718E-3</v>
      </c>
      <c r="AG44" s="22">
        <v>2.3297352507518215E-3</v>
      </c>
      <c r="AH44" s="22">
        <v>3.6372650717168623E-3</v>
      </c>
      <c r="AI44" s="22">
        <v>7.7712881131952619E-4</v>
      </c>
      <c r="AJ44" s="22">
        <v>2.3562943172091835E-3</v>
      </c>
      <c r="AK44" s="22">
        <v>2.2939041431873607E-3</v>
      </c>
      <c r="AL44" s="22">
        <v>2.9780547133377287E-3</v>
      </c>
      <c r="AM44" s="22">
        <v>4.3967032195955744E-3</v>
      </c>
      <c r="AN44" s="22">
        <v>2.6674486895095122E-3</v>
      </c>
      <c r="AO44" s="22">
        <v>5.3152404213067184E-3</v>
      </c>
      <c r="AP44" s="22">
        <v>2.0997042045642332E-3</v>
      </c>
      <c r="AQ44" s="22">
        <v>2.3974304754061479E-3</v>
      </c>
      <c r="AR44" s="22">
        <v>1.0006393098964661</v>
      </c>
      <c r="AS44" s="24">
        <v>8.1215047281260719E-4</v>
      </c>
      <c r="AT44" s="39">
        <f t="shared" si="0"/>
        <v>1.058187990053614</v>
      </c>
      <c r="AU44">
        <f t="shared" si="2"/>
        <v>0.85352876155405077</v>
      </c>
    </row>
    <row r="45" spans="2:47" x14ac:dyDescent="0.15">
      <c r="B45" s="5" t="s">
        <v>84</v>
      </c>
      <c r="C45" s="42" t="s">
        <v>4</v>
      </c>
      <c r="D45" s="40">
        <v>1.1780700000285254</v>
      </c>
      <c r="E45" s="40">
        <f t="shared" si="1"/>
        <v>0.9440427213987922</v>
      </c>
      <c r="G45" s="5" t="s">
        <v>84</v>
      </c>
      <c r="H45" s="42" t="s">
        <v>4</v>
      </c>
      <c r="I45" s="35">
        <v>8.2688126225709049E-3</v>
      </c>
      <c r="J45" s="23">
        <v>0</v>
      </c>
      <c r="K45" s="23">
        <v>3.5093032527703455E-3</v>
      </c>
      <c r="L45" s="23">
        <v>3.0854950320222817E-3</v>
      </c>
      <c r="M45" s="23">
        <v>1.9535352473808894E-3</v>
      </c>
      <c r="N45" s="23">
        <v>1.480115226741128E-3</v>
      </c>
      <c r="O45" s="23">
        <v>1.6614239810255223E-2</v>
      </c>
      <c r="P45" s="23">
        <v>2.3173835431649181E-3</v>
      </c>
      <c r="Q45" s="23">
        <v>8.1921575398976633E-3</v>
      </c>
      <c r="R45" s="23">
        <v>1.0189556004667651E-2</v>
      </c>
      <c r="S45" s="23">
        <v>6.575075025206518E-3</v>
      </c>
      <c r="T45" s="23">
        <v>6.2690553427269154E-3</v>
      </c>
      <c r="U45" s="23">
        <v>6.6055885947421226E-3</v>
      </c>
      <c r="V45" s="23">
        <v>4.6705442423068131E-3</v>
      </c>
      <c r="W45" s="23">
        <v>2.9072246907143697E-3</v>
      </c>
      <c r="X45" s="23">
        <v>1.0519781153440378E-3</v>
      </c>
      <c r="Y45" s="23">
        <v>2.2790411861839674E-3</v>
      </c>
      <c r="Z45" s="23">
        <v>3.7680002292123514E-3</v>
      </c>
      <c r="AA45" s="23">
        <v>7.742901955615257E-4</v>
      </c>
      <c r="AB45" s="23">
        <v>2.1941027794696523E-3</v>
      </c>
      <c r="AC45" s="23">
        <v>1.250542783028361E-2</v>
      </c>
      <c r="AD45" s="23">
        <v>3.8853759905178717E-3</v>
      </c>
      <c r="AE45" s="23">
        <v>8.8047293224194061E-3</v>
      </c>
      <c r="AF45" s="23">
        <v>7.2750899456330538E-3</v>
      </c>
      <c r="AG45" s="23">
        <v>4.5044407870288468E-3</v>
      </c>
      <c r="AH45" s="23">
        <v>1.111338396291198E-2</v>
      </c>
      <c r="AI45" s="23">
        <v>4.3897869960659013E-3</v>
      </c>
      <c r="AJ45" s="23">
        <v>2.8441583078814511E-3</v>
      </c>
      <c r="AK45" s="23">
        <v>5.8909101130434237E-3</v>
      </c>
      <c r="AL45" s="23">
        <v>1.2185413650529534E-3</v>
      </c>
      <c r="AM45" s="23">
        <v>5.4812531637494517E-3</v>
      </c>
      <c r="AN45" s="23">
        <v>3.2707902569321756E-3</v>
      </c>
      <c r="AO45" s="23">
        <v>1.1835166864989295E-2</v>
      </c>
      <c r="AP45" s="23">
        <v>4.3843986102954499E-3</v>
      </c>
      <c r="AQ45" s="23">
        <v>4.4419301157457057E-3</v>
      </c>
      <c r="AR45" s="23">
        <v>1.5659376965050957E-3</v>
      </c>
      <c r="AS45" s="25">
        <v>0.98428857800244274</v>
      </c>
      <c r="AT45" s="39">
        <f>SUM(I45:AS45)</f>
        <v>1.1704053980124376</v>
      </c>
      <c r="AU45">
        <f t="shared" si="2"/>
        <v>0.9440427213987922</v>
      </c>
    </row>
    <row r="46" spans="2:47" x14ac:dyDescent="0.15">
      <c r="I46" s="39">
        <f>SUM(I9:I45)</f>
        <v>1.2424094660229617</v>
      </c>
      <c r="J46" s="39">
        <f t="shared" ref="J46:AS46" si="3">SUM(J9:J45)</f>
        <v>1</v>
      </c>
      <c r="K46" s="39">
        <f t="shared" si="3"/>
        <v>1.2608229309282961</v>
      </c>
      <c r="L46" s="39">
        <f t="shared" si="3"/>
        <v>1.2242805745299477</v>
      </c>
      <c r="M46" s="39">
        <f t="shared" si="3"/>
        <v>1.2534477575224605</v>
      </c>
      <c r="N46" s="39">
        <f t="shared" si="3"/>
        <v>1.2562613744718187</v>
      </c>
      <c r="O46" s="39">
        <f t="shared" si="3"/>
        <v>1.1805758013561032</v>
      </c>
      <c r="P46" s="39">
        <f t="shared" si="3"/>
        <v>1.2180142541709946</v>
      </c>
      <c r="Q46" s="39">
        <f t="shared" si="3"/>
        <v>1.2560813423654287</v>
      </c>
      <c r="R46" s="39">
        <f t="shared" si="3"/>
        <v>1.2239466223357343</v>
      </c>
      <c r="S46" s="39">
        <f t="shared" si="3"/>
        <v>1.1080047744223864</v>
      </c>
      <c r="T46" s="39">
        <f t="shared" si="3"/>
        <v>1.151822945497359</v>
      </c>
      <c r="U46" s="39">
        <f t="shared" si="3"/>
        <v>1.1708734397626281</v>
      </c>
      <c r="V46" s="39">
        <f t="shared" si="3"/>
        <v>1.1474968369529743</v>
      </c>
      <c r="W46" s="39">
        <f t="shared" si="3"/>
        <v>1.1831119437882209</v>
      </c>
      <c r="X46" s="39">
        <f t="shared" si="3"/>
        <v>1.1662108108088913</v>
      </c>
      <c r="Y46" s="39">
        <f t="shared" si="3"/>
        <v>1.1833883954073283</v>
      </c>
      <c r="Z46" s="39">
        <f t="shared" si="3"/>
        <v>1.1852162585723847</v>
      </c>
      <c r="AA46" s="39">
        <f t="shared" si="3"/>
        <v>1.1629088274795194</v>
      </c>
      <c r="AB46" s="39">
        <f t="shared" si="3"/>
        <v>1.265634838995825</v>
      </c>
      <c r="AC46" s="39">
        <f t="shared" si="3"/>
        <v>1.2600537883502931</v>
      </c>
      <c r="AD46" s="39">
        <f t="shared" si="3"/>
        <v>1.2724460677520453</v>
      </c>
      <c r="AE46" s="39">
        <f t="shared" si="3"/>
        <v>1.4636114415335755</v>
      </c>
      <c r="AF46" s="39">
        <f t="shared" si="3"/>
        <v>1.2639919930252137</v>
      </c>
      <c r="AG46" s="39">
        <f t="shared" si="3"/>
        <v>1.2394782533866142</v>
      </c>
      <c r="AH46" s="39">
        <f t="shared" si="3"/>
        <v>1.3288140088356033</v>
      </c>
      <c r="AI46" s="39">
        <f t="shared" si="3"/>
        <v>1.2189172504205146</v>
      </c>
      <c r="AJ46" s="39">
        <f t="shared" si="3"/>
        <v>1.320709196717252</v>
      </c>
      <c r="AK46" s="39">
        <f t="shared" si="3"/>
        <v>1.3397463650215655</v>
      </c>
      <c r="AL46" s="39">
        <f t="shared" si="3"/>
        <v>1.2047798457696808</v>
      </c>
      <c r="AM46" s="39">
        <f t="shared" si="3"/>
        <v>1.2262354472021326</v>
      </c>
      <c r="AN46" s="39">
        <f t="shared" si="3"/>
        <v>1.23563533926178</v>
      </c>
      <c r="AO46" s="39">
        <f t="shared" si="3"/>
        <v>1.2674128229715997</v>
      </c>
      <c r="AP46" s="39">
        <f t="shared" si="3"/>
        <v>1.2350515022481834</v>
      </c>
      <c r="AQ46" s="39">
        <f t="shared" si="3"/>
        <v>1.297325230071098</v>
      </c>
      <c r="AR46" s="39">
        <f t="shared" si="3"/>
        <v>1.3965989105377936</v>
      </c>
      <c r="AS46" s="39">
        <f t="shared" si="3"/>
        <v>1.4605477654940189</v>
      </c>
    </row>
    <row r="47" spans="2:47" x14ac:dyDescent="0.15">
      <c r="H47" s="1" t="s">
        <v>121</v>
      </c>
      <c r="I47">
        <f>I46/(SUM($I$9:$AS$45)/37)</f>
        <v>1.0021208167594875</v>
      </c>
      <c r="J47">
        <f t="shared" ref="J47:AS47" si="4">J46/(SUM($I$9:$AS$45)/37)</f>
        <v>0.80659464062789643</v>
      </c>
      <c r="K47">
        <f t="shared" si="4"/>
        <v>1.0169730188675201</v>
      </c>
      <c r="L47">
        <f t="shared" si="4"/>
        <v>0.98749815004069774</v>
      </c>
      <c r="M47">
        <f t="shared" si="4"/>
        <v>1.0110242435246717</v>
      </c>
      <c r="N47">
        <f t="shared" si="4"/>
        <v>1.0132936918768038</v>
      </c>
      <c r="O47">
        <f t="shared" si="4"/>
        <v>0.95224611422881689</v>
      </c>
      <c r="P47">
        <f t="shared" si="4"/>
        <v>0.98244376962270874</v>
      </c>
      <c r="Q47">
        <f t="shared" si="4"/>
        <v>1.0131484789446488</v>
      </c>
      <c r="R47">
        <f t="shared" si="4"/>
        <v>0.98722878599061925</v>
      </c>
      <c r="S47">
        <f t="shared" si="4"/>
        <v>0.89371071283921821</v>
      </c>
      <c r="T47">
        <f t="shared" si="4"/>
        <v>0.9290542147904074</v>
      </c>
      <c r="U47">
        <f t="shared" si="4"/>
        <v>0.94442024136608604</v>
      </c>
      <c r="V47">
        <f t="shared" si="4"/>
        <v>0.92556479882373222</v>
      </c>
      <c r="W47">
        <f t="shared" si="4"/>
        <v>0.95429175312243208</v>
      </c>
      <c r="X47">
        <f t="shared" si="4"/>
        <v>0.94065938984076547</v>
      </c>
      <c r="Y47">
        <f t="shared" si="4"/>
        <v>0.95451473751679705</v>
      </c>
      <c r="Z47">
        <f t="shared" si="4"/>
        <v>0.9559890821495326</v>
      </c>
      <c r="AA47">
        <f t="shared" si="4"/>
        <v>0.93799602778385138</v>
      </c>
      <c r="AB47">
        <f t="shared" si="4"/>
        <v>1.0208542781259831</v>
      </c>
      <c r="AC47">
        <f t="shared" si="4"/>
        <v>1.0163526325862242</v>
      </c>
      <c r="AD47">
        <f t="shared" si="4"/>
        <v>1.0263481787368409</v>
      </c>
      <c r="AE47">
        <f t="shared" si="4"/>
        <v>1.1805411447026517</v>
      </c>
      <c r="AF47">
        <f t="shared" si="4"/>
        <v>1.0195291673707108</v>
      </c>
      <c r="AG47">
        <f t="shared" si="4"/>
        <v>0.99975651635646889</v>
      </c>
      <c r="AH47">
        <f t="shared" si="4"/>
        <v>1.0718142579180678</v>
      </c>
      <c r="AI47">
        <f t="shared" si="4"/>
        <v>0.98317212155807865</v>
      </c>
      <c r="AJ47">
        <f t="shared" si="4"/>
        <v>1.0652769599001097</v>
      </c>
      <c r="AK47">
        <f t="shared" si="4"/>
        <v>1.0806322378271003</v>
      </c>
      <c r="AL47">
        <f t="shared" si="4"/>
        <v>0.97176896673432822</v>
      </c>
      <c r="AM47">
        <f t="shared" si="4"/>
        <v>0.98907493986119199</v>
      </c>
      <c r="AN47">
        <f t="shared" si="4"/>
        <v>0.99665684241898433</v>
      </c>
      <c r="AO47">
        <f t="shared" si="4"/>
        <v>1.0222883904719653</v>
      </c>
      <c r="AP47">
        <f t="shared" si="4"/>
        <v>0.99618592261281713</v>
      </c>
      <c r="AQ47">
        <f t="shared" si="4"/>
        <v>1.0464155777267004</v>
      </c>
      <c r="AR47">
        <f t="shared" si="4"/>
        <v>1.1264891963465433</v>
      </c>
      <c r="AS47">
        <f t="shared" si="4"/>
        <v>1.1780700000285254</v>
      </c>
    </row>
  </sheetData>
  <mergeCells count="1">
    <mergeCell ref="B8:C8"/>
  </mergeCells>
  <phoneticPr fontId="2"/>
  <pageMargins left="0.7" right="0.7" top="0.75" bottom="0.75" header="0.3" footer="0.3"/>
  <pageSetup paperSize="9" orientation="portrait" horizontalDpi="4294967294" verticalDpi="0" r:id="rId1"/>
  <ignoredErrors>
    <ignoredError sqref="B9:B45 I7:AS7 G9:G4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6:AC46"/>
  <sheetViews>
    <sheetView workbookViewId="0"/>
  </sheetViews>
  <sheetFormatPr defaultRowHeight="13.5" x14ac:dyDescent="0.15"/>
  <cols>
    <col min="3" max="3" width="18.625" customWidth="1"/>
    <col min="4" max="4" width="9.875" customWidth="1"/>
    <col min="5" max="5" width="10.5" customWidth="1"/>
    <col min="6" max="6" width="10.375" customWidth="1"/>
    <col min="7" max="8" width="10.5" customWidth="1"/>
    <col min="9" max="9" width="9.125" bestFit="1" customWidth="1"/>
    <col min="10" max="10" width="9.125" customWidth="1"/>
    <col min="11" max="11" width="10.5" customWidth="1"/>
    <col min="12" max="12" width="10.375" customWidth="1"/>
    <col min="13" max="13" width="10.875" customWidth="1"/>
  </cols>
  <sheetData>
    <row r="6" spans="2:29" x14ac:dyDescent="0.15">
      <c r="C6" s="1"/>
    </row>
    <row r="7" spans="2:29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  <c r="O7" t="s">
        <v>160</v>
      </c>
      <c r="W7" t="s">
        <v>152</v>
      </c>
    </row>
    <row r="8" spans="2:2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61" t="s">
        <v>141</v>
      </c>
      <c r="P8" s="62" t="s">
        <v>142</v>
      </c>
      <c r="Q8" s="63" t="s">
        <v>151</v>
      </c>
      <c r="R8" s="1"/>
      <c r="S8" s="83" t="s">
        <v>141</v>
      </c>
      <c r="T8" s="105" t="s">
        <v>142</v>
      </c>
      <c r="U8" s="49" t="s">
        <v>151</v>
      </c>
      <c r="W8" s="6" t="s">
        <v>5</v>
      </c>
      <c r="X8" s="47" t="s">
        <v>40</v>
      </c>
      <c r="Y8" s="47" t="s">
        <v>6</v>
      </c>
      <c r="Z8" s="47" t="s">
        <v>7</v>
      </c>
      <c r="AA8" s="47" t="s">
        <v>8</v>
      </c>
      <c r="AB8" s="47" t="s">
        <v>9</v>
      </c>
      <c r="AC8" s="7" t="s">
        <v>149</v>
      </c>
    </row>
    <row r="9" spans="2:29" x14ac:dyDescent="0.15">
      <c r="B9" s="5" t="s">
        <v>48</v>
      </c>
      <c r="C9" s="42" t="s">
        <v>143</v>
      </c>
      <c r="D9" s="139">
        <f>誘発額計算!N9</f>
        <v>143.89391469861738</v>
      </c>
      <c r="E9" s="140">
        <f>誘発額計算!O9</f>
        <v>3706.1818365693366</v>
      </c>
      <c r="F9" s="140">
        <f>誘発額計算!P9</f>
        <v>170.79854672619965</v>
      </c>
      <c r="G9" s="140">
        <f>誘発額計算!Q9</f>
        <v>30.457766961899122</v>
      </c>
      <c r="H9" s="140">
        <f>誘発額計算!R9</f>
        <v>195.80206888312367</v>
      </c>
      <c r="I9" s="140">
        <f>誘発額計算!S9</f>
        <v>-0.21780496320934875</v>
      </c>
      <c r="J9" s="142">
        <f>誘発額計算!T9</f>
        <v>0</v>
      </c>
      <c r="K9" s="140">
        <f>誘発額計算!U9</f>
        <v>109.90762493027468</v>
      </c>
      <c r="L9" s="140">
        <f>誘発額計算!V9</f>
        <v>9141.3213271593795</v>
      </c>
      <c r="M9" s="141">
        <f t="shared" ref="M9:M45" si="0">SUM(D9:L9)</f>
        <v>13498.145280965622</v>
      </c>
      <c r="O9" s="99">
        <f>S9/SUM($W$9:$Y$9)</f>
        <v>8.6508767483858514E-4</v>
      </c>
      <c r="P9" s="100">
        <f>T9/SUM($Z$9:$AB$9)</f>
        <v>1.6518441881484196E-4</v>
      </c>
      <c r="Q9" s="101">
        <f>U9/$AC$9</f>
        <v>5.2989374189445163E-3</v>
      </c>
      <c r="S9" s="77">
        <f>SUM(D9:F9)</f>
        <v>4020.8742979941535</v>
      </c>
      <c r="T9" s="78">
        <f>SUM(G9:I9)</f>
        <v>226.04203088181345</v>
      </c>
      <c r="U9" s="79">
        <f>SUM(K9:L9)</f>
        <v>9251.2289520896538</v>
      </c>
      <c r="W9" s="84">
        <f>最終需要項目別粗付加価値誘発係数表!W9</f>
        <v>76364.56423987812</v>
      </c>
      <c r="X9" s="85">
        <f>最終需要項目別粗付加価値誘発係数表!X9</f>
        <v>3352955.5431874529</v>
      </c>
      <c r="Y9" s="85">
        <f>最終需要項目別粗付加価値誘発係数表!Y9</f>
        <v>1218618.3789745236</v>
      </c>
      <c r="Z9" s="85">
        <f>最終需要項目別粗付加価値誘発係数表!Z9</f>
        <v>249007.79613388935</v>
      </c>
      <c r="AA9" s="85">
        <f>最終需要項目別粗付加価値誘発係数表!AA9</f>
        <v>1119525.0330423915</v>
      </c>
      <c r="AB9" s="85">
        <f>最終需要項目別粗付加価値誘発係数表!AB9</f>
        <v>-110.59841377900003</v>
      </c>
      <c r="AC9" s="86">
        <f>最終需要項目別粗付加価値誘発係数表!AC9</f>
        <v>1745864.9198262065</v>
      </c>
    </row>
    <row r="10" spans="2:29" x14ac:dyDescent="0.15">
      <c r="B10" s="5" t="s">
        <v>49</v>
      </c>
      <c r="C10" s="42" t="s">
        <v>104</v>
      </c>
      <c r="D10" s="55">
        <f>誘発額計算!N10</f>
        <v>0</v>
      </c>
      <c r="E10" s="143">
        <f>誘発額計算!O10</f>
        <v>0</v>
      </c>
      <c r="F10" s="143">
        <f>誘発額計算!P10</f>
        <v>0</v>
      </c>
      <c r="G10" s="143">
        <f>誘発額計算!Q10</f>
        <v>0</v>
      </c>
      <c r="H10" s="143">
        <f>誘発額計算!R10</f>
        <v>0</v>
      </c>
      <c r="I10" s="143">
        <f>誘発額計算!S10</f>
        <v>0</v>
      </c>
      <c r="J10" s="150">
        <f>誘発額計算!T10</f>
        <v>0</v>
      </c>
      <c r="K10" s="143">
        <f>誘発額計算!U10</f>
        <v>0</v>
      </c>
      <c r="L10" s="143">
        <f>誘発額計算!V10</f>
        <v>0</v>
      </c>
      <c r="M10" s="144">
        <f t="shared" si="0"/>
        <v>0</v>
      </c>
      <c r="O10" s="99">
        <f t="shared" ref="O10:O45" si="1">S10/SUM($W$9:$Y$9)</f>
        <v>0</v>
      </c>
      <c r="P10" s="100">
        <f t="shared" ref="P10:P45" si="2">T10/SUM($Z$9:$AB$9)</f>
        <v>0</v>
      </c>
      <c r="Q10" s="101">
        <f t="shared" ref="Q10:Q45" si="3">U10/$AC$9</f>
        <v>0</v>
      </c>
      <c r="S10" s="77">
        <f t="shared" ref="S10:S45" si="4">SUM(D10:F10)</f>
        <v>0</v>
      </c>
      <c r="T10" s="78">
        <f t="shared" ref="T10:T45" si="5">SUM(G10:I10)</f>
        <v>0</v>
      </c>
      <c r="U10" s="79">
        <f t="shared" ref="U10:U45" si="6">SUM(K10:L10)</f>
        <v>0</v>
      </c>
    </row>
    <row r="11" spans="2:29" x14ac:dyDescent="0.15">
      <c r="B11" s="5" t="s">
        <v>50</v>
      </c>
      <c r="C11" s="42" t="s">
        <v>123</v>
      </c>
      <c r="D11" s="55">
        <f>誘発額計算!N11</f>
        <v>1301.6850014339539</v>
      </c>
      <c r="E11" s="143">
        <f>誘発額計算!O11</f>
        <v>42017.958975036905</v>
      </c>
      <c r="F11" s="143">
        <f>誘発額計算!P11</f>
        <v>733.87319885830777</v>
      </c>
      <c r="G11" s="143">
        <f>誘発額計算!Q11</f>
        <v>8.8035173714728732</v>
      </c>
      <c r="H11" s="143">
        <f>誘発額計算!R11</f>
        <v>154.40458823121367</v>
      </c>
      <c r="I11" s="143">
        <f>誘発額計算!S11</f>
        <v>-5.1826025377822482</v>
      </c>
      <c r="J11" s="150">
        <f>誘発額計算!T11</f>
        <v>0</v>
      </c>
      <c r="K11" s="143">
        <f>誘発額計算!U11</f>
        <v>3263.541566780289</v>
      </c>
      <c r="L11" s="143">
        <f>誘発額計算!V11</f>
        <v>180452.76520609428</v>
      </c>
      <c r="M11" s="144">
        <f t="shared" si="0"/>
        <v>227927.84945126864</v>
      </c>
      <c r="O11" s="99">
        <f t="shared" si="1"/>
        <v>9.4780766363869538E-3</v>
      </c>
      <c r="P11" s="100">
        <f t="shared" si="2"/>
        <v>1.1548007589503315E-4</v>
      </c>
      <c r="Q11" s="101">
        <f t="shared" si="3"/>
        <v>0.10522939357253525</v>
      </c>
      <c r="S11" s="77">
        <f t="shared" si="4"/>
        <v>44053.517175329165</v>
      </c>
      <c r="T11" s="78">
        <f t="shared" si="5"/>
        <v>158.02550306490429</v>
      </c>
      <c r="U11" s="79">
        <f t="shared" si="6"/>
        <v>183716.30677287458</v>
      </c>
      <c r="W11" s="76"/>
      <c r="X11" s="76"/>
      <c r="Y11" s="76"/>
      <c r="Z11" s="76"/>
      <c r="AA11" s="76"/>
      <c r="AB11" s="76"/>
      <c r="AC11" s="76"/>
    </row>
    <row r="12" spans="2:29" x14ac:dyDescent="0.15">
      <c r="B12" s="5" t="s">
        <v>51</v>
      </c>
      <c r="C12" s="42" t="s">
        <v>124</v>
      </c>
      <c r="D12" s="55">
        <f>誘発額計算!N12</f>
        <v>7.2815288625232881</v>
      </c>
      <c r="E12" s="143">
        <f>誘発額計算!O12</f>
        <v>479.86732882672504</v>
      </c>
      <c r="F12" s="143">
        <f>誘発額計算!P12</f>
        <v>31.286541121032549</v>
      </c>
      <c r="G12" s="143">
        <f>誘発額計算!Q12</f>
        <v>6.6028414664441133</v>
      </c>
      <c r="H12" s="143">
        <f>誘発額計算!R12</f>
        <v>39.131478122233439</v>
      </c>
      <c r="I12" s="143">
        <f>誘発額計算!S12</f>
        <v>-3.6849440589524531E-2</v>
      </c>
      <c r="J12" s="150">
        <f>誘発額計算!T12</f>
        <v>0</v>
      </c>
      <c r="K12" s="143">
        <f>誘発額計算!U12</f>
        <v>193.15868246808515</v>
      </c>
      <c r="L12" s="143">
        <f>誘発額計算!V12</f>
        <v>4413.2093439923483</v>
      </c>
      <c r="M12" s="144">
        <f t="shared" si="0"/>
        <v>5170.5008954188024</v>
      </c>
      <c r="O12" s="99">
        <f t="shared" si="1"/>
        <v>1.1154093375526174E-4</v>
      </c>
      <c r="P12" s="100">
        <f t="shared" si="2"/>
        <v>3.3394276357688828E-5</v>
      </c>
      <c r="Q12" s="101">
        <f t="shared" si="3"/>
        <v>2.6384446895920091E-3</v>
      </c>
      <c r="S12" s="77">
        <f t="shared" si="4"/>
        <v>518.43539881028084</v>
      </c>
      <c r="T12" s="78">
        <f t="shared" si="5"/>
        <v>45.697470148088023</v>
      </c>
      <c r="U12" s="79">
        <f t="shared" si="6"/>
        <v>4606.3680264604336</v>
      </c>
    </row>
    <row r="13" spans="2:29" x14ac:dyDescent="0.15">
      <c r="B13" s="5" t="s">
        <v>52</v>
      </c>
      <c r="C13" s="42" t="s">
        <v>105</v>
      </c>
      <c r="D13" s="55">
        <f>誘発額計算!N13</f>
        <v>165.32400832108115</v>
      </c>
      <c r="E13" s="143">
        <f>誘発額計算!O13</f>
        <v>2878.504559537249</v>
      </c>
      <c r="F13" s="143">
        <f>誘発額計算!P13</f>
        <v>962.80654408846806</v>
      </c>
      <c r="G13" s="143">
        <f>誘発額計算!Q13</f>
        <v>1312.2633286688413</v>
      </c>
      <c r="H13" s="143">
        <f>誘発額計算!R13</f>
        <v>3098.9927473357193</v>
      </c>
      <c r="I13" s="143">
        <f>誘発額計算!S13</f>
        <v>-1.2556066043424894</v>
      </c>
      <c r="J13" s="150">
        <f>誘発額計算!T13</f>
        <v>0</v>
      </c>
      <c r="K13" s="143">
        <f>誘発額計算!U13</f>
        <v>324.00021832067728</v>
      </c>
      <c r="L13" s="143">
        <f>誘発額計算!V13</f>
        <v>16922.355810965848</v>
      </c>
      <c r="M13" s="144">
        <f t="shared" si="0"/>
        <v>25662.991610633544</v>
      </c>
      <c r="O13" s="99">
        <f t="shared" si="1"/>
        <v>8.6202412610853765E-4</v>
      </c>
      <c r="P13" s="100">
        <f t="shared" si="2"/>
        <v>3.2226898761670299E-3</v>
      </c>
      <c r="Q13" s="101">
        <f t="shared" si="3"/>
        <v>9.8784022941496106E-3</v>
      </c>
      <c r="S13" s="77">
        <f t="shared" si="4"/>
        <v>4006.6351119467981</v>
      </c>
      <c r="T13" s="78">
        <f t="shared" si="5"/>
        <v>4410.0004694002182</v>
      </c>
      <c r="U13" s="79">
        <f t="shared" si="6"/>
        <v>17246.356029286526</v>
      </c>
    </row>
    <row r="14" spans="2:29" x14ac:dyDescent="0.15">
      <c r="B14" s="5" t="s">
        <v>53</v>
      </c>
      <c r="C14" s="42" t="s">
        <v>125</v>
      </c>
      <c r="D14" s="55">
        <f>誘発額計算!N14</f>
        <v>362.36305283820883</v>
      </c>
      <c r="E14" s="143">
        <f>誘発額計算!O14</f>
        <v>11750.852587961708</v>
      </c>
      <c r="F14" s="143">
        <f>誘発額計算!P14</f>
        <v>11527.48063141861</v>
      </c>
      <c r="G14" s="143">
        <f>誘発額計算!Q14</f>
        <v>209.753211425789</v>
      </c>
      <c r="H14" s="143">
        <f>誘発額計算!R14</f>
        <v>684.41269167716791</v>
      </c>
      <c r="I14" s="143">
        <f>誘発額計算!S14</f>
        <v>2.7160886936323863</v>
      </c>
      <c r="J14" s="150">
        <f>誘発額計算!T14</f>
        <v>0</v>
      </c>
      <c r="K14" s="143">
        <f>誘発額計算!U14</f>
        <v>8031.2084797359003</v>
      </c>
      <c r="L14" s="143">
        <f>誘発額計算!V14</f>
        <v>80198.723052001427</v>
      </c>
      <c r="M14" s="144">
        <f t="shared" si="0"/>
        <v>112767.50979575244</v>
      </c>
      <c r="O14" s="99">
        <f t="shared" si="1"/>
        <v>5.0862756341079904E-3</v>
      </c>
      <c r="P14" s="100">
        <f t="shared" si="2"/>
        <v>6.5541319896333125E-4</v>
      </c>
      <c r="Q14" s="101">
        <f t="shared" si="3"/>
        <v>5.0536516616944367E-2</v>
      </c>
      <c r="S14" s="77">
        <f t="shared" si="4"/>
        <v>23640.696272218527</v>
      </c>
      <c r="T14" s="78">
        <f t="shared" si="5"/>
        <v>896.88199179658932</v>
      </c>
      <c r="U14" s="79">
        <f t="shared" si="6"/>
        <v>88229.931531737326</v>
      </c>
    </row>
    <row r="15" spans="2:29" x14ac:dyDescent="0.15">
      <c r="B15" s="5" t="s">
        <v>54</v>
      </c>
      <c r="C15" s="42" t="s">
        <v>126</v>
      </c>
      <c r="D15" s="55">
        <f>誘発額計算!N15</f>
        <v>8.2814508014155308</v>
      </c>
      <c r="E15" s="143">
        <f>誘発額計算!O15</f>
        <v>669.3446313953624</v>
      </c>
      <c r="F15" s="143">
        <f>誘発額計算!P15</f>
        <v>150.02519681966291</v>
      </c>
      <c r="G15" s="143">
        <f>誘発額計算!Q15</f>
        <v>51.474284586033811</v>
      </c>
      <c r="H15" s="143">
        <f>誘発額計算!R15</f>
        <v>124.05146282861065</v>
      </c>
      <c r="I15" s="143">
        <f>誘発額計算!S15</f>
        <v>-3.36471909979957E-2</v>
      </c>
      <c r="J15" s="150">
        <f>誘発額計算!T15</f>
        <v>0</v>
      </c>
      <c r="K15" s="143">
        <f>誘発額計算!U15</f>
        <v>23.175715763356514</v>
      </c>
      <c r="L15" s="143">
        <f>誘発額計算!V15</f>
        <v>2352.1300671553263</v>
      </c>
      <c r="M15" s="144">
        <f t="shared" si="0"/>
        <v>3378.4491621587704</v>
      </c>
      <c r="O15" s="99">
        <f t="shared" si="1"/>
        <v>1.7806846657670745E-4</v>
      </c>
      <c r="P15" s="100">
        <f t="shared" si="2"/>
        <v>1.2824411667578659E-4</v>
      </c>
      <c r="Q15" s="101">
        <f t="shared" si="3"/>
        <v>1.3605323962607224E-3</v>
      </c>
      <c r="S15" s="77">
        <f t="shared" si="4"/>
        <v>827.65127901644087</v>
      </c>
      <c r="T15" s="78">
        <f t="shared" si="5"/>
        <v>175.49210022364647</v>
      </c>
      <c r="U15" s="79">
        <f t="shared" si="6"/>
        <v>2375.3057829186828</v>
      </c>
    </row>
    <row r="16" spans="2:29" x14ac:dyDescent="0.15">
      <c r="B16" s="5" t="s">
        <v>55</v>
      </c>
      <c r="C16" s="42" t="s">
        <v>144</v>
      </c>
      <c r="D16" s="55">
        <f>誘発額計算!N16</f>
        <v>52.799018320117021</v>
      </c>
      <c r="E16" s="143">
        <f>誘発額計算!O16</f>
        <v>2438.9589413091312</v>
      </c>
      <c r="F16" s="143">
        <f>誘発額計算!P16</f>
        <v>601.02742239251097</v>
      </c>
      <c r="G16" s="143">
        <f>誘発額計算!Q16</f>
        <v>408.66038580922361</v>
      </c>
      <c r="H16" s="143">
        <f>誘発額計算!R16</f>
        <v>1036.8174109866668</v>
      </c>
      <c r="I16" s="143">
        <f>誘発額計算!S16</f>
        <v>-2.3099561851247419</v>
      </c>
      <c r="J16" s="150">
        <f>誘発額計算!T16</f>
        <v>0</v>
      </c>
      <c r="K16" s="143">
        <f>誘発額計算!U16</f>
        <v>4048.7425716285015</v>
      </c>
      <c r="L16" s="143">
        <f>誘発額計算!V16</f>
        <v>46206.999894875662</v>
      </c>
      <c r="M16" s="144">
        <f t="shared" si="0"/>
        <v>54791.695689136686</v>
      </c>
      <c r="O16" s="99">
        <f t="shared" si="1"/>
        <v>6.6541013635832368E-4</v>
      </c>
      <c r="P16" s="100">
        <f t="shared" si="2"/>
        <v>1.0546217447860479E-3</v>
      </c>
      <c r="Q16" s="101">
        <f t="shared" si="3"/>
        <v>2.8785584666829154E-2</v>
      </c>
      <c r="S16" s="77">
        <f t="shared" si="4"/>
        <v>3092.7853820217588</v>
      </c>
      <c r="T16" s="78">
        <f t="shared" si="5"/>
        <v>1443.1678406107656</v>
      </c>
      <c r="U16" s="79">
        <f t="shared" si="6"/>
        <v>50255.742466504162</v>
      </c>
    </row>
    <row r="17" spans="2:21" x14ac:dyDescent="0.15">
      <c r="B17" s="5" t="s">
        <v>56</v>
      </c>
      <c r="C17" s="42" t="s">
        <v>127</v>
      </c>
      <c r="D17" s="55">
        <f>誘発額計算!N17</f>
        <v>11.494295338516288</v>
      </c>
      <c r="E17" s="143">
        <f>誘発額計算!O17</f>
        <v>522.62882509695078</v>
      </c>
      <c r="F17" s="143">
        <f>誘発額計算!P17</f>
        <v>126.0573566420766</v>
      </c>
      <c r="G17" s="143">
        <f>誘発額計算!Q17</f>
        <v>966.88059582313224</v>
      </c>
      <c r="H17" s="143">
        <f>誘発額計算!R17</f>
        <v>1985.4406725018544</v>
      </c>
      <c r="I17" s="143">
        <f>誘発額計算!S17</f>
        <v>-9.1180461793637396E-2</v>
      </c>
      <c r="J17" s="150">
        <f>誘発額計算!T17</f>
        <v>0</v>
      </c>
      <c r="K17" s="143">
        <f>誘発額計算!U17</f>
        <v>1188.8642252529137</v>
      </c>
      <c r="L17" s="143">
        <f>誘発額計算!V17</f>
        <v>6693.3545278337078</v>
      </c>
      <c r="M17" s="144">
        <f t="shared" si="0"/>
        <v>11494.629318027357</v>
      </c>
      <c r="O17" s="99">
        <f t="shared" si="1"/>
        <v>1.4203726641585015E-4</v>
      </c>
      <c r="P17" s="100">
        <f t="shared" si="2"/>
        <v>2.1573970529682011E-3</v>
      </c>
      <c r="Q17" s="101">
        <f t="shared" si="3"/>
        <v>4.5147930195374242E-3</v>
      </c>
      <c r="S17" s="77">
        <f t="shared" si="4"/>
        <v>660.18047707754363</v>
      </c>
      <c r="T17" s="78">
        <f t="shared" si="5"/>
        <v>2952.2300878631931</v>
      </c>
      <c r="U17" s="79">
        <f t="shared" si="6"/>
        <v>7882.2187530866213</v>
      </c>
    </row>
    <row r="18" spans="2:21" x14ac:dyDescent="0.15">
      <c r="B18" s="5" t="s">
        <v>57</v>
      </c>
      <c r="C18" s="42" t="s">
        <v>128</v>
      </c>
      <c r="D18" s="55">
        <f>誘発額計算!N18</f>
        <v>1.317627940308618</v>
      </c>
      <c r="E18" s="143">
        <f>誘発額計算!O18</f>
        <v>76.595421169714058</v>
      </c>
      <c r="F18" s="143">
        <f>誘発額計算!P18</f>
        <v>21.322705598318404</v>
      </c>
      <c r="G18" s="143">
        <f>誘発額計算!Q18</f>
        <v>282.94803172232093</v>
      </c>
      <c r="H18" s="143">
        <f>誘発額計算!R18</f>
        <v>608.0505649179571</v>
      </c>
      <c r="I18" s="143">
        <f>誘発額計算!S18</f>
        <v>-0.13139231841713295</v>
      </c>
      <c r="J18" s="150">
        <f>誘発額計算!T18</f>
        <v>0</v>
      </c>
      <c r="K18" s="143">
        <f>誘発額計算!U18</f>
        <v>207.68436248019981</v>
      </c>
      <c r="L18" s="143">
        <f>誘発額計算!V18</f>
        <v>7217.8244078812722</v>
      </c>
      <c r="M18" s="144">
        <f t="shared" si="0"/>
        <v>8415.6117293916741</v>
      </c>
      <c r="O18" s="99">
        <f t="shared" si="1"/>
        <v>2.1350487963355822E-5</v>
      </c>
      <c r="P18" s="100">
        <f t="shared" si="2"/>
        <v>6.510177811313826E-4</v>
      </c>
      <c r="Q18" s="101">
        <f t="shared" si="3"/>
        <v>4.2531977623450103E-3</v>
      </c>
      <c r="S18" s="77">
        <f t="shared" si="4"/>
        <v>99.235754708341076</v>
      </c>
      <c r="T18" s="78">
        <f t="shared" si="5"/>
        <v>890.86720432186087</v>
      </c>
      <c r="U18" s="79">
        <f t="shared" si="6"/>
        <v>7425.5087703614718</v>
      </c>
    </row>
    <row r="19" spans="2:21" x14ac:dyDescent="0.15">
      <c r="B19" s="5" t="s">
        <v>58</v>
      </c>
      <c r="C19" s="42" t="s">
        <v>129</v>
      </c>
      <c r="D19" s="55">
        <f>誘発額計算!N19</f>
        <v>-3.2289964798188167</v>
      </c>
      <c r="E19" s="143">
        <f>誘発額計算!O19</f>
        <v>-259.36910070395516</v>
      </c>
      <c r="F19" s="143">
        <f>誘発額計算!P19</f>
        <v>-76.791515311702028</v>
      </c>
      <c r="G19" s="143">
        <f>誘発額計算!Q19</f>
        <v>-127.39294664243326</v>
      </c>
      <c r="H19" s="143">
        <f>誘発額計算!R19</f>
        <v>-138.70086236676894</v>
      </c>
      <c r="I19" s="143">
        <f>誘発額計算!S19</f>
        <v>0.1609998688701382</v>
      </c>
      <c r="J19" s="150">
        <f>誘発額計算!T19</f>
        <v>0</v>
      </c>
      <c r="K19" s="143">
        <f>誘発額計算!U19</f>
        <v>539.84427097918353</v>
      </c>
      <c r="L19" s="143">
        <f>誘発額計算!V19</f>
        <v>4753.3744758412704</v>
      </c>
      <c r="M19" s="144">
        <f t="shared" si="0"/>
        <v>4687.8963251846453</v>
      </c>
      <c r="O19" s="99">
        <f t="shared" si="1"/>
        <v>-7.301938558102784E-5</v>
      </c>
      <c r="P19" s="100">
        <f t="shared" si="2"/>
        <v>-1.9433534706035213E-4</v>
      </c>
      <c r="Q19" s="101">
        <f t="shared" si="3"/>
        <v>3.0318604187014489E-3</v>
      </c>
      <c r="S19" s="77">
        <f t="shared" si="4"/>
        <v>-339.389612495476</v>
      </c>
      <c r="T19" s="78">
        <f t="shared" si="5"/>
        <v>-265.9328091403321</v>
      </c>
      <c r="U19" s="79">
        <f t="shared" si="6"/>
        <v>5293.2187468204538</v>
      </c>
    </row>
    <row r="20" spans="2:21" x14ac:dyDescent="0.15">
      <c r="B20" s="5" t="s">
        <v>59</v>
      </c>
      <c r="C20" s="42" t="s">
        <v>130</v>
      </c>
      <c r="D20" s="55">
        <f>誘発額計算!N20</f>
        <v>53.48707923666958</v>
      </c>
      <c r="E20" s="143">
        <f>誘発額計算!O20</f>
        <v>1225.0275299818941</v>
      </c>
      <c r="F20" s="143">
        <f>誘発額計算!P20</f>
        <v>483.82561259184388</v>
      </c>
      <c r="G20" s="143">
        <f>誘発額計算!Q20</f>
        <v>2285.7325216304935</v>
      </c>
      <c r="H20" s="143">
        <f>誘発額計算!R20</f>
        <v>5174.4246055466747</v>
      </c>
      <c r="I20" s="143">
        <f>誘発額計算!S20</f>
        <v>-0.41657291018824205</v>
      </c>
      <c r="J20" s="150">
        <f>誘発額計算!T20</f>
        <v>0</v>
      </c>
      <c r="K20" s="143">
        <f>誘発額計算!U20</f>
        <v>1806.1833544379328</v>
      </c>
      <c r="L20" s="143">
        <f>誘発額計算!V20</f>
        <v>40574.930199932642</v>
      </c>
      <c r="M20" s="144">
        <f t="shared" si="0"/>
        <v>51603.194330447965</v>
      </c>
      <c r="O20" s="99">
        <f t="shared" si="1"/>
        <v>3.7916599519687309E-4</v>
      </c>
      <c r="P20" s="100">
        <f t="shared" si="2"/>
        <v>5.4513441732894968E-3</v>
      </c>
      <c r="Q20" s="101">
        <f t="shared" si="3"/>
        <v>2.4275138971570284E-2</v>
      </c>
      <c r="S20" s="77">
        <f t="shared" si="4"/>
        <v>1762.3402218104075</v>
      </c>
      <c r="T20" s="78">
        <f t="shared" si="5"/>
        <v>7459.7405542669803</v>
      </c>
      <c r="U20" s="79">
        <f t="shared" si="6"/>
        <v>42381.113554370575</v>
      </c>
    </row>
    <row r="21" spans="2:21" x14ac:dyDescent="0.15">
      <c r="B21" s="5" t="s">
        <v>60</v>
      </c>
      <c r="C21" s="42" t="s">
        <v>37</v>
      </c>
      <c r="D21" s="55">
        <f>誘発額計算!N21</f>
        <v>1.4662835602667768</v>
      </c>
      <c r="E21" s="143">
        <f>誘発額計算!O21</f>
        <v>106.42194018156543</v>
      </c>
      <c r="F21" s="143">
        <f>誘発額計算!P21</f>
        <v>44.181429267040564</v>
      </c>
      <c r="G21" s="143">
        <f>誘発額計算!Q21</f>
        <v>146.38748770353314</v>
      </c>
      <c r="H21" s="143">
        <f>誘発額計算!R21</f>
        <v>1661.4263243564487</v>
      </c>
      <c r="I21" s="143">
        <f>誘発額計算!S21</f>
        <v>-5.414962047372094E-2</v>
      </c>
      <c r="J21" s="150">
        <f>誘発額計算!T21</f>
        <v>0</v>
      </c>
      <c r="K21" s="143">
        <f>誘発額計算!U21</f>
        <v>4473.5455718505527</v>
      </c>
      <c r="L21" s="143">
        <f>誘発額計算!V21</f>
        <v>14426.289220604933</v>
      </c>
      <c r="M21" s="144">
        <f t="shared" si="0"/>
        <v>20859.664107903867</v>
      </c>
      <c r="O21" s="99">
        <f t="shared" si="1"/>
        <v>3.2717656107922297E-5</v>
      </c>
      <c r="P21" s="100">
        <f t="shared" si="2"/>
        <v>1.3210540005859171E-3</v>
      </c>
      <c r="Q21" s="101">
        <f t="shared" si="3"/>
        <v>1.0825485166594035E-2</v>
      </c>
      <c r="S21" s="77">
        <f t="shared" si="4"/>
        <v>152.06965300887276</v>
      </c>
      <c r="T21" s="78">
        <f t="shared" si="5"/>
        <v>1807.7596624395082</v>
      </c>
      <c r="U21" s="79">
        <f t="shared" si="6"/>
        <v>18899.834792455484</v>
      </c>
    </row>
    <row r="22" spans="2:21" x14ac:dyDescent="0.15">
      <c r="B22" s="5" t="s">
        <v>61</v>
      </c>
      <c r="C22" s="42" t="s">
        <v>38</v>
      </c>
      <c r="D22" s="55">
        <f>誘発額計算!N22</f>
        <v>1.5160879812745867</v>
      </c>
      <c r="E22" s="143">
        <f>誘発額計算!O22</f>
        <v>93.875067621588812</v>
      </c>
      <c r="F22" s="143">
        <f>誘発額計算!P22</f>
        <v>37.678812876186058</v>
      </c>
      <c r="G22" s="143">
        <f>誘発額計算!Q22</f>
        <v>35.222340687743753</v>
      </c>
      <c r="H22" s="143">
        <f>誘発額計算!R22</f>
        <v>1446.5247561293158</v>
      </c>
      <c r="I22" s="143">
        <f>誘発額計算!S22</f>
        <v>-5.0225844596340295E-2</v>
      </c>
      <c r="J22" s="150">
        <f>誘発額計算!T22</f>
        <v>0</v>
      </c>
      <c r="K22" s="143">
        <f>誘発額計算!U22</f>
        <v>6957.0083721624014</v>
      </c>
      <c r="L22" s="143">
        <f>誘発額計算!V22</f>
        <v>11846.341050783665</v>
      </c>
      <c r="M22" s="144">
        <f t="shared" si="0"/>
        <v>20418.11626239758</v>
      </c>
      <c r="O22" s="99">
        <f t="shared" si="1"/>
        <v>2.8629890190750774E-5</v>
      </c>
      <c r="P22" s="100">
        <f t="shared" si="2"/>
        <v>1.0827775504252393E-3</v>
      </c>
      <c r="Q22" s="101">
        <f t="shared" si="3"/>
        <v>1.0770220083703761E-2</v>
      </c>
      <c r="S22" s="77">
        <f t="shared" si="4"/>
        <v>133.06996847904946</v>
      </c>
      <c r="T22" s="78">
        <f t="shared" si="5"/>
        <v>1481.6968709724633</v>
      </c>
      <c r="U22" s="79">
        <f t="shared" si="6"/>
        <v>18803.349422946067</v>
      </c>
    </row>
    <row r="23" spans="2:21" x14ac:dyDescent="0.15">
      <c r="B23" s="5" t="s">
        <v>62</v>
      </c>
      <c r="C23" s="42" t="s">
        <v>39</v>
      </c>
      <c r="D23" s="55">
        <f>誘発額計算!N23</f>
        <v>2.7360657901567862</v>
      </c>
      <c r="E23" s="143">
        <f>誘発額計算!O23</f>
        <v>110.38173914019232</v>
      </c>
      <c r="F23" s="143">
        <f>誘発額計算!P23</f>
        <v>184.34963565715961</v>
      </c>
      <c r="G23" s="143">
        <f>誘発額計算!Q23</f>
        <v>98.423428993352843</v>
      </c>
      <c r="H23" s="143">
        <f>誘発額計算!R23</f>
        <v>632.25240385300788</v>
      </c>
      <c r="I23" s="143">
        <f>誘発額計算!S23</f>
        <v>-7.6790544208013067E-2</v>
      </c>
      <c r="J23" s="150">
        <f>誘発額計算!T23</f>
        <v>0</v>
      </c>
      <c r="K23" s="143">
        <f>誘発額計算!U23</f>
        <v>8923.4538626425656</v>
      </c>
      <c r="L23" s="143">
        <f>誘発額計算!V23</f>
        <v>26785.089782818104</v>
      </c>
      <c r="M23" s="144">
        <f t="shared" si="0"/>
        <v>36736.61012835033</v>
      </c>
      <c r="O23" s="99">
        <f t="shared" si="1"/>
        <v>6.3999866060574623E-5</v>
      </c>
      <c r="P23" s="100">
        <f t="shared" si="2"/>
        <v>5.3389884048803691E-4</v>
      </c>
      <c r="Q23" s="101">
        <f t="shared" si="3"/>
        <v>2.0453211035946186E-2</v>
      </c>
      <c r="S23" s="77">
        <f t="shared" si="4"/>
        <v>297.46744058750869</v>
      </c>
      <c r="T23" s="78">
        <f t="shared" si="5"/>
        <v>730.59904230215261</v>
      </c>
      <c r="U23" s="79">
        <f t="shared" si="6"/>
        <v>35708.543645460668</v>
      </c>
    </row>
    <row r="24" spans="2:21" x14ac:dyDescent="0.15">
      <c r="B24" s="5" t="s">
        <v>63</v>
      </c>
      <c r="C24" s="42" t="s">
        <v>106</v>
      </c>
      <c r="D24" s="55">
        <f>誘発額計算!N24</f>
        <v>2.6609662008588053</v>
      </c>
      <c r="E24" s="143">
        <f>誘発額計算!O24</f>
        <v>186.83523677917722</v>
      </c>
      <c r="F24" s="143">
        <f>誘発額計算!P24</f>
        <v>136.73160492285754</v>
      </c>
      <c r="G24" s="143">
        <f>誘発額計算!Q24</f>
        <v>24.0988264803112</v>
      </c>
      <c r="H24" s="143">
        <f>誘発額計算!R24</f>
        <v>98.412834053491352</v>
      </c>
      <c r="I24" s="143">
        <f>誘発額計算!S24</f>
        <v>-0.12813964068786823</v>
      </c>
      <c r="J24" s="150">
        <f>誘発額計算!T24</f>
        <v>0</v>
      </c>
      <c r="K24" s="143">
        <f>誘発額計算!U24</f>
        <v>3352.6331893800429</v>
      </c>
      <c r="L24" s="143">
        <f>誘発額計算!V24</f>
        <v>8846.7836546194158</v>
      </c>
      <c r="M24" s="144">
        <f t="shared" si="0"/>
        <v>12648.028172795468</v>
      </c>
      <c r="O24" s="99">
        <f t="shared" si="1"/>
        <v>7.0187634551815861E-5</v>
      </c>
      <c r="P24" s="100">
        <f t="shared" si="2"/>
        <v>8.9434034424390392E-5</v>
      </c>
      <c r="Q24" s="101">
        <f t="shared" si="3"/>
        <v>6.987606375190733E-3</v>
      </c>
      <c r="S24" s="77">
        <f t="shared" si="4"/>
        <v>326.22780790289357</v>
      </c>
      <c r="T24" s="78">
        <f t="shared" si="5"/>
        <v>122.38352089311469</v>
      </c>
      <c r="U24" s="79">
        <f t="shared" si="6"/>
        <v>12199.416843999459</v>
      </c>
    </row>
    <row r="25" spans="2:21" x14ac:dyDescent="0.15">
      <c r="B25" s="5" t="s">
        <v>64</v>
      </c>
      <c r="C25" s="42" t="s">
        <v>131</v>
      </c>
      <c r="D25" s="55">
        <f>誘発額計算!N25</f>
        <v>13.623805336804402</v>
      </c>
      <c r="E25" s="143">
        <f>誘発額計算!O25</f>
        <v>1290.0445483875174</v>
      </c>
      <c r="F25" s="143">
        <f>誘発額計算!P25</f>
        <v>43.096732106110267</v>
      </c>
      <c r="G25" s="143">
        <f>誘発額計算!Q25</f>
        <v>94.284942098093111</v>
      </c>
      <c r="H25" s="143">
        <f>誘発額計算!R25</f>
        <v>868.95590856291938</v>
      </c>
      <c r="I25" s="143">
        <f>誘発額計算!S25</f>
        <v>2.7258107036114931E-2</v>
      </c>
      <c r="J25" s="150">
        <f>誘発額計算!T25</f>
        <v>0</v>
      </c>
      <c r="K25" s="143">
        <f>誘発額計算!U25</f>
        <v>1448.2456630302067</v>
      </c>
      <c r="L25" s="143">
        <f>誘発額計算!V25</f>
        <v>13551.739291861093</v>
      </c>
      <c r="M25" s="144">
        <f t="shared" si="0"/>
        <v>17310.018149489781</v>
      </c>
      <c r="O25" s="99">
        <f t="shared" si="1"/>
        <v>2.8975535923518944E-4</v>
      </c>
      <c r="P25" s="100">
        <f t="shared" si="2"/>
        <v>7.0392608882954464E-4</v>
      </c>
      <c r="Q25" s="101">
        <f t="shared" si="3"/>
        <v>8.5917213780688628E-3</v>
      </c>
      <c r="S25" s="77">
        <f t="shared" si="4"/>
        <v>1346.7650858304321</v>
      </c>
      <c r="T25" s="78">
        <f t="shared" si="5"/>
        <v>963.26810876804859</v>
      </c>
      <c r="U25" s="79">
        <f t="shared" si="6"/>
        <v>14999.984954891301</v>
      </c>
    </row>
    <row r="26" spans="2:21" x14ac:dyDescent="0.15">
      <c r="B26" s="5" t="s">
        <v>65</v>
      </c>
      <c r="C26" s="42" t="s">
        <v>145</v>
      </c>
      <c r="D26" s="55">
        <f>誘発額計算!N26</f>
        <v>0.9766404683527764</v>
      </c>
      <c r="E26" s="143">
        <f>誘発額計算!O26</f>
        <v>128.09151685187456</v>
      </c>
      <c r="F26" s="143">
        <f>誘発額計算!P26</f>
        <v>5.1576890395730475</v>
      </c>
      <c r="G26" s="143">
        <f>誘発額計算!Q26</f>
        <v>30.872432595132842</v>
      </c>
      <c r="H26" s="143">
        <f>誘発額計算!R26</f>
        <v>177.09053510488306</v>
      </c>
      <c r="I26" s="143">
        <f>誘発額計算!S26</f>
        <v>-2.4049055464414614E-2</v>
      </c>
      <c r="J26" s="150">
        <f>誘発額計算!T26</f>
        <v>0</v>
      </c>
      <c r="K26" s="143">
        <f>誘発額計算!U26</f>
        <v>1086.8307255446746</v>
      </c>
      <c r="L26" s="143">
        <f>誘発額計算!V26</f>
        <v>3060.6703875429084</v>
      </c>
      <c r="M26" s="144">
        <f t="shared" si="0"/>
        <v>4489.6658780919352</v>
      </c>
      <c r="O26" s="99">
        <f t="shared" si="1"/>
        <v>2.887857633066691E-5</v>
      </c>
      <c r="P26" s="100">
        <f t="shared" si="2"/>
        <v>1.5195523280024859E-4</v>
      </c>
      <c r="Q26" s="101">
        <f t="shared" si="3"/>
        <v>2.3756139813499713E-3</v>
      </c>
      <c r="S26" s="77">
        <f t="shared" si="4"/>
        <v>134.22584635980039</v>
      </c>
      <c r="T26" s="78">
        <f t="shared" si="5"/>
        <v>207.93891864455148</v>
      </c>
      <c r="U26" s="79">
        <f t="shared" si="6"/>
        <v>4147.5011130875828</v>
      </c>
    </row>
    <row r="27" spans="2:21" x14ac:dyDescent="0.15">
      <c r="B27" s="5" t="s">
        <v>66</v>
      </c>
      <c r="C27" s="42" t="s">
        <v>132</v>
      </c>
      <c r="D27" s="55">
        <f>誘発額計算!N27</f>
        <v>6.441599353028737</v>
      </c>
      <c r="E27" s="143">
        <f>誘発額計算!O27</f>
        <v>6580.6918411997258</v>
      </c>
      <c r="F27" s="143">
        <f>誘発額計算!P27</f>
        <v>518.195118093774</v>
      </c>
      <c r="G27" s="143">
        <f>誘発額計算!Q27</f>
        <v>611.0239401472021</v>
      </c>
      <c r="H27" s="143">
        <f>誘発額計算!R27</f>
        <v>4844.867535504738</v>
      </c>
      <c r="I27" s="143">
        <f>誘発額計算!S27</f>
        <v>-0.25859679640661637</v>
      </c>
      <c r="J27" s="150">
        <f>誘発額計算!T27</f>
        <v>0</v>
      </c>
      <c r="K27" s="143">
        <f>誘発額計算!U27</f>
        <v>9582.5444563338806</v>
      </c>
      <c r="L27" s="143">
        <f>誘発額計算!V27</f>
        <v>16964.11305305007</v>
      </c>
      <c r="M27" s="144">
        <f t="shared" si="0"/>
        <v>39107.61894688601</v>
      </c>
      <c r="O27" s="99">
        <f t="shared" si="1"/>
        <v>1.5287053775419114E-3</v>
      </c>
      <c r="P27" s="100">
        <f t="shared" si="2"/>
        <v>3.9868052098332154E-3</v>
      </c>
      <c r="Q27" s="101">
        <f t="shared" si="3"/>
        <v>1.5205447573817199E-2</v>
      </c>
      <c r="S27" s="77">
        <f t="shared" si="4"/>
        <v>7105.3285586465281</v>
      </c>
      <c r="T27" s="78">
        <f t="shared" si="5"/>
        <v>5455.6328788555329</v>
      </c>
      <c r="U27" s="79">
        <f t="shared" si="6"/>
        <v>26546.657509383949</v>
      </c>
    </row>
    <row r="28" spans="2:21" x14ac:dyDescent="0.15">
      <c r="B28" s="5" t="s">
        <v>67</v>
      </c>
      <c r="C28" s="42" t="s">
        <v>0</v>
      </c>
      <c r="D28" s="55">
        <f>誘発額計算!N28</f>
        <v>160.35733385539982</v>
      </c>
      <c r="E28" s="143">
        <f>誘発額計算!O28</f>
        <v>4539.6526641625996</v>
      </c>
      <c r="F28" s="143">
        <f>誘発額計算!P28</f>
        <v>919.63820861759871</v>
      </c>
      <c r="G28" s="143">
        <f>誘発額計算!Q28</f>
        <v>192.92963872218289</v>
      </c>
      <c r="H28" s="143">
        <f>誘発額計算!R28</f>
        <v>2162.3354796243552</v>
      </c>
      <c r="I28" s="143">
        <f>誘発額計算!S28</f>
        <v>-1.4187374422913956</v>
      </c>
      <c r="J28" s="150">
        <f>誘発額計算!T28</f>
        <v>0</v>
      </c>
      <c r="K28" s="143">
        <f>誘発額計算!U28</f>
        <v>1430.3677166827413</v>
      </c>
      <c r="L28" s="143">
        <f>誘発額計算!V28</f>
        <v>36424.814904735293</v>
      </c>
      <c r="M28" s="144">
        <f t="shared" si="0"/>
        <v>45828.677208957881</v>
      </c>
      <c r="O28" s="99">
        <f t="shared" si="1"/>
        <v>1.209062517302371E-3</v>
      </c>
      <c r="P28" s="100">
        <f t="shared" si="2"/>
        <v>1.720117028201635E-3</v>
      </c>
      <c r="Q28" s="101">
        <f t="shared" si="3"/>
        <v>2.1682767201248513E-2</v>
      </c>
      <c r="S28" s="77">
        <f t="shared" si="4"/>
        <v>5619.6482066355984</v>
      </c>
      <c r="T28" s="78">
        <f t="shared" si="5"/>
        <v>2353.8463809042469</v>
      </c>
      <c r="U28" s="79">
        <f t="shared" si="6"/>
        <v>37855.182621418033</v>
      </c>
    </row>
    <row r="29" spans="2:21" x14ac:dyDescent="0.15">
      <c r="B29" s="5" t="s">
        <v>68</v>
      </c>
      <c r="C29" s="42" t="s">
        <v>133</v>
      </c>
      <c r="D29" s="55">
        <f>誘発額計算!N29</f>
        <v>286.8211945921102</v>
      </c>
      <c r="E29" s="143">
        <f>誘発額計算!O29</f>
        <v>23415.26607156757</v>
      </c>
      <c r="F29" s="143">
        <f>誘発額計算!P29</f>
        <v>8508.3731954332434</v>
      </c>
      <c r="G29" s="143">
        <f>誘発額計算!Q29</f>
        <v>207325.1417628293</v>
      </c>
      <c r="H29" s="143">
        <f>誘発額計算!R29</f>
        <v>419443.10693879402</v>
      </c>
      <c r="I29" s="143">
        <f>誘発額計算!S29</f>
        <v>-8.1489265695667917E-2</v>
      </c>
      <c r="J29" s="150">
        <f>誘発額計算!T29</f>
        <v>0</v>
      </c>
      <c r="K29" s="143">
        <f>誘発額計算!U29</f>
        <v>1103.4432883059158</v>
      </c>
      <c r="L29" s="143">
        <f>誘発額計算!V29</f>
        <v>9425.4183951939358</v>
      </c>
      <c r="M29" s="144">
        <f t="shared" si="0"/>
        <v>669507.48935745039</v>
      </c>
      <c r="O29" s="99">
        <f t="shared" si="1"/>
        <v>6.9300530882301457E-3</v>
      </c>
      <c r="P29" s="100">
        <f t="shared" si="2"/>
        <v>0.45802249709368914</v>
      </c>
      <c r="Q29" s="101">
        <f t="shared" si="3"/>
        <v>6.0307424497354333E-3</v>
      </c>
      <c r="S29" s="77">
        <f t="shared" si="4"/>
        <v>32210.460461592924</v>
      </c>
      <c r="T29" s="78">
        <f t="shared" si="5"/>
        <v>626768.16721235763</v>
      </c>
      <c r="U29" s="79">
        <f t="shared" si="6"/>
        <v>10528.861683499852</v>
      </c>
    </row>
    <row r="30" spans="2:21" x14ac:dyDescent="0.15">
      <c r="B30" s="5" t="s">
        <v>69</v>
      </c>
      <c r="C30" s="42" t="s">
        <v>107</v>
      </c>
      <c r="D30" s="55">
        <f>誘発額計算!N30</f>
        <v>866.2711116396838</v>
      </c>
      <c r="E30" s="143">
        <f>誘発額計算!O30</f>
        <v>64375.690588459176</v>
      </c>
      <c r="F30" s="143">
        <f>誘発額計算!P30</f>
        <v>10649.119960279804</v>
      </c>
      <c r="G30" s="143">
        <f>誘発額計算!Q30</f>
        <v>979.57082478693474</v>
      </c>
      <c r="H30" s="143">
        <f>誘発額計算!R30</f>
        <v>4306.9261401296653</v>
      </c>
      <c r="I30" s="143">
        <f>誘発額計算!S30</f>
        <v>-0.15135928304139501</v>
      </c>
      <c r="J30" s="150">
        <f>誘発額計算!T30</f>
        <v>0</v>
      </c>
      <c r="K30" s="143">
        <f>誘発額計算!U30</f>
        <v>2308.9687395497167</v>
      </c>
      <c r="L30" s="143">
        <f>誘発額計算!V30</f>
        <v>17470.038679876165</v>
      </c>
      <c r="M30" s="144">
        <f t="shared" si="0"/>
        <v>100956.4346854381</v>
      </c>
      <c r="O30" s="99">
        <f t="shared" si="1"/>
        <v>1.6327901473396828E-2</v>
      </c>
      <c r="P30" s="100">
        <f t="shared" si="2"/>
        <v>3.8630953859087338E-3</v>
      </c>
      <c r="Q30" s="101">
        <f t="shared" si="3"/>
        <v>1.1329059421959631E-2</v>
      </c>
      <c r="S30" s="77">
        <f t="shared" si="4"/>
        <v>75891.081660378666</v>
      </c>
      <c r="T30" s="78">
        <f t="shared" si="5"/>
        <v>5286.3456056335581</v>
      </c>
      <c r="U30" s="79">
        <f t="shared" si="6"/>
        <v>19779.007419425881</v>
      </c>
    </row>
    <row r="31" spans="2:21" x14ac:dyDescent="0.15">
      <c r="B31" s="5" t="s">
        <v>70</v>
      </c>
      <c r="C31" s="42" t="s">
        <v>1</v>
      </c>
      <c r="D31" s="55">
        <f>誘発額計算!N31</f>
        <v>417.97663027114459</v>
      </c>
      <c r="E31" s="143">
        <f>誘発額計算!O31</f>
        <v>33710.195073712923</v>
      </c>
      <c r="F31" s="143">
        <f>誘発額計算!P31</f>
        <v>8246.3180483952801</v>
      </c>
      <c r="G31" s="143">
        <f>誘発額計算!Q31</f>
        <v>934.67684665704633</v>
      </c>
      <c r="H31" s="143">
        <f>誘発額計算!R31</f>
        <v>3479.2680902501206</v>
      </c>
      <c r="I31" s="143">
        <f>誘発額計算!S31</f>
        <v>-4.10321030766823E-2</v>
      </c>
      <c r="J31" s="150">
        <f>誘発額計算!T31</f>
        <v>0</v>
      </c>
      <c r="K31" s="143">
        <f>誘発額計算!U31</f>
        <v>957.17786311369377</v>
      </c>
      <c r="L31" s="143">
        <f>誘発額計算!V31</f>
        <v>11129.452988563431</v>
      </c>
      <c r="M31" s="144">
        <f t="shared" si="0"/>
        <v>58875.024508860559</v>
      </c>
      <c r="O31" s="99">
        <f t="shared" si="1"/>
        <v>9.1168353187873283E-3</v>
      </c>
      <c r="P31" s="100">
        <f t="shared" si="2"/>
        <v>3.2255423841986313E-3</v>
      </c>
      <c r="Q31" s="101">
        <f t="shared" si="3"/>
        <v>6.9230045889691729E-3</v>
      </c>
      <c r="S31" s="77">
        <f t="shared" si="4"/>
        <v>42374.489752379348</v>
      </c>
      <c r="T31" s="78">
        <f t="shared" si="5"/>
        <v>4413.9039048040904</v>
      </c>
      <c r="U31" s="79">
        <f t="shared" si="6"/>
        <v>12086.630851677124</v>
      </c>
    </row>
    <row r="32" spans="2:21" x14ac:dyDescent="0.15">
      <c r="B32" s="5" t="s">
        <v>71</v>
      </c>
      <c r="C32" s="42" t="s">
        <v>2</v>
      </c>
      <c r="D32" s="55">
        <f>誘発額計算!N32</f>
        <v>384.63203801590515</v>
      </c>
      <c r="E32" s="143">
        <f>誘発額計算!O32</f>
        <v>8280.7915609404608</v>
      </c>
      <c r="F32" s="143">
        <f>誘発額計算!P32</f>
        <v>18011.461321463081</v>
      </c>
      <c r="G32" s="143">
        <f>誘発額計算!Q32</f>
        <v>431.7826474526006</v>
      </c>
      <c r="H32" s="143">
        <f>誘発額計算!R32</f>
        <v>1786.0417363576623</v>
      </c>
      <c r="I32" s="143">
        <f>誘発額計算!S32</f>
        <v>-2.9808847228460968E-2</v>
      </c>
      <c r="J32" s="150">
        <f>誘発額計算!T32</f>
        <v>0</v>
      </c>
      <c r="K32" s="143">
        <f>誘発額計算!U32</f>
        <v>535.64150737347302</v>
      </c>
      <c r="L32" s="143">
        <f>誘発額計算!V32</f>
        <v>33160.701635853722</v>
      </c>
      <c r="M32" s="144">
        <f t="shared" si="0"/>
        <v>62591.022638609677</v>
      </c>
      <c r="O32" s="99">
        <f t="shared" si="1"/>
        <v>5.7395090314697845E-3</v>
      </c>
      <c r="P32" s="100">
        <f t="shared" si="2"/>
        <v>1.620694640226103E-3</v>
      </c>
      <c r="Q32" s="101">
        <f t="shared" si="3"/>
        <v>1.9300658808461268E-2</v>
      </c>
      <c r="S32" s="77">
        <f t="shared" si="4"/>
        <v>26676.884920419448</v>
      </c>
      <c r="T32" s="78">
        <f t="shared" si="5"/>
        <v>2217.7945749630344</v>
      </c>
      <c r="U32" s="79">
        <f t="shared" si="6"/>
        <v>33696.343143227197</v>
      </c>
    </row>
    <row r="33" spans="2:21" x14ac:dyDescent="0.15">
      <c r="B33" s="5" t="s">
        <v>72</v>
      </c>
      <c r="C33" s="42" t="s">
        <v>134</v>
      </c>
      <c r="D33" s="55">
        <f>誘発額計算!N33</f>
        <v>11642.850427167754</v>
      </c>
      <c r="E33" s="143">
        <f>誘発額計算!O33</f>
        <v>450455.53257166565</v>
      </c>
      <c r="F33" s="143">
        <f>誘発額計算!P33</f>
        <v>27532.971746610852</v>
      </c>
      <c r="G33" s="143">
        <f>誘発額計算!Q33</f>
        <v>13312.703144504449</v>
      </c>
      <c r="H33" s="143">
        <f>誘発額計算!R33</f>
        <v>66031.093947005385</v>
      </c>
      <c r="I33" s="143">
        <f>誘発額計算!S33</f>
        <v>-0.59018093113972359</v>
      </c>
      <c r="J33" s="150">
        <f>誘発額計算!T33</f>
        <v>0</v>
      </c>
      <c r="K33" s="143">
        <f>誘発額計算!U33</f>
        <v>55955.869874226933</v>
      </c>
      <c r="L33" s="143">
        <f>誘発額計算!V33</f>
        <v>160397.80509208085</v>
      </c>
      <c r="M33" s="144">
        <f t="shared" si="0"/>
        <v>785328.23662233073</v>
      </c>
      <c r="O33" s="99">
        <f t="shared" si="1"/>
        <v>0.10534376824863842</v>
      </c>
      <c r="P33" s="100">
        <f t="shared" si="2"/>
        <v>5.7981524362087915E-2</v>
      </c>
      <c r="Q33" s="101">
        <f t="shared" si="3"/>
        <v>0.12392349059161167</v>
      </c>
      <c r="S33" s="77">
        <f t="shared" si="4"/>
        <v>489631.35474544426</v>
      </c>
      <c r="T33" s="78">
        <f t="shared" si="5"/>
        <v>79343.206910578694</v>
      </c>
      <c r="U33" s="79">
        <f t="shared" si="6"/>
        <v>216353.67496630776</v>
      </c>
    </row>
    <row r="34" spans="2:21" x14ac:dyDescent="0.15">
      <c r="B34" s="5" t="s">
        <v>73</v>
      </c>
      <c r="C34" s="42" t="s">
        <v>135</v>
      </c>
      <c r="D34" s="55">
        <f>誘発額計算!N34</f>
        <v>945.75900037612473</v>
      </c>
      <c r="E34" s="143">
        <f>誘発額計算!O34</f>
        <v>362233.01596451353</v>
      </c>
      <c r="F34" s="143">
        <f>誘発額計算!P34</f>
        <v>19404.532457553629</v>
      </c>
      <c r="G34" s="143">
        <f>誘発額計算!Q34</f>
        <v>3532.2050800889929</v>
      </c>
      <c r="H34" s="143">
        <f>誘発額計算!R34</f>
        <v>12545.402072026141</v>
      </c>
      <c r="I34" s="143">
        <f>誘発額計算!S34</f>
        <v>-0.18291670311481184</v>
      </c>
      <c r="J34" s="150">
        <f>誘発額計算!T34</f>
        <v>0</v>
      </c>
      <c r="K34" s="143">
        <f>誘発額計算!U34</f>
        <v>30360.997886800651</v>
      </c>
      <c r="L34" s="143">
        <f>誘発額計算!V34</f>
        <v>51308.741484017097</v>
      </c>
      <c r="M34" s="144">
        <f t="shared" si="0"/>
        <v>480330.47102867306</v>
      </c>
      <c r="O34" s="99">
        <f t="shared" si="1"/>
        <v>8.2312472194229797E-2</v>
      </c>
      <c r="P34" s="100">
        <f t="shared" si="2"/>
        <v>1.1748876826163135E-2</v>
      </c>
      <c r="Q34" s="101">
        <f t="shared" si="3"/>
        <v>4.6778956632536971E-2</v>
      </c>
      <c r="S34" s="77">
        <f t="shared" si="4"/>
        <v>382583.30742244323</v>
      </c>
      <c r="T34" s="78">
        <f t="shared" si="5"/>
        <v>16077.42423541202</v>
      </c>
      <c r="U34" s="79">
        <f t="shared" si="6"/>
        <v>81669.739370817755</v>
      </c>
    </row>
    <row r="35" spans="2:21" x14ac:dyDescent="0.15">
      <c r="B35" s="5" t="s">
        <v>74</v>
      </c>
      <c r="C35" s="42" t="s">
        <v>136</v>
      </c>
      <c r="D35" s="55">
        <f>誘発額計算!N35</f>
        <v>1793.9541888004114</v>
      </c>
      <c r="E35" s="143">
        <f>誘発額計算!O35</f>
        <v>816111.97911581304</v>
      </c>
      <c r="F35" s="143">
        <f>誘発額計算!P35</f>
        <v>15848.795037629212</v>
      </c>
      <c r="G35" s="143">
        <f>誘発額計算!Q35</f>
        <v>2444.2221715476239</v>
      </c>
      <c r="H35" s="143">
        <f>誘発額計算!R35</f>
        <v>33441.813594751759</v>
      </c>
      <c r="I35" s="143">
        <f>誘発額計算!S35</f>
        <v>-0.29752907829576719</v>
      </c>
      <c r="J35" s="150">
        <f>誘発額計算!T35</f>
        <v>0</v>
      </c>
      <c r="K35" s="143">
        <f>誘発額計算!U35</f>
        <v>4790.744168276764</v>
      </c>
      <c r="L35" s="143">
        <f>誘発額計算!V35</f>
        <v>92964.095125071573</v>
      </c>
      <c r="M35" s="144">
        <f t="shared" si="0"/>
        <v>967395.30587281205</v>
      </c>
      <c r="O35" s="99">
        <f t="shared" si="1"/>
        <v>0.17938161849204759</v>
      </c>
      <c r="P35" s="100">
        <f t="shared" si="2"/>
        <v>2.6224170749714518E-2</v>
      </c>
      <c r="Q35" s="101">
        <f t="shared" si="3"/>
        <v>5.5992212331684527E-2</v>
      </c>
      <c r="S35" s="77">
        <f t="shared" si="4"/>
        <v>833754.72834224266</v>
      </c>
      <c r="T35" s="78">
        <f t="shared" si="5"/>
        <v>35885.738237221092</v>
      </c>
      <c r="U35" s="79">
        <f t="shared" si="6"/>
        <v>97754.839293348341</v>
      </c>
    </row>
    <row r="36" spans="2:21" x14ac:dyDescent="0.15">
      <c r="B36" s="5" t="s">
        <v>75</v>
      </c>
      <c r="C36" s="42" t="s">
        <v>137</v>
      </c>
      <c r="D36" s="55">
        <f>誘発額計算!N36</f>
        <v>3019.3158448472323</v>
      </c>
      <c r="E36" s="143">
        <f>誘発額計算!O36</f>
        <v>160742.4885449147</v>
      </c>
      <c r="F36" s="143">
        <f>誘発額計算!P36</f>
        <v>24646.187927922714</v>
      </c>
      <c r="G36" s="143">
        <f>誘発額計算!Q36</f>
        <v>7618.0490888758859</v>
      </c>
      <c r="H36" s="143">
        <f>誘発額計算!R36</f>
        <v>23813.977063277543</v>
      </c>
      <c r="I36" s="143">
        <f>誘発額計算!S36</f>
        <v>-0.40478217018347679</v>
      </c>
      <c r="J36" s="150">
        <f>誘発額計算!T36</f>
        <v>0</v>
      </c>
      <c r="K36" s="143">
        <f>誘発額計算!U36</f>
        <v>13060.07888353777</v>
      </c>
      <c r="L36" s="143">
        <f>誘発額計算!V36</f>
        <v>143744.90526035201</v>
      </c>
      <c r="M36" s="144">
        <f t="shared" si="0"/>
        <v>376644.59783155762</v>
      </c>
      <c r="O36" s="99">
        <f t="shared" si="1"/>
        <v>4.0535818808466718E-2</v>
      </c>
      <c r="P36" s="100">
        <f t="shared" si="2"/>
        <v>2.2969241995191174E-2</v>
      </c>
      <c r="Q36" s="101">
        <f t="shared" si="3"/>
        <v>8.9815072382288919E-2</v>
      </c>
      <c r="S36" s="77">
        <f t="shared" si="4"/>
        <v>188407.99231768464</v>
      </c>
      <c r="T36" s="78">
        <f t="shared" si="5"/>
        <v>31431.621369983248</v>
      </c>
      <c r="U36" s="79">
        <f t="shared" si="6"/>
        <v>156804.98414388977</v>
      </c>
    </row>
    <row r="37" spans="2:21" x14ac:dyDescent="0.15">
      <c r="B37" s="5" t="s">
        <v>76</v>
      </c>
      <c r="C37" s="42" t="s">
        <v>108</v>
      </c>
      <c r="D37" s="55">
        <f>誘発額計算!N37</f>
        <v>987.76278187616072</v>
      </c>
      <c r="E37" s="143">
        <f>誘発額計算!O37</f>
        <v>96119.924999941519</v>
      </c>
      <c r="F37" s="143">
        <f>誘発額計算!P37</f>
        <v>12013.024630697375</v>
      </c>
      <c r="G37" s="143">
        <f>誘発額計算!Q37</f>
        <v>4550.4476228957437</v>
      </c>
      <c r="H37" s="143">
        <f>誘発額計算!R37</f>
        <v>93251.075078997281</v>
      </c>
      <c r="I37" s="143">
        <f>誘発額計算!S37</f>
        <v>-6.5210682157257729</v>
      </c>
      <c r="J37" s="150">
        <f>誘発額計算!T37</f>
        <v>0</v>
      </c>
      <c r="K37" s="143">
        <f>誘発額計算!U37</f>
        <v>13103.573718177526</v>
      </c>
      <c r="L37" s="143">
        <f>誘発額計算!V37</f>
        <v>218713.52417590033</v>
      </c>
      <c r="M37" s="144">
        <f t="shared" si="0"/>
        <v>438732.81194027024</v>
      </c>
      <c r="O37" s="99">
        <f t="shared" si="1"/>
        <v>2.3477228180140895E-2</v>
      </c>
      <c r="P37" s="100">
        <f t="shared" si="2"/>
        <v>7.1465516589265518E-2</v>
      </c>
      <c r="Q37" s="101">
        <f t="shared" si="3"/>
        <v>0.13278066089852716</v>
      </c>
      <c r="S37" s="77">
        <f t="shared" si="4"/>
        <v>109120.71241251504</v>
      </c>
      <c r="T37" s="78">
        <f t="shared" si="5"/>
        <v>97795.001633677311</v>
      </c>
      <c r="U37" s="79">
        <f t="shared" si="6"/>
        <v>231817.09789407786</v>
      </c>
    </row>
    <row r="38" spans="2:21" x14ac:dyDescent="0.15">
      <c r="B38" s="5" t="s">
        <v>77</v>
      </c>
      <c r="C38" s="42" t="s">
        <v>138</v>
      </c>
      <c r="D38" s="55">
        <f>誘発額計算!N38</f>
        <v>11.086244380075884</v>
      </c>
      <c r="E38" s="143">
        <f>誘発額計算!O38</f>
        <v>11485.063473821423</v>
      </c>
      <c r="F38" s="143">
        <f>誘発額計算!P38</f>
        <v>541157.00389337027</v>
      </c>
      <c r="G38" s="143">
        <f>誘発額計算!Q38</f>
        <v>145.24624542095899</v>
      </c>
      <c r="H38" s="143">
        <f>誘発額計算!R38</f>
        <v>365.08943655877135</v>
      </c>
      <c r="I38" s="143">
        <f>誘発額計算!S38</f>
        <v>-3.6135409203822601E-3</v>
      </c>
      <c r="J38" s="150">
        <f>誘発額計算!T38</f>
        <v>0</v>
      </c>
      <c r="K38" s="143">
        <f>誘発額計算!U38</f>
        <v>53.315005842420078</v>
      </c>
      <c r="L38" s="143">
        <f>誘発額計算!V38</f>
        <v>594.74537332202613</v>
      </c>
      <c r="M38" s="144">
        <f t="shared" si="0"/>
        <v>553811.54605917505</v>
      </c>
      <c r="O38" s="99">
        <f t="shared" si="1"/>
        <v>0.11890285450817174</v>
      </c>
      <c r="P38" s="100">
        <f t="shared" si="2"/>
        <v>3.7293465201485845E-4</v>
      </c>
      <c r="Q38" s="101">
        <f t="shared" si="3"/>
        <v>3.7119731991004087E-4</v>
      </c>
      <c r="S38" s="77">
        <f t="shared" si="4"/>
        <v>552653.15361157176</v>
      </c>
      <c r="T38" s="78">
        <f t="shared" si="5"/>
        <v>510.33206843880998</v>
      </c>
      <c r="U38" s="79">
        <f t="shared" si="6"/>
        <v>648.0603791644462</v>
      </c>
    </row>
    <row r="39" spans="2:21" x14ac:dyDescent="0.15">
      <c r="B39" s="5" t="s">
        <v>78</v>
      </c>
      <c r="C39" s="42" t="s">
        <v>139</v>
      </c>
      <c r="D39" s="55">
        <f>誘発額計算!N39</f>
        <v>28.774743313310278</v>
      </c>
      <c r="E39" s="143">
        <f>誘発額計算!O39</f>
        <v>93434.415969232112</v>
      </c>
      <c r="F39" s="143">
        <f>誘発額計算!P39</f>
        <v>149001.26179220699</v>
      </c>
      <c r="G39" s="143">
        <f>誘発額計算!Q39</f>
        <v>4660.0362856396041</v>
      </c>
      <c r="H39" s="143">
        <f>誘発額計算!R39</f>
        <v>117855.0121284874</v>
      </c>
      <c r="I39" s="143">
        <f>誘発額計算!S39</f>
        <v>-3.5506182105188959E-2</v>
      </c>
      <c r="J39" s="150">
        <f>誘発額計算!T39</f>
        <v>0</v>
      </c>
      <c r="K39" s="143">
        <f>誘発額計算!U39</f>
        <v>7183.4378508370555</v>
      </c>
      <c r="L39" s="143">
        <f>誘発額計算!V39</f>
        <v>26082.419275162159</v>
      </c>
      <c r="M39" s="144">
        <f t="shared" si="0"/>
        <v>398245.32253869652</v>
      </c>
      <c r="O39" s="99">
        <f t="shared" si="1"/>
        <v>5.2166020099903107E-2</v>
      </c>
      <c r="P39" s="100">
        <f t="shared" si="2"/>
        <v>8.953012466019207E-2</v>
      </c>
      <c r="Q39" s="101">
        <f t="shared" si="3"/>
        <v>1.9054084166666624E-2</v>
      </c>
      <c r="S39" s="77">
        <f t="shared" si="4"/>
        <v>242464.45250475241</v>
      </c>
      <c r="T39" s="78">
        <f t="shared" si="5"/>
        <v>122515.01290794491</v>
      </c>
      <c r="U39" s="79">
        <f t="shared" si="6"/>
        <v>33265.857125999217</v>
      </c>
    </row>
    <row r="40" spans="2:21" x14ac:dyDescent="0.15">
      <c r="B40" s="5" t="s">
        <v>79</v>
      </c>
      <c r="C40" s="42" t="s">
        <v>109</v>
      </c>
      <c r="D40" s="55">
        <f>誘発額計算!N40</f>
        <v>3749.7030223701327</v>
      </c>
      <c r="E40" s="143">
        <f>誘発額計算!O40</f>
        <v>168927.58864370084</v>
      </c>
      <c r="F40" s="143">
        <f>誘発額計算!P40</f>
        <v>428337.11360999983</v>
      </c>
      <c r="G40" s="143">
        <f>誘発額計算!Q40</f>
        <v>5.0667519063075881</v>
      </c>
      <c r="H40" s="143">
        <f>誘発額計算!R40</f>
        <v>40.020979273988019</v>
      </c>
      <c r="I40" s="143">
        <f>誘発額計算!S40</f>
        <v>-1.9771203680394823E-3</v>
      </c>
      <c r="J40" s="150">
        <f>誘発額計算!T40</f>
        <v>0</v>
      </c>
      <c r="K40" s="143">
        <f>誘発額計算!U40</f>
        <v>22.092399235332483</v>
      </c>
      <c r="L40" s="143">
        <f>誘発額計算!V40</f>
        <v>23533.573037830178</v>
      </c>
      <c r="M40" s="144">
        <f t="shared" si="0"/>
        <v>624615.15646719618</v>
      </c>
      <c r="O40" s="99">
        <f t="shared" si="1"/>
        <v>0.12930773654479641</v>
      </c>
      <c r="P40" s="100">
        <f t="shared" si="2"/>
        <v>3.2947253447355369E-5</v>
      </c>
      <c r="Q40" s="101">
        <f t="shared" si="3"/>
        <v>1.3492261153520615E-2</v>
      </c>
      <c r="S40" s="77">
        <f t="shared" si="4"/>
        <v>601014.40527607081</v>
      </c>
      <c r="T40" s="78">
        <f t="shared" si="5"/>
        <v>45.085754059927567</v>
      </c>
      <c r="U40" s="79">
        <f t="shared" si="6"/>
        <v>23555.665437065509</v>
      </c>
    </row>
    <row r="41" spans="2:21" x14ac:dyDescent="0.15">
      <c r="B41" s="5" t="s">
        <v>80</v>
      </c>
      <c r="C41" s="42" t="s">
        <v>146</v>
      </c>
      <c r="D41" s="55">
        <f>誘発額計算!N41</f>
        <v>118.47568925173772</v>
      </c>
      <c r="E41" s="143">
        <f>誘発額計算!O41</f>
        <v>28890.536570149292</v>
      </c>
      <c r="F41" s="143">
        <f>誘発額計算!P41</f>
        <v>1353.2041576749411</v>
      </c>
      <c r="G41" s="143">
        <f>誘発額計算!Q41</f>
        <v>304.85985366339719</v>
      </c>
      <c r="H41" s="143">
        <f>誘発額計算!R41</f>
        <v>1118.0549573420374</v>
      </c>
      <c r="I41" s="143">
        <f>誘発額計算!S41</f>
        <v>-1.7810160471788551E-2</v>
      </c>
      <c r="J41" s="150">
        <f>誘発額計算!T41</f>
        <v>0</v>
      </c>
      <c r="K41" s="143">
        <f>誘発額計算!U41</f>
        <v>572.57880596332973</v>
      </c>
      <c r="L41" s="143">
        <f>誘発額計算!V41</f>
        <v>2877.9459866992365</v>
      </c>
      <c r="M41" s="144">
        <f t="shared" si="0"/>
        <v>35235.638210583493</v>
      </c>
      <c r="O41" s="99">
        <f t="shared" si="1"/>
        <v>6.5324049588660772E-3</v>
      </c>
      <c r="P41" s="100">
        <f t="shared" si="2"/>
        <v>1.0398084515567296E-3</v>
      </c>
      <c r="Q41" s="101">
        <f t="shared" si="3"/>
        <v>1.9763984907870485E-3</v>
      </c>
      <c r="S41" s="77">
        <f t="shared" si="4"/>
        <v>30362.216417075968</v>
      </c>
      <c r="T41" s="78">
        <f t="shared" si="5"/>
        <v>1422.8970008449628</v>
      </c>
      <c r="U41" s="79">
        <f t="shared" si="6"/>
        <v>3450.5247926625661</v>
      </c>
    </row>
    <row r="42" spans="2:21" x14ac:dyDescent="0.15">
      <c r="B42" s="5" t="s">
        <v>81</v>
      </c>
      <c r="C42" s="42" t="s">
        <v>110</v>
      </c>
      <c r="D42" s="55">
        <f>誘発額計算!N42</f>
        <v>2915.2422460232374</v>
      </c>
      <c r="E42" s="143">
        <f>誘発額計算!O42</f>
        <v>178252.46544065129</v>
      </c>
      <c r="F42" s="143">
        <f>誘発額計算!P42</f>
        <v>73123.364594453262</v>
      </c>
      <c r="G42" s="143">
        <f>誘発額計算!Q42</f>
        <v>20848.613088429694</v>
      </c>
      <c r="H42" s="143">
        <f>誘発額計算!R42</f>
        <v>70919.746269052936</v>
      </c>
      <c r="I42" s="143">
        <f>誘発額計算!S42</f>
        <v>-1.2017049526682291</v>
      </c>
      <c r="J42" s="150">
        <f>誘発額計算!T42</f>
        <v>0</v>
      </c>
      <c r="K42" s="143">
        <f>誘発額計算!U42</f>
        <v>50397.136118378075</v>
      </c>
      <c r="L42" s="143">
        <f>誘発額計算!V42</f>
        <v>550690.37976522406</v>
      </c>
      <c r="M42" s="144">
        <f t="shared" si="0"/>
        <v>947145.74581725989</v>
      </c>
      <c r="O42" s="99">
        <f t="shared" si="1"/>
        <v>5.4710507255009762E-2</v>
      </c>
      <c r="P42" s="100">
        <f t="shared" si="2"/>
        <v>6.7060557472379101E-2</v>
      </c>
      <c r="Q42" s="101">
        <f t="shared" si="3"/>
        <v>0.34429210934797738</v>
      </c>
      <c r="S42" s="77">
        <f t="shared" si="4"/>
        <v>254291.0722811278</v>
      </c>
      <c r="T42" s="78">
        <f t="shared" si="5"/>
        <v>91767.157652529975</v>
      </c>
      <c r="U42" s="79">
        <f t="shared" si="6"/>
        <v>601087.51588360209</v>
      </c>
    </row>
    <row r="43" spans="2:21" x14ac:dyDescent="0.15">
      <c r="B43" s="5" t="s">
        <v>82</v>
      </c>
      <c r="C43" s="42" t="s">
        <v>111</v>
      </c>
      <c r="D43" s="55">
        <f>誘発額計算!N43</f>
        <v>30872.268737629547</v>
      </c>
      <c r="E43" s="143">
        <f>誘発額計算!O43</f>
        <v>246422.44164888459</v>
      </c>
      <c r="F43" s="143">
        <f>誘発額計算!P43</f>
        <v>7356.8933863806487</v>
      </c>
      <c r="G43" s="143">
        <f>誘発額計算!Q43</f>
        <v>147.66633221347195</v>
      </c>
      <c r="H43" s="143">
        <f>誘発額計算!R43</f>
        <v>2408.0945726832088</v>
      </c>
      <c r="I43" s="143">
        <f>誘発額計算!S43</f>
        <v>-3.0257286650688824E-2</v>
      </c>
      <c r="J43" s="150">
        <f>誘発額計算!T43</f>
        <v>0</v>
      </c>
      <c r="K43" s="143">
        <f>誘発額計算!U43</f>
        <v>5031.6389244261663</v>
      </c>
      <c r="L43" s="143">
        <f>誘発額計算!V43</f>
        <v>61498.84578717572</v>
      </c>
      <c r="M43" s="144">
        <f t="shared" si="0"/>
        <v>353737.81913210667</v>
      </c>
      <c r="O43" s="99">
        <f t="shared" si="1"/>
        <v>6.124254970363309E-2</v>
      </c>
      <c r="P43" s="100">
        <f t="shared" si="2"/>
        <v>1.867647711471294E-3</v>
      </c>
      <c r="Q43" s="101">
        <f t="shared" si="3"/>
        <v>3.8107464074726198E-2</v>
      </c>
      <c r="S43" s="77">
        <f t="shared" si="4"/>
        <v>284651.60377289477</v>
      </c>
      <c r="T43" s="78">
        <f t="shared" si="5"/>
        <v>2555.7306476100298</v>
      </c>
      <c r="U43" s="79">
        <f t="shared" si="6"/>
        <v>66530.484711601894</v>
      </c>
    </row>
    <row r="44" spans="2:21" x14ac:dyDescent="0.15">
      <c r="B44" s="5" t="s">
        <v>83</v>
      </c>
      <c r="C44" s="42" t="s">
        <v>3</v>
      </c>
      <c r="D44" s="55">
        <f>誘発額計算!N44</f>
        <v>111.86092771474085</v>
      </c>
      <c r="E44" s="143">
        <f>誘発額計算!O44</f>
        <v>4617.4608386426498</v>
      </c>
      <c r="F44" s="143">
        <f>誘発額計算!P44</f>
        <v>3419.0224878888812</v>
      </c>
      <c r="G44" s="143">
        <f>誘発額計算!Q44</f>
        <v>311.86517622767917</v>
      </c>
      <c r="H44" s="143">
        <f>誘発額計算!R44</f>
        <v>1403.7808951596128</v>
      </c>
      <c r="I44" s="143">
        <f>誘発額計算!S44</f>
        <v>-2.136259454296088E-2</v>
      </c>
      <c r="J44" s="150">
        <f>誘発額計算!T44</f>
        <v>0</v>
      </c>
      <c r="K44" s="143">
        <f>誘発額計算!U44</f>
        <v>419.48223801657389</v>
      </c>
      <c r="L44" s="143">
        <f>誘発額計算!V44</f>
        <v>2856.4597225393254</v>
      </c>
      <c r="M44" s="144">
        <f t="shared" si="0"/>
        <v>13139.910923594918</v>
      </c>
      <c r="O44" s="99">
        <f t="shared" si="1"/>
        <v>1.7531093146101883E-3</v>
      </c>
      <c r="P44" s="100">
        <f t="shared" si="2"/>
        <v>1.2537246693491537E-3</v>
      </c>
      <c r="Q44" s="101">
        <f t="shared" si="3"/>
        <v>1.8764005870981161E-3</v>
      </c>
      <c r="S44" s="77">
        <f t="shared" si="4"/>
        <v>8148.3442542462717</v>
      </c>
      <c r="T44" s="78">
        <f t="shared" si="5"/>
        <v>1715.6247087927491</v>
      </c>
      <c r="U44" s="79">
        <f t="shared" si="6"/>
        <v>3275.9419605558992</v>
      </c>
    </row>
    <row r="45" spans="2:21" x14ac:dyDescent="0.15">
      <c r="B45" s="5" t="s">
        <v>84</v>
      </c>
      <c r="C45" s="42" t="s">
        <v>4</v>
      </c>
      <c r="D45" s="55">
        <f>誘発額計算!N45</f>
        <v>203.10155968773964</v>
      </c>
      <c r="E45" s="143">
        <f>誘発額計算!O45</f>
        <v>36983.840702313406</v>
      </c>
      <c r="F45" s="143">
        <f>誘発額計算!P45</f>
        <v>2923.2502008547117</v>
      </c>
      <c r="G45" s="143">
        <f>誘発額計算!Q45</f>
        <v>2660.9316890760329</v>
      </c>
      <c r="H45" s="143">
        <f>誘発額計算!R45</f>
        <v>6688.489938384073</v>
      </c>
      <c r="I45" s="143">
        <f>誘発額計算!S45</f>
        <v>-6.6200579002578669E-2</v>
      </c>
      <c r="J45" s="150">
        <f>誘発額計算!T45</f>
        <v>0</v>
      </c>
      <c r="K45" s="143">
        <f>誘発額計算!U45</f>
        <v>976.73842196886051</v>
      </c>
      <c r="L45" s="143">
        <f>誘発額計算!V45</f>
        <v>10895.819070690886</v>
      </c>
      <c r="M45" s="144">
        <f t="shared" si="0"/>
        <v>61332.105382396709</v>
      </c>
      <c r="O45" s="102">
        <f t="shared" si="1"/>
        <v>8.6296736887124057E-3</v>
      </c>
      <c r="P45" s="103">
        <f t="shared" si="2"/>
        <v>6.832215391350027E-3</v>
      </c>
      <c r="Q45" s="104">
        <f t="shared" si="3"/>
        <v>6.8003872223067578E-3</v>
      </c>
      <c r="S45" s="80">
        <f t="shared" si="4"/>
        <v>40110.192462855855</v>
      </c>
      <c r="T45" s="81">
        <f t="shared" si="5"/>
        <v>9349.355426881104</v>
      </c>
      <c r="U45" s="82">
        <f t="shared" si="6"/>
        <v>11872.557492659747</v>
      </c>
    </row>
    <row r="46" spans="2:21" x14ac:dyDescent="0.15">
      <c r="B46" s="6"/>
      <c r="C46" s="42" t="s">
        <v>27</v>
      </c>
      <c r="D46" s="147">
        <f t="shared" ref="D46:M46" si="7">SUM(D9:D45)</f>
        <v>60650.333151814782</v>
      </c>
      <c r="E46" s="147">
        <f t="shared" si="7"/>
        <v>2863001.2438694299</v>
      </c>
      <c r="F46" s="147">
        <f t="shared" si="7"/>
        <v>1368152.6399203404</v>
      </c>
      <c r="G46" s="147">
        <f t="shared" si="7"/>
        <v>276882.51118846645</v>
      </c>
      <c r="H46" s="147">
        <f t="shared" si="7"/>
        <v>883751.68704438524</v>
      </c>
      <c r="I46" s="147">
        <f t="shared" si="7"/>
        <v>-18.460553901266707</v>
      </c>
      <c r="J46" s="149">
        <f t="shared" ref="J46" si="8">SUM(J9:J45)</f>
        <v>0</v>
      </c>
      <c r="K46" s="147">
        <f t="shared" si="7"/>
        <v>243823.85632443463</v>
      </c>
      <c r="L46" s="147">
        <f t="shared" si="7"/>
        <v>1948177.7005153017</v>
      </c>
      <c r="M46" s="148">
        <f t="shared" si="7"/>
        <v>7644421.5114602707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D7:L7 B9:B4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6:S46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</row>
    <row r="8" spans="2:1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1"/>
      <c r="P8" s="1"/>
      <c r="Q8" s="1"/>
      <c r="R8" s="1"/>
      <c r="S8" s="1"/>
    </row>
    <row r="9" spans="2:19" x14ac:dyDescent="0.15">
      <c r="B9" s="5" t="s">
        <v>48</v>
      </c>
      <c r="C9" s="42" t="s">
        <v>143</v>
      </c>
      <c r="D9" s="19">
        <f>最終需要項目別生産誘発額表!D9/生産者価格評価表!AP$44</f>
        <v>1.8843021777301644E-3</v>
      </c>
      <c r="E9" s="20">
        <f>最終需要項目別生産誘発額表!E9/生産者価格評価表!AQ$44</f>
        <v>1.1053477413679315E-3</v>
      </c>
      <c r="F9" s="20">
        <f>最終需要項目別生産誘発額表!F9/生産者価格評価表!AR$44</f>
        <v>1.4015753387038843E-4</v>
      </c>
      <c r="G9" s="20">
        <f>最終需要項目別生産誘発額表!G9/生産者価格評価表!AS$44</f>
        <v>1.2231651954191123E-4</v>
      </c>
      <c r="H9" s="20">
        <f>最終需要項目別生産誘発額表!H9/生産者価格評価表!AT$44</f>
        <v>1.7489744588472235E-4</v>
      </c>
      <c r="I9" s="20">
        <f>最終需要項目別生産誘発額表!I9/生産者価格評価表!AU$44</f>
        <v>1.9693317089029055E-3</v>
      </c>
      <c r="J9" s="53" t="e">
        <f>最終需要項目別生産誘発額表!J9/生産者価格評価表!AV$44</f>
        <v>#DIV/0!</v>
      </c>
      <c r="K9" s="20">
        <f>最終需要項目別生産誘発額表!K9/生産者価格評価表!AY$44</f>
        <v>5.6188757260494356E-4</v>
      </c>
      <c r="L9" s="32">
        <f>最終需要項目別生産誘発額表!L9/生産者価格評価表!AZ$44</f>
        <v>5.8966351890653848E-3</v>
      </c>
      <c r="M9" s="26">
        <f>最終需要項目別生産誘発額表!M9/生産者価格評価表!BB$44</f>
        <v>1.7389529642942577E-3</v>
      </c>
    </row>
    <row r="10" spans="2:19" x14ac:dyDescent="0.15">
      <c r="B10" s="5" t="s">
        <v>49</v>
      </c>
      <c r="C10" s="42" t="s">
        <v>104</v>
      </c>
      <c r="D10" s="21">
        <f>最終需要項目別生産誘発額表!D10/生産者価格評価表!AP$44</f>
        <v>0</v>
      </c>
      <c r="E10" s="22">
        <f>最終需要項目別生産誘発額表!E10/生産者価格評価表!AQ$44</f>
        <v>0</v>
      </c>
      <c r="F10" s="22">
        <f>最終需要項目別生産誘発額表!F10/生産者価格評価表!AR$44</f>
        <v>0</v>
      </c>
      <c r="G10" s="22">
        <f>最終需要項目別生産誘発額表!G10/生産者価格評価表!AS$44</f>
        <v>0</v>
      </c>
      <c r="H10" s="22">
        <f>最終需要項目別生産誘発額表!H10/生産者価格評価表!AT$44</f>
        <v>0</v>
      </c>
      <c r="I10" s="22">
        <f>最終需要項目別生産誘発額表!I10/生産者価格評価表!AU$44</f>
        <v>0</v>
      </c>
      <c r="J10" s="50" t="e">
        <f>最終需要項目別生産誘発額表!J10/生産者価格評価表!AV$44</f>
        <v>#DIV/0!</v>
      </c>
      <c r="K10" s="22">
        <f>最終需要項目別生産誘発額表!K10/生産者価格評価表!AY$44</f>
        <v>0</v>
      </c>
      <c r="L10" s="22">
        <f>最終需要項目別生産誘発額表!L10/生産者価格評価表!AZ$44</f>
        <v>0</v>
      </c>
      <c r="M10" s="29">
        <f>最終需要項目別生産誘発額表!M10/生産者価格評価表!BB$44</f>
        <v>0</v>
      </c>
    </row>
    <row r="11" spans="2:19" x14ac:dyDescent="0.15">
      <c r="B11" s="5" t="s">
        <v>50</v>
      </c>
      <c r="C11" s="42" t="s">
        <v>123</v>
      </c>
      <c r="D11" s="21">
        <f>最終需要項目別生産誘発額表!D11/生産者価格評価表!AP$44</f>
        <v>1.7045667900953E-2</v>
      </c>
      <c r="E11" s="22">
        <f>最終需要項目別生産誘発額表!E11/生産者価格評価表!AQ$44</f>
        <v>1.2531618279404015E-2</v>
      </c>
      <c r="F11" s="22">
        <f>最終需要項目別生産誘発額表!F11/生産者価格評価表!AR$44</f>
        <v>6.0221740580990374E-4</v>
      </c>
      <c r="G11" s="22">
        <f>最終需要項目別生産誘発額表!G11/生産者価格評価表!AS$44</f>
        <v>3.5354384513886051E-5</v>
      </c>
      <c r="H11" s="22">
        <f>最終需要項目別生産誘発額表!H11/生産者価格評価表!AT$44</f>
        <v>1.3791972816508432E-4</v>
      </c>
      <c r="I11" s="22">
        <f>最終需要項目別生産誘発額表!I11/生産者価格評価表!AU$44</f>
        <v>4.6859646180262844E-2</v>
      </c>
      <c r="J11" s="50" t="e">
        <f>最終需要項目別生産誘発額表!J11/生産者価格評価表!AV$44</f>
        <v>#DIV/0!</v>
      </c>
      <c r="K11" s="22">
        <f>最終需要項目別生産誘発額表!K11/生産者価格評価表!AY$44</f>
        <v>1.6684406111194164E-2</v>
      </c>
      <c r="L11" s="22">
        <f>最終需要項目別生産誘発額表!L11/生産者価格評価表!AZ$44</f>
        <v>0.11640156681912218</v>
      </c>
      <c r="M11" s="29">
        <f>最終需要項目別生産誘発額表!M11/生産者価格評価表!BB$44</f>
        <v>2.9363723770807173E-2</v>
      </c>
    </row>
    <row r="12" spans="2:19" x14ac:dyDescent="0.15">
      <c r="B12" s="5" t="s">
        <v>51</v>
      </c>
      <c r="C12" s="42" t="s">
        <v>124</v>
      </c>
      <c r="D12" s="21">
        <f>最終需要項目別生産誘発額表!D12/生産者価格評価表!AP$44</f>
        <v>9.5352195550417633E-5</v>
      </c>
      <c r="E12" s="22">
        <f>最終需要項目別生産誘発額表!E12/生産者価格評価表!AQ$44</f>
        <v>1.4311771290905458E-4</v>
      </c>
      <c r="F12" s="22">
        <f>最終需要項目別生産誘発額表!F12/生産者価格評価表!AR$44</f>
        <v>2.5673780783907431E-5</v>
      </c>
      <c r="G12" s="22">
        <f>最終需要項目別生産誘発額表!G12/生産者価格評価表!AS$44</f>
        <v>2.6516605379270223E-5</v>
      </c>
      <c r="H12" s="22">
        <f>最終需要項目別生産誘発額表!H12/生産者価格評価表!AT$44</f>
        <v>3.4953642810371801E-5</v>
      </c>
      <c r="I12" s="22">
        <f>最終需要項目別生産誘発額表!I12/生産者価格評価表!AU$44</f>
        <v>3.3318236067253032E-4</v>
      </c>
      <c r="J12" s="50" t="e">
        <f>最終需要項目別生産誘発額表!J12/生産者価格評価表!AV$44</f>
        <v>#DIV/0!</v>
      </c>
      <c r="K12" s="22">
        <f>最終需要項目別生産誘発額表!K12/生産者価格評価表!AY$44</f>
        <v>9.8749712122716692E-4</v>
      </c>
      <c r="L12" s="22">
        <f>最終需要項目別生産誘発額表!L12/生産者価格評価表!AZ$44</f>
        <v>2.8467531752965946E-3</v>
      </c>
      <c r="M12" s="29">
        <f>最終需要項目別生産誘発額表!M12/生産者価格評価表!BB$44</f>
        <v>6.6611061533421493E-4</v>
      </c>
    </row>
    <row r="13" spans="2:19" x14ac:dyDescent="0.15">
      <c r="B13" s="5" t="s">
        <v>52</v>
      </c>
      <c r="C13" s="42" t="s">
        <v>105</v>
      </c>
      <c r="D13" s="21">
        <f>最終需要項目別生産誘発額表!D13/生産者価格評価表!AP$44</f>
        <v>2.1649309462666686E-3</v>
      </c>
      <c r="E13" s="22">
        <f>最終需要項目別生産誘発額表!E13/生産者価格評価表!AQ$44</f>
        <v>8.584976813622849E-4</v>
      </c>
      <c r="F13" s="22">
        <f>最終需要項目別生産誘発額表!F13/生産者価格評価表!AR$44</f>
        <v>7.9008043920909582E-4</v>
      </c>
      <c r="G13" s="22">
        <f>最終需要項目別生産誘発額表!G13/生産者価格評価表!AS$44</f>
        <v>5.2699688485385761E-3</v>
      </c>
      <c r="H13" s="22">
        <f>最終需要項目別生産誘発額表!H13/生産者価格評価表!AT$44</f>
        <v>2.7681317128871864E-3</v>
      </c>
      <c r="I13" s="22">
        <f>最終需要項目別生産誘発額表!I13/生産者価格評価表!AU$44</f>
        <v>1.135284459731464E-2</v>
      </c>
      <c r="J13" s="50" t="e">
        <f>最終需要項目別生産誘発額表!J13/生産者価格評価表!AV$44</f>
        <v>#DIV/0!</v>
      </c>
      <c r="K13" s="22">
        <f>最終需要項目別生産誘発額表!K13/生産者価格評価表!AY$44</f>
        <v>1.6564064259524359E-3</v>
      </c>
      <c r="L13" s="22">
        <f>最終需要項目別生産誘発額表!L13/生産者価格評価表!AZ$44</f>
        <v>1.0915813500654396E-2</v>
      </c>
      <c r="M13" s="29">
        <f>最終需要項目別生産誘発額表!M13/生産者価格評価表!BB$44</f>
        <v>3.3061383178991377E-3</v>
      </c>
    </row>
    <row r="14" spans="2:19" x14ac:dyDescent="0.15">
      <c r="B14" s="5" t="s">
        <v>53</v>
      </c>
      <c r="C14" s="42" t="s">
        <v>125</v>
      </c>
      <c r="D14" s="21">
        <f>最終需要項目別生産誘発額表!D14/生産者価格評価表!AP$44</f>
        <v>4.7451727963764151E-3</v>
      </c>
      <c r="E14" s="22">
        <f>最終需要項目別生産誘発額表!E14/生産者価格評価表!AQ$44</f>
        <v>3.5046252288781854E-3</v>
      </c>
      <c r="F14" s="22">
        <f>最終需要項目別生産誘発額表!F14/生産者価格評価表!AR$44</f>
        <v>9.459467237905167E-3</v>
      </c>
      <c r="G14" s="22">
        <f>最終需要項目別生産誘発額表!G14/生産者価格評価表!AS$44</f>
        <v>8.4235600122739335E-4</v>
      </c>
      <c r="H14" s="22">
        <f>最終需要項目別生産誘発額表!H14/生産者価格評価表!AT$44</f>
        <v>6.1134201690624655E-4</v>
      </c>
      <c r="I14" s="22">
        <f>最終需要項目別生産誘発額表!I14/生産者価格評価表!AU$44</f>
        <v>-2.4558116168462679E-2</v>
      </c>
      <c r="J14" s="50" t="e">
        <f>最終需要項目別生産誘発額表!J14/生産者価格評価表!AV$44</f>
        <v>#DIV/0!</v>
      </c>
      <c r="K14" s="22">
        <f>最終需要項目別生産誘発額表!K14/生産者価格評価表!AY$44</f>
        <v>4.1058445586699355E-2</v>
      </c>
      <c r="L14" s="22">
        <f>最終需要項目別生産誘発額表!L14/生産者価格評価表!AZ$44</f>
        <v>5.1732413241127477E-2</v>
      </c>
      <c r="M14" s="29">
        <f>最終需要項目別生産誘発額表!M14/生産者価格評価表!BB$44</f>
        <v>1.4527728910425326E-2</v>
      </c>
    </row>
    <row r="15" spans="2:19" x14ac:dyDescent="0.15">
      <c r="B15" s="5" t="s">
        <v>54</v>
      </c>
      <c r="C15" s="42" t="s">
        <v>126</v>
      </c>
      <c r="D15" s="21">
        <f>最終需要項目別生産誘発額表!D15/生産者価格評価表!AP$44</f>
        <v>1.0844625231411846E-4</v>
      </c>
      <c r="E15" s="22">
        <f>最終需要項目別生産誘発額表!E15/生産者価格評価表!AQ$44</f>
        <v>1.9962824522243942E-4</v>
      </c>
      <c r="F15" s="22">
        <f>最終需要項目別生産誘発額表!F15/生産者価格評価表!AR$44</f>
        <v>1.2311089296545012E-4</v>
      </c>
      <c r="G15" s="22">
        <f>最終需要項目別生産誘発額表!G15/生産者価格評価表!AS$44</f>
        <v>2.067175622017735E-4</v>
      </c>
      <c r="H15" s="22">
        <f>最終需要項目別生産誘発額表!H15/生産者価格評価表!AT$44</f>
        <v>1.1080722553518226E-4</v>
      </c>
      <c r="I15" s="22">
        <f>最終需要項目別生産誘発額表!I15/生産者価格評価表!AU$44</f>
        <v>3.0422851330607866E-4</v>
      </c>
      <c r="J15" s="50" t="e">
        <f>最終需要項目別生産誘発額表!J15/生産者価格評価表!AV$44</f>
        <v>#DIV/0!</v>
      </c>
      <c r="K15" s="22">
        <f>最終需要項目別生産誘発額表!K15/生産者価格評価表!AY$44</f>
        <v>1.1848265015203232E-4</v>
      </c>
      <c r="L15" s="22">
        <f>最終需要項目別生産誘発額表!L15/生産者価格評価表!AZ$44</f>
        <v>1.5172481555854847E-3</v>
      </c>
      <c r="M15" s="29">
        <f>最終需要項目別生産誘発額表!M15/生産者価格評価表!BB$44</f>
        <v>4.3524232870259679E-4</v>
      </c>
    </row>
    <row r="16" spans="2:19" x14ac:dyDescent="0.15">
      <c r="B16" s="5" t="s">
        <v>55</v>
      </c>
      <c r="C16" s="42" t="s">
        <v>144</v>
      </c>
      <c r="D16" s="21">
        <f>最終需要項目別生産誘発額表!D16/生産者価格評価表!AP$44</f>
        <v>6.9140731497221064E-4</v>
      </c>
      <c r="E16" s="22">
        <f>最終需要項目別生産誘発額表!E16/生産者価格評価表!AQ$44</f>
        <v>7.2740569026172048E-4</v>
      </c>
      <c r="F16" s="22">
        <f>最終需要項目別生産誘発額表!F16/生産者価格評価表!AR$44</f>
        <v>4.9320396997317567E-4</v>
      </c>
      <c r="G16" s="22">
        <f>最終需要項目別生産誘発額表!G16/生産者価格評価表!AS$44</f>
        <v>1.6411549845190005E-3</v>
      </c>
      <c r="H16" s="22">
        <f>最終需要項目別生産誘発額表!H16/生産者価格評価表!AT$44</f>
        <v>9.261225791164663E-4</v>
      </c>
      <c r="I16" s="22">
        <f>最終需要項目別生産誘発額表!I16/生産者価格評価表!AU$44</f>
        <v>2.0885979339093804E-2</v>
      </c>
      <c r="J16" s="50" t="e">
        <f>最終需要項目別生産誘発額表!J16/生産者価格評価表!AV$44</f>
        <v>#DIV/0!</v>
      </c>
      <c r="K16" s="22">
        <f>最終需要項目別生産誘発額表!K16/生産者価格評価表!AY$44</f>
        <v>2.0698637943617242E-2</v>
      </c>
      <c r="L16" s="22">
        <f>最終需要項目別生産誘発額表!L16/生産者価格評価表!AZ$44</f>
        <v>2.9805956033046678E-2</v>
      </c>
      <c r="M16" s="29">
        <f>最終需要項目別生産誘発額表!M16/生産者価格評価表!BB$44</f>
        <v>7.0587610115363233E-3</v>
      </c>
    </row>
    <row r="17" spans="2:13" x14ac:dyDescent="0.15">
      <c r="B17" s="5" t="s">
        <v>56</v>
      </c>
      <c r="C17" s="42" t="s">
        <v>127</v>
      </c>
      <c r="D17" s="21">
        <f>最終需要項目別生産誘発額表!D17/生産者価格評価表!AP$44</f>
        <v>1.5051870527814633E-4</v>
      </c>
      <c r="E17" s="22">
        <f>最終需要項目別生産誘発額表!E17/生産者価格評価表!AQ$44</f>
        <v>1.558710869754387E-4</v>
      </c>
      <c r="F17" s="22">
        <f>最終需要項目別生産誘発額表!F17/生産者価格評価表!AR$44</f>
        <v>1.0344284873510179E-4</v>
      </c>
      <c r="G17" s="22">
        <f>最終需要項目別生産誘発額表!G17/生産者価格評価表!AS$44</f>
        <v>3.8829330279412169E-3</v>
      </c>
      <c r="H17" s="22">
        <f>最終需要項目別生産誘発額表!H17/生産者価格評価表!AT$44</f>
        <v>1.7734669738525394E-3</v>
      </c>
      <c r="I17" s="22">
        <f>最終需要項目別生産誘発額表!I17/生産者価格評価表!AU$44</f>
        <v>8.2442829583285007E-4</v>
      </c>
      <c r="J17" s="50" t="e">
        <f>最終需要項目別生産誘発額表!J17/生産者価格評価表!AV$44</f>
        <v>#DIV/0!</v>
      </c>
      <c r="K17" s="22">
        <f>最終需要項目別生産誘発額表!K17/生産者価格評価表!AY$44</f>
        <v>6.0779043684002854E-3</v>
      </c>
      <c r="L17" s="22">
        <f>最終需要項目別生産誘発額表!L17/生産者価格評価表!AZ$44</f>
        <v>4.31756727820648E-3</v>
      </c>
      <c r="M17" s="29">
        <f>最終需要項目別生産誘発額表!M17/生産者価格評価表!BB$44</f>
        <v>1.480841946058638E-3</v>
      </c>
    </row>
    <row r="18" spans="2:13" x14ac:dyDescent="0.15">
      <c r="B18" s="5" t="s">
        <v>57</v>
      </c>
      <c r="C18" s="42" t="s">
        <v>128</v>
      </c>
      <c r="D18" s="21">
        <f>最終需要項目別生産誘発額表!D18/生産者価格評価表!AP$44</f>
        <v>1.7254441944691192E-5</v>
      </c>
      <c r="E18" s="22">
        <f>最終需要項目別生産誘発額表!E18/生産者価格評価表!AQ$44</f>
        <v>2.2844150536186174E-5</v>
      </c>
      <c r="F18" s="22">
        <f>最終需要項目別生産誘発額表!F18/生産者価格評価表!AR$44</f>
        <v>1.7497442978220646E-5</v>
      </c>
      <c r="G18" s="22">
        <f>最終需要項目別生産誘発額表!G18/生産者価格評価表!AS$44</f>
        <v>1.1363018994400569E-3</v>
      </c>
      <c r="H18" s="22">
        <f>最終需要項目別生産誘発額表!H18/生産者価格評価表!AT$44</f>
        <v>5.4313262050562192E-4</v>
      </c>
      <c r="I18" s="22">
        <f>最終需要項目別生産誘発額表!I18/生産者価格評価表!AU$44</f>
        <v>1.1880126841573308E-3</v>
      </c>
      <c r="J18" s="50" t="e">
        <f>最終需要項目別生産誘発額表!J18/生産者価格評価表!AV$44</f>
        <v>#DIV/0!</v>
      </c>
      <c r="K18" s="22">
        <f>最終需要項目別生産誘発額表!K18/生産者価格評価表!AY$44</f>
        <v>1.0617576567234174E-3</v>
      </c>
      <c r="L18" s="22">
        <f>最終需要項目別生産誘発額表!L18/生産者価格評価表!AZ$44</f>
        <v>4.6558780584112034E-3</v>
      </c>
      <c r="M18" s="29">
        <f>最終需要項目別生産誘発額表!M18/生産者価格評価表!BB$44</f>
        <v>1.0841750965454324E-3</v>
      </c>
    </row>
    <row r="19" spans="2:13" x14ac:dyDescent="0.15">
      <c r="B19" s="5" t="s">
        <v>58</v>
      </c>
      <c r="C19" s="42" t="s">
        <v>129</v>
      </c>
      <c r="D19" s="21">
        <f>最終需要項目別生産誘発額表!D19/生産者価格評価表!AP$44</f>
        <v>-4.2283963929602467E-5</v>
      </c>
      <c r="E19" s="22">
        <f>最終需要項目別生産誘発額表!E19/生産者価格評価表!AQ$44</f>
        <v>-7.7355365248114381E-5</v>
      </c>
      <c r="F19" s="22">
        <f>最終需要項目別生産誘発額表!F19/生産者価格評価表!AR$44</f>
        <v>-6.3015228259008082E-5</v>
      </c>
      <c r="G19" s="22">
        <f>最終需要項目別生産誘発額表!G19/生産者価格評価表!AS$44</f>
        <v>-5.1160224145727214E-4</v>
      </c>
      <c r="H19" s="22">
        <f>最終需要項目別生産誘発額表!H19/生産者価格評価表!AT$44</f>
        <v>-1.2389259576432978E-4</v>
      </c>
      <c r="I19" s="22">
        <f>最終需要項目別生産誘発額表!I19/生産者価格評価表!AU$44</f>
        <v>-1.4557158947311069E-3</v>
      </c>
      <c r="J19" s="50" t="e">
        <f>最終需要項目別生産誘発額表!J19/生産者価格評価表!AV$44</f>
        <v>#DIV/0!</v>
      </c>
      <c r="K19" s="22">
        <f>最終需要項目別生産誘発額表!K19/生産者価格評価表!AY$44</f>
        <v>2.7598793732246723E-3</v>
      </c>
      <c r="L19" s="22">
        <f>最終需要項目別生産誘発額表!L19/生産者価格評価表!AZ$44</f>
        <v>3.0661776561529876E-3</v>
      </c>
      <c r="M19" s="29">
        <f>最終需要項目別生産誘発額表!M19/生産者価格評価表!BB$44</f>
        <v>6.039371366434738E-4</v>
      </c>
    </row>
    <row r="20" spans="2:13" x14ac:dyDescent="0.15">
      <c r="B20" s="5" t="s">
        <v>59</v>
      </c>
      <c r="C20" s="42" t="s">
        <v>130</v>
      </c>
      <c r="D20" s="21">
        <f>最終需要項目別生産誘発額表!D20/生産者価格評価表!AP$44</f>
        <v>7.0041752701756723E-4</v>
      </c>
      <c r="E20" s="22">
        <f>最終需要項目別生産誘発額表!E20/生産者価格評価表!AQ$44</f>
        <v>3.6535752240166421E-4</v>
      </c>
      <c r="F20" s="22">
        <f>最終需要項目別生産誘発額表!F20/生産者価格評価表!AR$44</f>
        <v>3.9702799575285142E-4</v>
      </c>
      <c r="G20" s="22">
        <f>最終需要項目別生産誘発額表!G20/生産者価格評価表!AS$44</f>
        <v>9.1793612775138769E-3</v>
      </c>
      <c r="H20" s="22">
        <f>最終需要項目別生産誘発額表!H20/生産者価格評価表!AT$44</f>
        <v>4.6219820484806806E-3</v>
      </c>
      <c r="I20" s="22">
        <f>最終需要項目別生産誘発額表!I20/生産者価格評価表!AU$44</f>
        <v>3.7665360284519669E-3</v>
      </c>
      <c r="J20" s="50" t="e">
        <f>最終需要項目別生産誘発額表!J20/生産者価格評価表!AV$44</f>
        <v>#DIV/0!</v>
      </c>
      <c r="K20" s="22">
        <f>最終需要項目別生産誘発額表!K20/生産者価格評価表!AY$44</f>
        <v>9.2338632678889993E-3</v>
      </c>
      <c r="L20" s="22">
        <f>最終需要項目別生産誘発額表!L20/生産者価格評価表!AZ$44</f>
        <v>2.6172973539388984E-2</v>
      </c>
      <c r="M20" s="29">
        <f>最終需要項目別生産誘発額表!M20/生産者価格評価表!BB$44</f>
        <v>6.6479894741187486E-3</v>
      </c>
    </row>
    <row r="21" spans="2:13" x14ac:dyDescent="0.15">
      <c r="B21" s="5" t="s">
        <v>60</v>
      </c>
      <c r="C21" s="42" t="s">
        <v>37</v>
      </c>
      <c r="D21" s="21">
        <f>最終需要項目別生産誘発額表!D21/生産者価格評価表!AP$44</f>
        <v>1.9201099028874874E-5</v>
      </c>
      <c r="E21" s="22">
        <f>最終需要項目別生産誘発額表!E21/生産者価格評価表!AQ$44</f>
        <v>3.173974089748786E-5</v>
      </c>
      <c r="F21" s="22">
        <f>最終需要項目別生産誘発額表!F21/生産者価格評価表!AR$44</f>
        <v>3.6255344601170025E-5</v>
      </c>
      <c r="G21" s="22">
        <f>最終需要項目別生産誘発額表!G21/生産者価格評価表!AS$44</f>
        <v>5.8788315055333389E-4</v>
      </c>
      <c r="H21" s="22">
        <f>最終需要項目別生産誘発額表!H21/生産者価格評価表!AT$44</f>
        <v>1.4840457116366578E-3</v>
      </c>
      <c r="I21" s="22">
        <f>最終需要項目別生産誘発額表!I21/生産者価格評価表!AU$44</f>
        <v>4.8960576036762883E-4</v>
      </c>
      <c r="J21" s="50" t="e">
        <f>最終需要項目別生産誘発額表!J21/生産者価格評価表!AV$44</f>
        <v>#DIV/0!</v>
      </c>
      <c r="K21" s="22">
        <f>最終需要項目別生産誘発額表!K21/生産者価格評価表!AY$44</f>
        <v>2.2870384688044587E-2</v>
      </c>
      <c r="L21" s="22">
        <f>最終需要項目別生産誘発額表!L21/生産者価格評価表!AZ$44</f>
        <v>9.3057186834813628E-3</v>
      </c>
      <c r="M21" s="29">
        <f>最終需要項目別生産誘発額表!M21/生産者価格評価表!BB$44</f>
        <v>2.6873302946126697E-3</v>
      </c>
    </row>
    <row r="22" spans="2:13" x14ac:dyDescent="0.15">
      <c r="B22" s="5" t="s">
        <v>61</v>
      </c>
      <c r="C22" s="42" t="s">
        <v>38</v>
      </c>
      <c r="D22" s="21">
        <f>最終需要項目別生産誘発額表!D22/生産者価格評価表!AP$44</f>
        <v>1.9853291855528912E-5</v>
      </c>
      <c r="E22" s="22">
        <f>最終需要項目別生産誘発額表!E22/生産者価格評価表!AQ$44</f>
        <v>2.7997707220522057E-5</v>
      </c>
      <c r="F22" s="22">
        <f>最終需要項目別生産誘発額表!F22/生産者価格評価表!AR$44</f>
        <v>3.0919288208908399E-5</v>
      </c>
      <c r="G22" s="22">
        <f>最終需要項目別生産誘発額表!G22/生産者価格評価表!AS$44</f>
        <v>1.4145075469366029E-4</v>
      </c>
      <c r="H22" s="22">
        <f>最終需要項目別生産誘発額表!H22/生産者価格評価表!AT$44</f>
        <v>1.2920879064207064E-3</v>
      </c>
      <c r="I22" s="22">
        <f>最終需要項目別生産誘発額表!I22/生産者価格評価表!AU$44</f>
        <v>4.5412807363315886E-4</v>
      </c>
      <c r="J22" s="50" t="e">
        <f>最終需要項目別生産誘発額表!J22/生産者価格評価表!AV$44</f>
        <v>#DIV/0!</v>
      </c>
      <c r="K22" s="22">
        <f>最終需要項目別生産誘発額表!K22/生産者価格評価表!AY$44</f>
        <v>3.5566745704008293E-2</v>
      </c>
      <c r="L22" s="22">
        <f>最終需要項目別生産誘発額表!L22/生産者価格評価表!AZ$44</f>
        <v>7.6415158161197046E-3</v>
      </c>
      <c r="M22" s="29">
        <f>最終需要項目別生産誘発額表!M22/生産者価格評価表!BB$44</f>
        <v>2.6304461139464819E-3</v>
      </c>
    </row>
    <row r="23" spans="2:13" x14ac:dyDescent="0.15">
      <c r="B23" s="5" t="s">
        <v>62</v>
      </c>
      <c r="C23" s="42" t="s">
        <v>39</v>
      </c>
      <c r="D23" s="21">
        <f>最終需要項目別生産誘発額表!D23/生産者価格評価表!AP$44</f>
        <v>3.5828997616776721E-5</v>
      </c>
      <c r="E23" s="22">
        <f>最終需要項目別生産誘発額表!E23/生産者価格評価表!AQ$44</f>
        <v>3.292072850905117E-5</v>
      </c>
      <c r="F23" s="22">
        <f>最終需要項目別生産誘発額表!F23/生産者価格評価表!AR$44</f>
        <v>1.5127757699854419E-4</v>
      </c>
      <c r="G23" s="22">
        <f>最終需要項目別生産誘発額表!G23/生産者価格評価表!AS$44</f>
        <v>3.9526243965643312E-4</v>
      </c>
      <c r="H23" s="22">
        <f>最終需要項目別生産誘発額表!H23/生産者価格評価表!AT$44</f>
        <v>5.6475057295933399E-4</v>
      </c>
      <c r="I23" s="22">
        <f>最終需要項目別生産誘発額表!I23/生産者価格評価表!AU$44</f>
        <v>6.9431867586688424E-4</v>
      </c>
      <c r="J23" s="50" t="e">
        <f>最終需要項目別生産誘発額表!J23/生産者価格評価表!AV$44</f>
        <v>#DIV/0!</v>
      </c>
      <c r="K23" s="22">
        <f>最終需要項目別生産誘発額表!K23/生産者価格評価表!AY$44</f>
        <v>4.5619927037030446E-2</v>
      </c>
      <c r="L23" s="22">
        <f>最終需要項目別生産誘発額表!L23/生産者価格評価表!AZ$44</f>
        <v>1.7277797957543257E-2</v>
      </c>
      <c r="M23" s="29">
        <f>最終需要項目別生産誘発額表!M23/生産者価格評価表!BB$44</f>
        <v>4.7327418509046613E-3</v>
      </c>
    </row>
    <row r="24" spans="2:13" x14ac:dyDescent="0.15">
      <c r="B24" s="5" t="s">
        <v>63</v>
      </c>
      <c r="C24" s="42" t="s">
        <v>106</v>
      </c>
      <c r="D24" s="21">
        <f>最終需要項目別生産誘発額表!D24/生産者価格評価表!AP$44</f>
        <v>3.4845562563548679E-5</v>
      </c>
      <c r="E24" s="22">
        <f>最終需要項目別生産誘発額表!E24/生産者価格評価表!AQ$44</f>
        <v>5.5722551156035971E-5</v>
      </c>
      <c r="F24" s="22">
        <f>最終需要項目別生産誘発額表!F24/生産者価格評価表!AR$44</f>
        <v>1.1220215227503642E-4</v>
      </c>
      <c r="G24" s="22">
        <f>最終需要項目別生産誘発額表!G24/生産者価格評価表!AS$44</f>
        <v>9.6779405522522141E-5</v>
      </c>
      <c r="H24" s="22">
        <f>最終需要項目別生産誘発額表!H24/生産者価格評価表!AT$44</f>
        <v>8.7905880751989305E-5</v>
      </c>
      <c r="I24" s="22">
        <f>最終需要項目別生産誘発額表!I24/生産者価格評価表!AU$44</f>
        <v>1.1586028796391188E-3</v>
      </c>
      <c r="J24" s="50" t="e">
        <f>最終需要項目別生産誘発額表!J24/生産者価格評価表!AV$44</f>
        <v>#DIV/0!</v>
      </c>
      <c r="K24" s="22">
        <f>最終需要項目別生産誘発額表!K24/生産者価格評価表!AY$44</f>
        <v>1.7139874743090897E-2</v>
      </c>
      <c r="L24" s="22">
        <f>最終需要項目別生産誘発額表!L24/生産者価格評価表!AZ$44</f>
        <v>5.70664282994718E-3</v>
      </c>
      <c r="M24" s="29">
        <f>最終需要項目別生産誘発額表!M24/生産者価格評価表!BB$44</f>
        <v>1.6294332018025625E-3</v>
      </c>
    </row>
    <row r="25" spans="2:13" x14ac:dyDescent="0.15">
      <c r="B25" s="5" t="s">
        <v>64</v>
      </c>
      <c r="C25" s="42" t="s">
        <v>131</v>
      </c>
      <c r="D25" s="21">
        <f>最終需要項目別生産誘発額表!D25/生産者価格評価表!AP$44</f>
        <v>1.7840480689458257E-4</v>
      </c>
      <c r="E25" s="22">
        <f>最終需要項目別生産誘発額表!E25/生産者価格評価表!AQ$44</f>
        <v>3.847484798922057E-4</v>
      </c>
      <c r="F25" s="22">
        <f>最終需要項目別生産誘発額表!F25/生産者価格評価表!AR$44</f>
        <v>3.5365240545917655E-5</v>
      </c>
      <c r="G25" s="22">
        <f>最終需要項目別生産誘発額表!G25/生産者価格評価表!AS$44</f>
        <v>3.7864253072380475E-4</v>
      </c>
      <c r="H25" s="22">
        <f>最終需要項目別生産誘発額表!H25/生産者価格評価表!AT$44</f>
        <v>7.7618265149593645E-4</v>
      </c>
      <c r="I25" s="22">
        <f>最終需要項目別生産誘発額表!I25/生産者価格評価表!AU$44</f>
        <v>-2.4646019870214984E-4</v>
      </c>
      <c r="J25" s="50" t="e">
        <f>最終需要項目別生産誘発額表!J25/生産者価格評価表!AV$44</f>
        <v>#DIV/0!</v>
      </c>
      <c r="K25" s="22">
        <f>最終需要項目別生産誘発額表!K25/生産者価格評価表!AY$44</f>
        <v>7.4039561918649707E-3</v>
      </c>
      <c r="L25" s="22">
        <f>最終需要項目別生産誘発額表!L25/生産者価格評価表!AZ$44</f>
        <v>8.7415877772518552E-3</v>
      </c>
      <c r="M25" s="29">
        <f>最終需要項目別生産誘発額表!M25/生産者価格評価表!BB$44</f>
        <v>2.2300328486973644E-3</v>
      </c>
    </row>
    <row r="26" spans="2:13" x14ac:dyDescent="0.15">
      <c r="B26" s="5" t="s">
        <v>65</v>
      </c>
      <c r="C26" s="42" t="s">
        <v>145</v>
      </c>
      <c r="D26" s="21">
        <f>最終需要項目別生産誘発額表!D26/生産者価格評価表!AP$44</f>
        <v>1.2789184068214296E-5</v>
      </c>
      <c r="E26" s="22">
        <f>最終需要項目別生産誘発額表!E26/生産者価格評価表!AQ$44</f>
        <v>3.8202569405410508E-5</v>
      </c>
      <c r="F26" s="22">
        <f>最終需要項目別生産誘発額表!F26/生産者価格評価表!AR$44</f>
        <v>4.2324070673489113E-6</v>
      </c>
      <c r="G26" s="22">
        <f>最終需要項目別生産誘発額表!G26/生産者価格評価表!AS$44</f>
        <v>1.2398179123087778E-4</v>
      </c>
      <c r="H26" s="22">
        <f>最終需要項目別生産誘発額表!H26/生産者価格評価表!AT$44</f>
        <v>1.5818363134196878E-4</v>
      </c>
      <c r="I26" s="22">
        <f>最終需要項目別生産誘発額表!I26/生産者価格評価表!AU$44</f>
        <v>2.1744484972876664E-4</v>
      </c>
      <c r="J26" s="50" t="e">
        <f>最終需要項目別生産誘発額表!J26/生産者価格評価表!AV$44</f>
        <v>#DIV/0!</v>
      </c>
      <c r="K26" s="22">
        <f>最終需要項目別生産誘発額表!K26/生産者価格評価表!AY$44</f>
        <v>5.5562721748939597E-3</v>
      </c>
      <c r="L26" s="22">
        <f>最終需要項目別生産誘発額表!L26/生産者価格評価表!AZ$44</f>
        <v>1.9742940941913181E-3</v>
      </c>
      <c r="M26" s="29">
        <f>最終需要項目別生産誘発額表!M26/生産者価格評価表!BB$44</f>
        <v>5.7839930041412603E-4</v>
      </c>
    </row>
    <row r="27" spans="2:13" x14ac:dyDescent="0.15">
      <c r="B27" s="5" t="s">
        <v>66</v>
      </c>
      <c r="C27" s="42" t="s">
        <v>132</v>
      </c>
      <c r="D27" s="21">
        <f>最終需要項目別生産誘発額表!D27/生産者価格評価表!AP$44</f>
        <v>8.4353252285893196E-5</v>
      </c>
      <c r="E27" s="22">
        <f>最終需要項目別生産誘発額表!E27/生産者価格評価表!AQ$44</f>
        <v>1.9626540693539461E-3</v>
      </c>
      <c r="F27" s="22">
        <f>最終需要項目別生産誘発額表!F27/生産者価格評価表!AR$44</f>
        <v>4.2523166155580144E-4</v>
      </c>
      <c r="G27" s="22">
        <f>最終需要項目別生産誘発額表!G27/生産者価格評価表!AS$44</f>
        <v>2.4538345772060076E-3</v>
      </c>
      <c r="H27" s="22">
        <f>最終需要項目別生産誘発額表!H27/生産者価格評価表!AT$44</f>
        <v>4.3276098278378413E-3</v>
      </c>
      <c r="I27" s="22">
        <f>最終需要項目別生産誘発額表!I27/生産者価格評価表!AU$44</f>
        <v>2.3381600835917023E-3</v>
      </c>
      <c r="J27" s="50" t="e">
        <f>最終需要項目別生産誘発額表!J27/生産者価格評価表!AV$44</f>
        <v>#DIV/0!</v>
      </c>
      <c r="K27" s="22">
        <f>最終需要項目別生産誘発額表!K27/生産者価格評価表!AY$44</f>
        <v>4.8989436787158377E-2</v>
      </c>
      <c r="L27" s="22">
        <f>最終需要項目別生産誘発額表!L27/生産者価格評価表!AZ$44</f>
        <v>1.0942749127820306E-2</v>
      </c>
      <c r="M27" s="29">
        <f>最終需要項目別生産誘発額表!M27/生産者価格評価表!BB$44</f>
        <v>5.0381966172846461E-3</v>
      </c>
    </row>
    <row r="28" spans="2:13" x14ac:dyDescent="0.15">
      <c r="B28" s="5" t="s">
        <v>67</v>
      </c>
      <c r="C28" s="42" t="s">
        <v>0</v>
      </c>
      <c r="D28" s="21">
        <f>最終需要項目別生産誘発額表!D28/生産者価格評価表!AP$44</f>
        <v>2.099891951870264E-3</v>
      </c>
      <c r="E28" s="22">
        <f>最終需要項目別生産誘発額表!E28/生産者価格評価表!AQ$44</f>
        <v>1.3539256950144424E-3</v>
      </c>
      <c r="F28" s="22">
        <f>最終需要項目別生産誘発額表!F28/生産者価格評価表!AR$44</f>
        <v>7.5465644083874813E-4</v>
      </c>
      <c r="G28" s="22">
        <f>最終需要項目別生産誘発額表!G28/生産者価格評価表!AS$44</f>
        <v>7.7479356758149967E-4</v>
      </c>
      <c r="H28" s="22">
        <f>最終需要項目別生産誘発額表!H28/生産者価格評価表!AT$44</f>
        <v>1.9314757739253491E-3</v>
      </c>
      <c r="I28" s="22">
        <f>最終需要項目別生産誘発額表!I28/生産者価格評価表!AU$44</f>
        <v>1.2827828119907264E-2</v>
      </c>
      <c r="J28" s="50" t="e">
        <f>最終需要項目別生産誘発額表!J28/生産者価格評価表!AV$44</f>
        <v>#DIV/0!</v>
      </c>
      <c r="K28" s="22">
        <f>最終需要項目別生産誘発額表!K28/生産者価格評価表!AY$44</f>
        <v>7.3125576571162519E-3</v>
      </c>
      <c r="L28" s="22">
        <f>最終需要項目別生産誘発額表!L28/生産者価格評価表!AZ$44</f>
        <v>2.3495929924738621E-2</v>
      </c>
      <c r="M28" s="29">
        <f>最終需要項目別生産誘発額表!M28/生産者価格評価表!BB$44</f>
        <v>5.9040640342330718E-3</v>
      </c>
    </row>
    <row r="29" spans="2:13" x14ac:dyDescent="0.15">
      <c r="B29" s="5" t="s">
        <v>68</v>
      </c>
      <c r="C29" s="42" t="s">
        <v>133</v>
      </c>
      <c r="D29" s="21">
        <f>最終需要項目別生産誘発額表!D29/生産者価格評価表!AP$44</f>
        <v>3.7559461963423361E-3</v>
      </c>
      <c r="E29" s="22">
        <f>最終需要項目別生産誘発額表!E29/生産者価格評価表!AQ$44</f>
        <v>6.9834704844634133E-3</v>
      </c>
      <c r="F29" s="22">
        <f>最終需要項目別生産誘発額表!F29/生産者価格評価表!AR$44</f>
        <v>6.9819833199898911E-3</v>
      </c>
      <c r="G29" s="22">
        <f>最終需要項目別生産誘発額表!G29/生産者価格評価表!AS$44</f>
        <v>0.83260502274134562</v>
      </c>
      <c r="H29" s="22">
        <f>最終需要項目別生産誘発額表!H29/生産者価格評価表!AT$44</f>
        <v>0.37466165968520287</v>
      </c>
      <c r="I29" s="22">
        <f>最終需要項目別生産誘発額表!I29/生産者価格評価表!AU$44</f>
        <v>7.3680320459659939E-4</v>
      </c>
      <c r="J29" s="50" t="e">
        <f>最終需要項目別生産誘発額表!J29/生産者価格評価表!AV$44</f>
        <v>#DIV/0!</v>
      </c>
      <c r="K29" s="22">
        <f>最終需要項目別生産誘発額表!K29/生産者価格評価表!AY$44</f>
        <v>5.6412016105958302E-3</v>
      </c>
      <c r="L29" s="22">
        <f>最終需要項目別生産誘発額表!L29/生産者価格評価表!AZ$44</f>
        <v>6.0798928067038443E-3</v>
      </c>
      <c r="M29" s="29">
        <f>最終需要項目別生産誘発額表!M29/生産者価格評価表!BB$44</f>
        <v>8.6252000478695232E-2</v>
      </c>
    </row>
    <row r="30" spans="2:13" x14ac:dyDescent="0.15">
      <c r="B30" s="5" t="s">
        <v>69</v>
      </c>
      <c r="C30" s="42" t="s">
        <v>107</v>
      </c>
      <c r="D30" s="21">
        <f>最終需要項目別生産誘発額表!D30/生産者価格評価表!AP$44</f>
        <v>1.1343888625076588E-2</v>
      </c>
      <c r="E30" s="22">
        <f>最終需要項目別生産誘発額表!E30/生産者価格評価表!AQ$44</f>
        <v>1.9199685101479479E-2</v>
      </c>
      <c r="F30" s="22">
        <f>最終需要項目別生産誘発額表!F30/生産者価格評価表!AR$44</f>
        <v>8.7386832038764406E-3</v>
      </c>
      <c r="G30" s="22">
        <f>最終需要項目別生産誘発額表!G30/生産者価格評価表!AS$44</f>
        <v>3.9338962072505874E-3</v>
      </c>
      <c r="H30" s="22">
        <f>最終需要項目別生産誘発額表!H30/生産者価格評価表!AT$44</f>
        <v>3.8471012375893704E-3</v>
      </c>
      <c r="I30" s="22">
        <f>最終需要項目別生産誘発額表!I30/生産者価格評価表!AU$44</f>
        <v>1.3685484074287375E-3</v>
      </c>
      <c r="J30" s="50" t="e">
        <f>最終需要項目別生産誘発額表!J30/生産者価格評価表!AV$44</f>
        <v>#DIV/0!</v>
      </c>
      <c r="K30" s="22">
        <f>最終需要項目別生産誘発額表!K30/生産者価格評価表!AY$44</f>
        <v>1.1804284198747303E-2</v>
      </c>
      <c r="L30" s="22">
        <f>最終需要項目別生産誘発額表!L30/生産者価格評価表!AZ$44</f>
        <v>1.1269097885010284E-2</v>
      </c>
      <c r="M30" s="29">
        <f>最終需要項目別生産誘発額表!M30/生産者価格評価表!BB$44</f>
        <v>1.3006119559876541E-2</v>
      </c>
    </row>
    <row r="31" spans="2:13" x14ac:dyDescent="0.15">
      <c r="B31" s="5" t="s">
        <v>70</v>
      </c>
      <c r="C31" s="42" t="s">
        <v>1</v>
      </c>
      <c r="D31" s="21">
        <f>最終需要項目別生産誘発額表!D31/生産者価格評価表!AP$44</f>
        <v>5.473436985225069E-3</v>
      </c>
      <c r="E31" s="22">
        <f>最終需要項目別生産誘発額表!E31/生産者価格評価表!AQ$44</f>
        <v>1.0053874750056086E-2</v>
      </c>
      <c r="F31" s="22">
        <f>最終需要項目別生産誘発額表!F31/生産者価格評価表!AR$44</f>
        <v>6.7669404882393274E-3</v>
      </c>
      <c r="G31" s="22">
        <f>最終需要項目別生産誘発額表!G31/生産者価格評価表!AS$44</f>
        <v>3.7536047512122016E-3</v>
      </c>
      <c r="H31" s="22">
        <f>最終需要項目別生産誘発額表!H31/生産者価格評価表!AT$44</f>
        <v>3.1078073178899394E-3</v>
      </c>
      <c r="I31" s="22">
        <f>最終需要項目別生産誘発額表!I31/生産者価格評価表!AU$44</f>
        <v>3.71000827902229E-4</v>
      </c>
      <c r="J31" s="50" t="e">
        <f>最終需要項目別生産誘発額表!J31/生産者価格評価表!AV$44</f>
        <v>#DIV/0!</v>
      </c>
      <c r="K31" s="22">
        <f>最終需要項目別生産誘発額表!K31/生産者価格評価表!AY$44</f>
        <v>4.8934397990797913E-3</v>
      </c>
      <c r="L31" s="22">
        <f>最終需要項目別生産誘発額表!L31/生産者価格評価表!AZ$44</f>
        <v>7.1790851430233111E-3</v>
      </c>
      <c r="M31" s="29">
        <f>最終需要項目別生産誘発額表!M31/生産者価格評価表!BB$44</f>
        <v>7.584812302839289E-3</v>
      </c>
    </row>
    <row r="32" spans="2:13" x14ac:dyDescent="0.15">
      <c r="B32" s="5" t="s">
        <v>71</v>
      </c>
      <c r="C32" s="42" t="s">
        <v>2</v>
      </c>
      <c r="D32" s="21">
        <f>最終需要項目別生産誘発額表!D32/生産者価格評価表!AP$44</f>
        <v>5.0367869160844051E-3</v>
      </c>
      <c r="E32" s="22">
        <f>最終需要項目別生産誘発額表!E32/生産者価格評価表!AQ$44</f>
        <v>2.4696991815967863E-3</v>
      </c>
      <c r="F32" s="22">
        <f>最終需要項目別生産誘発額表!F32/生産者価格評価表!AR$44</f>
        <v>1.4780231147194628E-2</v>
      </c>
      <c r="G32" s="22">
        <f>最終需要項目別生産誘発額表!G32/生産者価格評価表!AS$44</f>
        <v>1.7340125656966771E-3</v>
      </c>
      <c r="H32" s="22">
        <f>最終需要項目別生産誘発額表!H32/生産者価格評価表!AT$44</f>
        <v>1.5953566768435385E-3</v>
      </c>
      <c r="I32" s="22">
        <f>最終需要項目別生産誘発額表!I32/生産者価格評価表!AU$44</f>
        <v>2.6952327985485948E-4</v>
      </c>
      <c r="J32" s="50" t="e">
        <f>最終需要項目別生産誘発額表!J32/生産者価格評価表!AV$44</f>
        <v>#DIV/0!</v>
      </c>
      <c r="K32" s="22">
        <f>最終需要項目別生産誘発額表!K32/生産者価格評価表!AY$44</f>
        <v>2.7383933239888418E-3</v>
      </c>
      <c r="L32" s="22">
        <f>最終需要項目別生産誘発額表!L32/生産者価格評価表!AZ$44</f>
        <v>2.139040442426228E-2</v>
      </c>
      <c r="M32" s="29">
        <f>最終需要項目別生産誘発額表!M32/生産者価格評価表!BB$44</f>
        <v>8.0635407376377678E-3</v>
      </c>
    </row>
    <row r="33" spans="2:13" x14ac:dyDescent="0.15">
      <c r="B33" s="5" t="s">
        <v>72</v>
      </c>
      <c r="C33" s="42" t="s">
        <v>134</v>
      </c>
      <c r="D33" s="21">
        <f>最終需要項目別生産誘発額表!D33/生産者価格評価表!AP$44</f>
        <v>0.15246404589692891</v>
      </c>
      <c r="E33" s="22">
        <f>最終需要項目別生産誘発額表!E33/生産者価格評価表!AQ$44</f>
        <v>0.13434581126102396</v>
      </c>
      <c r="F33" s="22">
        <f>最終需要項目別生産誘発額表!F33/生産者価格評価表!AR$44</f>
        <v>2.2593596339635098E-2</v>
      </c>
      <c r="G33" s="22">
        <f>最終需要項目別生産誘発額表!G33/生産者価格評価表!AS$44</f>
        <v>5.3462997348670653E-2</v>
      </c>
      <c r="H33" s="22">
        <f>最終需要項目別生産誘発額表!H33/生産者価格評価表!AT$44</f>
        <v>5.8981346551546986E-2</v>
      </c>
      <c r="I33" s="22">
        <f>最終需要項目別生産誘発額表!I33/生産者価格評価表!AU$44</f>
        <v>5.3362513165788709E-3</v>
      </c>
      <c r="J33" s="50" t="e">
        <f>最終需要項目別生産誘発額表!J33/生産者価格評価表!AV$44</f>
        <v>#DIV/0!</v>
      </c>
      <c r="K33" s="22">
        <f>最終需要項目別生産誘発額表!K33/生産者価格評価表!AY$44</f>
        <v>0.28606666658999824</v>
      </c>
      <c r="L33" s="22">
        <f>最終需要項目別生産誘発額表!L33/生産者価格評価表!AZ$44</f>
        <v>0.10346505804853048</v>
      </c>
      <c r="M33" s="29">
        <f>最終需要項目別生産誘発額表!M33/生産者価格評価表!BB$44</f>
        <v>0.10117307501084247</v>
      </c>
    </row>
    <row r="34" spans="2:13" x14ac:dyDescent="0.15">
      <c r="B34" s="5" t="s">
        <v>73</v>
      </c>
      <c r="C34" s="42" t="s">
        <v>135</v>
      </c>
      <c r="D34" s="21">
        <f>最終需要項目別生産誘発額表!D34/生産者価格評価表!AP$44</f>
        <v>1.2384788806039472E-2</v>
      </c>
      <c r="E34" s="22">
        <f>最終需要項目別生産誘発額表!E34/生産者価格評価表!AQ$44</f>
        <v>0.10803394536515698</v>
      </c>
      <c r="F34" s="22">
        <f>最終需要項目別生産誘発額表!F34/生産者価格評価表!AR$44</f>
        <v>1.5923387331383175E-2</v>
      </c>
      <c r="G34" s="22">
        <f>最終需要項目別生産誘発額表!G34/生産者価格評価表!AS$44</f>
        <v>1.418511843777677E-2</v>
      </c>
      <c r="H34" s="22">
        <f>最終需要項目別生産誘発額表!H34/生産者価格評価表!AT$44</f>
        <v>1.120600406578948E-2</v>
      </c>
      <c r="I34" s="22">
        <f>最終需要項目別生産誘発額表!I34/生産者価格評価表!AU$44</f>
        <v>1.6538817950890296E-3</v>
      </c>
      <c r="J34" s="50" t="e">
        <f>最終需要項目別生産誘発額表!J34/生産者価格評価表!AV$44</f>
        <v>#DIV/0!</v>
      </c>
      <c r="K34" s="22">
        <f>最終需要項目別生産誘発額表!K34/生産者価格評価表!AY$44</f>
        <v>0.15521641392306271</v>
      </c>
      <c r="L34" s="22">
        <f>最終需要項目別生産誘発額表!L34/生産者価格評価表!AZ$44</f>
        <v>3.3096848881400139E-2</v>
      </c>
      <c r="M34" s="29">
        <f>最終需要項目別生産誘発額表!M34/生産者価格評価表!BB$44</f>
        <v>6.1880508695815052E-2</v>
      </c>
    </row>
    <row r="35" spans="2:13" x14ac:dyDescent="0.15">
      <c r="B35" s="5" t="s">
        <v>74</v>
      </c>
      <c r="C35" s="42" t="s">
        <v>136</v>
      </c>
      <c r="D35" s="21">
        <f>最終需要項目別生産誘発額表!D35/生産者価格評価表!AP$44</f>
        <v>2.3491971788972714E-2</v>
      </c>
      <c r="E35" s="22">
        <f>最終需要項目別生産誘発額表!E35/生産者価格評価表!AQ$44</f>
        <v>0.24340077540663857</v>
      </c>
      <c r="F35" s="22">
        <f>最終需要項目別生産誘発額表!F35/生産者価格評価表!AR$44</f>
        <v>1.3005544074401775E-2</v>
      </c>
      <c r="G35" s="22">
        <f>最終需要項目別生産誘発額表!G35/生産者価格評価表!AS$44</f>
        <v>9.8158459674627489E-3</v>
      </c>
      <c r="H35" s="22">
        <f>最終需要項目別生産誘発額表!H35/生産者価格評価表!AT$44</f>
        <v>2.9871429943706729E-2</v>
      </c>
      <c r="I35" s="22">
        <f>最終需要項目別生産誘発額表!I35/生産者価格評価表!AU$44</f>
        <v>2.6901749141745902E-3</v>
      </c>
      <c r="J35" s="50" t="e">
        <f>最終需要項目別生産誘発額表!J35/生産者価格評価表!AV$44</f>
        <v>#DIV/0!</v>
      </c>
      <c r="K35" s="22">
        <f>最終需要項目別生産誘発額表!K35/生産者価格評価表!AY$44</f>
        <v>2.4492018760227365E-2</v>
      </c>
      <c r="L35" s="22">
        <f>最終需要項目別生産誘発額表!L35/生産者価格評価表!AZ$44</f>
        <v>5.9966752618733472E-2</v>
      </c>
      <c r="M35" s="29">
        <f>最終需要項目別生産誘発額表!M35/生産者価格評価表!BB$44</f>
        <v>0.12462859895011684</v>
      </c>
    </row>
    <row r="36" spans="2:13" x14ac:dyDescent="0.15">
      <c r="B36" s="5" t="s">
        <v>75</v>
      </c>
      <c r="C36" s="42" t="s">
        <v>137</v>
      </c>
      <c r="D36" s="21">
        <f>最終需要項目別生産誘発額表!D36/生産者価格評価表!AP$44</f>
        <v>3.9538179454057881E-2</v>
      </c>
      <c r="E36" s="22">
        <f>最終需要項目別生産誘発額表!E36/生産者価格評価表!AQ$44</f>
        <v>4.7940536781500682E-2</v>
      </c>
      <c r="F36" s="22">
        <f>最終需要項目別生産誘発額表!F36/生産者価格評価表!AR$44</f>
        <v>2.0224697372989455E-2</v>
      </c>
      <c r="G36" s="22">
        <f>最終需要項目別生産誘発額表!G36/生産者価格評価表!AS$44</f>
        <v>3.0593616774872889E-2</v>
      </c>
      <c r="H36" s="22">
        <f>最終需要項目別生産誘発額表!H36/生産者価格評価表!AT$44</f>
        <v>2.1271500288440458E-2</v>
      </c>
      <c r="I36" s="22">
        <f>最終需要項目別生産誘発額表!I36/生産者価格評価表!AU$44</f>
        <v>3.6599274469914247E-3</v>
      </c>
      <c r="J36" s="50" t="e">
        <f>最終需要項目別生産誘発額表!J36/生産者価格評価表!AV$44</f>
        <v>#DIV/0!</v>
      </c>
      <c r="K36" s="22">
        <f>最終需要項目別生産誘発額表!K36/生産者価格評価表!AY$44</f>
        <v>6.6767851880663684E-2</v>
      </c>
      <c r="L36" s="22">
        <f>最終需要項目別生産誘発額表!L36/生産者価格評価表!AZ$44</f>
        <v>9.2723057889756141E-2</v>
      </c>
      <c r="M36" s="29">
        <f>最終需要項目別生産誘発額表!M36/生産者価格評価表!BB$44</f>
        <v>4.8522758219842706E-2</v>
      </c>
    </row>
    <row r="37" spans="2:13" x14ac:dyDescent="0.15">
      <c r="B37" s="5" t="s">
        <v>76</v>
      </c>
      <c r="C37" s="42" t="s">
        <v>108</v>
      </c>
      <c r="D37" s="21">
        <f>最終需要項目別生産誘発額表!D37/生産者価格評価表!AP$44</f>
        <v>1.2934831642244139E-2</v>
      </c>
      <c r="E37" s="22">
        <f>最終需要項目別生産誘発額表!E37/生産者価格評価表!AQ$44</f>
        <v>2.8667223219001017E-2</v>
      </c>
      <c r="F37" s="22">
        <f>最終需要項目別生産誘発額表!F37/生産者価格評価表!AR$44</f>
        <v>9.8579053442525814E-3</v>
      </c>
      <c r="G37" s="22">
        <f>最終需要項目別生産誘発額表!G37/生産者価格評価表!AS$44</f>
        <v>1.8274317887015102E-2</v>
      </c>
      <c r="H37" s="22">
        <f>最終需要項目別生産誘発額表!H37/生産者価格評価表!AT$44</f>
        <v>8.3295212100421401E-2</v>
      </c>
      <c r="I37" s="22">
        <f>最終需要項目別生産誘発額表!I37/生産者価格評価表!AU$44</f>
        <v>5.8961679403072655E-2</v>
      </c>
      <c r="J37" s="50" t="e">
        <f>最終需要項目別生産誘発額表!J37/生産者価格評価表!AV$44</f>
        <v>#DIV/0!</v>
      </c>
      <c r="K37" s="22">
        <f>最終需要項目別生産誘発額表!K37/生産者価格評価表!AY$44</f>
        <v>6.6990213223401193E-2</v>
      </c>
      <c r="L37" s="22">
        <f>最終需要項目別生産誘発額表!L37/生産者価格評価表!AZ$44</f>
        <v>0.14108177765816229</v>
      </c>
      <c r="M37" s="29">
        <f>最終需要項目別生産誘発額表!M37/生産者価格評価表!BB$44</f>
        <v>5.6521522622262781E-2</v>
      </c>
    </row>
    <row r="38" spans="2:13" x14ac:dyDescent="0.15">
      <c r="B38" s="5" t="s">
        <v>77</v>
      </c>
      <c r="C38" s="42" t="s">
        <v>138</v>
      </c>
      <c r="D38" s="21">
        <f>最終需要項目別生産誘発額表!D38/生産者価格評価表!AP$44</f>
        <v>1.451752457494751E-4</v>
      </c>
      <c r="E38" s="22">
        <f>最終需要項目別生産誘発額表!E38/生産者価格評価表!AQ$44</f>
        <v>3.4253551309849054E-3</v>
      </c>
      <c r="F38" s="22">
        <f>最終需要項目別生産誘発額表!F38/生産者価格評価表!AR$44</f>
        <v>0.44407421817218767</v>
      </c>
      <c r="G38" s="22">
        <f>最終需要項目別生産誘発額表!G38/生産者価格評価表!AS$44</f>
        <v>5.8329999171134923E-4</v>
      </c>
      <c r="H38" s="22">
        <f>最終需要項目別生産誘発額表!H38/生産者価格評価表!AT$44</f>
        <v>3.261110075999051E-4</v>
      </c>
      <c r="I38" s="22">
        <f>最終需要項目別生産誘発額表!I38/生産者価格評価表!AU$44</f>
        <v>3.2672628810056083E-5</v>
      </c>
      <c r="J38" s="50" t="e">
        <f>最終需要項目別生産誘発額表!J38/生産者価格評価表!AV$44</f>
        <v>#DIV/0!</v>
      </c>
      <c r="K38" s="22">
        <f>最終需要項目別生産誘発額表!K38/生産者価格評価表!AY$44</f>
        <v>2.7256561348878685E-4</v>
      </c>
      <c r="L38" s="22">
        <f>最終需要項目別生産誘発額表!L38/生産者価格評価表!AZ$44</f>
        <v>3.8364218599832006E-4</v>
      </c>
      <c r="M38" s="29">
        <f>最終需要項目別生産誘発額表!M38/生産者価格評価表!BB$44</f>
        <v>7.134700432051462E-2</v>
      </c>
    </row>
    <row r="39" spans="2:13" x14ac:dyDescent="0.15">
      <c r="B39" s="5" t="s">
        <v>78</v>
      </c>
      <c r="C39" s="42" t="s">
        <v>139</v>
      </c>
      <c r="D39" s="21">
        <f>最終需要項目別生産誘発額表!D39/生産者価格評価表!AP$44</f>
        <v>3.7680753631910208E-4</v>
      </c>
      <c r="E39" s="22">
        <f>最終需要項目別生産誘発額表!E39/生産者価格評価表!AQ$44</f>
        <v>2.7866285361007093E-2</v>
      </c>
      <c r="F39" s="22">
        <f>最終需要項目別生産誘発額表!F39/生産者価格評価表!AR$44</f>
        <v>0.12227065040459398</v>
      </c>
      <c r="G39" s="22">
        <f>最終需要項目別生産誘発額表!G39/生産者価格評価表!AS$44</f>
        <v>1.8714419218962698E-2</v>
      </c>
      <c r="H39" s="22">
        <f>最終需要項目別生産誘発額表!H39/生産者価格評価表!AT$44</f>
        <v>0.10527233304306537</v>
      </c>
      <c r="I39" s="22">
        <f>最終需要項目別生産誘発額表!I39/生産者価格評価表!AU$44</f>
        <v>3.2103699223153529E-4</v>
      </c>
      <c r="J39" s="50" t="e">
        <f>最終需要項目別生産誘発額表!J39/生産者価格評価表!AV$44</f>
        <v>#DIV/0!</v>
      </c>
      <c r="K39" s="22">
        <f>最終需要項目別生産誘発額表!K39/生産者価格評価表!AY$44</f>
        <v>3.6724335181712114E-2</v>
      </c>
      <c r="L39" s="22">
        <f>最終需要項目別生産誘発額表!L39/生産者価格評価表!AZ$44</f>
        <v>1.6824538358249638E-2</v>
      </c>
      <c r="M39" s="29">
        <f>最終需要項目別生産誘発額表!M39/生産者価格評価表!BB$44</f>
        <v>5.1305558632678112E-2</v>
      </c>
    </row>
    <row r="40" spans="2:13" x14ac:dyDescent="0.15">
      <c r="B40" s="5" t="s">
        <v>79</v>
      </c>
      <c r="C40" s="42" t="s">
        <v>109</v>
      </c>
      <c r="D40" s="21">
        <f>最終需要項目別生産誘発額表!D40/生産者価格評価表!AP$44</f>
        <v>4.9102657229752267E-2</v>
      </c>
      <c r="E40" s="22">
        <f>最終需要項目別生産誘発額表!E40/生産者価格評価表!AQ$44</f>
        <v>5.0381696526495413E-2</v>
      </c>
      <c r="F40" s="22">
        <f>最終需要項目別生産誘発額表!F40/生産者価格評価表!AR$44</f>
        <v>0.35149405342995782</v>
      </c>
      <c r="G40" s="22">
        <f>最終需要項目別生産誘発額表!G40/生産者価格評価表!AS$44</f>
        <v>2.0347764146240784E-5</v>
      </c>
      <c r="H40" s="22">
        <f>最終需要項目別生産誘発額表!H40/生産者価格評価表!AT$44</f>
        <v>3.5748177211569865E-5</v>
      </c>
      <c r="I40" s="22">
        <f>最終需要項目別生産誘発額表!I40/生産者価格評価表!AU$44</f>
        <v>1.7876570743502742E-5</v>
      </c>
      <c r="J40" s="50" t="e">
        <f>最終需要項目別生産誘発額表!J40/生産者価格評価表!AV$44</f>
        <v>#DIV/0!</v>
      </c>
      <c r="K40" s="22">
        <f>最終需要項目別生産誘発額表!K40/生産者価格評価表!AY$44</f>
        <v>1.1294434382724003E-4</v>
      </c>
      <c r="L40" s="22">
        <f>最終需要項目別生産誘発額表!L40/生産者価格評価表!AZ$44</f>
        <v>1.5180397880448596E-2</v>
      </c>
      <c r="M40" s="29">
        <f>最終需要項目別生産誘発額表!M40/生産者価格評価表!BB$44</f>
        <v>8.046856477485255E-2</v>
      </c>
    </row>
    <row r="41" spans="2:13" x14ac:dyDescent="0.15">
      <c r="B41" s="5" t="s">
        <v>80</v>
      </c>
      <c r="C41" s="42" t="s">
        <v>146</v>
      </c>
      <c r="D41" s="21">
        <f>最終需要項目別生産誘発額表!D41/生産者価格評価表!AP$44</f>
        <v>1.5514485079699946E-3</v>
      </c>
      <c r="E41" s="22">
        <f>最終需要項目別生産誘発額表!E41/生産者価格評価表!AQ$44</f>
        <v>8.6164388993612475E-3</v>
      </c>
      <c r="F41" s="22">
        <f>最終需要項目別生産誘発額表!F41/生産者価格評価表!AR$44</f>
        <v>1.1104412841809201E-3</v>
      </c>
      <c r="G41" s="22">
        <f>最終需要項目別生産誘発額表!G41/生産者価格評価表!AS$44</f>
        <v>1.2242984291924606E-3</v>
      </c>
      <c r="H41" s="22">
        <f>最終需要項目別生産誘発額表!H41/生産者価格評価表!AT$44</f>
        <v>9.9868687554367655E-4</v>
      </c>
      <c r="I41" s="22">
        <f>最終需要項目別生産誘発額表!I41/生産者価格評価表!AU$44</f>
        <v>1.6103450188152945E-4</v>
      </c>
      <c r="J41" s="50" t="e">
        <f>最終需要項目別生産誘発額表!J41/生産者価格評価表!AV$44</f>
        <v>#DIV/0!</v>
      </c>
      <c r="K41" s="22">
        <f>最終需要項目別生産誘発額表!K41/生産者価格評価表!AY$44</f>
        <v>2.9272301681696278E-3</v>
      </c>
      <c r="L41" s="22">
        <f>最終需要項目別生産誘発額表!L41/生産者価格評価表!AZ$44</f>
        <v>1.8564272023761826E-3</v>
      </c>
      <c r="M41" s="29">
        <f>最終需要項目別生産誘発額表!M41/生産者価格評価表!BB$44</f>
        <v>4.5393730945760616E-3</v>
      </c>
    </row>
    <row r="42" spans="2:13" x14ac:dyDescent="0.15">
      <c r="B42" s="5" t="s">
        <v>81</v>
      </c>
      <c r="C42" s="42" t="s">
        <v>110</v>
      </c>
      <c r="D42" s="21">
        <f>最終需要項目別生産誘発額表!D42/生産者価格評価表!AP$44</f>
        <v>3.8175327457717317E-2</v>
      </c>
      <c r="E42" s="22">
        <f>最終需要項目別生産誘発額表!E42/生産者価格評価表!AQ$44</f>
        <v>5.3162788216153146E-2</v>
      </c>
      <c r="F42" s="22">
        <f>最終需要項目別生産誘発額表!F42/生産者価格評価表!AR$44</f>
        <v>6.0005138488053257E-2</v>
      </c>
      <c r="G42" s="22">
        <f>最終需要項目別生産誘発額表!G42/生産者価格評価表!AS$44</f>
        <v>8.3726748367426912E-2</v>
      </c>
      <c r="H42" s="22">
        <f>最終需要項目別生産誘発額表!H42/生産者価格評価表!AT$44</f>
        <v>6.3348066524536131E-2</v>
      </c>
      <c r="I42" s="22">
        <f>最終需要項目別生産誘発額表!I42/生産者価格評価表!AU$44</f>
        <v>1.0865480901647469E-2</v>
      </c>
      <c r="J42" s="50" t="e">
        <f>最終需要項目別生産誘発額表!J42/生産者価格評価表!AV$44</f>
        <v>#DIV/0!</v>
      </c>
      <c r="K42" s="22">
        <f>最終需要項目別生産誘発額表!K42/生産者価格評価表!AY$44</f>
        <v>0.25764840699415537</v>
      </c>
      <c r="L42" s="22">
        <f>最終需要項目別生産誘発額表!L42/生産者価格評価表!AZ$44</f>
        <v>0.35522438774312931</v>
      </c>
      <c r="M42" s="29">
        <f>最終需要項目別生産誘発額表!M42/生産者価格評価表!BB$44</f>
        <v>0.12201986776881057</v>
      </c>
    </row>
    <row r="43" spans="2:13" x14ac:dyDescent="0.15">
      <c r="B43" s="5" t="s">
        <v>82</v>
      </c>
      <c r="C43" s="42" t="s">
        <v>111</v>
      </c>
      <c r="D43" s="21">
        <f>最終需要項目別生産誘発額表!D43/生産者価格評価表!AP$44</f>
        <v>0.40427479741327232</v>
      </c>
      <c r="E43" s="22">
        <f>最終需要項目別生産誘発額表!E43/生産者価格評価表!AQ$44</f>
        <v>7.3494097513331663E-2</v>
      </c>
      <c r="F43" s="22">
        <f>最終需要項目別生産誘発額表!F43/生産者価格評価表!AR$44</f>
        <v>6.0370773273348537E-3</v>
      </c>
      <c r="G43" s="22">
        <f>最終需要項目別生産誘発額表!G43/生産者価格評価表!AS$44</f>
        <v>5.9301891148047839E-4</v>
      </c>
      <c r="H43" s="22">
        <f>最終需要項目別生産誘発額表!H43/生産者価格評価表!AT$44</f>
        <v>2.1509966294715492E-3</v>
      </c>
      <c r="I43" s="22">
        <f>最終需要項目別生産誘発額表!I43/生産者価格評価表!AU$44</f>
        <v>2.7357794399429219E-4</v>
      </c>
      <c r="J43" s="50" t="e">
        <f>最終需要項目別生産誘発額表!J43/生産者価格評価表!AV$44</f>
        <v>#DIV/0!</v>
      </c>
      <c r="K43" s="22">
        <f>最終需要項目別生産誘発額表!K43/生産者価格評価表!AY$44</f>
        <v>2.5723559973786635E-2</v>
      </c>
      <c r="L43" s="22">
        <f>最終需要項目別生産誘発額表!L43/生産者価格評価表!AZ$44</f>
        <v>3.9670004496850271E-2</v>
      </c>
      <c r="M43" s="29">
        <f>最終需要項目別生産誘発額表!M43/生産者価格評価表!BB$44</f>
        <v>4.5571700137958346E-2</v>
      </c>
    </row>
    <row r="44" spans="2:13" x14ac:dyDescent="0.15">
      <c r="B44" s="5" t="s">
        <v>83</v>
      </c>
      <c r="C44" s="42" t="s">
        <v>3</v>
      </c>
      <c r="D44" s="21">
        <f>最終需要項目別生産誘発額表!D44/生産者価格評価表!AP$44</f>
        <v>1.4648276832086771E-3</v>
      </c>
      <c r="E44" s="22">
        <f>最終需要項目別生産誘発額表!E44/生産者価格評価表!AQ$44</f>
        <v>1.3771315423565407E-3</v>
      </c>
      <c r="F44" s="22">
        <f>最終需要項目別生産誘発額表!F44/生産者価格評価表!AR$44</f>
        <v>2.8056547865017547E-3</v>
      </c>
      <c r="G44" s="22">
        <f>最終需要項目別生産誘発額表!G44/生産者価格評価表!AS$44</f>
        <v>1.2524313739156663E-3</v>
      </c>
      <c r="H44" s="22">
        <f>最終需要項目別生産誘発額表!H44/生産者価格評価表!AT$44</f>
        <v>1.2539075534065863E-3</v>
      </c>
      <c r="I44" s="22">
        <f>最終需要項目別生産誘発額表!I44/生産者価格評価表!AU$44</f>
        <v>1.9315461961007908E-4</v>
      </c>
      <c r="J44" s="50" t="e">
        <f>最終需要項目別生産誘発額表!J44/生産者価格評価表!AV$44</f>
        <v>#DIV/0!</v>
      </c>
      <c r="K44" s="22">
        <f>最終需要項目別生産誘発額表!K44/生産者価格評価表!AY$44</f>
        <v>2.1445450815587271E-3</v>
      </c>
      <c r="L44" s="22">
        <f>最終需要項目別生産誘発額表!L44/生産者価格評価表!AZ$44</f>
        <v>1.8425674268806572E-3</v>
      </c>
      <c r="M44" s="29">
        <f>最終需要項目別生産誘発額表!M44/生産者価格評価表!BB$44</f>
        <v>1.6928019794963469E-3</v>
      </c>
    </row>
    <row r="45" spans="2:13" x14ac:dyDescent="0.15">
      <c r="B45" s="5" t="s">
        <v>84</v>
      </c>
      <c r="C45" s="42" t="s">
        <v>4</v>
      </c>
      <c r="D45" s="21">
        <f>最終需要項目別生産誘発額表!D45/生産者価格評価表!AP$44</f>
        <v>2.6596309650867957E-3</v>
      </c>
      <c r="E45" s="22">
        <f>最終需要項目別生産誘発額表!E45/生産者価格評価表!AQ$44</f>
        <v>1.1030221017232783E-2</v>
      </c>
      <c r="F45" s="22">
        <f>最終需要項目別生産誘発額表!F45/生産者価格評価表!AR$44</f>
        <v>2.3988233324649579E-3</v>
      </c>
      <c r="G45" s="22">
        <f>最終需要項目別生産誘発額表!G45/生産者価格評価表!AS$44</f>
        <v>1.0686138066316899E-2</v>
      </c>
      <c r="H45" s="22">
        <f>最終需要項目別生産誘発額表!H45/生産者価格評価表!AT$44</f>
        <v>5.9743996257123526E-3</v>
      </c>
      <c r="I45" s="22">
        <f>最終需要項目別生産誘発額表!I45/生産者価格評価表!AU$44</f>
        <v>5.9856716512102963E-4</v>
      </c>
      <c r="J45" s="50" t="e">
        <f>最終需要項目別生産誘発額表!J45/生産者価格評価表!AV$44</f>
        <v>#DIV/0!</v>
      </c>
      <c r="K45" s="22">
        <f>最終需要項目別生産誘発額表!K45/生産者価格評価表!AY$44</f>
        <v>4.9934404581869129E-3</v>
      </c>
      <c r="L45" s="22">
        <f>最終需要項目別生産誘発額表!L45/生産者価格評価表!AZ$44</f>
        <v>7.0283789231912423E-3</v>
      </c>
      <c r="M45" s="29">
        <f>最終需要項目別生産誘発額表!M45/生産者価格評価表!BB$44</f>
        <v>7.901355648581139E-3</v>
      </c>
    </row>
    <row r="46" spans="2:13" x14ac:dyDescent="0.15">
      <c r="B46" s="6"/>
      <c r="C46" s="42" t="s">
        <v>27</v>
      </c>
      <c r="D46" s="27">
        <f>最終需要項目別生産誘発額表!D46/生産者価格評価表!AP$44</f>
        <v>0.7942209027907049</v>
      </c>
      <c r="E46" s="27">
        <f>最終需要項目別生産誘発額表!E46/生産者価格評価表!AQ$44</f>
        <v>0.85387390527335982</v>
      </c>
      <c r="F46" s="27">
        <f>最終需要項目別生産誘発額表!F46/生産者価格評価表!AR$44</f>
        <v>1.1227080302790533</v>
      </c>
      <c r="G46" s="27">
        <f>最終需要項目別生産誘発額表!G46/生産者価格評価表!AS$44</f>
        <v>1.1119431418909835</v>
      </c>
      <c r="H46" s="27">
        <f>最終需要項目別生産誘発額表!H46/生産者価格評価表!AT$44</f>
        <v>0.78939877265872749</v>
      </c>
      <c r="I46" s="27">
        <f>最終需要項目別生産誘発額表!I46/生産者価格評価表!AU$44</f>
        <v>0.16691517780856202</v>
      </c>
      <c r="J46" s="51" t="e">
        <f>最終需要項目別生産誘発額表!J46/生産者価格評価表!AV$44</f>
        <v>#DIV/0!</v>
      </c>
      <c r="K46" s="27">
        <f>最終需要項目別生産誘発額表!K46/生産者価格評価表!AY$44</f>
        <v>1.2465158341855429</v>
      </c>
      <c r="L46" s="27">
        <f>最終需要項目別生産誘発額表!L46/生産者価格評価表!AZ$44</f>
        <v>1.2566775384298581</v>
      </c>
      <c r="M46" s="30">
        <f>最終需要項目別生産誘発額表!M46/生産者価格評価表!BB$44</f>
        <v>0.98482340876965735</v>
      </c>
    </row>
  </sheetData>
  <phoneticPr fontId="2"/>
  <pageMargins left="0.7" right="0.7" top="0.75" bottom="0.75" header="0.3" footer="0.3"/>
  <ignoredErrors>
    <ignoredError sqref="D7:L7 B9:B4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6:S48"/>
  <sheetViews>
    <sheetView topLeftCell="A2"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  <c r="O7" t="s">
        <v>159</v>
      </c>
    </row>
    <row r="8" spans="2:1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61" t="s">
        <v>141</v>
      </c>
      <c r="P8" s="62" t="s">
        <v>142</v>
      </c>
      <c r="Q8" s="63" t="s">
        <v>151</v>
      </c>
      <c r="R8" s="1"/>
      <c r="S8" s="1"/>
    </row>
    <row r="9" spans="2:19" x14ac:dyDescent="0.15">
      <c r="B9" s="5" t="s">
        <v>48</v>
      </c>
      <c r="C9" s="42" t="s">
        <v>143</v>
      </c>
      <c r="D9" s="19">
        <f>IF(最終需要項目別生産誘発額表!$M9&lt;1,"-",最終需要項目別生産誘発額表!D9/最終需要項目別生産誘発額表!$M9)</f>
        <v>1.0660273074814881E-2</v>
      </c>
      <c r="E9" s="20">
        <f>IF(最終需要項目別生産誘発額表!$M9&lt;1,"-",最終需要項目別生産誘発額表!E9/最終需要項目別生産誘発額表!$M9)</f>
        <v>0.27456971009162273</v>
      </c>
      <c r="F9" s="20">
        <f>IF(最終需要項目別生産誘発額表!$M9&lt;1,"-",最終需要項目別生産誘発額表!F9/最終需要項目別生産誘発額表!$M9)</f>
        <v>1.2653482620834643E-2</v>
      </c>
      <c r="G9" s="20">
        <f>IF(最終需要項目別生産誘発額表!$M9&lt;1,"-",最終需要項目別生産誘発額表!G9/最終需要項目別生産誘発額表!$M9)</f>
        <v>2.2564408907977209E-3</v>
      </c>
      <c r="H9" s="20">
        <f>IF(最終需要項目別生産誘発額表!$M9&lt;1,"-",最終需要項目別生産誘発額表!H9/最終需要項目別生産誘発額表!$M9)</f>
        <v>1.450584986362782E-2</v>
      </c>
      <c r="I9" s="20">
        <f>IF(最終需要項目別生産誘発額表!$M9&lt;1,"-",最終需要項目別生産誘発額表!I9/最終需要項目別生産誘発額表!$M9)</f>
        <v>-1.6135917837281388E-5</v>
      </c>
      <c r="J9" s="53">
        <f>IF(最終需要項目別生産誘発額表!$M9&lt;1,"-",最終需要項目別生産誘発額表!J9/最終需要項目別生産誘発額表!$M9)</f>
        <v>0</v>
      </c>
      <c r="K9" s="20">
        <f>IF(最終需要項目別生産誘発額表!$M9&lt;1,"-",最終需要項目別生産誘発額表!K9/最終需要項目別生産誘発額表!$M9)</f>
        <v>8.1424242103291522E-3</v>
      </c>
      <c r="L9" s="32">
        <f>IF(最終需要項目別生産誘発額表!$M9&lt;1,"-",最終需要項目別生産誘発額表!L9/最終需要項目別生産誘発額表!$M9)</f>
        <v>0.67722795516581025</v>
      </c>
      <c r="M9" s="26">
        <f>IF(最終需要項目別生産誘発額表!$M9&lt;1,"-",最終需要項目別生産誘発額表!M9/最終需要項目別生産誘発額表!$M9)</f>
        <v>1</v>
      </c>
      <c r="O9" s="70">
        <f>最終需要項目別生産誘発額表!S9/最終需要項目別生産誘発額表!$M9*100</f>
        <v>29.788346578727225</v>
      </c>
      <c r="P9" s="71">
        <f>最終需要項目別生産誘発額表!T9/最終需要項目別生産誘発額表!$M9*100</f>
        <v>1.6746154836588261</v>
      </c>
      <c r="Q9" s="72">
        <f>最終需要項目別生産誘発額表!U9/最終需要項目別生産誘発額表!$M9*100</f>
        <v>68.537037937613945</v>
      </c>
    </row>
    <row r="10" spans="2:19" x14ac:dyDescent="0.15">
      <c r="B10" s="5" t="s">
        <v>49</v>
      </c>
      <c r="C10" s="42" t="s">
        <v>104</v>
      </c>
      <c r="D10" s="21" t="str">
        <f>IF(最終需要項目別生産誘発額表!$M10&lt;1,"-",最終需要項目別生産誘発額表!D10/最終需要項目別生産誘発額表!$M10)</f>
        <v>-</v>
      </c>
      <c r="E10" s="22" t="str">
        <f>IF(最終需要項目別生産誘発額表!$M10&lt;1,"-",最終需要項目別生産誘発額表!E10/最終需要項目別生産誘発額表!$M10)</f>
        <v>-</v>
      </c>
      <c r="F10" s="22" t="str">
        <f>IF(最終需要項目別生産誘発額表!$M10&lt;1,"-",最終需要項目別生産誘発額表!F10/最終需要項目別生産誘発額表!$M10)</f>
        <v>-</v>
      </c>
      <c r="G10" s="22" t="str">
        <f>IF(最終需要項目別生産誘発額表!$M10&lt;1,"-",最終需要項目別生産誘発額表!G10/最終需要項目別生産誘発額表!$M10)</f>
        <v>-</v>
      </c>
      <c r="H10" s="22" t="str">
        <f>IF(最終需要項目別生産誘発額表!$M10&lt;1,"-",最終需要項目別生産誘発額表!H10/最終需要項目別生産誘発額表!$M10)</f>
        <v>-</v>
      </c>
      <c r="I10" s="22" t="str">
        <f>IF(最終需要項目別生産誘発額表!$M10&lt;1,"-",最終需要項目別生産誘発額表!I10/最終需要項目別生産誘発額表!$M10)</f>
        <v>-</v>
      </c>
      <c r="J10" s="50" t="str">
        <f>IF(最終需要項目別生産誘発額表!$M10&lt;1,"-",最終需要項目別生産誘発額表!J10/最終需要項目別生産誘発額表!$M10)</f>
        <v>-</v>
      </c>
      <c r="K10" s="22" t="str">
        <f>IF(最終需要項目別生産誘発額表!$M10&lt;1,"-",最終需要項目別生産誘発額表!K10/最終需要項目別生産誘発額表!$M10)</f>
        <v>-</v>
      </c>
      <c r="L10" s="22" t="str">
        <f>IF(最終需要項目別生産誘発額表!$M10&lt;1,"-",最終需要項目別生産誘発額表!L10/最終需要項目別生産誘発額表!$M10)</f>
        <v>-</v>
      </c>
      <c r="M10" s="29" t="str">
        <f>IF(最終需要項目別生産誘発額表!$M10&lt;1,"-",最終需要項目別生産誘発額表!M10/最終需要項目別生産誘発額表!$M10)</f>
        <v>-</v>
      </c>
      <c r="O10" s="70">
        <v>0</v>
      </c>
      <c r="P10" s="71">
        <v>0</v>
      </c>
      <c r="Q10" s="72">
        <v>0</v>
      </c>
    </row>
    <row r="11" spans="2:19" x14ac:dyDescent="0.15">
      <c r="B11" s="5" t="s">
        <v>50</v>
      </c>
      <c r="C11" s="42" t="s">
        <v>123</v>
      </c>
      <c r="D11" s="21">
        <f>IF(最終需要項目別生産誘発額表!$M11&lt;1,"-",最終需要項目別生産誘発額表!D11/最終需要項目別生産誘発額表!$M11)</f>
        <v>5.7109519725989264E-3</v>
      </c>
      <c r="E11" s="22">
        <f>IF(最終需要項目別生産誘発額表!$M11&lt;1,"-",最終需要項目別生産誘発額表!E11/最終需要項目別生産誘発額表!$M11)</f>
        <v>0.18434763051638592</v>
      </c>
      <c r="F11" s="22">
        <f>IF(最終需要項目別生産誘発額表!$M11&lt;1,"-",最終需要項目別生産誘発額表!F11/最終需要項目別生産誘発額表!$M11)</f>
        <v>3.2197609928979348E-3</v>
      </c>
      <c r="G11" s="22">
        <f>IF(最終需要項目別生産誘発額表!$M11&lt;1,"-",最終需要項目別生産誘発額表!G11/最終需要項目別生産誘発額表!$M11)</f>
        <v>3.8624140896635276E-5</v>
      </c>
      <c r="H11" s="22">
        <f>IF(最終需要項目別生産誘発額表!$M11&lt;1,"-",最終需要項目別生産誘発額表!H11/最終需要項目別生産誘発額表!$M11)</f>
        <v>6.7742747805035395E-4</v>
      </c>
      <c r="I11" s="22">
        <f>IF(最終需要項目別生産誘発額表!$M11&lt;1,"-",最終需要項目別生産誘発額表!I11/最終需要項目別生産誘発額表!$M11)</f>
        <v>-2.2737908290975638E-5</v>
      </c>
      <c r="J11" s="50">
        <f>IF(最終需要項目別生産誘発額表!$M11&lt;1,"-",最終需要項目別生産誘発額表!J11/最終需要項目別生産誘発額表!$M11)</f>
        <v>0</v>
      </c>
      <c r="K11" s="22">
        <f>IF(最終需要項目別生産誘発額表!$M11&lt;1,"-",最終需要項目別生産誘発額表!K11/最終需要項目別生産誘発額表!$M11)</f>
        <v>1.4318309827593226E-2</v>
      </c>
      <c r="L11" s="22">
        <f>IF(最終需要項目別生産誘発額表!$M11&lt;1,"-",最終需要項目別生産誘発額表!L11/最終需要項目別生産誘発額表!$M11)</f>
        <v>0.79171003297986797</v>
      </c>
      <c r="M11" s="29">
        <f>IF(最終需要項目別生産誘発額表!$M11&lt;1,"-",最終需要項目別生産誘発額表!M11/最終需要項目別生産誘発額表!$M11)</f>
        <v>1</v>
      </c>
      <c r="O11" s="70">
        <f>最終需要項目別生産誘発額表!S11/最終需要項目別生産誘発額表!$M11*100</f>
        <v>19.327834348188276</v>
      </c>
      <c r="P11" s="71">
        <f>最終需要項目別生産誘発額表!T11/最終需要項目別生産誘発額表!$M11*100</f>
        <v>6.9331371065601347E-2</v>
      </c>
      <c r="Q11" s="72">
        <f>最終需要項目別生産誘発額表!U11/最終需要項目別生産誘発額表!$M11*100</f>
        <v>80.602834280746123</v>
      </c>
    </row>
    <row r="12" spans="2:19" x14ac:dyDescent="0.15">
      <c r="B12" s="5" t="s">
        <v>51</v>
      </c>
      <c r="C12" s="42" t="s">
        <v>124</v>
      </c>
      <c r="D12" s="21">
        <f>IF(最終需要項目別生産誘発額表!$M12&lt;1,"-",最終需要項目別生産誘発額表!D12/最終需要項目別生産誘発額表!$M12)</f>
        <v>1.4082830676956097E-3</v>
      </c>
      <c r="E12" s="22">
        <f>IF(最終需要項目別生産誘発額表!$M12&lt;1,"-",最終需要項目別生産誘発額表!E12/最終需要項目別生産誘発額表!$M12)</f>
        <v>9.2808673382476337E-2</v>
      </c>
      <c r="F12" s="22">
        <f>IF(最終需要項目別生産誘発額表!$M12&lt;1,"-",最終需要項目別生産誘発額表!F12/最終需要項目別生産誘発額表!$M12)</f>
        <v>6.0509690944552845E-3</v>
      </c>
      <c r="G12" s="22">
        <f>IF(最終需要項目別生産誘発額表!$M12&lt;1,"-",最終需要項目別生産誘発額表!G12/最終需要項目別生産誘発額表!$M12)</f>
        <v>1.2770216271105188E-3</v>
      </c>
      <c r="H12" s="22">
        <f>IF(最終需要項目別生産誘発額表!$M12&lt;1,"-",最終需要項目別生産誘発額表!H12/最終需要項目別生産誘発額表!$M12)</f>
        <v>7.5682180341376483E-3</v>
      </c>
      <c r="I12" s="22">
        <f>IF(最終需要項目別生産誘発額表!$M12&lt;1,"-",最終需要項目別生産誘発額表!I12/最終需要項目別生産誘発額表!$M12)</f>
        <v>-7.1268608854074641E-6</v>
      </c>
      <c r="J12" s="50">
        <f>IF(最終需要項目別生産誘発額表!$M12&lt;1,"-",最終需要項目別生産誘発額表!J12/最終需要項目別生産誘発額表!$M12)</f>
        <v>0</v>
      </c>
      <c r="K12" s="22">
        <f>IF(最終需要項目別生産誘発額表!$M12&lt;1,"-",最終需要項目別生産誘発額表!K12/最終需要項目別生産誘発額表!$M12)</f>
        <v>3.7357827872968506E-2</v>
      </c>
      <c r="L12" s="22">
        <f>IF(最終需要項目別生産誘発額表!$M12&lt;1,"-",最終需要項目別生産誘発額表!L12/最終需要項目別生産誘発額表!$M12)</f>
        <v>0.85353613378204152</v>
      </c>
      <c r="M12" s="29">
        <f>IF(最終需要項目別生産誘発額表!$M12&lt;1,"-",最終需要項目別生産誘発額表!M12/最終需要項目別生産誘発額表!$M12)</f>
        <v>1</v>
      </c>
      <c r="O12" s="70">
        <f>最終需要項目別生産誘発額表!S12/最終需要項目別生産誘発額表!$M12*100</f>
        <v>10.026792554462721</v>
      </c>
      <c r="P12" s="71">
        <f>最終需要項目別生産誘発額表!T12/最終需要項目別生産誘発額表!$M12*100</f>
        <v>0.88381128003627596</v>
      </c>
      <c r="Q12" s="72">
        <f>最終需要項目別生産誘発額表!U12/最終需要項目別生産誘発額表!$M12*100</f>
        <v>89.089396165501</v>
      </c>
    </row>
    <row r="13" spans="2:19" x14ac:dyDescent="0.15">
      <c r="B13" s="5" t="s">
        <v>52</v>
      </c>
      <c r="C13" s="42" t="s">
        <v>105</v>
      </c>
      <c r="D13" s="21">
        <f>IF(最終需要項目別生産誘発額表!$M13&lt;1,"-",最終需要項目別生産誘発額表!D13/最終需要項目別生産誘発額表!$M13)</f>
        <v>6.4421175375585834E-3</v>
      </c>
      <c r="E13" s="22">
        <f>IF(最終需要項目別生産誘発額表!$M13&lt;1,"-",最終需要項目別生産誘発額表!E13/最終需要項目別生産誘発額表!$M13)</f>
        <v>0.11216558861144355</v>
      </c>
      <c r="F13" s="22">
        <f>IF(最終需要項目別生産誘発額表!$M13&lt;1,"-",最終需要項目別生産誘発額表!F13/最終需要項目別生産誘発額表!$M13)</f>
        <v>3.7517315155475718E-2</v>
      </c>
      <c r="G13" s="22">
        <f>IF(最終需要項目別生産誘発額表!$M13&lt;1,"-",最終需要項目別生産誘発額表!G13/最終需要項目別生産誘発額表!$M13)</f>
        <v>5.1134464312613523E-2</v>
      </c>
      <c r="H13" s="22">
        <f>IF(最終需要項目別生産誘発額表!$M13&lt;1,"-",最終需要項目別生産誘発額表!H13/最終需要項目別生産誘発額表!$M13)</f>
        <v>0.12075726767769512</v>
      </c>
      <c r="I13" s="22">
        <f>IF(最終需要項目別生産誘発額表!$M13&lt;1,"-",最終需要項目別生産誘発額表!I13/最終需要項目別生産誘発額表!$M13)</f>
        <v>-4.8926743358409731E-5</v>
      </c>
      <c r="J13" s="50">
        <f>IF(最終需要項目別生産誘発額表!$M13&lt;1,"-",最終需要項目別生産誘発額表!J13/最終需要項目別生産誘発額表!$M13)</f>
        <v>0</v>
      </c>
      <c r="K13" s="22">
        <f>IF(最終需要項目別生産誘発額表!$M13&lt;1,"-",最終需要項目別生産誘発額表!K13/最終需要項目別生産誘発額表!$M13)</f>
        <v>1.2625192855007081E-2</v>
      </c>
      <c r="L13" s="22">
        <f>IF(最終需要項目別生産誘発額表!$M13&lt;1,"-",最終需要項目別生産誘発額表!L13/最終需要項目別生産誘発額表!$M13)</f>
        <v>0.65940698059356473</v>
      </c>
      <c r="M13" s="29">
        <f>IF(最終需要項目別生産誘発額表!$M13&lt;1,"-",最終需要項目別生産誘発額表!M13/最終需要項目別生産誘発額表!$M13)</f>
        <v>1</v>
      </c>
      <c r="O13" s="70">
        <f>最終需要項目別生産誘発額表!S13/最終需要項目別生産誘発額表!$M13*100</f>
        <v>15.612502130447783</v>
      </c>
      <c r="P13" s="71">
        <f>最終需要項目別生産誘発額表!T13/最終需要項目別生産誘発額表!$M13*100</f>
        <v>17.184280524695026</v>
      </c>
      <c r="Q13" s="72">
        <f>最終需要項目別生産誘発額表!U13/最終需要項目別生産誘発額表!$M13*100</f>
        <v>67.20321734485718</v>
      </c>
    </row>
    <row r="14" spans="2:19" x14ac:dyDescent="0.15">
      <c r="B14" s="5" t="s">
        <v>53</v>
      </c>
      <c r="C14" s="42" t="s">
        <v>125</v>
      </c>
      <c r="D14" s="21">
        <f>IF(最終需要項目別生産誘発額表!$M14&lt;1,"-",最終需要項目別生産誘発額表!D14/最終需要項目別生産誘発額表!$M14)</f>
        <v>3.2133639688819108E-3</v>
      </c>
      <c r="E14" s="22">
        <f>IF(最終需要項目別生産誘発額表!$M14&lt;1,"-",最終需要項目別生産誘発額表!E14/最終需要項目別生産誘発額表!$M14)</f>
        <v>0.1042042394058818</v>
      </c>
      <c r="F14" s="22">
        <f>IF(最終需要項目別生産誘発額表!$M14&lt;1,"-",最終需要項目別生産誘発額表!F14/最終需要項目別生産誘発額表!$M14)</f>
        <v>0.10222342102168873</v>
      </c>
      <c r="G14" s="22">
        <f>IF(最終需要項目別生産誘発額表!$M14&lt;1,"-",最終需要項目別生産誘発額表!G14/最終需要項目別生産誘発額表!$M14)</f>
        <v>1.8600500428332565E-3</v>
      </c>
      <c r="H14" s="22">
        <f>IF(最終需要項目別生産誘発額表!$M14&lt;1,"-",最終需要項目別生産誘発額表!H14/最終需要項目別生産誘発額表!$M14)</f>
        <v>6.0692365462072777E-3</v>
      </c>
      <c r="I14" s="22">
        <f>IF(最終需要項目別生産誘発額表!$M14&lt;1,"-",最終需要項目別生産誘発額表!I14/最終需要項目別生産誘発額表!$M14)</f>
        <v>2.4085737980308686E-5</v>
      </c>
      <c r="J14" s="50">
        <f>IF(最終需要項目別生産誘発額表!$M14&lt;1,"-",最終需要項目別生産誘発額表!J14/最終需要項目別生産誘発額表!$M14)</f>
        <v>0</v>
      </c>
      <c r="K14" s="22">
        <f>IF(最終需要項目別生産誘発額表!$M14&lt;1,"-",最終需要項目別生産誘発額表!K14/最終需要項目別生産誘発額表!$M14)</f>
        <v>7.121917025819087E-2</v>
      </c>
      <c r="L14" s="22">
        <f>IF(最終需要項目別生産誘発額表!$M14&lt;1,"-",最終需要項目別生産誘発額表!L14/最終需要項目別生産誘発額表!$M14)</f>
        <v>0.71118643301833584</v>
      </c>
      <c r="M14" s="29">
        <f>IF(最終需要項目別生産誘発額表!$M14&lt;1,"-",最終需要項目別生産誘発額表!M14/最終需要項目別生産誘発額表!$M14)</f>
        <v>1</v>
      </c>
      <c r="O14" s="70">
        <f>最終需要項目別生産誘発額表!S14/最終需要項目別生産誘発額表!$M14*100</f>
        <v>20.964102439645245</v>
      </c>
      <c r="P14" s="71">
        <f>最終需要項目別生産誘発額表!T14/最終需要項目別生産誘発額表!$M14*100</f>
        <v>0.79533723270208434</v>
      </c>
      <c r="Q14" s="72">
        <f>最終需要項目別生産誘発額表!U14/最終需要項目別生産誘発額表!$M14*100</f>
        <v>78.240560327652673</v>
      </c>
    </row>
    <row r="15" spans="2:19" x14ac:dyDescent="0.15">
      <c r="B15" s="5" t="s">
        <v>54</v>
      </c>
      <c r="C15" s="42" t="s">
        <v>126</v>
      </c>
      <c r="D15" s="21">
        <f>IF(最終需要項目別生産誘発額表!$M15&lt;1,"-",最終需要項目別生産誘発額表!D15/最終需要項目別生産誘発額表!$M15)</f>
        <v>2.4512580784621981E-3</v>
      </c>
      <c r="E15" s="22">
        <f>IF(最終需要項目別生産誘発額表!$M15&lt;1,"-",最終需要項目別生産誘発額表!E15/最終需要項目別生産誘発額表!$M15)</f>
        <v>0.19812185984401873</v>
      </c>
      <c r="F15" s="22">
        <f>IF(最終需要項目別生産誘発額表!$M15&lt;1,"-",最終需要項目別生産誘発額表!F15/最終需要項目別生産誘発額表!$M15)</f>
        <v>4.4406527853093229E-2</v>
      </c>
      <c r="G15" s="22">
        <f>IF(最終需要項目別生産誘発額表!$M15&lt;1,"-",最終需要項目別生産誘発額表!G15/最終需要項目別生産誘発額表!$M15)</f>
        <v>1.5236069011363379E-2</v>
      </c>
      <c r="H15" s="22">
        <f>IF(最終需要項目別生産誘発額表!$M15&lt;1,"-",最終需要項目別生産誘発額表!H15/最終需要項目別生産誘発額表!$M15)</f>
        <v>3.6718463672054759E-2</v>
      </c>
      <c r="I15" s="22">
        <f>IF(最終需要項目別生産誘発額表!$M15&lt;1,"-",最終需要項目別生産誘発額表!I15/最終需要項目別生産誘発額表!$M15)</f>
        <v>-9.959359866908795E-6</v>
      </c>
      <c r="J15" s="50">
        <f>IF(最終需要項目別生産誘発額表!$M15&lt;1,"-",最終需要項目別生産誘発額表!J15/最終需要項目別生産誘発額表!$M15)</f>
        <v>0</v>
      </c>
      <c r="K15" s="22">
        <f>IF(最終需要項目別生産誘発額表!$M15&lt;1,"-",最終需要項目別生産誘発額表!K15/最終需要項目別生産誘発額表!$M15)</f>
        <v>6.8598681380031877E-3</v>
      </c>
      <c r="L15" s="22">
        <f>IF(最終需要項目別生産誘発額表!$M15&lt;1,"-",最終需要項目別生産誘発額表!L15/最終需要項目別生産誘発額表!$M15)</f>
        <v>0.69621591276287131</v>
      </c>
      <c r="M15" s="29">
        <f>IF(最終需要項目別生産誘発額表!$M15&lt;1,"-",最終需要項目別生産誘発額表!M15/最終需要項目別生産誘発額表!$M15)</f>
        <v>1</v>
      </c>
      <c r="O15" s="70">
        <f>最終需要項目別生産誘発額表!S15/最終需要項目別生産誘発額表!$M15*100</f>
        <v>24.497964577557415</v>
      </c>
      <c r="P15" s="71">
        <f>最終需要項目別生産誘発額表!T15/最終需要項目別生産誘発額表!$M15*100</f>
        <v>5.1944573323551237</v>
      </c>
      <c r="Q15" s="72">
        <f>最終需要項目別生産誘発額表!U15/最終需要項目別生産誘発額表!$M15*100</f>
        <v>70.307578090087446</v>
      </c>
    </row>
    <row r="16" spans="2:19" x14ac:dyDescent="0.15">
      <c r="B16" s="5" t="s">
        <v>55</v>
      </c>
      <c r="C16" s="42" t="s">
        <v>144</v>
      </c>
      <c r="D16" s="21">
        <f>IF(最終需要項目別生産誘発額表!$M16&lt;1,"-",最終需要項目別生産誘発額表!D16/最終需要項目別生産誘発額表!$M16)</f>
        <v>9.6363176309918904E-4</v>
      </c>
      <c r="E16" s="22">
        <f>IF(最終需要項目別生産誘発額表!$M16&lt;1,"-",最終需要項目別生産誘発額表!E16/最終需要項目別生産誘発額表!$M16)</f>
        <v>4.4513295502783518E-2</v>
      </c>
      <c r="F16" s="22">
        <f>IF(最終需要項目別生産誘発額表!$M16&lt;1,"-",最終需要項目別生産誘発額表!F16/最終需要項目別生産誘発額表!$M16)</f>
        <v>1.0969315967194535E-2</v>
      </c>
      <c r="G16" s="22">
        <f>IF(最終需要項目別生産誘発額表!$M16&lt;1,"-",最終需要項目別生産誘発額表!G16/最終需要項目別生産誘発額表!$M16)</f>
        <v>7.4584365508192684E-3</v>
      </c>
      <c r="H16" s="22">
        <f>IF(最終需要項目別生産誘発額表!$M16&lt;1,"-",最終需要項目別生産誘発額表!H16/最終需要項目別生産誘発額表!$M16)</f>
        <v>1.8922893295164656E-2</v>
      </c>
      <c r="I16" s="22">
        <f>IF(最終需要項目別生産誘発額表!$M16&lt;1,"-",最終需要項目別生産誘発額表!I16/最終需要項目別生産誘発額表!$M16)</f>
        <v>-4.2158873823332444E-5</v>
      </c>
      <c r="J16" s="50">
        <f>IF(最終需要項目別生産誘発額表!$M16&lt;1,"-",最終需要項目別生産誘発額表!J16/最終需要項目別生産誘発額表!$M16)</f>
        <v>0</v>
      </c>
      <c r="K16" s="22">
        <f>IF(最終需要項目別生産誘発額表!$M16&lt;1,"-",最終需要項目別生産誘発額表!K16/最終需要項目別生産誘発額表!$M16)</f>
        <v>7.3893361406429853E-2</v>
      </c>
      <c r="L16" s="22">
        <f>IF(最終需要項目別生産誘発額表!$M16&lt;1,"-",最終需要項目別生産誘発額表!L16/最終需要項目別生産誘発額表!$M16)</f>
        <v>0.84332122438833235</v>
      </c>
      <c r="M16" s="29">
        <f>IF(最終需要項目別生産誘発額表!$M16&lt;1,"-",最終需要項目別生産誘発額表!M16/最終需要項目別生産誘発額表!$M16)</f>
        <v>1</v>
      </c>
      <c r="O16" s="70">
        <f>最終需要項目別生産誘発額表!S16/最終需要項目別生産誘発額表!$M16*100</f>
        <v>5.644624323307724</v>
      </c>
      <c r="P16" s="71">
        <f>最終需要項目別生産誘発額表!T16/最終需要項目別生産誘発額表!$M16*100</f>
        <v>2.633917097216059</v>
      </c>
      <c r="Q16" s="72">
        <f>最終需要項目別生産誘発額表!U16/最終需要項目別生産誘発額表!$M16*100</f>
        <v>91.721458579476206</v>
      </c>
    </row>
    <row r="17" spans="2:17" x14ac:dyDescent="0.15">
      <c r="B17" s="5" t="s">
        <v>56</v>
      </c>
      <c r="C17" s="42" t="s">
        <v>127</v>
      </c>
      <c r="D17" s="21">
        <f>IF(最終需要項目別生産誘発額表!$M17&lt;1,"-",最終需要項目別生産誘発額表!D17/最終需要項目別生産誘発額表!$M17)</f>
        <v>9.9997094473411644E-4</v>
      </c>
      <c r="E17" s="22">
        <f>IF(最終需要項目別生産誘発額表!$M17&lt;1,"-",最終需要項目別生産誘発額表!E17/最終需要項目別生産誘発額表!$M17)</f>
        <v>4.546721870163286E-2</v>
      </c>
      <c r="F17" s="22">
        <f>IF(最終需要項目別生産誘発額表!$M17&lt;1,"-",最終需要項目別生産誘発額表!F17/最終需要項目別生産誘発額表!$M17)</f>
        <v>1.0966630863370011E-2</v>
      </c>
      <c r="G17" s="22">
        <f>IF(最終需要項目別生産誘発額表!$M17&lt;1,"-",最終需要項目別生産誘発額表!G17/最終需要項目別生産誘発額表!$M17)</f>
        <v>8.411585698607485E-2</v>
      </c>
      <c r="H17" s="22">
        <f>IF(最終需要項目別生産誘発額表!$M17&lt;1,"-",最終需要項目別生産誘発額表!H17/最終需要項目別生産誘発額表!$M17)</f>
        <v>0.17272768156064247</v>
      </c>
      <c r="I17" s="22">
        <f>IF(最終需要項目別生産誘発額表!$M17&lt;1,"-",最終需要項目別生産誘発額表!I17/最終需要項目別生産誘発額表!$M17)</f>
        <v>-7.9324403833220141E-6</v>
      </c>
      <c r="J17" s="50">
        <f>IF(最終需要項目別生産誘発額表!$M17&lt;1,"-",最終需要項目別生産誘発額表!J17/最終需要項目別生産誘発額表!$M17)</f>
        <v>0</v>
      </c>
      <c r="K17" s="22">
        <f>IF(最終需要項目別生産誘発額表!$M17&lt;1,"-",最終需要項目別生産誘発額表!K17/最終需要項目別生産誘発額表!$M17)</f>
        <v>0.10342780026741566</v>
      </c>
      <c r="L17" s="22">
        <f>IF(最終需要項目別生産誘発額表!$M17&lt;1,"-",最終需要項目別生産誘発額表!L17/最終需要項目別生産誘発額表!$M17)</f>
        <v>0.58230277311651346</v>
      </c>
      <c r="M17" s="29">
        <f>IF(最終需要項目別生産誘発額表!$M17&lt;1,"-",最終需要項目別生産誘発額表!M17/最終需要項目別生産誘発額表!$M17)</f>
        <v>1</v>
      </c>
      <c r="O17" s="70">
        <f>最終需要項目別生産誘発額表!S17/最終需要項目別生産誘発額表!$M17*100</f>
        <v>5.7433820509736977</v>
      </c>
      <c r="P17" s="71">
        <f>最終需要項目別生産誘発額表!T17/最終需要項目別生産誘発額表!$M17*100</f>
        <v>25.683560610633403</v>
      </c>
      <c r="Q17" s="72">
        <f>最終需要項目別生産誘発額表!U17/最終需要項目別生産誘発額表!$M17*100</f>
        <v>68.5730573383929</v>
      </c>
    </row>
    <row r="18" spans="2:17" x14ac:dyDescent="0.15">
      <c r="B18" s="5" t="s">
        <v>57</v>
      </c>
      <c r="C18" s="42" t="s">
        <v>128</v>
      </c>
      <c r="D18" s="21">
        <f>IF(最終需要項目別生産誘発額表!$M18&lt;1,"-",最終需要項目別生産誘発額表!D18/最終需要項目別生産誘発額表!$M18)</f>
        <v>1.5656947856883401E-4</v>
      </c>
      <c r="E18" s="22">
        <f>IF(最終需要項目別生産誘発額表!$M18&lt;1,"-",最終需要項目別生産誘発額表!E18/最終需要項目別生産誘発額表!$M18)</f>
        <v>9.1015868641138916E-3</v>
      </c>
      <c r="F18" s="22">
        <f>IF(最終需要項目別生産誘発額表!$M18&lt;1,"-",最終需要項目別生産誘発額表!F18/最終需要項目別生産誘発額表!$M18)</f>
        <v>2.5337083368340858E-3</v>
      </c>
      <c r="G18" s="22">
        <f>IF(最終需要項目別生産誘発額表!$M18&lt;1,"-",最終需要項目別生産誘発額表!G18/最終需要項目別生産誘発額表!$M18)</f>
        <v>3.3621802053214966E-2</v>
      </c>
      <c r="H18" s="22">
        <f>IF(最終需要項目別生産誘発額表!$M18&lt;1,"-",最終需要項目別生産誘発額表!H18/最終需要項目別生産誘発額表!$M18)</f>
        <v>7.2252687560944578E-2</v>
      </c>
      <c r="I18" s="22">
        <f>IF(最終需要項目別生産誘発額表!$M18&lt;1,"-",最終需要項目別生産誘発額表!I18/最終需要項目別生産誘発額表!$M18)</f>
        <v>-1.5612925434551943E-5</v>
      </c>
      <c r="J18" s="50">
        <f>IF(最終需要項目別生産誘発額表!$M18&lt;1,"-",最終需要項目別生産誘発額表!J18/最終需要項目別生産誘発額表!$M18)</f>
        <v>0</v>
      </c>
      <c r="K18" s="22">
        <f>IF(最終需要項目別生産誘発額表!$M18&lt;1,"-",最終需要項目別生産誘発額表!K18/最終需要項目別生産誘発額表!$M18)</f>
        <v>2.4678462975526599E-2</v>
      </c>
      <c r="L18" s="22">
        <f>IF(最終需要項目別生産誘発額表!$M18&lt;1,"-",最終需要項目別生産誘発額表!L18/最終需要項目別生産誘発額表!$M18)</f>
        <v>0.85767079565623161</v>
      </c>
      <c r="M18" s="29">
        <f>IF(最終需要項目別生産誘発額表!$M18&lt;1,"-",最終需要項目別生産誘発額表!M18/最終需要項目別生産誘発額表!$M18)</f>
        <v>1</v>
      </c>
      <c r="O18" s="70">
        <f>最終需要項目別生産誘発額表!S18/最終需要項目別生産誘発額表!$M18*100</f>
        <v>1.1791864679516812</v>
      </c>
      <c r="P18" s="71">
        <f>最終需要項目別生産誘発額表!T18/最終需要項目別生産誘発額表!$M18*100</f>
        <v>10.585887668872498</v>
      </c>
      <c r="Q18" s="72">
        <f>最終需要項目別生産誘発額表!U18/最終需要項目別生産誘発額表!$M18*100</f>
        <v>88.234925863175818</v>
      </c>
    </row>
    <row r="19" spans="2:17" x14ac:dyDescent="0.15">
      <c r="B19" s="5" t="s">
        <v>58</v>
      </c>
      <c r="C19" s="42" t="s">
        <v>129</v>
      </c>
      <c r="D19" s="21">
        <f>IF(最終需要項目別生産誘発額表!$M19&lt;1,"-",最終需要項目別生産誘発額表!D19/最終需要項目別生産誘発額表!$M19)</f>
        <v>-6.8879434523152214E-4</v>
      </c>
      <c r="E19" s="22">
        <f>IF(最終需要項目別生産誘発額表!$M19&lt;1,"-",最終需要項目別生産誘発額表!E19/最終需要項目別生産誘発額表!$M19)</f>
        <v>-5.5327396920139701E-2</v>
      </c>
      <c r="F19" s="22">
        <f>IF(最終需要項目別生産誘発額表!$M19&lt;1,"-",最終需要項目別生産誘発額表!F19/最終需要項目別生産誘発額表!$M19)</f>
        <v>-1.6380804946380164E-2</v>
      </c>
      <c r="G19" s="22">
        <f>IF(最終需要項目別生産誘発額表!$M19&lt;1,"-",最終需要項目別生産誘発額表!G19/最終需要項目別生産誘発額表!$M19)</f>
        <v>-2.7174864332652569E-2</v>
      </c>
      <c r="H19" s="22">
        <f>IF(最終需要項目別生産誘発額表!$M19&lt;1,"-",最終需要項目別生産誘発額表!H19/最終需要項目別生産誘発額表!$M19)</f>
        <v>-2.9587015741288997E-2</v>
      </c>
      <c r="I19" s="22">
        <f>IF(最終需要項目別生産誘発額表!$M19&lt;1,"-",最終需要項目別生産誘発額表!I19/最終需要項目別生産誘発額表!$M19)</f>
        <v>3.4343734951049028E-5</v>
      </c>
      <c r="J19" s="50">
        <f>IF(最終需要項目別生産誘発額表!$M19&lt;1,"-",最終需要項目別生産誘発額表!J19/最終需要項目別生産誘発額表!$M19)</f>
        <v>0</v>
      </c>
      <c r="K19" s="22">
        <f>IF(最終需要項目別生産誘発額表!$M19&lt;1,"-",最終需要項目別生産誘発額表!K19/最終需要項目別生産誘発額表!$M19)</f>
        <v>0.11515704135328128</v>
      </c>
      <c r="L19" s="22">
        <f>IF(最終需要項目別生産誘発額表!$M19&lt;1,"-",最終需要項目別生産誘発額表!L19/最終需要項目別生産誘発額表!$M19)</f>
        <v>1.0139674911974608</v>
      </c>
      <c r="M19" s="29">
        <f>IF(最終需要項目別生産誘発額表!$M19&lt;1,"-",最終需要項目別生産誘発額表!M19/最終需要項目別生産誘発額表!$M19)</f>
        <v>1</v>
      </c>
      <c r="O19" s="70">
        <f>最終需要項目別生産誘発額表!S19/最終需要項目別生産誘発額表!$M19*100</f>
        <v>-7.2396996211751388</v>
      </c>
      <c r="P19" s="71">
        <f>最終需要項目別生産誘発額表!T19/最終需要項目別生産誘発額表!$M19*100</f>
        <v>-5.6727536338990525</v>
      </c>
      <c r="Q19" s="72">
        <f>最終需要項目別生産誘発額表!U19/最終需要項目別生産誘発額表!$M19*100</f>
        <v>112.9124532550742</v>
      </c>
    </row>
    <row r="20" spans="2:17" x14ac:dyDescent="0.15">
      <c r="B20" s="5" t="s">
        <v>59</v>
      </c>
      <c r="C20" s="42" t="s">
        <v>130</v>
      </c>
      <c r="D20" s="21">
        <f>IF(最終需要項目別生産誘発額表!$M20&lt;1,"-",最終需要項目別生産誘発額表!D20/最終需要項目別生産誘発額表!$M20)</f>
        <v>1.0365071374100973E-3</v>
      </c>
      <c r="E20" s="22">
        <f>IF(最終需要項目別生産誘発額表!$M20&lt;1,"-",最終需要項目別生産誘発額表!E20/最終需要項目別生産誘発額表!$M20)</f>
        <v>2.3739374003424404E-2</v>
      </c>
      <c r="F20" s="22">
        <f>IF(最終需要項目別生産誘発額表!$M20&lt;1,"-",最終需要項目別生産誘発額表!F20/最終需要項目別生産誘発額表!$M20)</f>
        <v>9.3758849402539261E-3</v>
      </c>
      <c r="G20" s="22">
        <f>IF(最終需要項目別生産誘発額表!$M20&lt;1,"-",最終需要項目別生産誘発額表!G20/最終需要項目別生産誘発額表!$M20)</f>
        <v>4.4294399819389069E-2</v>
      </c>
      <c r="H20" s="22">
        <f>IF(最終需要項目別生産誘発額表!$M20&lt;1,"-",最終需要項目別生産誘発額表!H20/最終需要項目別生産誘発額表!$M20)</f>
        <v>0.10027333913500691</v>
      </c>
      <c r="I20" s="22">
        <f>IF(最終需要項目別生産誘発額表!$M20&lt;1,"-",最終需要項目別生産誘発額表!I20/最終需要項目別生産誘発額表!$M20)</f>
        <v>-8.0726186739654463E-6</v>
      </c>
      <c r="J20" s="50">
        <f>IF(最終需要項目別生産誘発額表!$M20&lt;1,"-",最終需要項目別生産誘発額表!J20/最終需要項目別生産誘発額表!$M20)</f>
        <v>0</v>
      </c>
      <c r="K20" s="22">
        <f>IF(最終需要項目別生産誘発額表!$M20&lt;1,"-",最終需要項目別生産誘発額表!K20/最終需要項目別生産誘発額表!$M20)</f>
        <v>3.5001386597732609E-2</v>
      </c>
      <c r="L20" s="22">
        <f>IF(最終需要項目別生産誘発額表!$M20&lt;1,"-",最終需要項目別生産誘発額表!L20/最終需要項目別生産誘発額表!$M20)</f>
        <v>0.78628718098545691</v>
      </c>
      <c r="M20" s="29">
        <f>IF(最終需要項目別生産誘発額表!$M20&lt;1,"-",最終需要項目別生産誘発額表!M20/最終需要項目別生産誘発額表!$M20)</f>
        <v>1</v>
      </c>
      <c r="O20" s="70">
        <f>最終需要項目別生産誘発額表!S20/最終需要項目別生産誘発額表!$M20*100</f>
        <v>3.4151766081088426</v>
      </c>
      <c r="P20" s="71">
        <f>最終需要項目別生産誘発額表!T20/最終需要項目別生産誘発額表!$M20*100</f>
        <v>14.455966633572203</v>
      </c>
      <c r="Q20" s="72">
        <f>最終需要項目別生産誘発額表!U20/最終需要項目別生産誘発額表!$M20*100</f>
        <v>82.128856758318946</v>
      </c>
    </row>
    <row r="21" spans="2:17" x14ac:dyDescent="0.15">
      <c r="B21" s="5" t="s">
        <v>60</v>
      </c>
      <c r="C21" s="42" t="s">
        <v>37</v>
      </c>
      <c r="D21" s="21">
        <f>IF(最終需要項目別生産誘発額表!$M21&lt;1,"-",最終需要項目別生産誘発額表!D21/最終需要項目別生産誘発額表!$M21)</f>
        <v>7.0292769465601896E-5</v>
      </c>
      <c r="E21" s="22">
        <f>IF(最終需要項目別生産誘発額表!$M21&lt;1,"-",最終需要項目別生産誘発額表!E21/最終需要項目別生産誘発額表!$M21)</f>
        <v>5.1018050737088065E-3</v>
      </c>
      <c r="F21" s="22">
        <f>IF(最終需要項目別生産誘発額表!$M21&lt;1,"-",最終需要項目別生産誘発額表!F21/最終需要項目別生産誘発額表!$M21)</f>
        <v>2.1180316729213257E-3</v>
      </c>
      <c r="G21" s="22">
        <f>IF(最終需要項目別生産誘発額表!$M21&lt;1,"-",最終需要項目別生産誘発額表!G21/最終需要項目別生産誘発額表!$M21)</f>
        <v>7.0177298611469943E-3</v>
      </c>
      <c r="H21" s="22">
        <f>IF(最終需要項目別生産誘発額表!$M21&lt;1,"-",最終需要項目別生産誘発額表!H21/最終需要項目別生産誘発額表!$M21)</f>
        <v>7.9647798534153921E-2</v>
      </c>
      <c r="I21" s="22">
        <f>IF(最終需要項目別生産誘発額表!$M21&lt;1,"-",最終需要項目別生産誘発額表!I21/最終需要項目別生産誘発額表!$M21)</f>
        <v>-2.5959008828528203E-6</v>
      </c>
      <c r="J21" s="50">
        <f>IF(最終需要項目別生産誘発額表!$M21&lt;1,"-",最終需要項目別生産誘発額表!J21/最終需要項目別生産誘発額表!$M21)</f>
        <v>0</v>
      </c>
      <c r="K21" s="22">
        <f>IF(最終需要項目別生産誘発額表!$M21&lt;1,"-",最終需要項目別生産誘発額表!K21/最終需要項目別生産誘発額表!$M21)</f>
        <v>0.21445913743910652</v>
      </c>
      <c r="L21" s="22">
        <f>IF(最終需要項目別生産誘発額表!$M21&lt;1,"-",最終需要項目別生産誘発額表!L21/最終需要項目別生産誘発額表!$M21)</f>
        <v>0.69158780055037961</v>
      </c>
      <c r="M21" s="29">
        <f>IF(最終需要項目別生産誘発額表!$M21&lt;1,"-",最終需要項目別生産誘発額表!M21/最終需要項目別生産誘発額表!$M21)</f>
        <v>1</v>
      </c>
      <c r="O21" s="70">
        <f>最終需要項目別生産誘発額表!S21/最終需要項目別生産誘発額表!$M21*100</f>
        <v>0.72901295160957336</v>
      </c>
      <c r="P21" s="71">
        <f>最終需要項目別生産誘発額表!T21/最終需要項目別生産誘発額表!$M21*100</f>
        <v>8.6662932494418055</v>
      </c>
      <c r="Q21" s="72">
        <f>最終需要項目別生産誘発額表!U21/最終需要項目別生産誘発額表!$M21*100</f>
        <v>90.604693798948617</v>
      </c>
    </row>
    <row r="22" spans="2:17" x14ac:dyDescent="0.15">
      <c r="B22" s="5" t="s">
        <v>61</v>
      </c>
      <c r="C22" s="42" t="s">
        <v>38</v>
      </c>
      <c r="D22" s="21">
        <f>IF(最終需要項目別生産誘発額表!$M22&lt;1,"-",最終需要項目別生産誘発額表!D22/最終需要項目別生産誘発額表!$M22)</f>
        <v>7.4252098567322063E-5</v>
      </c>
      <c r="E22" s="22">
        <f>IF(最終需要項目別生産誘発額表!$M22&lt;1,"-",最終需要項目別生産誘発額表!E22/最終需要項目別生産誘発額表!$M22)</f>
        <v>4.5976360607991569E-3</v>
      </c>
      <c r="F22" s="22">
        <f>IF(最終需要項目別生産誘発額表!$M22&lt;1,"-",最終需要項目別生産誘発額表!F22/最終需要項目別生産誘発額表!$M22)</f>
        <v>1.845361853756124E-3</v>
      </c>
      <c r="G22" s="22">
        <f>IF(最終需要項目別生産誘発額表!$M22&lt;1,"-",最終需要項目別生産誘発額表!G22/最終需要項目別生産誘発額表!$M22)</f>
        <v>1.7250533905818694E-3</v>
      </c>
      <c r="H22" s="22">
        <f>IF(最終需要項目別生産誘発額表!$M22&lt;1,"-",最終需要項目別生産誘発額表!H22/最終需要項目別生産誘発額表!$M22)</f>
        <v>7.0845162087418687E-2</v>
      </c>
      <c r="I22" s="22">
        <f>IF(最終需要項目別生産誘発額表!$M22&lt;1,"-",最終需要項目別生産誘発額表!I22/最終需要項目別生産誘発額表!$M22)</f>
        <v>-2.4598667159534809E-6</v>
      </c>
      <c r="J22" s="50">
        <f>IF(最終需要項目別生産誘発額表!$M22&lt;1,"-",最終需要項目別生産誘発額表!J22/最終需要項目別生産誘発額表!$M22)</f>
        <v>0</v>
      </c>
      <c r="K22" s="22">
        <f>IF(最終需要項目別生産誘発額表!$M22&lt;1,"-",最終需要項目別生産誘発額表!K22/最終需要項目別生産誘発額表!$M22)</f>
        <v>0.34072723863241833</v>
      </c>
      <c r="L22" s="22">
        <f>IF(最終需要項目別生産誘発額表!$M22&lt;1,"-",最終需要項目別生産誘発額表!L22/最終需要項目別生産誘発額表!$M22)</f>
        <v>0.58018775574317449</v>
      </c>
      <c r="M22" s="29">
        <f>IF(最終需要項目別生産誘発額表!$M22&lt;1,"-",最終需要項目別生産誘発額表!M22/最終需要項目別生産誘発額表!$M22)</f>
        <v>1</v>
      </c>
      <c r="O22" s="70">
        <f>最終需要項目別生産誘発額表!S22/最終需要項目別生産誘発額表!$M22*100</f>
        <v>0.6517250013122603</v>
      </c>
      <c r="P22" s="71">
        <f>最終需要項目別生産誘発額表!T22/最終需要項目別生産誘発額表!$M22*100</f>
        <v>7.2567755611284603</v>
      </c>
      <c r="Q22" s="72">
        <f>最終需要項目別生産誘発額表!U22/最終需要項目別生産誘発額表!$M22*100</f>
        <v>92.091499437559278</v>
      </c>
    </row>
    <row r="23" spans="2:17" x14ac:dyDescent="0.15">
      <c r="B23" s="5" t="s">
        <v>62</v>
      </c>
      <c r="C23" s="42" t="s">
        <v>39</v>
      </c>
      <c r="D23" s="21">
        <f>IF(最終需要項目別生産誘発額表!$M23&lt;1,"-",最終需要項目別生産誘発額表!D23/最終需要項目別生産誘発額表!$M23)</f>
        <v>7.4477905843721632E-5</v>
      </c>
      <c r="E23" s="22">
        <f>IF(最終需要項目別生産誘発額表!$M23&lt;1,"-",最終需要項目別生産誘発額表!E23/最終需要項目別生産誘発額表!$M23)</f>
        <v>3.0046794942304345E-3</v>
      </c>
      <c r="F23" s="22">
        <f>IF(最終需要項目別生産誘発額表!$M23&lt;1,"-",最終需要項目別生産誘発額表!F23/最終需要項目別生産誘発額表!$M23)</f>
        <v>5.0181449788937807E-3</v>
      </c>
      <c r="G23" s="22">
        <f>IF(最終需要項目別生産誘発額表!$M23&lt;1,"-",最終需要項目別生産誘発額表!G23/最終需要項目別生産誘発額表!$M23)</f>
        <v>2.6791646983616935E-3</v>
      </c>
      <c r="H23" s="22">
        <f>IF(最終需要項目別生産誘発額表!$M23&lt;1,"-",最終需要項目別生産誘発額表!H23/最終需要項目別生産誘発額表!$M23)</f>
        <v>1.7210417663579874E-2</v>
      </c>
      <c r="I23" s="22">
        <f>IF(最終需要項目別生産誘発額表!$M23&lt;1,"-",最終需要項目別生産誘発額表!I23/最終需要項目別生産誘発額表!$M23)</f>
        <v>-2.0903002193104467E-6</v>
      </c>
      <c r="J23" s="50">
        <f>IF(最終需要項目別生産誘発額表!$M23&lt;1,"-",最終需要項目別生産誘発額表!J23/最終需要項目別生産誘発額表!$M23)</f>
        <v>0</v>
      </c>
      <c r="K23" s="22">
        <f>IF(最終需要項目別生産誘発額表!$M23&lt;1,"-",最終需要項目別生産誘発額表!K23/最終需要項目別生産誘発額表!$M23)</f>
        <v>0.24290357306963847</v>
      </c>
      <c r="L23" s="22">
        <f>IF(最終需要項目別生産誘発額表!$M23&lt;1,"-",最終需要項目別生産誘発額表!L23/最終需要項目別生産誘発額表!$M23)</f>
        <v>0.72911163248967137</v>
      </c>
      <c r="M23" s="29">
        <f>IF(最終需要項目別生産誘発額表!$M23&lt;1,"-",最終需要項目別生産誘発額表!M23/最終需要項目別生産誘発額表!$M23)</f>
        <v>1</v>
      </c>
      <c r="O23" s="70">
        <f>最終需要項目別生産誘発額表!S23/最終需要項目別生産誘発額表!$M23*100</f>
        <v>0.80973023789679355</v>
      </c>
      <c r="P23" s="71">
        <f>最終需要項目別生産誘発額表!T23/最終需要項目別生産誘発額表!$M23*100</f>
        <v>1.9887492061722256</v>
      </c>
      <c r="Q23" s="72">
        <f>最終需要項目別生産誘発額表!U23/最終需要項目別生産誘発額表!$M23*100</f>
        <v>97.201520555930969</v>
      </c>
    </row>
    <row r="24" spans="2:17" x14ac:dyDescent="0.15">
      <c r="B24" s="5" t="s">
        <v>63</v>
      </c>
      <c r="C24" s="42" t="s">
        <v>106</v>
      </c>
      <c r="D24" s="21">
        <f>IF(最終需要項目別生産誘発額表!$M24&lt;1,"-",最終需要項目別生産誘発額表!D24/最終需要項目別生産誘発額表!$M24)</f>
        <v>2.1038585339193456E-4</v>
      </c>
      <c r="E24" s="22">
        <f>IF(最終需要項目別生産誘発額表!$M24&lt;1,"-",最終需要項目別生産誘発額表!E24/最終需要項目別生産誘発額表!$M24)</f>
        <v>1.4771886512795684E-2</v>
      </c>
      <c r="F24" s="22">
        <f>IF(最終需要項目別生産誘発額表!$M24&lt;1,"-",最終需要項目別生産誘発額表!F24/最終需要項目別生産誘発額表!$M24)</f>
        <v>1.0810507618646228E-2</v>
      </c>
      <c r="G24" s="22">
        <f>IF(最終需要項目別生産誘発額表!$M24&lt;1,"-",最終需要項目別生産誘発額表!G24/最終需要項目別生産誘発額表!$M24)</f>
        <v>1.9053425681123286E-3</v>
      </c>
      <c r="H24" s="22">
        <f>IF(最終需要項目別生産誘発額表!$M24&lt;1,"-",最終需要項目別生産誘発額表!H24/最終需要項目別生産誘発額表!$M24)</f>
        <v>7.7808835265853254E-3</v>
      </c>
      <c r="I24" s="22">
        <f>IF(最終需要項目別生産誘発額表!$M24&lt;1,"-",最終需要項目別生産誘発額表!I24/最終需要項目別生産誘発額表!$M24)</f>
        <v>-1.0131195071456486E-5</v>
      </c>
      <c r="J24" s="50">
        <f>IF(最終需要項目別生産誘発額表!$M24&lt;1,"-",最終需要項目別生産誘発額表!J24/最終需要項目別生産誘発額表!$M24)</f>
        <v>0</v>
      </c>
      <c r="K24" s="22">
        <f>IF(最終需要項目別生産誘発額表!$M24&lt;1,"-",最終需要項目別生産誘発額表!K24/最終需要項目別生産誘発額表!$M24)</f>
        <v>0.2650716098649426</v>
      </c>
      <c r="L24" s="22">
        <f>IF(最終需要項目別生産誘発額表!$M24&lt;1,"-",最終需要項目別生産誘発額表!L24/最終需要項目別生産誘発額表!$M24)</f>
        <v>0.69945951525059724</v>
      </c>
      <c r="M24" s="29">
        <f>IF(最終需要項目別生産誘発額表!$M24&lt;1,"-",最終需要項目別生産誘発額表!M24/最終需要項目別生産誘発額表!$M24)</f>
        <v>1</v>
      </c>
      <c r="O24" s="70">
        <f>最終需要項目別生産誘発額表!S24/最終需要項目別生産誘発額表!$M24*100</f>
        <v>2.5792779984833847</v>
      </c>
      <c r="P24" s="71">
        <f>最終需要項目別生産誘発額表!T24/最終需要項目別生産誘発額表!$M24*100</f>
        <v>0.96760948996261975</v>
      </c>
      <c r="Q24" s="72">
        <f>最終需要項目別生産誘発額表!U24/最終需要項目別生産誘発額表!$M24*100</f>
        <v>96.453112511553996</v>
      </c>
    </row>
    <row r="25" spans="2:17" x14ac:dyDescent="0.15">
      <c r="B25" s="5" t="s">
        <v>64</v>
      </c>
      <c r="C25" s="42" t="s">
        <v>131</v>
      </c>
      <c r="D25" s="21">
        <f>IF(最終需要項目別生産誘発額表!$M25&lt;1,"-",最終需要項目別生産誘発額表!D25/最終需要項目別生産誘発額表!$M25)</f>
        <v>7.8704743225274838E-4</v>
      </c>
      <c r="E25" s="22">
        <f>IF(最終需要項目別生産誘発額表!$M25&lt;1,"-",最終需要項目別生産誘発額表!E25/最終需要項目別生産誘発額表!$M25)</f>
        <v>7.4525892303905064E-2</v>
      </c>
      <c r="F25" s="22">
        <f>IF(最終需要項目別生産誘発額表!$M25&lt;1,"-",最終需要項目別生産誘発額表!F25/最終需要項目別生産誘発額表!$M25)</f>
        <v>2.4896988399391458E-3</v>
      </c>
      <c r="G25" s="22">
        <f>IF(最終需要項目別生産誘発額表!$M25&lt;1,"-",最終需要項目別生産誘発額表!G25/最終需要項目別生産誘発額表!$M25)</f>
        <v>5.4468424749093743E-3</v>
      </c>
      <c r="H25" s="22">
        <f>IF(最終需要項目別生産誘発額表!$M25&lt;1,"-",最終需要項目別生産誘発額表!H25/最終需要項目別生産誘発額表!$M25)</f>
        <v>5.0199595463077673E-2</v>
      </c>
      <c r="I25" s="22">
        <f>IF(最終需要項目別生産誘発額表!$M25&lt;1,"-",最終需要項目別生産誘発額表!I25/最終需要項目別生産誘発額表!$M25)</f>
        <v>1.5747012395199813E-6</v>
      </c>
      <c r="J25" s="50">
        <f>IF(最終需要項目別生産誘発額表!$M25&lt;1,"-",最終需要項目別生産誘発額表!J25/最終需要項目別生産誘発額表!$M25)</f>
        <v>0</v>
      </c>
      <c r="K25" s="22">
        <f>IF(最終需要項目別生産誘発額表!$M25&lt;1,"-",最終需要項目別生産誘発額表!K25/最終需要項目別生産誘発額表!$M25)</f>
        <v>8.366517299537865E-2</v>
      </c>
      <c r="L25" s="22">
        <f>IF(最終需要項目別生産誘発額表!$M25&lt;1,"-",最終需要項目別生産誘発額表!L25/最終需要項目別生産誘発額表!$M25)</f>
        <v>0.78288417578929781</v>
      </c>
      <c r="M25" s="29">
        <f>IF(最終需要項目別生産誘発額表!$M25&lt;1,"-",最終需要項目別生産誘発額表!M25/最終需要項目別生産誘発額表!$M25)</f>
        <v>1</v>
      </c>
      <c r="O25" s="70">
        <f>最終需要項目別生産誘発額表!S25/最終需要項目別生産誘発額表!$M25*100</f>
        <v>7.7802638576096959</v>
      </c>
      <c r="P25" s="71">
        <f>最終需要項目別生産誘発額表!T25/最終需要項目別生産誘発額表!$M25*100</f>
        <v>5.5648012639226563</v>
      </c>
      <c r="Q25" s="72">
        <f>最終需要項目別生産誘発額表!U25/最終需要項目別生産誘発額表!$M25*100</f>
        <v>86.654934878467643</v>
      </c>
    </row>
    <row r="26" spans="2:17" x14ac:dyDescent="0.15">
      <c r="B26" s="5" t="s">
        <v>65</v>
      </c>
      <c r="C26" s="42" t="s">
        <v>145</v>
      </c>
      <c r="D26" s="21">
        <f>IF(最終需要項目別生産誘発額表!$M26&lt;1,"-",最終需要項目別生産誘発額表!D26/最終需要項目別生産誘発額表!$M26)</f>
        <v>2.175307684071669E-4</v>
      </c>
      <c r="E26" s="22">
        <f>IF(最終需要項目別生産誘発額表!$M26&lt;1,"-",最終需要項目別生産誘発額表!E26/最終需要項目別生産誘発額表!$M26)</f>
        <v>2.8530300545730636E-2</v>
      </c>
      <c r="F26" s="22">
        <f>IF(最終需要項目別生産誘発額表!$M26&lt;1,"-",最終需要項目別生産誘発額表!F26/最終需要項目別生産誘発額表!$M26)</f>
        <v>1.148791286394126E-3</v>
      </c>
      <c r="G26" s="22">
        <f>IF(最終需要項目別生産誘発額表!$M26&lt;1,"-",最終需要項目別生産誘発額表!G26/最終需要項目別生産誘発額表!$M26)</f>
        <v>6.8763318771180651E-3</v>
      </c>
      <c r="H26" s="22">
        <f>IF(最終需要項目別生産誘発額表!$M26&lt;1,"-",最終需要項目別生産誘発額表!H26/最終需要項目別生産誘発額表!$M26)</f>
        <v>3.9444034347639434E-2</v>
      </c>
      <c r="I26" s="22">
        <f>IF(最終需要項目別生産誘発額表!$M26&lt;1,"-",最終需要項目別生産誘発額表!I26/最終需要項目別生産誘発額表!$M26)</f>
        <v>-5.3565356793622318E-6</v>
      </c>
      <c r="J26" s="50">
        <f>IF(最終需要項目別生産誘発額表!$M26&lt;1,"-",最終需要項目別生産誘発額表!J26/最終需要項目別生産誘発額表!$M26)</f>
        <v>0</v>
      </c>
      <c r="K26" s="22">
        <f>IF(最終需要項目別生産誘発額表!$M26&lt;1,"-",最終需要項目別生産誘発額表!K26/最終需要項目別生産誘発額表!$M26)</f>
        <v>0.24207385472670567</v>
      </c>
      <c r="L26" s="22">
        <f>IF(最終需要項目別生産誘発額表!$M26&lt;1,"-",最終需要項目別生産誘発額表!L26/最終需要項目別生産誘発額表!$M26)</f>
        <v>0.68171451298368424</v>
      </c>
      <c r="M26" s="29">
        <f>IF(最終需要項目別生産誘発額表!$M26&lt;1,"-",最終需要項目別生産誘発額表!M26/最終需要項目別生産誘発額表!$M26)</f>
        <v>1</v>
      </c>
      <c r="O26" s="70">
        <f>最終需要項目別生産誘発額表!S26/最終需要項目別生産誘発額表!$M26*100</f>
        <v>2.9896622600531932</v>
      </c>
      <c r="P26" s="71">
        <f>最終需要項目別生産誘発額表!T26/最終需要項目別生産誘発額表!$M26*100</f>
        <v>4.6315009689078135</v>
      </c>
      <c r="Q26" s="72">
        <f>最終需要項目別生産誘発額表!U26/最終需要項目別生産誘発額表!$M26*100</f>
        <v>92.378836771038991</v>
      </c>
    </row>
    <row r="27" spans="2:17" x14ac:dyDescent="0.15">
      <c r="B27" s="5" t="s">
        <v>66</v>
      </c>
      <c r="C27" s="42" t="s">
        <v>132</v>
      </c>
      <c r="D27" s="21">
        <f>IF(最終需要項目別生産誘発額表!$M27&lt;1,"-",最終需要項目別生産誘発額表!D27/最終需要項目別生産誘発額表!$M27)</f>
        <v>1.6471469055115298E-4</v>
      </c>
      <c r="E27" s="22">
        <f>IF(最終需要項目別生産誘発額表!$M27&lt;1,"-",最終需要項目別生産誘発額表!E27/最終需要項目別生産誘発額表!$M27)</f>
        <v>0.16827135014630495</v>
      </c>
      <c r="F27" s="22">
        <f>IF(最終需要項目別生産誘発額表!$M27&lt;1,"-",最終需要項目別生産誘発額表!F27/最終需要項目別生産誘発額表!$M27)</f>
        <v>1.3250490110317389E-2</v>
      </c>
      <c r="G27" s="22">
        <f>IF(最終需要項目別生産誘発額表!$M27&lt;1,"-",最終需要項目別生産誘発額表!G27/最終需要項目別生産誘発額表!$M27)</f>
        <v>1.5624166252030426E-2</v>
      </c>
      <c r="H27" s="22">
        <f>IF(最終需要項目別生産誘発額表!$M27&lt;1,"-",最終需要項目別生産誘発額表!H27/最終需要項目別生産誘発額表!$M27)</f>
        <v>0.12388551555861256</v>
      </c>
      <c r="I27" s="22">
        <f>IF(最終需要項目別生産誘発額表!$M27&lt;1,"-",最終需要項目別生産誘発額表!I27/最終需要項目別生産誘発額表!$M27)</f>
        <v>-6.6124403216117412E-6</v>
      </c>
      <c r="J27" s="50">
        <f>IF(最終需要項目別生産誘発額表!$M27&lt;1,"-",最終需要項目別生産誘発額表!J27/最終需要項目別生産誘発額表!$M27)</f>
        <v>0</v>
      </c>
      <c r="K27" s="22">
        <f>IF(最終需要項目別生産誘発額表!$M27&lt;1,"-",最終需要項目別生産誘発額表!K27/最終需要項目別生産誘発額表!$M27)</f>
        <v>0.24503011726048593</v>
      </c>
      <c r="L27" s="22">
        <f>IF(最終需要項目別生産誘発額表!$M27&lt;1,"-",最終需要項目別生産誘発額表!L27/最終需要項目別生産誘発額表!$M27)</f>
        <v>0.43378025842201928</v>
      </c>
      <c r="M27" s="29">
        <f>IF(最終需要項目別生産誘発額表!$M27&lt;1,"-",最終需要項目別生産誘発額表!M27/最終需要項目別生産誘発額表!$M27)</f>
        <v>1</v>
      </c>
      <c r="O27" s="70">
        <f>最終需要項目別生産誘発額表!S27/最終需要項目別生産誘発額表!$M27*100</f>
        <v>18.168655494717349</v>
      </c>
      <c r="P27" s="71">
        <f>最終需要項目別生産誘発額表!T27/最終需要項目別生産誘発額表!$M27*100</f>
        <v>13.950306937032137</v>
      </c>
      <c r="Q27" s="72">
        <f>最終需要項目別生産誘発額表!U27/最終需要項目別生産誘発額表!$M27*100</f>
        <v>67.88103756825052</v>
      </c>
    </row>
    <row r="28" spans="2:17" x14ac:dyDescent="0.15">
      <c r="B28" s="5" t="s">
        <v>67</v>
      </c>
      <c r="C28" s="42" t="s">
        <v>0</v>
      </c>
      <c r="D28" s="21">
        <f>IF(最終需要項目別生産誘発額表!$M28&lt;1,"-",最終需要項目別生産誘発額表!D28/最終需要項目別生産誘発額表!$M28)</f>
        <v>3.4990609291261771E-3</v>
      </c>
      <c r="E28" s="22">
        <f>IF(最終需要項目別生産誘発額表!$M28&lt;1,"-",最終需要項目別生産誘発額表!E28/最終需要項目別生産誘発額表!$M28)</f>
        <v>9.9057030240341709E-2</v>
      </c>
      <c r="F28" s="22">
        <f>IF(最終需要項目別生産誘発額表!$M28&lt;1,"-",最終需要項目別生産誘発額表!F28/最終需要項目別生産誘発額表!$M28)</f>
        <v>2.0066872199353859E-2</v>
      </c>
      <c r="G28" s="22">
        <f>IF(最終需要項目別生産誘発額表!$M28&lt;1,"-",最終需要項目別生産誘発額表!G28/最終需要項目別生産誘発額表!$M28)</f>
        <v>4.209801601789894E-3</v>
      </c>
      <c r="H28" s="22">
        <f>IF(最終需要項目別生産誘発額表!$M28&lt;1,"-",最終需要項目別生産誘発額表!H28/最終需要項目別生産誘発額表!$M28)</f>
        <v>4.7183021883112422E-2</v>
      </c>
      <c r="I28" s="22">
        <f>IF(最終需要項目別生産誘発額表!$M28&lt;1,"-",最終需要項目別生産誘発額表!I28/最終需要項目別生産誘発額表!$M28)</f>
        <v>-3.0957416375397426E-5</v>
      </c>
      <c r="J28" s="50">
        <f>IF(最終需要項目別生産誘発額表!$M28&lt;1,"-",最終需要項目別生産誘発額表!J28/最終需要項目別生産誘発額表!$M28)</f>
        <v>0</v>
      </c>
      <c r="K28" s="22">
        <f>IF(最終需要項目別生産誘発額表!$M28&lt;1,"-",最終需要項目別生産誘発額表!K28/最終需要項目別生産誘発額表!$M28)</f>
        <v>3.1211193597426266E-2</v>
      </c>
      <c r="L28" s="22">
        <f>IF(最終需要項目別生産誘発額表!$M28&lt;1,"-",最終需要項目別生産誘発額表!L28/最終需要項目別生産誘発額表!$M28)</f>
        <v>0.79480397696522498</v>
      </c>
      <c r="M28" s="29">
        <f>IF(最終需要項目別生産誘発額表!$M28&lt;1,"-",最終需要項目別生産誘発額表!M28/最終需要項目別生産誘発額表!$M28)</f>
        <v>1</v>
      </c>
      <c r="O28" s="70">
        <f>最終需要項目別生産誘発額表!S28/最終需要項目別生産誘発額表!$M28*100</f>
        <v>12.262296336882175</v>
      </c>
      <c r="P28" s="71">
        <f>最終需要項目別生産誘発額表!T28/最終需要項目別生産誘発額表!$M28*100</f>
        <v>5.136186606852692</v>
      </c>
      <c r="Q28" s="72">
        <f>最終需要項目別生産誘発額表!U28/最終需要項目別生産誘発額表!$M28*100</f>
        <v>82.601517056265124</v>
      </c>
    </row>
    <row r="29" spans="2:17" x14ac:dyDescent="0.15">
      <c r="B29" s="5" t="s">
        <v>68</v>
      </c>
      <c r="C29" s="42" t="s">
        <v>133</v>
      </c>
      <c r="D29" s="21">
        <f>IF(最終需要項目別生産誘発額表!$M29&lt;1,"-",最終需要項目別生産誘発額表!D29/最終需要項目別生産誘発額表!$M29)</f>
        <v>4.284062525833467E-4</v>
      </c>
      <c r="E29" s="22">
        <f>IF(最終需要項目別生産誘発額表!$M29&lt;1,"-",最終需要項目別生産誘発額表!E29/最終需要項目別生産誘発額表!$M29)</f>
        <v>3.4973867273747773E-2</v>
      </c>
      <c r="F29" s="22">
        <f>IF(最終需要項目別生産誘発額表!$M29&lt;1,"-",最終需要項目別生産誘発額表!F29/最終需要項目別生産誘発額表!$M29)</f>
        <v>1.2708406299680119E-2</v>
      </c>
      <c r="G29" s="22">
        <f>IF(最終需要項目別生産誘発額表!$M29&lt;1,"-",最終需要項目別生産誘発額表!G29/最終需要項目別生産誘発額表!$M29)</f>
        <v>0.30966814420822453</v>
      </c>
      <c r="H29" s="22">
        <f>IF(最終需要項目別生産誘発額表!$M29&lt;1,"-",最終需要項目別生産誘発額表!H29/最終需要項目別生産誘発額表!$M29)</f>
        <v>0.62649501851181399</v>
      </c>
      <c r="I29" s="22">
        <f>IF(最終需要項目別生産誘発額表!$M29&lt;1,"-",最終需要項目別生産誘発額表!I29/最終需要項目別生産誘発額表!$M29)</f>
        <v>-1.2171524141406692E-7</v>
      </c>
      <c r="J29" s="50">
        <f>IF(最終需要項目別生産誘発額表!$M29&lt;1,"-",最終需要項目別生産誘発額表!J29/最終需要項目別生産誘発額表!$M29)</f>
        <v>0</v>
      </c>
      <c r="K29" s="22">
        <f>IF(最終需要項目別生産誘発額表!$M29&lt;1,"-",最終需要項目別生産誘発額表!K29/最終需要項目別生産誘発額表!$M29)</f>
        <v>1.6481418144626413E-3</v>
      </c>
      <c r="L29" s="22">
        <f>IF(最終需要項目別生産誘発額表!$M29&lt;1,"-",最終需要項目別生産誘発額表!L29/最終需要項目別生産誘発額表!$M29)</f>
        <v>1.4078137354728978E-2</v>
      </c>
      <c r="M29" s="29">
        <f>IF(最終需要項目別生産誘発額表!$M29&lt;1,"-",最終需要項目別生産誘発額表!M29/最終需要項目別生産誘発額表!$M29)</f>
        <v>1</v>
      </c>
      <c r="O29" s="70">
        <f>最終需要項目別生産誘発額表!S29/最終需要項目別生産誘発額表!$M29*100</f>
        <v>4.8110679826011244</v>
      </c>
      <c r="P29" s="71">
        <f>最終需要項目別生産誘発額表!T29/最終需要項目別生産誘発額表!$M29*100</f>
        <v>93.616304100479724</v>
      </c>
      <c r="Q29" s="72">
        <f>最終需要項目別生産誘発額表!U29/最終需要項目別生産誘発額表!$M29*100</f>
        <v>1.5726279169191619</v>
      </c>
    </row>
    <row r="30" spans="2:17" x14ac:dyDescent="0.15">
      <c r="B30" s="5" t="s">
        <v>69</v>
      </c>
      <c r="C30" s="42" t="s">
        <v>107</v>
      </c>
      <c r="D30" s="21">
        <f>IF(最終需要項目別生産誘発額表!$M30&lt;1,"-",最終需要項目別生産誘発額表!D30/最終需要項目別生産誘発額表!$M30)</f>
        <v>8.5806428717379642E-3</v>
      </c>
      <c r="E30" s="22">
        <f>IF(最終需要項目別生産誘発額表!$M30&lt;1,"-",最終需要項目別生産誘発額表!E30/最終需要項目別生産誘発額表!$M30)</f>
        <v>0.63765812242718478</v>
      </c>
      <c r="F30" s="22">
        <f>IF(最終需要項目別生産誘発額表!$M30&lt;1,"-",最終需要項目別生産誘発額表!F30/最終需要項目別生産誘発額表!$M30)</f>
        <v>0.10548233001155921</v>
      </c>
      <c r="G30" s="22">
        <f>IF(最終需要項目別生産誘発額表!$M30&lt;1,"-",最終需要項目別生産誘発額表!G30/最終需要項目別生産誘発額表!$M30)</f>
        <v>9.7029062866482892E-3</v>
      </c>
      <c r="H30" s="22">
        <f>IF(最終需要項目別生産誘発額表!$M30&lt;1,"-",最終需要項目別生産誘発額表!H30/最終需要項目別生産誘発額表!$M30)</f>
        <v>4.26612345567597E-2</v>
      </c>
      <c r="I30" s="22">
        <f>IF(最終需要項目別生産誘発額表!$M30&lt;1,"-",最終需要項目別生産誘発額表!I30/最終需要項目別生産誘発額表!$M30)</f>
        <v>-1.4992534503917757E-6</v>
      </c>
      <c r="J30" s="50">
        <f>IF(最終需要項目別生産誘発額表!$M30&lt;1,"-",最終需要項目別生産誘発額表!J30/最終需要項目別生産誘発額表!$M30)</f>
        <v>0</v>
      </c>
      <c r="K30" s="22">
        <f>IF(最終需要項目別生産誘発額表!$M30&lt;1,"-",最終需要項目別生産誘発額表!K30/最終需要項目別生産誘発額表!$M30)</f>
        <v>2.2870941775470218E-2</v>
      </c>
      <c r="L30" s="22">
        <f>IF(最終需要項目別生産誘発額表!$M30&lt;1,"-",最終需要項目別生産誘発額表!L30/最終需要項目別生産誘発額表!$M30)</f>
        <v>0.17304532132409023</v>
      </c>
      <c r="M30" s="29">
        <f>IF(最終需要項目別生産誘発額表!$M30&lt;1,"-",最終需要項目別生産誘発額表!M30/最終需要項目別生産誘発額表!$M30)</f>
        <v>1</v>
      </c>
      <c r="O30" s="70">
        <f>最終需要項目別生産誘発額表!S30/最終需要項目別生産誘発額表!$M30*100</f>
        <v>75.172109531048207</v>
      </c>
      <c r="P30" s="71">
        <f>最終需要項目別生産誘発額表!T30/最終需要項目別生産誘発額表!$M30*100</f>
        <v>5.236264158995759</v>
      </c>
      <c r="Q30" s="72">
        <f>最終需要項目別生産誘発額表!U30/最終需要項目別生産誘発額表!$M30*100</f>
        <v>19.591626309956045</v>
      </c>
    </row>
    <row r="31" spans="2:17" x14ac:dyDescent="0.15">
      <c r="B31" s="5" t="s">
        <v>70</v>
      </c>
      <c r="C31" s="42" t="s">
        <v>1</v>
      </c>
      <c r="D31" s="21">
        <f>IF(最終需要項目別生産誘発額表!$M31&lt;1,"-",最終需要項目別生産誘発額表!D31/最終需要項目別生産誘発額表!$M31)</f>
        <v>7.0993877923267792E-3</v>
      </c>
      <c r="E31" s="22">
        <f>IF(最終需要項目別生産誘発額表!$M31&lt;1,"-",最終需要項目別生産誘発額表!E31/最終需要項目別生産誘発額表!$M31)</f>
        <v>0.57257207712312064</v>
      </c>
      <c r="F31" s="22">
        <f>IF(最終需要項目別生産誘発額表!$M31&lt;1,"-",最終需要項目別生産誘発額表!F31/最終需要項目別生産誘発額表!$M31)</f>
        <v>0.14006479177183576</v>
      </c>
      <c r="G31" s="22">
        <f>IF(最終需要項目別生産誘発額表!$M31&lt;1,"-",最終需要項目別生産誘発額表!G31/最終需要項目別生産誘発額表!$M31)</f>
        <v>1.5875608621044049E-2</v>
      </c>
      <c r="H31" s="22">
        <f>IF(最終需要項目別生産誘発額表!$M31&lt;1,"-",最終需要項目別生産誘発額表!H31/最終需要項目別生産誘発額表!$M31)</f>
        <v>5.9095824065882104E-2</v>
      </c>
      <c r="I31" s="22">
        <f>IF(最終需要項目別生産誘発額表!$M31&lt;1,"-",最終需要項目別生産誘発額表!I31/最終需要項目別生産誘発額表!$M31)</f>
        <v>-6.9693564323709221E-7</v>
      </c>
      <c r="J31" s="50">
        <f>IF(最終需要項目別生産誘発額表!$M31&lt;1,"-",最終需要項目別生産誘発額表!J31/最終需要項目別生産誘発額表!$M31)</f>
        <v>0</v>
      </c>
      <c r="K31" s="22">
        <f>IF(最終需要項目別生産誘発額表!$M31&lt;1,"-",最終需要項目別生産誘発額表!K31/最終需要項目別生産誘発額表!$M31)</f>
        <v>1.6257791331698565E-2</v>
      </c>
      <c r="L31" s="22">
        <f>IF(最終需要項目別生産誘発額表!$M31&lt;1,"-",最終需要項目別生産誘発額表!L31/最終需要項目別生産誘発額表!$M31)</f>
        <v>0.18903521622973546</v>
      </c>
      <c r="M31" s="29">
        <f>IF(最終需要項目別生産誘発額表!$M31&lt;1,"-",最終需要項目別生産誘発額表!M31/最終需要項目別生産誘発額表!$M31)</f>
        <v>1</v>
      </c>
      <c r="O31" s="70">
        <f>最終需要項目別生産誘発額表!S31/最終需要項目別生産誘発額表!$M31*100</f>
        <v>71.973625668728317</v>
      </c>
      <c r="P31" s="71">
        <f>最終需要項目別生産誘発額表!T31/最終需要項目別生産誘発額表!$M31*100</f>
        <v>7.497073575128292</v>
      </c>
      <c r="Q31" s="72">
        <f>最終需要項目別生産誘発額表!U31/最終需要項目別生産誘発額表!$M31*100</f>
        <v>20.5293007561434</v>
      </c>
    </row>
    <row r="32" spans="2:17" x14ac:dyDescent="0.15">
      <c r="B32" s="5" t="s">
        <v>71</v>
      </c>
      <c r="C32" s="42" t="s">
        <v>2</v>
      </c>
      <c r="D32" s="21">
        <f>IF(最終需要項目別生産誘発額表!$M32&lt;1,"-",最終需要項目別生産誘発額表!D32/最終需要項目別生産誘発額表!$M32)</f>
        <v>6.1451630250029246E-3</v>
      </c>
      <c r="E32" s="22">
        <f>IF(最終需要項目別生産誘発額表!$M32&lt;1,"-",最終需要項目別生産誘発額表!E32/最終需要項目別生産誘発額表!$M32)</f>
        <v>0.13229998827072048</v>
      </c>
      <c r="F32" s="22">
        <f>IF(最終需要項目別生産誘発額表!$M32&lt;1,"-",最終需要項目別生産誘発額表!F32/最終需要項目別生産誘発額表!$M32)</f>
        <v>0.28776429210077475</v>
      </c>
      <c r="G32" s="22">
        <f>IF(最終需要項目別生産誘発額表!$M32&lt;1,"-",最終需要項目別生産誘発額表!G32/最終需要項目別生産誘発額表!$M32)</f>
        <v>6.8984756799013005E-3</v>
      </c>
      <c r="H32" s="22">
        <f>IF(最終需要項目別生産誘発額表!$M32&lt;1,"-",最終需要項目別生産誘発額表!H32/最終需要項目別生産誘発額表!$M32)</f>
        <v>2.853511032516556E-2</v>
      </c>
      <c r="I32" s="22">
        <f>IF(最終需要項目別生産誘発額表!$M32&lt;1,"-",最終需要項目別生産誘発額表!I32/最終需要項目別生産誘発額表!$M32)</f>
        <v>-4.7624796611124849E-7</v>
      </c>
      <c r="J32" s="50">
        <f>IF(最終需要項目別生産誘発額表!$M32&lt;1,"-",最終需要項目別生産誘発額表!J32/最終需要項目別生産誘発額表!$M32)</f>
        <v>0</v>
      </c>
      <c r="K32" s="22">
        <f>IF(最終需要項目別生産誘発額表!$M32&lt;1,"-",最終需要項目別生産誘発額表!K32/最終需要項目別生産誘発額表!$M32)</f>
        <v>8.5578008601357967E-3</v>
      </c>
      <c r="L32" s="22">
        <f>IF(最終需要項目別生産誘発額表!$M32&lt;1,"-",最終需要項目別生産誘発額表!L32/最終需要項目別生産誘発額表!$M32)</f>
        <v>0.52979964598626528</v>
      </c>
      <c r="M32" s="29">
        <f>IF(最終需要項目別生産誘発額表!$M32&lt;1,"-",最終需要項目別生産誘発額表!M32/最終需要項目別生産誘発額表!$M32)</f>
        <v>1</v>
      </c>
      <c r="O32" s="70">
        <f>最終需要項目別生産誘発額表!S32/最終需要項目別生産誘発額表!$M32*100</f>
        <v>42.620944339649817</v>
      </c>
      <c r="P32" s="71">
        <f>最終需要項目別生産誘発額表!T32/最終需要項目別生産誘発額表!$M32*100</f>
        <v>3.5433109757100749</v>
      </c>
      <c r="Q32" s="72">
        <f>最終需要項目別生産誘発額表!U32/最終需要項目別生産誘発額表!$M32*100</f>
        <v>53.835744684640105</v>
      </c>
    </row>
    <row r="33" spans="2:17" x14ac:dyDescent="0.15">
      <c r="B33" s="5" t="s">
        <v>72</v>
      </c>
      <c r="C33" s="42" t="s">
        <v>134</v>
      </c>
      <c r="D33" s="21">
        <f>IF(最終需要項目別生産誘発額表!$M33&lt;1,"-",最終需要項目別生産誘発額表!D33/最終需要項目別生産誘発額表!$M33)</f>
        <v>1.482545754020414E-2</v>
      </c>
      <c r="E33" s="22">
        <f>IF(最終需要項目別生産誘発額表!$M33&lt;1,"-",最終需要項目別生産誘発額表!E33/最終需要項目別生産誘発額表!$M33)</f>
        <v>0.57358886585952795</v>
      </c>
      <c r="F33" s="22">
        <f>IF(最終需要項目別生産誘発額表!$M33&lt;1,"-",最終需要項目別生産誘発額表!F33/最終需要項目別生産誘発額表!$M33)</f>
        <v>3.5059189855479032E-2</v>
      </c>
      <c r="G33" s="22">
        <f>IF(最終需要項目別生産誘発額表!$M33&lt;1,"-",最終需要項目別生産誘発額表!G33/最終需要項目別生産誘発額表!$M33)</f>
        <v>1.6951769366859798E-2</v>
      </c>
      <c r="H33" s="22">
        <f>IF(最終需要項目別生産誘発額表!$M33&lt;1,"-",最終需要項目別生産誘発額表!H33/最終需要項目別生産誘発額表!$M33)</f>
        <v>8.4080886013984182E-2</v>
      </c>
      <c r="I33" s="22">
        <f>IF(最終需要項目別生産誘発額表!$M33&lt;1,"-",最終需要項目別生産誘発額表!I33/最終需要項目別生産誘発額表!$M33)</f>
        <v>-7.5150860954404378E-7</v>
      </c>
      <c r="J33" s="50">
        <f>IF(最終需要項目別生産誘発額表!$M33&lt;1,"-",最終需要項目別生産誘発額表!J33/最終需要項目別生産誘発額表!$M33)</f>
        <v>0</v>
      </c>
      <c r="K33" s="22">
        <f>IF(最終需要項目別生産誘発額表!$M33&lt;1,"-",最終需要項目別生産誘発額表!K33/最終需要項目別生産誘発額表!$M33)</f>
        <v>7.1251570063100206E-2</v>
      </c>
      <c r="L33" s="22">
        <f>IF(最終需要項目別生産誘発額表!$M33&lt;1,"-",最終需要項目別生産誘発額表!L33/最終需要項目別生産誘発額表!$M33)</f>
        <v>0.20424301280945428</v>
      </c>
      <c r="M33" s="29">
        <f>IF(最終需要項目別生産誘発額表!$M33&lt;1,"-",最終需要項目別生産誘発額表!M33/最終需要項目別生産誘発額表!$M33)</f>
        <v>1</v>
      </c>
      <c r="O33" s="70">
        <f>最終需要項目別生産誘発額表!S33/最終需要項目別生産誘発額表!$M33*100</f>
        <v>62.347351325521103</v>
      </c>
      <c r="P33" s="71">
        <f>最終需要項目別生産誘発額表!T33/最終需要項目別生産誘発額表!$M33*100</f>
        <v>10.103190387223442</v>
      </c>
      <c r="Q33" s="72">
        <f>最終需要項目別生産誘発額表!U33/最終需要項目別生産誘発額表!$M33*100</f>
        <v>27.549458287255447</v>
      </c>
    </row>
    <row r="34" spans="2:17" x14ac:dyDescent="0.15">
      <c r="B34" s="5" t="s">
        <v>73</v>
      </c>
      <c r="C34" s="42" t="s">
        <v>135</v>
      </c>
      <c r="D34" s="21">
        <f>IF(最終需要項目別生産誘発額表!$M34&lt;1,"-",最終需要項目別生産誘発額表!D34/最終需要項目別生産誘発額表!$M34)</f>
        <v>1.9689756478507236E-3</v>
      </c>
      <c r="E34" s="22">
        <f>IF(最終需要項目別生産誘発額表!$M34&lt;1,"-",最終需要項目別生産誘発額表!E34/最終需要項目別生産誘発額表!$M34)</f>
        <v>0.75413291017902184</v>
      </c>
      <c r="F34" s="22">
        <f>IF(最終需要項目別生産誘発額表!$M34&lt;1,"-",最終需要項目別生産誘発額表!F34/最終需要項目別生産誘発額表!$M34)</f>
        <v>4.0398295814956298E-2</v>
      </c>
      <c r="G34" s="22">
        <f>IF(最終需要項目別生産誘発額表!$M34&lt;1,"-",最終需要項目別生産誘発額表!G34/最終需要項目別生産誘発額表!$M34)</f>
        <v>7.3536977000947749E-3</v>
      </c>
      <c r="H34" s="22">
        <f>IF(最終需要項目別生産誘発額表!$M34&lt;1,"-",最終需要項目別生産誘発額表!H34/最終需要項目別生産誘発額表!$M34)</f>
        <v>2.6118272374348807E-2</v>
      </c>
      <c r="I34" s="22">
        <f>IF(最終需要項目別生産誘発額表!$M34&lt;1,"-",最終需要項目別生産誘発額表!I34/最終需要項目別生産誘発額表!$M34)</f>
        <v>-3.8081428130736417E-7</v>
      </c>
      <c r="J34" s="50">
        <f>IF(最終需要項目別生産誘発額表!$M34&lt;1,"-",最終需要項目別生産誘発額表!J34/最終需要項目別生産誘発額表!$M34)</f>
        <v>0</v>
      </c>
      <c r="K34" s="22">
        <f>IF(最終需要項目別生産誘発額表!$M34&lt;1,"-",最終需要項目別生産誘発額表!K34/最終需要項目別生産誘発額表!$M34)</f>
        <v>6.3208561017958548E-2</v>
      </c>
      <c r="L34" s="22">
        <f>IF(最終需要項目別生産誘発額表!$M34&lt;1,"-",最終需要項目別生産誘発額表!L34/最終需要項目別生産誘発額表!$M34)</f>
        <v>0.10681966808005035</v>
      </c>
      <c r="M34" s="29">
        <f>IF(最終需要項目別生産誘発額表!$M34&lt;1,"-",最終需要項目別生産誘発額表!M34/最終需要項目別生産誘発額表!$M34)</f>
        <v>1</v>
      </c>
      <c r="O34" s="70">
        <f>最終需要項目別生産誘発額表!S34/最終需要項目別生産誘発額表!$M34*100</f>
        <v>79.650018164182868</v>
      </c>
      <c r="P34" s="71">
        <f>最終需要項目別生産誘発額表!T34/最終需要項目別生産誘発額表!$M34*100</f>
        <v>3.3471589260162276</v>
      </c>
      <c r="Q34" s="72">
        <f>最終需要項目別生産誘発額表!U34/最終需要項目別生産誘発額表!$M34*100</f>
        <v>17.002822909800891</v>
      </c>
    </row>
    <row r="35" spans="2:17" x14ac:dyDescent="0.15">
      <c r="B35" s="5" t="s">
        <v>74</v>
      </c>
      <c r="C35" s="42" t="s">
        <v>136</v>
      </c>
      <c r="D35" s="21">
        <f>IF(最終需要項目別生産誘発額表!$M35&lt;1,"-",最終需要項目別生産誘発額表!D35/最終需要項目別生産誘発額表!$M35)</f>
        <v>1.8544168840904742E-3</v>
      </c>
      <c r="E35" s="22">
        <f>IF(最終需要項目別生産誘発額表!$M35&lt;1,"-",最終需要項目別生産誘発額表!E35/最終需要項目別生産誘発額表!$M35)</f>
        <v>0.8436178821226481</v>
      </c>
      <c r="F35" s="22">
        <f>IF(最終需要項目別生産誘発額表!$M35&lt;1,"-",最終需要項目別生産誘発額表!F35/最終需要項目別生産誘発額表!$M35)</f>
        <v>1.6382956317252305E-2</v>
      </c>
      <c r="G35" s="22">
        <f>IF(最終需要項目別生産誘発額表!$M35&lt;1,"-",最終需要項目別生産誘発額表!G35/最終需要項目別生産誘発額表!$M35)</f>
        <v>2.5266012318949345E-3</v>
      </c>
      <c r="H35" s="22">
        <f>IF(最終需要項目別生産誘発額表!$M35&lt;1,"-",最終需要項目別生産誘発額表!H35/最終需要項目別生産誘発額表!$M35)</f>
        <v>3.4568922747231633E-2</v>
      </c>
      <c r="I35" s="22">
        <f>IF(最終需要項目別生産誘発額表!$M35&lt;1,"-",最終需要項目別生産誘発額表!I35/最終需要項目別生産誘発額表!$M35)</f>
        <v>-3.0755687617000357E-7</v>
      </c>
      <c r="J35" s="50">
        <f>IF(最終需要項目別生産誘発額表!$M35&lt;1,"-",最終需要項目別生産誘発額表!J35/最終需要項目別生産誘発額表!$M35)</f>
        <v>0</v>
      </c>
      <c r="K35" s="22">
        <f>IF(最終需要項目別生産誘発額表!$M35&lt;1,"-",最終需要項目別生産誘発額表!K35/最終需要項目別生産誘発額表!$M35)</f>
        <v>4.9522094423999873E-3</v>
      </c>
      <c r="L35" s="22">
        <f>IF(最終需要項目別生産誘発額表!$M35&lt;1,"-",最終需要項目別生産誘発額表!L35/最終需要項目別生産誘発額表!$M35)</f>
        <v>9.6097318811358787E-2</v>
      </c>
      <c r="M35" s="29">
        <f>IF(最終需要項目別生産誘発額表!$M35&lt;1,"-",最終需要項目別生産誘発額表!M35/最終需要項目別生産誘発額表!$M35)</f>
        <v>1</v>
      </c>
      <c r="O35" s="70">
        <f>最終需要項目別生産誘発額表!S35/最終需要項目別生産誘発額表!$M35*100</f>
        <v>86.185525532399083</v>
      </c>
      <c r="P35" s="71">
        <f>最終需要項目別生産誘発額表!T35/最終需要項目別生産誘発額表!$M35*100</f>
        <v>3.7095216422250408</v>
      </c>
      <c r="Q35" s="72">
        <f>最終需要項目別生産誘発額表!U35/最終需要項目別生産誘発額表!$M35*100</f>
        <v>10.104952825375877</v>
      </c>
    </row>
    <row r="36" spans="2:17" x14ac:dyDescent="0.15">
      <c r="B36" s="5" t="s">
        <v>75</v>
      </c>
      <c r="C36" s="42" t="s">
        <v>137</v>
      </c>
      <c r="D36" s="21">
        <f>IF(最終需要項目別生産誘発額表!$M36&lt;1,"-",最終需要項目別生産誘発額表!D36/最終需要項目別生産誘発額表!$M36)</f>
        <v>8.0163524506397556E-3</v>
      </c>
      <c r="E36" s="22">
        <f>IF(最終需要項目別生産誘発額表!$M36&lt;1,"-",最終需要項目別生産誘発額表!E36/最終需要項目別生産誘発額表!$M36)</f>
        <v>0.42677497426048755</v>
      </c>
      <c r="F36" s="22">
        <f>IF(最終需要項目別生産誘発額表!$M36&lt;1,"-",最終需要項目別生産誘発額表!F36/最終需要項目別生産誘発額表!$M36)</f>
        <v>6.543619122593905E-2</v>
      </c>
      <c r="G36" s="22">
        <f>IF(最終需要項目別生産誘発額表!$M36&lt;1,"-",最終需要項目別生産誘発額表!G36/最終需要項目別生産誘発額表!$M36)</f>
        <v>2.0226094128881725E-2</v>
      </c>
      <c r="H36" s="22">
        <f>IF(最終需要項目別生産誘発額表!$M36&lt;1,"-",最終需要項目別生産誘発額表!H36/最終需要項目別生産誘発額表!$M36)</f>
        <v>6.3226652394275384E-2</v>
      </c>
      <c r="I36" s="22">
        <f>IF(最終需要項目別生産誘発額表!$M36&lt;1,"-",最終需要項目別生産誘発額表!I36/最終需要項目別生産誘発額表!$M36)</f>
        <v>-1.0747058965239768E-6</v>
      </c>
      <c r="J36" s="50">
        <f>IF(最終需要項目別生産誘発額表!$M36&lt;1,"-",最終需要項目別生産誘発額表!J36/最終需要項目別生産誘発額表!$M36)</f>
        <v>0</v>
      </c>
      <c r="K36" s="22">
        <f>IF(最終需要項目別生産誘発額表!$M36&lt;1,"-",最終需要項目別生産誘発額表!K36/最終需要項目別生産誘発額表!$M36)</f>
        <v>3.4674807387994125E-2</v>
      </c>
      <c r="L36" s="22">
        <f>IF(最終需要項目別生産誘発額表!$M36&lt;1,"-",最終需要項目別生産誘発額表!L36/最終需要項目別生産誘発額表!$M36)</f>
        <v>0.38164600285767902</v>
      </c>
      <c r="M36" s="29">
        <f>IF(最終需要項目別生産誘発額表!$M36&lt;1,"-",最終需要項目別生産誘発額表!M36/最終需要項目別生産誘発額表!$M36)</f>
        <v>1</v>
      </c>
      <c r="O36" s="70">
        <f>最終需要項目別生産誘発額表!S36/最終需要項目別生産誘発額表!$M36*100</f>
        <v>50.022751793706632</v>
      </c>
      <c r="P36" s="71">
        <f>最終需要項目別生産誘発額表!T36/最終需要項目別生産誘発額表!$M36*100</f>
        <v>8.34516718172606</v>
      </c>
      <c r="Q36" s="72">
        <f>最終需要項目別生産誘発額表!U36/最終需要項目別生産誘発額表!$M36*100</f>
        <v>41.632081024567313</v>
      </c>
    </row>
    <row r="37" spans="2:17" x14ac:dyDescent="0.15">
      <c r="B37" s="5" t="s">
        <v>76</v>
      </c>
      <c r="C37" s="42" t="s">
        <v>108</v>
      </c>
      <c r="D37" s="21">
        <f>IF(最終需要項目別生産誘発額表!$M37&lt;1,"-",最終需要項目別生産誘発額表!D37/最終需要項目別生産誘発額表!$M37)</f>
        <v>2.2513993824802786E-3</v>
      </c>
      <c r="E37" s="22">
        <f>IF(最終需要項目別生産誘発額表!$M37&lt;1,"-",最終需要項目別生産誘発額表!E37/最終需要項目別生産誘発額表!$M37)</f>
        <v>0.21908533481883144</v>
      </c>
      <c r="F37" s="22">
        <f>IF(最終需要項目別生産誘発額表!$M37&lt;1,"-",最終需要項目別生産誘発額表!F37/最終需要項目別生産誘発額表!$M37)</f>
        <v>2.7381185778128776E-2</v>
      </c>
      <c r="G37" s="22">
        <f>IF(最終需要項目別生産誘発額表!$M37&lt;1,"-",最終需要項目別生産誘発額表!G37/最終需要項目別生産誘発額表!$M37)</f>
        <v>1.037179690931174E-2</v>
      </c>
      <c r="H37" s="22">
        <f>IF(最終需要項目別生産誘発額表!$M37&lt;1,"-",最終需要項目別生産誘発額表!H37/最終需要項目別生産誘発額表!$M37)</f>
        <v>0.21254638937671391</v>
      </c>
      <c r="I37" s="22">
        <f>IF(最終需要項目別生産誘発額表!$M37&lt;1,"-",最終需要項目別生産誘発額表!I37/最終需要項目別生産誘発額表!$M37)</f>
        <v>-1.4863415815395091E-5</v>
      </c>
      <c r="J37" s="50">
        <f>IF(最終需要項目別生産誘発額表!$M37&lt;1,"-",最終需要項目別生産誘発額表!J37/最終需要項目別生産誘発額表!$M37)</f>
        <v>0</v>
      </c>
      <c r="K37" s="22">
        <f>IF(最終需要項目別生産誘発額表!$M37&lt;1,"-",最終需要項目別生産誘発額表!K37/最終需要項目別生産誘発額表!$M37)</f>
        <v>2.9866865120545091E-2</v>
      </c>
      <c r="L37" s="22">
        <f>IF(最終需要項目別生産誘発額表!$M37&lt;1,"-",最終需要項目別生産誘発額表!L37/最終需要項目別生産誘発額表!$M37)</f>
        <v>0.49851189202980406</v>
      </c>
      <c r="M37" s="29">
        <f>IF(最終需要項目別生産誘発額表!$M37&lt;1,"-",最終需要項目別生産誘発額表!M37/最終需要項目別生産誘発額表!$M37)</f>
        <v>1</v>
      </c>
      <c r="O37" s="70">
        <f>最終需要項目別生産誘発額表!S37/最終需要項目別生産誘発額表!$M37*100</f>
        <v>24.871791997944047</v>
      </c>
      <c r="P37" s="71">
        <f>最終需要項目別生産誘発額表!T37/最終需要項目別生産誘発額表!$M37*100</f>
        <v>22.290332287021027</v>
      </c>
      <c r="Q37" s="72">
        <f>最終需要項目別生産誘発額表!U37/最終需要項目別生産誘発額表!$M37*100</f>
        <v>52.837875715034919</v>
      </c>
    </row>
    <row r="38" spans="2:17" x14ac:dyDescent="0.15">
      <c r="B38" s="5" t="s">
        <v>77</v>
      </c>
      <c r="C38" s="42" t="s">
        <v>138</v>
      </c>
      <c r="D38" s="21">
        <f>IF(最終需要項目別生産誘発額表!$M38&lt;1,"-",最終需要項目別生産誘発額表!D38/最終需要項目別生産誘発額表!$M38)</f>
        <v>2.001808098614707E-5</v>
      </c>
      <c r="E38" s="22">
        <f>IF(最終需要項目別生産誘発額表!$M38&lt;1,"-",最終需要項目別生産誘発額表!E38/最終需要項目別生産誘発額表!$M38)</f>
        <v>2.0738216015081488E-2</v>
      </c>
      <c r="F38" s="22">
        <f>IF(最終需要項目別生産誘発額表!$M38&lt;1,"-",最終需要項目別生産誘発額表!F38/最終需要項目別生産誘発額表!$M38)</f>
        <v>0.97715009328380342</v>
      </c>
      <c r="G38" s="22">
        <f>IF(最終需要項目別生産誘発額表!$M38&lt;1,"-",最終需要項目別生産誘発額表!G38/最終需要項目別生産誘発額表!$M38)</f>
        <v>2.6226655340522522E-4</v>
      </c>
      <c r="H38" s="22">
        <f>IF(最終需要項目別生産誘発額表!$M38&lt;1,"-",最終需要項目別生産誘発額表!H38/最終需要項目別生産誘発額表!$M38)</f>
        <v>6.5923045331337557E-4</v>
      </c>
      <c r="I38" s="22">
        <f>IF(最終需要項目別生産誘発額表!$M38&lt;1,"-",最終需要項目別生産誘発額表!I38/最終需要項目別生産誘発額表!$M38)</f>
        <v>-6.524856598053215E-9</v>
      </c>
      <c r="J38" s="50">
        <f>IF(最終需要項目別生産誘発額表!$M38&lt;1,"-",最終需要項目別生産誘発額表!J38/最終需要項目別生産誘発額表!$M38)</f>
        <v>0</v>
      </c>
      <c r="K38" s="22">
        <f>IF(最終需要項目別生産誘発額表!$M38&lt;1,"-",最終需要項目別生産誘発額表!K38/最終需要項目別生産誘発額表!$M38)</f>
        <v>9.6269220498922827E-5</v>
      </c>
      <c r="L38" s="22">
        <f>IF(最終需要項目別生産誘発額表!$M38&lt;1,"-",最終需要項目別生産誘発額表!L38/最終需要項目別生産誘発額表!$M38)</f>
        <v>1.0739129177680187E-3</v>
      </c>
      <c r="M38" s="29">
        <f>IF(最終需要項目別生産誘発額表!$M38&lt;1,"-",最終需要項目別生産誘発額表!M38/最終需要項目別生産誘発額表!$M38)</f>
        <v>1</v>
      </c>
      <c r="O38" s="70">
        <f>最終需要項目別生産誘発額表!S38/最終需要項目別生産誘発額表!$M38*100</f>
        <v>99.790832737987103</v>
      </c>
      <c r="P38" s="71">
        <f>最終需要項目別生産誘発額表!T38/最終需要項目別生産誘発額表!$M38*100</f>
        <v>9.2149048186200289E-2</v>
      </c>
      <c r="Q38" s="72">
        <f>最終需要項目別生産誘発額表!U38/最終需要項目別生産誘発額表!$M38*100</f>
        <v>0.11701821382669414</v>
      </c>
    </row>
    <row r="39" spans="2:17" x14ac:dyDescent="0.15">
      <c r="B39" s="5" t="s">
        <v>78</v>
      </c>
      <c r="C39" s="42" t="s">
        <v>139</v>
      </c>
      <c r="D39" s="21">
        <f>IF(最終需要項目別生産誘発額表!$M39&lt;1,"-",最終需要項目別生産誘発額表!D39/最終需要項目別生産誘発額表!$M39)</f>
        <v>7.2253813628945523E-5</v>
      </c>
      <c r="E39" s="22">
        <f>IF(最終需要項目別生産誘発額表!$M39&lt;1,"-",最終需要項目別生産誘発額表!E39/最終需要項目別生産誘発額表!$M39)</f>
        <v>0.23461522504172869</v>
      </c>
      <c r="F39" s="22">
        <f>IF(最終需要項目別生産誘発額表!$M39&lt;1,"-",最終需要項目別生産誘発額表!F39/最終需要項目別生産誘発額表!$M39)</f>
        <v>0.37414441139538784</v>
      </c>
      <c r="G39" s="22">
        <f>IF(最終需要項目別生産誘発額表!$M39&lt;1,"-",最終需要項目別生産誘発額表!G39/最終需要項目別生産誘発額表!$M39)</f>
        <v>1.1701421264494073E-2</v>
      </c>
      <c r="H39" s="22">
        <f>IF(最終需要項目別生産誘発額表!$M39&lt;1,"-",最終需要項目別生産誘発額表!H39/最終需要項目別生産誘発額表!$M39)</f>
        <v>0.29593570962038285</v>
      </c>
      <c r="I39" s="22">
        <f>IF(最終需要項目別生産誘発額表!$M39&lt;1,"-",最終需要項目別生産誘発額表!I39/最終需要項目別生産誘発額表!$M39)</f>
        <v>-8.9156557769084439E-8</v>
      </c>
      <c r="J39" s="50">
        <f>IF(最終需要項目別生産誘発額表!$M39&lt;1,"-",最終需要項目別生産誘発額表!J39/最終需要項目別生産誘発額表!$M39)</f>
        <v>0</v>
      </c>
      <c r="K39" s="22">
        <f>IF(最終需要項目別生産誘発額表!$M39&lt;1,"-",最終需要項目別生産誘発額表!K39/最終需要項目別生産誘発額表!$M39)</f>
        <v>1.8037720581486699E-2</v>
      </c>
      <c r="L39" s="22">
        <f>IF(最終需要項目別生産誘発額表!$M39&lt;1,"-",最終需要項目別生産誘発額表!L39/最終需要項目別生産誘発額表!$M39)</f>
        <v>6.5493347439448693E-2</v>
      </c>
      <c r="M39" s="29">
        <f>IF(最終需要項目別生産誘発額表!$M39&lt;1,"-",最終需要項目別生産誘発額表!M39/最終需要項目別生産誘発額表!$M39)</f>
        <v>1</v>
      </c>
      <c r="O39" s="70">
        <f>最終需要項目別生産誘発額表!S39/最終需要項目別生産誘発額表!$M39*100</f>
        <v>60.883189025074543</v>
      </c>
      <c r="P39" s="71">
        <f>最終需要項目別生産誘発額表!T39/最終需要項目別生産誘発額表!$M39*100</f>
        <v>30.763704172831918</v>
      </c>
      <c r="Q39" s="72">
        <f>最終需要項目別生産誘発額表!U39/最終需要項目別生産誘発額表!$M39*100</f>
        <v>8.3531068020935404</v>
      </c>
    </row>
    <row r="40" spans="2:17" x14ac:dyDescent="0.15">
      <c r="B40" s="5" t="s">
        <v>79</v>
      </c>
      <c r="C40" s="42" t="s">
        <v>109</v>
      </c>
      <c r="D40" s="21">
        <f>IF(最終需要項目別生産誘発額表!$M40&lt;1,"-",最終需要項目別生産誘発額表!D40/最終需要項目別生産誘発額表!$M40)</f>
        <v>6.0032213172320952E-3</v>
      </c>
      <c r="E40" s="22">
        <f>IF(最終需要項目別生産誘発額表!$M40&lt;1,"-",最終需要項目別生産誘発額表!E40/最終需要項目別生産誘発額表!$M40)</f>
        <v>0.27045067173705806</v>
      </c>
      <c r="F40" s="22">
        <f>IF(最終需要項目別生産誘発額表!$M40&lt;1,"-",最終需要項目別生産誘発額表!F40/最終需要項目別生産誘発額表!$M40)</f>
        <v>0.68576163926706668</v>
      </c>
      <c r="G40" s="22">
        <f>IF(最終需要項目別生産誘発額表!$M40&lt;1,"-",最終需要項目別生産誘発額表!G40/最終需要項目別生産誘発額表!$M40)</f>
        <v>8.1117978868219889E-6</v>
      </c>
      <c r="H40" s="22">
        <f>IF(最終需要項目別生産誘発額表!$M40&lt;1,"-",最終需要項目別生産誘発額表!H40/最終需要項目別生産誘発額表!$M40)</f>
        <v>6.40730197780429E-5</v>
      </c>
      <c r="I40" s="22">
        <f>IF(最終需要項目別生産誘発額表!$M40&lt;1,"-",最終需要項目別生産誘発額表!I40/最終需要項目別生産誘発額表!$M40)</f>
        <v>-3.1653416468822391E-9</v>
      </c>
      <c r="J40" s="50">
        <f>IF(最終需要項目別生産誘発額表!$M40&lt;1,"-",最終需要項目別生産誘発額表!J40/最終需要項目別生産誘発額表!$M40)</f>
        <v>0</v>
      </c>
      <c r="K40" s="22">
        <f>IF(最終需要項目別生産誘発額表!$M40&lt;1,"-",最終需要項目別生産誘発額表!K40/最終需要項目別生産誘発額表!$M40)</f>
        <v>3.5369617606281607E-5</v>
      </c>
      <c r="L40" s="22">
        <f>IF(最終需要項目別生産誘発額表!$M40&lt;1,"-",最終需要項目別生産誘発額表!L40/最終需要項目別生産誘発額表!$M40)</f>
        <v>3.76769164087137E-2</v>
      </c>
      <c r="M40" s="29">
        <f>IF(最終需要項目別生産誘発額表!$M40&lt;1,"-",最終需要項目別生産誘発額表!M40/最終需要項目別生産誘発額表!$M40)</f>
        <v>1</v>
      </c>
      <c r="O40" s="70">
        <f>最終需要項目別生産誘発額表!S40/最終需要項目別生産誘発額表!$M40*100</f>
        <v>96.22155323213569</v>
      </c>
      <c r="P40" s="71">
        <f>最終需要項目別生産誘発額表!T40/最終需要項目別生産誘発額表!$M40*100</f>
        <v>7.2181652323218002E-3</v>
      </c>
      <c r="Q40" s="72">
        <f>最終需要項目別生産誘発額表!U40/最終需要項目別生産誘発額表!$M40*100</f>
        <v>3.7712286026319979</v>
      </c>
    </row>
    <row r="41" spans="2:17" x14ac:dyDescent="0.15">
      <c r="B41" s="5" t="s">
        <v>80</v>
      </c>
      <c r="C41" s="42" t="s">
        <v>146</v>
      </c>
      <c r="D41" s="21">
        <f>IF(最終需要項目別生産誘発額表!$M41&lt;1,"-",最終需要項目別生産誘発額表!D41/最終需要項目別生産誘発額表!$M41)</f>
        <v>3.362382385233822E-3</v>
      </c>
      <c r="E41" s="22">
        <f>IF(最終需要項目別生産誘発額表!$M41&lt;1,"-",最終需要項目別生産誘発額表!E41/最終需要項目別生産誘発額表!$M41)</f>
        <v>0.81992374871960272</v>
      </c>
      <c r="F41" s="22">
        <f>IF(最終需要項目別生産誘発額表!$M41&lt;1,"-",最終需要項目別生産誘発額表!F41/最終需要項目別生産誘発額表!$M41)</f>
        <v>3.8404417413631188E-2</v>
      </c>
      <c r="G41" s="22">
        <f>IF(最終需要項目別生産誘発額表!$M41&lt;1,"-",最終需要項目別生産誘発額表!G41/最終需要項目別生産誘発額表!$M41)</f>
        <v>8.6520315551380719E-3</v>
      </c>
      <c r="H41" s="22">
        <f>IF(最終需要項目別生産誘発額表!$M41&lt;1,"-",最終需要項目別生産誘発額表!H41/最終需要項目別生産誘発額表!$M41)</f>
        <v>3.1730799103454714E-2</v>
      </c>
      <c r="I41" s="22">
        <f>IF(最終需要項目別生産誘発額表!$M41&lt;1,"-",最終需要項目別生産誘発額表!I41/最終需要項目別生産誘発額表!$M41)</f>
        <v>-5.0545871669323223E-7</v>
      </c>
      <c r="J41" s="50">
        <f>IF(最終需要項目別生産誘発額表!$M41&lt;1,"-",最終需要項目別生産誘発額表!J41/最終需要項目別生産誘発額表!$M41)</f>
        <v>0</v>
      </c>
      <c r="K41" s="22">
        <f>IF(最終需要項目別生産誘発額表!$M41&lt;1,"-",最終需要項目別生産誘発額表!K41/最終需要項目別生産誘発額表!$M41)</f>
        <v>1.6249991061360939E-2</v>
      </c>
      <c r="L41" s="22">
        <f>IF(最終需要項目別生産誘発額表!$M41&lt;1,"-",最終需要項目別生産誘発額表!L41/最終需要項目別生産誘発額表!$M41)</f>
        <v>8.1677135220295433E-2</v>
      </c>
      <c r="M41" s="29">
        <f>IF(最終需要項目別生産誘発額表!$M41&lt;1,"-",最終需要項目別生産誘発額表!M41/最終需要項目別生産誘発額表!$M41)</f>
        <v>1</v>
      </c>
      <c r="O41" s="70">
        <f>最終需要項目別生産誘発額表!S41/最終需要項目別生産誘発額表!$M41*100</f>
        <v>86.169054851846766</v>
      </c>
      <c r="P41" s="71">
        <f>最終需要項目別生産誘発額表!T41/最終需要項目別生産誘発額表!$M41*100</f>
        <v>4.0382325199876092</v>
      </c>
      <c r="Q41" s="72">
        <f>最終需要項目別生産誘発額表!U41/最終需要項目別生産誘発額表!$M41*100</f>
        <v>9.7927126281656367</v>
      </c>
    </row>
    <row r="42" spans="2:17" x14ac:dyDescent="0.15">
      <c r="B42" s="5" t="s">
        <v>81</v>
      </c>
      <c r="C42" s="42" t="s">
        <v>110</v>
      </c>
      <c r="D42" s="21">
        <f>IF(最終需要項目別生産誘発額表!$M42&lt;1,"-",最終需要項目別生産誘発額表!D42/最終需要項目別生産誘発額表!$M42)</f>
        <v>3.077923602462865E-3</v>
      </c>
      <c r="E42" s="22">
        <f>IF(最終需要項目別生産誘発額表!$M42&lt;1,"-",最終需要項目別生産誘発額表!E42/最終需要項目別生産誘発額表!$M42)</f>
        <v>0.18819961576963351</v>
      </c>
      <c r="F42" s="22">
        <f>IF(最終需要項目別生産誘発額表!$M42&lt;1,"-",最終需要項目別生産誘発額表!F42/最終需要項目別生産誘発額表!$M42)</f>
        <v>7.7203920217534833E-2</v>
      </c>
      <c r="G42" s="22">
        <f>IF(最終需要項目別生産誘発額表!$M42&lt;1,"-",最終需要項目別生産誘発額表!G42/最終需要項目別生産誘発額表!$M42)</f>
        <v>2.2012043215630064E-2</v>
      </c>
      <c r="H42" s="22">
        <f>IF(最終需要項目別生産誘発額表!$M42&lt;1,"-",最終需要項目別生産誘発額表!H42/最終需要項目別生産誘発額表!$M42)</f>
        <v>7.4877331796342178E-2</v>
      </c>
      <c r="I42" s="22">
        <f>IF(最終需要項目別生産誘発額表!$M42&lt;1,"-",最終需要項目別生産誘発額表!I42/最終需要項目別生産誘発額表!$M42)</f>
        <v>-1.2687645570654162E-6</v>
      </c>
      <c r="J42" s="50">
        <f>IF(最終需要項目別生産誘発額表!$M42&lt;1,"-",最終需要項目別生産誘発額表!J42/最終需要項目別生産誘発額表!$M42)</f>
        <v>0</v>
      </c>
      <c r="K42" s="22">
        <f>IF(最終需要項目別生産誘発額表!$M42&lt;1,"-",最終需要項目別生産誘発額表!K42/最終需要項目別生産誘発額表!$M42)</f>
        <v>5.3209483694499515E-2</v>
      </c>
      <c r="L42" s="22">
        <f>IF(最終需要項目別生産誘発額表!$M42&lt;1,"-",最終需要項目別生産誘発額表!L42/最終需要項目別生産誘発額表!$M42)</f>
        <v>0.5814209504684541</v>
      </c>
      <c r="M42" s="29">
        <f>IF(最終需要項目別生産誘発額表!$M42&lt;1,"-",最終需要項目別生産誘発額表!M42/最終需要項目別生産誘発額表!$M42)</f>
        <v>1</v>
      </c>
      <c r="O42" s="70">
        <f>最終需要項目別生産誘発額表!S42/最終需要項目別生産誘発額表!$M42*100</f>
        <v>26.848145958963123</v>
      </c>
      <c r="P42" s="71">
        <f>最終需要項目別生産誘発額表!T42/最終需要項目別生産誘発額表!$M42*100</f>
        <v>9.6888106247415191</v>
      </c>
      <c r="Q42" s="72">
        <f>最終需要項目別生産誘発額表!U42/最終需要項目別生産誘発額表!$M42*100</f>
        <v>63.463043416295349</v>
      </c>
    </row>
    <row r="43" spans="2:17" x14ac:dyDescent="0.15">
      <c r="B43" s="5" t="s">
        <v>82</v>
      </c>
      <c r="C43" s="42" t="s">
        <v>111</v>
      </c>
      <c r="D43" s="21">
        <f>IF(最終需要項目別生産誘発額表!$M43&lt;1,"-",最終需要項目別生産誘発額表!D43/最終需要項目別生産誘発額表!$M43)</f>
        <v>8.7274436228997082E-2</v>
      </c>
      <c r="E43" s="22">
        <f>IF(最終需要項目別生産誘発額表!$M43&lt;1,"-",最終需要項目別生産誘発額表!E43/最終需要項目別生産誘発額表!$M43)</f>
        <v>0.69662452901835703</v>
      </c>
      <c r="F43" s="22">
        <f>IF(最終需要項目別生産誘発額表!$M43&lt;1,"-",最終需要項目別生産誘発額表!F43/最終需要項目別生産誘発額表!$M43)</f>
        <v>2.0797587898378343E-2</v>
      </c>
      <c r="G43" s="22">
        <f>IF(最終需要項目別生産誘発額表!$M43&lt;1,"-",最終需要項目別生産誘発額表!G43/最終需要項目別生産誘発額表!$M43)</f>
        <v>4.1744570194889052E-4</v>
      </c>
      <c r="H43" s="22">
        <f>IF(最終需要項目別生産誘発額表!$M43&lt;1,"-",最終需要項目別生産誘発額表!H43/最終需要項目別生産誘発額表!$M43)</f>
        <v>6.8075688898389559E-3</v>
      </c>
      <c r="I43" s="22">
        <f>IF(最終需要項目別生産誘発額表!$M43&lt;1,"-",最終需要項目別生産誘発額表!I43/最終需要項目別生産誘発額表!$M43)</f>
        <v>-8.5535911101970578E-8</v>
      </c>
      <c r="J43" s="50">
        <f>IF(最終需要項目別生産誘発額表!$M43&lt;1,"-",最終需要項目別生産誘発額表!J43/最終需要項目別生産誘発額表!$M43)</f>
        <v>0</v>
      </c>
      <c r="K43" s="22">
        <f>IF(最終需要項目別生産誘発額表!$M43&lt;1,"-",最終需要項目別生産誘発額表!K43/最終需要項目別生産誘発額表!$M43)</f>
        <v>1.4224204063821216E-2</v>
      </c>
      <c r="L43" s="22">
        <f>IF(最終需要項目別生産誘発額表!$M43&lt;1,"-",最終需要項目別生産誘発額表!L43/最終需要項目別生産誘発額表!$M43)</f>
        <v>0.17385431373456964</v>
      </c>
      <c r="M43" s="29">
        <f>IF(最終需要項目別生産誘発額表!$M43&lt;1,"-",最終需要項目別生産誘発額表!M43/最終需要項目別生産誘発額表!$M43)</f>
        <v>1</v>
      </c>
      <c r="O43" s="70">
        <f>最終需要項目別生産誘発額表!S43/最終需要項目別生産誘発額表!$M43*100</f>
        <v>80.469655314573245</v>
      </c>
      <c r="P43" s="71">
        <f>最終需要項目別生産誘発額表!T43/最終需要項目別生産誘発額表!$M43*100</f>
        <v>0.72249290558767443</v>
      </c>
      <c r="Q43" s="72">
        <f>最終需要項目別生産誘発額表!U43/最終需要項目別生産誘発額表!$M43*100</f>
        <v>18.807851779839087</v>
      </c>
    </row>
    <row r="44" spans="2:17" x14ac:dyDescent="0.15">
      <c r="B44" s="5" t="s">
        <v>83</v>
      </c>
      <c r="C44" s="42" t="s">
        <v>3</v>
      </c>
      <c r="D44" s="21">
        <f>IF(最終需要項目別生産誘発額表!$M44&lt;1,"-",最終需要項目別生産誘発額表!D44/最終需要項目別生産誘発額表!$M44)</f>
        <v>8.51306590776622E-3</v>
      </c>
      <c r="E44" s="22">
        <f>IF(最終需要項目別生産誘発額表!$M44&lt;1,"-",最終需要項目別生産誘発額表!E44/最終需要項目別生産誘発額表!$M44)</f>
        <v>0.35140731664711844</v>
      </c>
      <c r="F44" s="22">
        <f>IF(最終需要項目別生産誘発額表!$M44&lt;1,"-",最終需要項目別生産誘発額表!F44/最終需要項目別生産誘発額表!$M44)</f>
        <v>0.26020134442079451</v>
      </c>
      <c r="G44" s="22">
        <f>IF(最終需要項目別生産誘発額表!$M44&lt;1,"-",最終需要項目別生産誘発額表!G44/最終需要項目別生産誘発額表!$M44)</f>
        <v>2.3734192571098243E-2</v>
      </c>
      <c r="H44" s="22">
        <f>IF(最終需要項目別生産誘発額表!$M44&lt;1,"-",最終需要項目別生産誘発額表!H44/最終需要項目別生産誘発額表!$M44)</f>
        <v>0.10683336464929061</v>
      </c>
      <c r="I44" s="22">
        <f>IF(最終需要項目別生産誘発額表!$M44&lt;1,"-",最終需要項目別生産誘発額表!I44/最終需要項目別生産誘発額表!$M44)</f>
        <v>-1.625779251258146E-6</v>
      </c>
      <c r="J44" s="50">
        <f>IF(最終需要項目別生産誘発額表!$M44&lt;1,"-",最終需要項目別生産誘発額表!J44/最終需要項目別生産誘発額表!$M44)</f>
        <v>0</v>
      </c>
      <c r="K44" s="22">
        <f>IF(最終需要項目別生産誘発額表!$M44&lt;1,"-",最終需要項目別生産誘発額表!K44/最終需要項目別生産誘発額表!$M44)</f>
        <v>3.1924283235689445E-2</v>
      </c>
      <c r="L44" s="22">
        <f>IF(最終需要項目別生産誘発額表!$M44&lt;1,"-",最終需要項目別生産誘発額表!L44/最終需要項目別生産誘発額表!$M44)</f>
        <v>0.21738805834749397</v>
      </c>
      <c r="M44" s="29">
        <f>IF(最終需要項目別生産誘発額表!$M44&lt;1,"-",最終需要項目別生産誘発額表!M44/最終需要項目別生産誘発額表!$M44)</f>
        <v>1</v>
      </c>
      <c r="O44" s="70">
        <f>最終需要項目別生産誘発額表!S44/最終需要項目別生産誘発額表!$M44*100</f>
        <v>62.012172697567912</v>
      </c>
      <c r="P44" s="71">
        <f>最終需要項目別生産誘発額表!T44/最終需要項目別生産誘発額表!$M44*100</f>
        <v>13.056593144113759</v>
      </c>
      <c r="Q44" s="72">
        <f>最終需要項目別生産誘発額表!U44/最終需要項目別生産誘発額表!$M44*100</f>
        <v>24.93123415831834</v>
      </c>
    </row>
    <row r="45" spans="2:17" x14ac:dyDescent="0.15">
      <c r="B45" s="5" t="s">
        <v>84</v>
      </c>
      <c r="C45" s="42" t="s">
        <v>4</v>
      </c>
      <c r="D45" s="21">
        <f>IF(最終需要項目別生産誘発額表!$M45&lt;1,"-",最終需要項目別生産誘発額表!D45/最終需要項目別生産誘発額表!$M45)</f>
        <v>3.3115047726053281E-3</v>
      </c>
      <c r="E45" s="22">
        <f>IF(最終需要項目別生産誘発額表!$M45&lt;1,"-",最終需要項目別生産誘発額表!E45/最終需要項目別生産誘発額表!$M45)</f>
        <v>0.6030094755711477</v>
      </c>
      <c r="F45" s="22">
        <f>IF(最終需要項目別生産誘発額表!$M45&lt;1,"-",最終需要項目別生産誘発額表!F45/最終需要項目別生産誘発額表!$M45)</f>
        <v>4.7662642308276784E-2</v>
      </c>
      <c r="G45" s="22">
        <f>IF(最終需要項目別生産誘発額表!$M45&lt;1,"-",最終需要項目別生産誘発額表!G45/最終需要項目別生産誘発額表!$M45)</f>
        <v>4.3385624421100707E-2</v>
      </c>
      <c r="H45" s="22">
        <f>IF(最終需要項目別生産誘発額表!$M45&lt;1,"-",最終需要項目別生産誘発額表!H45/最終需要項目別生産誘発額表!$M45)</f>
        <v>0.10905364974318615</v>
      </c>
      <c r="I45" s="22">
        <f>IF(最終需要項目別生産誘発額表!$M45&lt;1,"-",最終需要項目別生産誘発額表!I45/最終需要項目別生産誘発額表!$M45)</f>
        <v>-1.0793788765252348E-6</v>
      </c>
      <c r="J45" s="50">
        <f>IF(最終需要項目別生産誘発額表!$M45&lt;1,"-",最終需要項目別生産誘発額表!J45/最終需要項目別生産誘発額表!$M45)</f>
        <v>0</v>
      </c>
      <c r="K45" s="22">
        <f>IF(最終需要項目別生産誘発額表!$M45&lt;1,"-",最終需要項目別生産誘発額表!K45/最終需要項目別生産誘発額表!$M45)</f>
        <v>1.5925401808384684E-2</v>
      </c>
      <c r="L45" s="22">
        <f>IF(最終需要項目別生産誘発額表!$M45&lt;1,"-",最終需要項目別生産誘発額表!L45/最終需要項目別生産誘発額表!$M45)</f>
        <v>0.17765278075417512</v>
      </c>
      <c r="M45" s="29">
        <f>IF(最終需要項目別生産誘発額表!$M45&lt;1,"-",最終需要項目別生産誘発額表!M45/最終需要項目別生産誘発額表!$M45)</f>
        <v>1</v>
      </c>
      <c r="O45" s="73">
        <f>最終需要項目別生産誘発額表!S45/最終需要項目別生産誘発額表!$M45*100</f>
        <v>65.398362265202977</v>
      </c>
      <c r="P45" s="74">
        <f>最終需要項目別生産誘発額表!T45/最終需要項目別生産誘発額表!$M45*100</f>
        <v>15.243819478541035</v>
      </c>
      <c r="Q45" s="75">
        <f>最終需要項目別生産誘発額表!U45/最終需要項目別生産誘発額表!$M45*100</f>
        <v>19.357818256255982</v>
      </c>
    </row>
    <row r="46" spans="2:17" x14ac:dyDescent="0.15">
      <c r="B46" s="6"/>
      <c r="C46" s="42" t="s">
        <v>27</v>
      </c>
      <c r="D46" s="27">
        <f>IF(最終需要項目別生産誘発額表!$M46&lt;1,"-",最終需要項目別生産誘発額表!D46/最終需要項目別生産誘発額表!$M46)</f>
        <v>7.9339336614143736E-3</v>
      </c>
      <c r="E46" s="27">
        <f>IF(最終需要項目別生産誘発額表!$M46&lt;1,"-",最終需要項目別生産誘発額表!E46/最終需要項目別生産誘発額表!$M46)</f>
        <v>0.37452163510048608</v>
      </c>
      <c r="F46" s="27">
        <f>IF(最終需要項目別生産誘発額表!$M46&lt;1,"-",最終需要項目別生産誘発額表!F46/最終需要項目別生産誘発額表!$M46)</f>
        <v>0.17897399271733641</v>
      </c>
      <c r="G46" s="27">
        <f>IF(最終需要項目別生産誘発額表!$M46&lt;1,"-",最終需要項目別生産誘発額表!G46/最終需要項目別生産誘発額表!$M46)</f>
        <v>3.6220204599311155E-2</v>
      </c>
      <c r="H46" s="27">
        <f>IF(最終需要項目別生産誘発額表!$M46&lt;1,"-",最終需要項目別生産誘発額表!H46/最終需要項目別生産誘発額表!$M46)</f>
        <v>0.11560739890121093</v>
      </c>
      <c r="I46" s="27">
        <f>IF(最終需要項目別生産誘発額表!$M46&lt;1,"-",最終需要項目別生産誘発額表!I46/最終需要項目別生産誘発額表!$M46)</f>
        <v>-2.4149052840154402E-6</v>
      </c>
      <c r="J46" s="51">
        <f>IF(最終需要項目別生産誘発額表!$M46&lt;1,"-",最終需要項目別生産誘発額表!J46/最終需要項目別生産誘発額表!$M46)</f>
        <v>0</v>
      </c>
      <c r="K46" s="27">
        <f>IF(最終需要項目別生産誘発額表!$M46&lt;1,"-",最終需要項目別生産誘発額表!K46/最終需要項目別生産誘発額表!$M46)</f>
        <v>3.1895658286098139E-2</v>
      </c>
      <c r="L46" s="27">
        <f>IF(最終需要項目別生産誘発額表!$M46&lt;1,"-",最終需要項目別生産誘発額表!L46/最終需要項目別生産誘発額表!$M46)</f>
        <v>0.25484959163942705</v>
      </c>
      <c r="M46" s="30">
        <f>IF(最終需要項目別生産誘発額表!$M46&lt;1,"-",最終需要項目別生産誘発額表!M46/最終需要項目別生産誘発額表!$M46)</f>
        <v>1</v>
      </c>
    </row>
    <row r="48" spans="2:17" x14ac:dyDescent="0.15">
      <c r="D48">
        <f>D46*100</f>
        <v>0.79339336614143741</v>
      </c>
      <c r="E48">
        <f t="shared" ref="E48:M48" si="0">E46*100</f>
        <v>37.452163510048607</v>
      </c>
      <c r="F48">
        <f t="shared" si="0"/>
        <v>17.89739927173364</v>
      </c>
      <c r="G48">
        <f t="shared" si="0"/>
        <v>3.6220204599311154</v>
      </c>
      <c r="H48">
        <f t="shared" si="0"/>
        <v>11.560739890121093</v>
      </c>
      <c r="I48">
        <f t="shared" si="0"/>
        <v>-2.4149052840154403E-4</v>
      </c>
      <c r="J48">
        <f t="shared" si="0"/>
        <v>0</v>
      </c>
      <c r="K48">
        <f t="shared" si="0"/>
        <v>3.1895658286098136</v>
      </c>
      <c r="L48">
        <f t="shared" si="0"/>
        <v>25.484959163942705</v>
      </c>
      <c r="M48">
        <f t="shared" si="0"/>
        <v>100</v>
      </c>
    </row>
  </sheetData>
  <phoneticPr fontId="2"/>
  <pageMargins left="0.7" right="0.7" top="0.75" bottom="0.75" header="0.3" footer="0.3"/>
  <ignoredErrors>
    <ignoredError sqref="B9:B45 D7:L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6:S46"/>
  <sheetViews>
    <sheetView topLeftCell="A3" workbookViewId="0"/>
  </sheetViews>
  <sheetFormatPr defaultRowHeight="13.5" x14ac:dyDescent="0.15"/>
  <cols>
    <col min="3" max="3" width="18.625" customWidth="1"/>
    <col min="4" max="4" width="9.125" bestFit="1" customWidth="1"/>
    <col min="5" max="5" width="9.75" customWidth="1"/>
    <col min="6" max="6" width="9.625" customWidth="1"/>
    <col min="7" max="7" width="9.125" bestFit="1" customWidth="1"/>
    <col min="8" max="8" width="10.5" customWidth="1"/>
    <col min="9" max="9" width="9.125" bestFit="1" customWidth="1"/>
    <col min="10" max="10" width="9.125" customWidth="1"/>
    <col min="11" max="11" width="9.625" customWidth="1"/>
    <col min="12" max="12" width="10.375" customWidth="1"/>
    <col min="13" max="13" width="10.5" customWidth="1"/>
  </cols>
  <sheetData>
    <row r="6" spans="2:19" x14ac:dyDescent="0.15">
      <c r="C6" s="1"/>
    </row>
    <row r="7" spans="2:19" x14ac:dyDescent="0.15">
      <c r="B7" s="3"/>
      <c r="C7" s="4"/>
      <c r="D7" s="7" t="s">
        <v>86</v>
      </c>
      <c r="E7" s="5" t="s">
        <v>87</v>
      </c>
      <c r="F7" s="5" t="s">
        <v>88</v>
      </c>
      <c r="G7" s="5" t="s">
        <v>89</v>
      </c>
      <c r="H7" s="5" t="s">
        <v>90</v>
      </c>
      <c r="I7" s="5" t="s">
        <v>91</v>
      </c>
      <c r="J7" s="5" t="s">
        <v>92</v>
      </c>
      <c r="K7" s="5" t="s">
        <v>94</v>
      </c>
      <c r="L7" s="5" t="s">
        <v>95</v>
      </c>
      <c r="M7" s="5"/>
    </row>
    <row r="8" spans="2:19" ht="40.5" x14ac:dyDescent="0.15">
      <c r="B8" s="8"/>
      <c r="C8" s="9"/>
      <c r="D8" s="11" t="s">
        <v>5</v>
      </c>
      <c r="E8" s="10" t="s">
        <v>40</v>
      </c>
      <c r="F8" s="10" t="s">
        <v>6</v>
      </c>
      <c r="G8" s="10" t="s">
        <v>7</v>
      </c>
      <c r="H8" s="10" t="s">
        <v>8</v>
      </c>
      <c r="I8" s="10" t="s">
        <v>9</v>
      </c>
      <c r="J8" s="52" t="s">
        <v>120</v>
      </c>
      <c r="K8" s="10" t="s">
        <v>12</v>
      </c>
      <c r="L8" s="10" t="s">
        <v>13</v>
      </c>
      <c r="M8" s="12" t="s">
        <v>36</v>
      </c>
      <c r="N8" s="1"/>
      <c r="O8" s="1"/>
      <c r="P8" s="1"/>
      <c r="Q8" s="1"/>
      <c r="R8" s="1"/>
      <c r="S8" s="1"/>
    </row>
    <row r="9" spans="2:19" x14ac:dyDescent="0.15">
      <c r="B9" s="5" t="s">
        <v>48</v>
      </c>
      <c r="C9" s="42" t="s">
        <v>143</v>
      </c>
      <c r="D9" s="139">
        <f>誘発額計算!AA9</f>
        <v>77.480654819138323</v>
      </c>
      <c r="E9" s="140">
        <f>誘発額計算!AB9</f>
        <v>1995.6187596788488</v>
      </c>
      <c r="F9" s="140">
        <f>誘発額計算!AC9</f>
        <v>91.967636506523505</v>
      </c>
      <c r="G9" s="140">
        <f>誘発額計算!AD9</f>
        <v>16.40019130398526</v>
      </c>
      <c r="H9" s="140">
        <f>誘発額計算!AE9</f>
        <v>105.43095268331192</v>
      </c>
      <c r="I9" s="140">
        <f>誘発額計算!AF9</f>
        <v>-0.11727856044270109</v>
      </c>
      <c r="J9" s="142">
        <f>誘発額計算!AG9</f>
        <v>0</v>
      </c>
      <c r="K9" s="140">
        <f>誘発額計算!AH9</f>
        <v>59.180506465821786</v>
      </c>
      <c r="L9" s="140">
        <f>誘発額計算!AI9</f>
        <v>4922.2065006983157</v>
      </c>
      <c r="M9" s="141">
        <f t="shared" ref="M9:M45" si="0">SUM(D9:L9)</f>
        <v>7268.1679235955025</v>
      </c>
    </row>
    <row r="10" spans="2:19" x14ac:dyDescent="0.15">
      <c r="B10" s="5" t="s">
        <v>49</v>
      </c>
      <c r="C10" s="42" t="s">
        <v>104</v>
      </c>
      <c r="D10" s="55">
        <f>誘発額計算!AA10</f>
        <v>0</v>
      </c>
      <c r="E10" s="143">
        <f>誘発額計算!AB10</f>
        <v>0</v>
      </c>
      <c r="F10" s="143">
        <f>誘発額計算!AC10</f>
        <v>0</v>
      </c>
      <c r="G10" s="143">
        <f>誘発額計算!AD10</f>
        <v>0</v>
      </c>
      <c r="H10" s="143">
        <f>誘発額計算!AE10</f>
        <v>0</v>
      </c>
      <c r="I10" s="143">
        <f>誘発額計算!AF10</f>
        <v>0</v>
      </c>
      <c r="J10" s="150">
        <f>誘発額計算!AG10</f>
        <v>0</v>
      </c>
      <c r="K10" s="143">
        <f>誘発額計算!AH10</f>
        <v>0</v>
      </c>
      <c r="L10" s="143">
        <f>誘発額計算!AI10</f>
        <v>0</v>
      </c>
      <c r="M10" s="144">
        <f t="shared" si="0"/>
        <v>0</v>
      </c>
    </row>
    <row r="11" spans="2:19" x14ac:dyDescent="0.15">
      <c r="B11" s="5" t="s">
        <v>50</v>
      </c>
      <c r="C11" s="42" t="s">
        <v>123</v>
      </c>
      <c r="D11" s="55">
        <f>誘発額計算!AA11</f>
        <v>441.26846946893988</v>
      </c>
      <c r="E11" s="143">
        <f>誘発額計算!AB11</f>
        <v>14243.999452016427</v>
      </c>
      <c r="F11" s="143">
        <f>誘発額計算!AC11</f>
        <v>248.78146624393713</v>
      </c>
      <c r="G11" s="143">
        <f>誘発額計算!AD11</f>
        <v>2.9843738171474703</v>
      </c>
      <c r="H11" s="143">
        <f>誘発額計算!AE11</f>
        <v>52.342829680538948</v>
      </c>
      <c r="I11" s="143">
        <f>誘発額計算!AF11</f>
        <v>-1.7568913271595781</v>
      </c>
      <c r="J11" s="150">
        <f>誘発額計算!AG11</f>
        <v>0</v>
      </c>
      <c r="K11" s="143">
        <f>誘発額計算!AH11</f>
        <v>1106.3337064151256</v>
      </c>
      <c r="L11" s="143">
        <f>誘発額計算!AI11</f>
        <v>61173.106724139696</v>
      </c>
      <c r="M11" s="144">
        <f t="shared" si="0"/>
        <v>77267.060130454658</v>
      </c>
    </row>
    <row r="12" spans="2:19" x14ac:dyDescent="0.15">
      <c r="B12" s="5" t="s">
        <v>51</v>
      </c>
      <c r="C12" s="42" t="s">
        <v>124</v>
      </c>
      <c r="D12" s="55">
        <f>誘発額計算!AA12</f>
        <v>3.3718082150931106</v>
      </c>
      <c r="E12" s="143">
        <f>誘発額計算!AB12</f>
        <v>222.20891134832934</v>
      </c>
      <c r="F12" s="143">
        <f>誘発額計算!AC12</f>
        <v>14.487646532130817</v>
      </c>
      <c r="G12" s="143">
        <f>誘発額計算!AD12</f>
        <v>3.0575330428339011</v>
      </c>
      <c r="H12" s="143">
        <f>誘発額計算!AE12</f>
        <v>18.120348335137983</v>
      </c>
      <c r="I12" s="143">
        <f>誘発額計算!AF12</f>
        <v>-1.7063620682853119E-2</v>
      </c>
      <c r="J12" s="150">
        <f>誘発額計算!AG12</f>
        <v>0</v>
      </c>
      <c r="K12" s="143">
        <f>誘発額計算!AH12</f>
        <v>89.444681832484889</v>
      </c>
      <c r="L12" s="143">
        <f>誘発額計算!AI12</f>
        <v>2043.5949375393259</v>
      </c>
      <c r="M12" s="144">
        <f t="shared" si="0"/>
        <v>2394.2688032246533</v>
      </c>
    </row>
    <row r="13" spans="2:19" x14ac:dyDescent="0.15">
      <c r="B13" s="5" t="s">
        <v>52</v>
      </c>
      <c r="C13" s="42" t="s">
        <v>105</v>
      </c>
      <c r="D13" s="55">
        <f>誘発額計算!AA13</f>
        <v>55.678691230031383</v>
      </c>
      <c r="E13" s="143">
        <f>誘発額計算!AB13</f>
        <v>969.43794311739487</v>
      </c>
      <c r="F13" s="143">
        <f>誘発額計算!AC13</f>
        <v>324.25906453007076</v>
      </c>
      <c r="G13" s="143">
        <f>誘発額計算!AD13</f>
        <v>441.9509630297826</v>
      </c>
      <c r="H13" s="143">
        <f>誘発額計算!AE13</f>
        <v>1043.6951175772447</v>
      </c>
      <c r="I13" s="143">
        <f>誘発額計算!AF13</f>
        <v>-0.42286981267595525</v>
      </c>
      <c r="J13" s="150">
        <f>誘発額計算!AG13</f>
        <v>0</v>
      </c>
      <c r="K13" s="143">
        <f>誘発額計算!AH13</f>
        <v>109.11850188935568</v>
      </c>
      <c r="L13" s="143">
        <f>誘発額計算!AI13</f>
        <v>5699.2002169073294</v>
      </c>
      <c r="M13" s="144">
        <f t="shared" si="0"/>
        <v>8642.9176284685345</v>
      </c>
    </row>
    <row r="14" spans="2:19" x14ac:dyDescent="0.15">
      <c r="B14" s="5" t="s">
        <v>53</v>
      </c>
      <c r="C14" s="42" t="s">
        <v>125</v>
      </c>
      <c r="D14" s="55">
        <f>誘発額計算!AA14</f>
        <v>136.83314547816238</v>
      </c>
      <c r="E14" s="143">
        <f>誘発額計算!AB14</f>
        <v>4437.279433063276</v>
      </c>
      <c r="F14" s="143">
        <f>誘発額計算!AC14</f>
        <v>4352.9311884340141</v>
      </c>
      <c r="G14" s="143">
        <f>誘発額計算!AD14</f>
        <v>79.205623941885463</v>
      </c>
      <c r="H14" s="143">
        <f>誘発額計算!AE14</f>
        <v>258.44340551236184</v>
      </c>
      <c r="I14" s="143">
        <f>誘発額計算!AF14</f>
        <v>1.0256314942608966</v>
      </c>
      <c r="J14" s="150">
        <f>誘発額計算!AG14</f>
        <v>0</v>
      </c>
      <c r="K14" s="143">
        <f>誘発額計算!AH14</f>
        <v>3032.6919636694211</v>
      </c>
      <c r="L14" s="143">
        <f>誘発額計算!AI14</f>
        <v>30284.11272226771</v>
      </c>
      <c r="M14" s="144">
        <f t="shared" si="0"/>
        <v>42582.523113861098</v>
      </c>
    </row>
    <row r="15" spans="2:19" x14ac:dyDescent="0.15">
      <c r="B15" s="5" t="s">
        <v>54</v>
      </c>
      <c r="C15" s="42" t="s">
        <v>126</v>
      </c>
      <c r="D15" s="55">
        <f>誘発額計算!AA15</f>
        <v>3.8906377014800664</v>
      </c>
      <c r="E15" s="143">
        <f>誘発額計算!AB15</f>
        <v>314.45908701708987</v>
      </c>
      <c r="F15" s="143">
        <f>誘発額計算!AC15</f>
        <v>70.482056938474884</v>
      </c>
      <c r="G15" s="143">
        <f>誘発額計算!AD15</f>
        <v>24.182694200502411</v>
      </c>
      <c r="H15" s="143">
        <f>誘発額計算!AE15</f>
        <v>58.279558712375511</v>
      </c>
      <c r="I15" s="143">
        <f>誘発額計算!AF15</f>
        <v>-1.5807499553499343E-2</v>
      </c>
      <c r="J15" s="150">
        <f>誘発額計算!AG15</f>
        <v>0</v>
      </c>
      <c r="K15" s="143">
        <f>誘発額計算!AH15</f>
        <v>10.887985169493303</v>
      </c>
      <c r="L15" s="143">
        <f>誘発額計算!AI15</f>
        <v>1105.0341464921996</v>
      </c>
      <c r="M15" s="144">
        <f t="shared" si="0"/>
        <v>1587.2003587320621</v>
      </c>
    </row>
    <row r="16" spans="2:19" x14ac:dyDescent="0.15">
      <c r="B16" s="5" t="s">
        <v>55</v>
      </c>
      <c r="C16" s="42" t="s">
        <v>144</v>
      </c>
      <c r="D16" s="55">
        <f>誘発額計算!AA16</f>
        <v>22.832700187681755</v>
      </c>
      <c r="E16" s="143">
        <f>誘発額計算!AB16</f>
        <v>1054.7169255940375</v>
      </c>
      <c r="F16" s="143">
        <f>誘発額計算!AC16</f>
        <v>259.91163049398438</v>
      </c>
      <c r="G16" s="143">
        <f>誘発額計算!AD16</f>
        <v>176.72336275633387</v>
      </c>
      <c r="H16" s="143">
        <f>誘発額計算!AE16</f>
        <v>448.36706907876675</v>
      </c>
      <c r="I16" s="143">
        <f>誘発額計算!AF16</f>
        <v>-0.99893025854874318</v>
      </c>
      <c r="J16" s="150">
        <f>誘発額計算!AG16</f>
        <v>0</v>
      </c>
      <c r="K16" s="143">
        <f>誘発額計算!AH16</f>
        <v>1750.8606829509006</v>
      </c>
      <c r="L16" s="143">
        <f>誘発額計算!AI16</f>
        <v>19982.011195271785</v>
      </c>
      <c r="M16" s="144">
        <f t="shared" si="0"/>
        <v>23694.424636074942</v>
      </c>
    </row>
    <row r="17" spans="2:13" x14ac:dyDescent="0.15">
      <c r="B17" s="5" t="s">
        <v>56</v>
      </c>
      <c r="C17" s="42" t="s">
        <v>127</v>
      </c>
      <c r="D17" s="55">
        <f>誘発額計算!AA17</f>
        <v>5.5070214820815053</v>
      </c>
      <c r="E17" s="143">
        <f>誘発額計算!AB17</f>
        <v>250.39622544929676</v>
      </c>
      <c r="F17" s="143">
        <f>誘発額計算!AC17</f>
        <v>60.395226550002207</v>
      </c>
      <c r="G17" s="143">
        <f>誘発額計算!AD17</f>
        <v>463.24129100488824</v>
      </c>
      <c r="H17" s="143">
        <f>誘発額計算!AE17</f>
        <v>951.24269151391331</v>
      </c>
      <c r="I17" s="143">
        <f>誘発額計算!AF17</f>
        <v>-4.3685388886874517E-2</v>
      </c>
      <c r="J17" s="150">
        <f>誘発額計算!AG17</f>
        <v>0</v>
      </c>
      <c r="K17" s="143">
        <f>誘発額計算!AH17</f>
        <v>569.5956676706636</v>
      </c>
      <c r="L17" s="143">
        <f>誘発額計算!AI17</f>
        <v>3206.8470564221448</v>
      </c>
      <c r="M17" s="144">
        <f t="shared" si="0"/>
        <v>5507.1814947041039</v>
      </c>
    </row>
    <row r="18" spans="2:13" x14ac:dyDescent="0.15">
      <c r="B18" s="5" t="s">
        <v>57</v>
      </c>
      <c r="C18" s="42" t="s">
        <v>128</v>
      </c>
      <c r="D18" s="55">
        <f>誘発額計算!AA18</f>
        <v>0.52037758702862746</v>
      </c>
      <c r="E18" s="143">
        <f>誘発額計算!AB18</f>
        <v>30.250224077975673</v>
      </c>
      <c r="F18" s="143">
        <f>誘発額計算!AC18</f>
        <v>8.4210859141130836</v>
      </c>
      <c r="G18" s="143">
        <f>誘発額計算!AD18</f>
        <v>111.74612308818682</v>
      </c>
      <c r="H18" s="143">
        <f>誘発額計算!AE18</f>
        <v>240.14054049983838</v>
      </c>
      <c r="I18" s="143">
        <f>誘発額計算!AF18</f>
        <v>-5.1891444861126804E-2</v>
      </c>
      <c r="J18" s="150">
        <f>誘発額計算!AG18</f>
        <v>0</v>
      </c>
      <c r="K18" s="143">
        <f>誘発額計算!AH18</f>
        <v>82.021854656263415</v>
      </c>
      <c r="L18" s="143">
        <f>誘発額計算!AI18</f>
        <v>2850.5725585098403</v>
      </c>
      <c r="M18" s="144">
        <f t="shared" si="0"/>
        <v>3323.6208728883853</v>
      </c>
    </row>
    <row r="19" spans="2:13" x14ac:dyDescent="0.15">
      <c r="B19" s="5" t="s">
        <v>58</v>
      </c>
      <c r="C19" s="42" t="s">
        <v>129</v>
      </c>
      <c r="D19" s="55">
        <f>誘発額計算!AA19</f>
        <v>-0.74606065382016162</v>
      </c>
      <c r="E19" s="143">
        <f>誘発額計算!AB19</f>
        <v>-59.927312420854037</v>
      </c>
      <c r="F19" s="143">
        <f>誘発額計算!AC19</f>
        <v>-17.74270380267</v>
      </c>
      <c r="G19" s="143">
        <f>誘発額計算!AD19</f>
        <v>-29.434180451464506</v>
      </c>
      <c r="H19" s="143">
        <f>誘発額計算!AE19</f>
        <v>-32.04687794165023</v>
      </c>
      <c r="I19" s="143">
        <f>誘発額計算!AF19</f>
        <v>3.7199070418607406E-2</v>
      </c>
      <c r="J19" s="150">
        <f>誘発額計算!AG19</f>
        <v>0</v>
      </c>
      <c r="K19" s="143">
        <f>誘発額計算!AH19</f>
        <v>124.73118886472041</v>
      </c>
      <c r="L19" s="143">
        <f>誘発額計算!AI19</f>
        <v>1098.2686699916112</v>
      </c>
      <c r="M19" s="144">
        <f t="shared" si="0"/>
        <v>1083.1399226562912</v>
      </c>
    </row>
    <row r="20" spans="2:13" x14ac:dyDescent="0.15">
      <c r="B20" s="5" t="s">
        <v>59</v>
      </c>
      <c r="C20" s="42" t="s">
        <v>130</v>
      </c>
      <c r="D20" s="55">
        <f>誘発額計算!AA20</f>
        <v>26.18129932559901</v>
      </c>
      <c r="E20" s="143">
        <f>誘発額計算!AB20</f>
        <v>599.63663939545904</v>
      </c>
      <c r="F20" s="143">
        <f>誘発額計算!AC20</f>
        <v>236.82697513933465</v>
      </c>
      <c r="G20" s="143">
        <f>誘発額計算!AD20</f>
        <v>1118.8393193479294</v>
      </c>
      <c r="H20" s="143">
        <f>誘発額計算!AE20</f>
        <v>2532.8202879824594</v>
      </c>
      <c r="I20" s="143">
        <f>誘発額計算!AF20</f>
        <v>-0.20390756437298663</v>
      </c>
      <c r="J20" s="150">
        <f>誘発額計算!AG20</f>
        <v>0</v>
      </c>
      <c r="K20" s="143">
        <f>誘発額計算!AH20</f>
        <v>884.10561418418649</v>
      </c>
      <c r="L20" s="143">
        <f>誘発額計算!AI20</f>
        <v>19860.953483349498</v>
      </c>
      <c r="M20" s="144">
        <f t="shared" si="0"/>
        <v>25259.159711160093</v>
      </c>
    </row>
    <row r="21" spans="2:13" x14ac:dyDescent="0.15">
      <c r="B21" s="5" t="s">
        <v>60</v>
      </c>
      <c r="C21" s="42" t="s">
        <v>37</v>
      </c>
      <c r="D21" s="55">
        <f>誘発額計算!AA21</f>
        <v>0.63544355290228127</v>
      </c>
      <c r="E21" s="143">
        <f>誘発額計算!AB21</f>
        <v>46.120094099277914</v>
      </c>
      <c r="F21" s="143">
        <f>誘発額計算!AC21</f>
        <v>19.146913425559472</v>
      </c>
      <c r="G21" s="143">
        <f>誘発額計算!AD21</f>
        <v>63.439970144552255</v>
      </c>
      <c r="H21" s="143">
        <f>誘発額計算!AE21</f>
        <v>720.01260536697077</v>
      </c>
      <c r="I21" s="143">
        <f>誘発額計算!AF21</f>
        <v>-2.3466830123820618E-2</v>
      </c>
      <c r="J21" s="150">
        <f>誘発額計算!AG21</f>
        <v>0</v>
      </c>
      <c r="K21" s="143">
        <f>誘発額計算!AH21</f>
        <v>1938.7011961927626</v>
      </c>
      <c r="L21" s="143">
        <f>誘発額計算!AI21</f>
        <v>6251.9233836797657</v>
      </c>
      <c r="M21" s="144">
        <f t="shared" si="0"/>
        <v>9039.9561396316676</v>
      </c>
    </row>
    <row r="22" spans="2:13" x14ac:dyDescent="0.15">
      <c r="B22" s="5" t="s">
        <v>61</v>
      </c>
      <c r="C22" s="42" t="s">
        <v>38</v>
      </c>
      <c r="D22" s="55">
        <f>誘発額計算!AA22</f>
        <v>0.79502117288610519</v>
      </c>
      <c r="E22" s="143">
        <f>誘発額計算!AB22</f>
        <v>49.227134102424408</v>
      </c>
      <c r="F22" s="143">
        <f>誘発額計算!AC22</f>
        <v>19.758387623782721</v>
      </c>
      <c r="G22" s="143">
        <f>誘発額計算!AD22</f>
        <v>18.470238502795929</v>
      </c>
      <c r="H22" s="143">
        <f>誘発額計算!AE22</f>
        <v>758.54292259469491</v>
      </c>
      <c r="I22" s="143">
        <f>誘発額計算!AF22</f>
        <v>-2.6337923902416103E-2</v>
      </c>
      <c r="J22" s="150">
        <f>誘発額計算!AG22</f>
        <v>0</v>
      </c>
      <c r="K22" s="143">
        <f>誘発額計算!AH22</f>
        <v>3648.1846859343073</v>
      </c>
      <c r="L22" s="143">
        <f>誘発額計算!AI22</f>
        <v>6212.1011926266865</v>
      </c>
      <c r="M22" s="144">
        <f t="shared" si="0"/>
        <v>10707.053244633677</v>
      </c>
    </row>
    <row r="23" spans="2:13" x14ac:dyDescent="0.15">
      <c r="B23" s="5" t="s">
        <v>62</v>
      </c>
      <c r="C23" s="42" t="s">
        <v>39</v>
      </c>
      <c r="D23" s="55">
        <f>誘発額計算!AA23</f>
        <v>1.1320930366813093</v>
      </c>
      <c r="E23" s="143">
        <f>誘発額計算!AB23</f>
        <v>45.672292934967651</v>
      </c>
      <c r="F23" s="143">
        <f>誘発額計算!AC23</f>
        <v>76.277748727031707</v>
      </c>
      <c r="G23" s="143">
        <f>誘発額計算!AD23</f>
        <v>40.724341867264471</v>
      </c>
      <c r="H23" s="143">
        <f>誘発額計算!AE23</f>
        <v>261.60501929523895</v>
      </c>
      <c r="I23" s="143">
        <f>誘発額計算!AF23</f>
        <v>-3.1773373540070551E-2</v>
      </c>
      <c r="J23" s="150">
        <f>誘発額計算!AG23</f>
        <v>0</v>
      </c>
      <c r="K23" s="143">
        <f>誘発額計算!AH23</f>
        <v>3692.2284608023592</v>
      </c>
      <c r="L23" s="143">
        <f>誘発額計算!AI23</f>
        <v>11082.779419669741</v>
      </c>
      <c r="M23" s="144">
        <f t="shared" si="0"/>
        <v>15200.387602959745</v>
      </c>
    </row>
    <row r="24" spans="2:13" x14ac:dyDescent="0.15">
      <c r="B24" s="5" t="s">
        <v>63</v>
      </c>
      <c r="C24" s="42" t="s">
        <v>106</v>
      </c>
      <c r="D24" s="55">
        <f>誘発額計算!AA24</f>
        <v>0.89176761682676986</v>
      </c>
      <c r="E24" s="143">
        <f>誘発額計算!AB24</f>
        <v>62.613953453470749</v>
      </c>
      <c r="F24" s="143">
        <f>誘発額計算!AC24</f>
        <v>45.82276070534202</v>
      </c>
      <c r="G24" s="143">
        <f>誘発額計算!AD24</f>
        <v>8.0762217316901932</v>
      </c>
      <c r="H24" s="143">
        <f>誘発額計算!AE24</f>
        <v>32.981019623896799</v>
      </c>
      <c r="I24" s="143">
        <f>誘発額計算!AF24</f>
        <v>-4.2943342144059884E-2</v>
      </c>
      <c r="J24" s="150">
        <f>誘発額計算!AG24</f>
        <v>0</v>
      </c>
      <c r="K24" s="143">
        <f>誘発額計算!AH24</f>
        <v>1123.5654584499605</v>
      </c>
      <c r="L24" s="143">
        <f>誘発額計算!AI24</f>
        <v>2964.8160031930424</v>
      </c>
      <c r="M24" s="144">
        <f t="shared" si="0"/>
        <v>4238.7242414320854</v>
      </c>
    </row>
    <row r="25" spans="2:13" x14ac:dyDescent="0.15">
      <c r="B25" s="5" t="s">
        <v>64</v>
      </c>
      <c r="C25" s="42" t="s">
        <v>131</v>
      </c>
      <c r="D25" s="55">
        <f>誘発額計算!AA25</f>
        <v>5.0012177209128312</v>
      </c>
      <c r="E25" s="143">
        <f>誘発額計算!AB25</f>
        <v>473.56766312076314</v>
      </c>
      <c r="F25" s="143">
        <f>誘発額計算!AC25</f>
        <v>15.820553435261266</v>
      </c>
      <c r="G25" s="143">
        <f>誘発額計算!AD25</f>
        <v>34.611440165132876</v>
      </c>
      <c r="H25" s="143">
        <f>誘発額計算!AE25</f>
        <v>318.9885337583766</v>
      </c>
      <c r="I25" s="143">
        <f>誘発額計算!AF25</f>
        <v>1.0006288593927664E-2</v>
      </c>
      <c r="J25" s="150">
        <f>誘発額計算!AG25</f>
        <v>0</v>
      </c>
      <c r="K25" s="143">
        <f>誘発額計算!AH25</f>
        <v>531.64234919116495</v>
      </c>
      <c r="L25" s="143">
        <f>誘発額計算!AI25</f>
        <v>4974.762705435407</v>
      </c>
      <c r="M25" s="144">
        <f t="shared" si="0"/>
        <v>6354.4044691156123</v>
      </c>
    </row>
    <row r="26" spans="2:13" x14ac:dyDescent="0.15">
      <c r="B26" s="5" t="s">
        <v>65</v>
      </c>
      <c r="C26" s="42" t="s">
        <v>145</v>
      </c>
      <c r="D26" s="55">
        <f>誘発額計算!AA26</f>
        <v>0.37535819138164189</v>
      </c>
      <c r="E26" s="143">
        <f>誘発額計算!AB26</f>
        <v>49.23019438048054</v>
      </c>
      <c r="F26" s="143">
        <f>誘発額計算!AC26</f>
        <v>1.9822861045972475</v>
      </c>
      <c r="G26" s="143">
        <f>誘発額計算!AD26</f>
        <v>11.865390425614518</v>
      </c>
      <c r="H26" s="143">
        <f>誘発額計算!AE26</f>
        <v>68.062286093765778</v>
      </c>
      <c r="I26" s="143">
        <f>誘発額計算!AF26</f>
        <v>-9.2429202516916154E-3</v>
      </c>
      <c r="J26" s="150">
        <f>誘発額計算!AG26</f>
        <v>0</v>
      </c>
      <c r="K26" s="143">
        <f>誘発額計算!AH26</f>
        <v>417.70828539032954</v>
      </c>
      <c r="L26" s="143">
        <f>誘発額計算!AI26</f>
        <v>1176.3261285098365</v>
      </c>
      <c r="M26" s="144">
        <f t="shared" si="0"/>
        <v>1725.5406861757542</v>
      </c>
    </row>
    <row r="27" spans="2:13" x14ac:dyDescent="0.15">
      <c r="B27" s="5" t="s">
        <v>66</v>
      </c>
      <c r="C27" s="42" t="s">
        <v>132</v>
      </c>
      <c r="D27" s="55">
        <f>誘発額計算!AA27</f>
        <v>1.6628801561436743</v>
      </c>
      <c r="E27" s="143">
        <f>誘発額計算!AB27</f>
        <v>1698.7864778150827</v>
      </c>
      <c r="F27" s="143">
        <f>誘発額計算!AC27</f>
        <v>133.77056405774582</v>
      </c>
      <c r="G27" s="143">
        <f>誘発額計算!AD27</f>
        <v>157.73405474554508</v>
      </c>
      <c r="H27" s="143">
        <f>誘発額計算!AE27</f>
        <v>1250.6884769459514</v>
      </c>
      <c r="I27" s="143">
        <f>誘発額計算!AF27</f>
        <v>-6.6756011608313043E-2</v>
      </c>
      <c r="J27" s="150">
        <f>誘発額計算!AG27</f>
        <v>0</v>
      </c>
      <c r="K27" s="143">
        <f>誘発額計算!AH27</f>
        <v>2473.7060081686045</v>
      </c>
      <c r="L27" s="143">
        <f>誘発額計算!AI27</f>
        <v>4379.2364933766466</v>
      </c>
      <c r="M27" s="144">
        <f t="shared" si="0"/>
        <v>10095.518199254111</v>
      </c>
    </row>
    <row r="28" spans="2:13" x14ac:dyDescent="0.15">
      <c r="B28" s="5" t="s">
        <v>67</v>
      </c>
      <c r="C28" s="42" t="s">
        <v>0</v>
      </c>
      <c r="D28" s="55">
        <f>誘発額計算!AA28</f>
        <v>77.751307762509967</v>
      </c>
      <c r="E28" s="143">
        <f>誘発額計算!AB28</f>
        <v>2201.1087546796289</v>
      </c>
      <c r="F28" s="143">
        <f>誘発額計算!AC28</f>
        <v>445.89836753501555</v>
      </c>
      <c r="G28" s="143">
        <f>誘発額計算!AD28</f>
        <v>93.544407082278127</v>
      </c>
      <c r="H28" s="143">
        <f>誘発額計算!AE28</f>
        <v>1048.436060390427</v>
      </c>
      <c r="I28" s="143">
        <f>誘発額計算!AF28</f>
        <v>-0.68789302526857909</v>
      </c>
      <c r="J28" s="150">
        <f>誘発額計算!AG28</f>
        <v>0</v>
      </c>
      <c r="K28" s="143">
        <f>誘発額計算!AH28</f>
        <v>693.53211281027745</v>
      </c>
      <c r="L28" s="143">
        <f>誘発額計算!AI28</f>
        <v>17661.038168695941</v>
      </c>
      <c r="M28" s="144">
        <f t="shared" si="0"/>
        <v>22220.621285930807</v>
      </c>
    </row>
    <row r="29" spans="2:13" x14ac:dyDescent="0.15">
      <c r="B29" s="5" t="s">
        <v>68</v>
      </c>
      <c r="C29" s="42" t="s">
        <v>133</v>
      </c>
      <c r="D29" s="55">
        <f>誘発額計算!AA29</f>
        <v>138.08410563639848</v>
      </c>
      <c r="E29" s="143">
        <f>誘発額計算!AB29</f>
        <v>11272.793415175511</v>
      </c>
      <c r="F29" s="143">
        <f>誘発額計算!AC29</f>
        <v>4096.1795197279444</v>
      </c>
      <c r="G29" s="143">
        <f>誘発額計算!AD29</f>
        <v>99812.382473939084</v>
      </c>
      <c r="H29" s="143">
        <f>誘発額計算!AE29</f>
        <v>201932.17021274069</v>
      </c>
      <c r="I29" s="143">
        <f>誘発額計算!AF29</f>
        <v>-3.9231314089445878E-2</v>
      </c>
      <c r="J29" s="150">
        <f>誘発額計算!AG29</f>
        <v>0</v>
      </c>
      <c r="K29" s="143">
        <f>誘発額計算!AH29</f>
        <v>531.22984792979548</v>
      </c>
      <c r="L29" s="143">
        <f>誘発額計算!AI29</f>
        <v>4537.6718802112337</v>
      </c>
      <c r="M29" s="144">
        <f t="shared" si="0"/>
        <v>322320.47222404653</v>
      </c>
    </row>
    <row r="30" spans="2:13" x14ac:dyDescent="0.15">
      <c r="B30" s="5" t="s">
        <v>69</v>
      </c>
      <c r="C30" s="42" t="s">
        <v>107</v>
      </c>
      <c r="D30" s="55">
        <f>誘発額計算!AA30</f>
        <v>364.89242776283692</v>
      </c>
      <c r="E30" s="143">
        <f>誘発額計算!AB30</f>
        <v>27116.4554746258</v>
      </c>
      <c r="F30" s="143">
        <f>誘発額計算!AC30</f>
        <v>4485.6433322463527</v>
      </c>
      <c r="G30" s="143">
        <f>誘発額計算!AD30</f>
        <v>412.61675660127713</v>
      </c>
      <c r="H30" s="143">
        <f>誘発額計算!AE30</f>
        <v>1814.1719311088068</v>
      </c>
      <c r="I30" s="143">
        <f>誘発額計算!AF30</f>
        <v>-6.3755856003183078E-2</v>
      </c>
      <c r="J30" s="150">
        <f>誘発額計算!AG30</f>
        <v>0</v>
      </c>
      <c r="K30" s="143">
        <f>誘発額計算!AH30</f>
        <v>972.58837064075271</v>
      </c>
      <c r="L30" s="143">
        <f>誘発額計算!AI30</f>
        <v>7358.764180586184</v>
      </c>
      <c r="M30" s="144">
        <f t="shared" si="0"/>
        <v>42525.068717716007</v>
      </c>
    </row>
    <row r="31" spans="2:13" x14ac:dyDescent="0.15">
      <c r="B31" s="5" t="s">
        <v>70</v>
      </c>
      <c r="C31" s="42" t="s">
        <v>1</v>
      </c>
      <c r="D31" s="55">
        <f>誘発額計算!AA31</f>
        <v>189.34363962360794</v>
      </c>
      <c r="E31" s="143">
        <f>誘発額計算!AB31</f>
        <v>15270.736604431799</v>
      </c>
      <c r="F31" s="143">
        <f>誘発額計算!AC31</f>
        <v>3735.5865368935242</v>
      </c>
      <c r="G31" s="143">
        <f>誘発額計算!AD31</f>
        <v>423.40911716321784</v>
      </c>
      <c r="H31" s="143">
        <f>誘発額計算!AE31</f>
        <v>1576.1103270459971</v>
      </c>
      <c r="I31" s="143">
        <f>誘発額計算!AF31</f>
        <v>-1.8587564890673793E-2</v>
      </c>
      <c r="J31" s="150">
        <f>誘発額計算!AG31</f>
        <v>0</v>
      </c>
      <c r="K31" s="143">
        <f>誘発額計算!AH31</f>
        <v>433.60208979034428</v>
      </c>
      <c r="L31" s="143">
        <f>誘発額計算!AI31</f>
        <v>5041.6482244651461</v>
      </c>
      <c r="M31" s="144">
        <f t="shared" si="0"/>
        <v>26670.417951848744</v>
      </c>
    </row>
    <row r="32" spans="2:13" x14ac:dyDescent="0.15">
      <c r="B32" s="5" t="s">
        <v>71</v>
      </c>
      <c r="C32" s="42" t="s">
        <v>2</v>
      </c>
      <c r="D32" s="55">
        <f>誘発額計算!AA32</f>
        <v>250.77968600159645</v>
      </c>
      <c r="E32" s="143">
        <f>誘発額計算!AB32</f>
        <v>5399.0674261290878</v>
      </c>
      <c r="F32" s="143">
        <f>誘発額計算!AC32</f>
        <v>11743.453920080441</v>
      </c>
      <c r="G32" s="143">
        <f>誘発額計算!AD32</f>
        <v>281.52183397843618</v>
      </c>
      <c r="H32" s="143">
        <f>誘発額計算!AE32</f>
        <v>1164.497341771096</v>
      </c>
      <c r="I32" s="143">
        <f>誘発額計算!AF32</f>
        <v>-1.9435337177278713E-2</v>
      </c>
      <c r="J32" s="150">
        <f>誘発額計算!AG32</f>
        <v>0</v>
      </c>
      <c r="K32" s="143">
        <f>誘発額計算!AH32</f>
        <v>349.23770188635899</v>
      </c>
      <c r="L32" s="143">
        <f>誘発額計算!AI32</f>
        <v>21620.74274085338</v>
      </c>
      <c r="M32" s="144">
        <f t="shared" si="0"/>
        <v>40809.281215363226</v>
      </c>
    </row>
    <row r="33" spans="2:13" x14ac:dyDescent="0.15">
      <c r="B33" s="5" t="s">
        <v>72</v>
      </c>
      <c r="C33" s="42" t="s">
        <v>134</v>
      </c>
      <c r="D33" s="55">
        <f>誘発額計算!AA33</f>
        <v>8135.153952321798</v>
      </c>
      <c r="E33" s="143">
        <f>誘発額計算!AB33</f>
        <v>314744.66919154959</v>
      </c>
      <c r="F33" s="143">
        <f>誘発額計算!AC33</f>
        <v>19237.983458153245</v>
      </c>
      <c r="G33" s="143">
        <f>誘発額計算!AD33</f>
        <v>9301.9222637602434</v>
      </c>
      <c r="H33" s="143">
        <f>誘発額計算!AE33</f>
        <v>46137.594763362933</v>
      </c>
      <c r="I33" s="143">
        <f>誘発額計算!AF33</f>
        <v>-0.41237433776036464</v>
      </c>
      <c r="J33" s="150">
        <f>誘発額計算!AG33</f>
        <v>0</v>
      </c>
      <c r="K33" s="143">
        <f>誘発額計算!AH33</f>
        <v>39097.780978163435</v>
      </c>
      <c r="L33" s="143">
        <f>誘発額計算!AI33</f>
        <v>112074.00165459345</v>
      </c>
      <c r="M33" s="144">
        <f t="shared" si="0"/>
        <v>548728.69388756691</v>
      </c>
    </row>
    <row r="34" spans="2:13" x14ac:dyDescent="0.15">
      <c r="B34" s="5" t="s">
        <v>73</v>
      </c>
      <c r="C34" s="42" t="s">
        <v>135</v>
      </c>
      <c r="D34" s="55">
        <f>誘発額計算!AA34</f>
        <v>583.04634233484319</v>
      </c>
      <c r="E34" s="143">
        <f>誘発額計算!AB34</f>
        <v>223311.26105808729</v>
      </c>
      <c r="F34" s="143">
        <f>誘発額計算!AC34</f>
        <v>11962.605346176939</v>
      </c>
      <c r="G34" s="143">
        <f>誘発額計算!AD34</f>
        <v>2177.5518409059896</v>
      </c>
      <c r="H34" s="143">
        <f>誘発額計算!AE34</f>
        <v>7734.0535890283199</v>
      </c>
      <c r="I34" s="143">
        <f>誘発額計算!AF34</f>
        <v>-0.11276542402517511</v>
      </c>
      <c r="J34" s="150">
        <f>誘発額計算!AG34</f>
        <v>0</v>
      </c>
      <c r="K34" s="143">
        <f>誘発額計算!AH34</f>
        <v>18717.103152594958</v>
      </c>
      <c r="L34" s="143">
        <f>誘発額計算!AI34</f>
        <v>31631.075189517593</v>
      </c>
      <c r="M34" s="144">
        <f t="shared" si="0"/>
        <v>296116.5837532219</v>
      </c>
    </row>
    <row r="35" spans="2:13" x14ac:dyDescent="0.15">
      <c r="B35" s="5" t="s">
        <v>74</v>
      </c>
      <c r="C35" s="42" t="s">
        <v>136</v>
      </c>
      <c r="D35" s="55">
        <f>誘発額計算!AA35</f>
        <v>1440.7751229816397</v>
      </c>
      <c r="E35" s="143">
        <f>誘発額計算!AB35</f>
        <v>655442.51041529444</v>
      </c>
      <c r="F35" s="143">
        <f>誘発額計算!AC35</f>
        <v>12728.613563270603</v>
      </c>
      <c r="G35" s="143">
        <f>誘発額計算!AD35</f>
        <v>1963.0236500971068</v>
      </c>
      <c r="H35" s="143">
        <f>誘発額計算!AE35</f>
        <v>26858.062148691854</v>
      </c>
      <c r="I35" s="143">
        <f>誘発額計算!AF35</f>
        <v>-0.23895398056894881</v>
      </c>
      <c r="J35" s="150">
        <f>誘発額計算!AG35</f>
        <v>0</v>
      </c>
      <c r="K35" s="143">
        <f>誘発額計算!AH35</f>
        <v>3847.5815387671869</v>
      </c>
      <c r="L35" s="143">
        <f>誘発額計算!AI35</f>
        <v>74662.082467259446</v>
      </c>
      <c r="M35" s="144">
        <f t="shared" si="0"/>
        <v>776942.40995238174</v>
      </c>
    </row>
    <row r="36" spans="2:13" x14ac:dyDescent="0.15">
      <c r="B36" s="5" t="s">
        <v>75</v>
      </c>
      <c r="C36" s="42" t="s">
        <v>137</v>
      </c>
      <c r="D36" s="55">
        <f>誘発額計算!AA36</f>
        <v>1679.9495269841502</v>
      </c>
      <c r="E36" s="143">
        <f>誘発額計算!AB36</f>
        <v>89437.237266228345</v>
      </c>
      <c r="F36" s="143">
        <f>誘発額計算!AC36</f>
        <v>13713.156847150307</v>
      </c>
      <c r="G36" s="143">
        <f>誘発額計算!AD36</f>
        <v>4238.6880409481028</v>
      </c>
      <c r="H36" s="143">
        <f>誘発額計算!AE36</f>
        <v>13250.114118183186</v>
      </c>
      <c r="I36" s="143">
        <f>誘発額計算!AF36</f>
        <v>-0.22522109321284209</v>
      </c>
      <c r="J36" s="150">
        <f>誘発額計算!AG36</f>
        <v>0</v>
      </c>
      <c r="K36" s="143">
        <f>誘発額計算!AH36</f>
        <v>7266.6373676070552</v>
      </c>
      <c r="L36" s="143">
        <f>誘発額計算!AI36</f>
        <v>79979.769592713201</v>
      </c>
      <c r="M36" s="144">
        <f t="shared" si="0"/>
        <v>209565.32753872115</v>
      </c>
    </row>
    <row r="37" spans="2:13" x14ac:dyDescent="0.15">
      <c r="B37" s="5" t="s">
        <v>76</v>
      </c>
      <c r="C37" s="42" t="s">
        <v>108</v>
      </c>
      <c r="D37" s="55">
        <f>誘発額計算!AA37</f>
        <v>496.99148244497934</v>
      </c>
      <c r="E37" s="143">
        <f>誘発額計算!AB37</f>
        <v>48362.607798893921</v>
      </c>
      <c r="F37" s="143">
        <f>誘発額計算!AC37</f>
        <v>6044.3367875414297</v>
      </c>
      <c r="G37" s="143">
        <f>誘発額計算!AD37</f>
        <v>2289.5514503954296</v>
      </c>
      <c r="H37" s="143">
        <f>誘発額計算!AE37</f>
        <v>46919.149914791342</v>
      </c>
      <c r="I37" s="143">
        <f>誘発額計算!AF37</f>
        <v>-3.2810664859254772</v>
      </c>
      <c r="J37" s="150">
        <f>誘発額計算!AG37</f>
        <v>0</v>
      </c>
      <c r="K37" s="143">
        <f>誘発額計算!AH37</f>
        <v>6593.0450579991548</v>
      </c>
      <c r="L37" s="143">
        <f>誘発額計算!AI37</f>
        <v>110045.40827554128</v>
      </c>
      <c r="M37" s="144">
        <f t="shared" si="0"/>
        <v>220747.80970112162</v>
      </c>
    </row>
    <row r="38" spans="2:13" x14ac:dyDescent="0.15">
      <c r="B38" s="5" t="s">
        <v>77</v>
      </c>
      <c r="C38" s="42" t="s">
        <v>138</v>
      </c>
      <c r="D38" s="55">
        <f>誘発額計算!AA38</f>
        <v>7.8778458517571917</v>
      </c>
      <c r="E38" s="143">
        <f>誘発額計算!AB38</f>
        <v>8161.2452822181813</v>
      </c>
      <c r="F38" s="143">
        <f>誘発額計算!AC38</f>
        <v>384544.2434890251</v>
      </c>
      <c r="G38" s="143">
        <f>誘発額計算!AD38</f>
        <v>103.21146573579109</v>
      </c>
      <c r="H38" s="143">
        <f>誘発額計算!AE38</f>
        <v>259.43125595209011</v>
      </c>
      <c r="I38" s="143">
        <f>誘発額計算!AF38</f>
        <v>-2.5677693341262424E-3</v>
      </c>
      <c r="J38" s="150">
        <f>誘発額計算!AG38</f>
        <v>0</v>
      </c>
      <c r="K38" s="143">
        <f>誘発額計算!AH38</f>
        <v>37.885453649835974</v>
      </c>
      <c r="L38" s="143">
        <f>誘発額計算!AI38</f>
        <v>422.62394833160221</v>
      </c>
      <c r="M38" s="144">
        <f t="shared" si="0"/>
        <v>393536.51617299509</v>
      </c>
    </row>
    <row r="39" spans="2:13" x14ac:dyDescent="0.15">
      <c r="B39" s="5" t="s">
        <v>78</v>
      </c>
      <c r="C39" s="42" t="s">
        <v>139</v>
      </c>
      <c r="D39" s="55">
        <f>誘発額計算!AA39</f>
        <v>19.866100339437907</v>
      </c>
      <c r="E39" s="143">
        <f>誘発額計算!AB39</f>
        <v>64507.177790980895</v>
      </c>
      <c r="F39" s="143">
        <f>誘発額計算!AC39</f>
        <v>102870.56204937905</v>
      </c>
      <c r="G39" s="143">
        <f>誘発額計算!AD39</f>
        <v>3217.2918947678277</v>
      </c>
      <c r="H39" s="143">
        <f>誘発額計算!AE39</f>
        <v>81367.172278724815</v>
      </c>
      <c r="I39" s="143">
        <f>誘発額計算!AF39</f>
        <v>-2.4513489788308803E-2</v>
      </c>
      <c r="J39" s="150">
        <f>誘発額計算!AG39</f>
        <v>0</v>
      </c>
      <c r="K39" s="143">
        <f>誘発額計算!AH39</f>
        <v>4959.4498749475724</v>
      </c>
      <c r="L39" s="143">
        <f>誘発額計算!AI39</f>
        <v>18007.318180870734</v>
      </c>
      <c r="M39" s="144">
        <f t="shared" si="0"/>
        <v>274948.81365652056</v>
      </c>
    </row>
    <row r="40" spans="2:13" x14ac:dyDescent="0.15">
      <c r="B40" s="5" t="s">
        <v>79</v>
      </c>
      <c r="C40" s="42" t="s">
        <v>109</v>
      </c>
      <c r="D40" s="55">
        <f>誘発額計算!AA40</f>
        <v>2180.8636989738852</v>
      </c>
      <c r="E40" s="143">
        <f>誘発額計算!AB40</f>
        <v>98249.926362268263</v>
      </c>
      <c r="F40" s="143">
        <f>誘発額計算!AC40</f>
        <v>249125.02574799699</v>
      </c>
      <c r="G40" s="143">
        <f>誘発額計算!AD40</f>
        <v>2.9468721224723744</v>
      </c>
      <c r="H40" s="143">
        <f>誘発額計算!AE40</f>
        <v>23.276590272703274</v>
      </c>
      <c r="I40" s="143">
        <f>誘発額計算!AF40</f>
        <v>-1.149912409979004E-3</v>
      </c>
      <c r="J40" s="150">
        <f>誘発額計算!AG40</f>
        <v>0</v>
      </c>
      <c r="K40" s="143">
        <f>誘発額計算!AH40</f>
        <v>12.849153980498656</v>
      </c>
      <c r="L40" s="143">
        <f>誘発額計算!AI40</f>
        <v>13687.354662266976</v>
      </c>
      <c r="M40" s="144">
        <f t="shared" si="0"/>
        <v>363282.2419379694</v>
      </c>
    </row>
    <row r="41" spans="2:13" x14ac:dyDescent="0.15">
      <c r="B41" s="5" t="s">
        <v>80</v>
      </c>
      <c r="C41" s="42" t="s">
        <v>146</v>
      </c>
      <c r="D41" s="55">
        <f>誘発額計算!AA41</f>
        <v>70.489153853255317</v>
      </c>
      <c r="E41" s="143">
        <f>誘発額計算!AB41</f>
        <v>17188.922808199517</v>
      </c>
      <c r="F41" s="143">
        <f>誘発額計算!AC41</f>
        <v>805.11214298603159</v>
      </c>
      <c r="G41" s="143">
        <f>誘発額計算!AD41</f>
        <v>181.38162575192544</v>
      </c>
      <c r="H41" s="143">
        <f>誘発額計算!AE41</f>
        <v>665.20607225183744</v>
      </c>
      <c r="I41" s="143">
        <f>誘発額計算!AF41</f>
        <v>-1.059646202166877E-2</v>
      </c>
      <c r="J41" s="150">
        <f>誘発額計算!AG41</f>
        <v>0</v>
      </c>
      <c r="K41" s="143">
        <f>誘発額計算!AH41</f>
        <v>340.66563192474013</v>
      </c>
      <c r="L41" s="143">
        <f>誘発額計算!AI41</f>
        <v>1712.2835808682642</v>
      </c>
      <c r="M41" s="144">
        <f t="shared" si="0"/>
        <v>20964.050419373547</v>
      </c>
    </row>
    <row r="42" spans="2:13" x14ac:dyDescent="0.15">
      <c r="B42" s="5" t="s">
        <v>81</v>
      </c>
      <c r="C42" s="42" t="s">
        <v>110</v>
      </c>
      <c r="D42" s="55">
        <f>誘発額計算!AA42</f>
        <v>1891.0581995465175</v>
      </c>
      <c r="E42" s="143">
        <f>誘発額計算!AB42</f>
        <v>115628.7395398286</v>
      </c>
      <c r="F42" s="143">
        <f>誘発額計算!AC42</f>
        <v>47433.635535229587</v>
      </c>
      <c r="G42" s="143">
        <f>誘発額計算!AD42</f>
        <v>13524.070181073232</v>
      </c>
      <c r="H42" s="143">
        <f>誘発額計算!AE42</f>
        <v>46004.193262086141</v>
      </c>
      <c r="I42" s="143">
        <f>誘発額計算!AF42</f>
        <v>-0.7795214985234542</v>
      </c>
      <c r="J42" s="150">
        <f>誘発額計算!AG42</f>
        <v>0</v>
      </c>
      <c r="K42" s="143">
        <f>誘発額計算!AH42</f>
        <v>32691.594539125355</v>
      </c>
      <c r="L42" s="143">
        <f>誘発額計算!AI42</f>
        <v>357221.62008560286</v>
      </c>
      <c r="M42" s="144">
        <f t="shared" si="0"/>
        <v>614394.13182099373</v>
      </c>
    </row>
    <row r="43" spans="2:13" x14ac:dyDescent="0.15">
      <c r="B43" s="5" t="s">
        <v>82</v>
      </c>
      <c r="C43" s="42" t="s">
        <v>111</v>
      </c>
      <c r="D43" s="55">
        <f>誘発額計算!AA43</f>
        <v>16950.575466198356</v>
      </c>
      <c r="E43" s="143">
        <f>誘発額計算!AB43</f>
        <v>135299.48930002091</v>
      </c>
      <c r="F43" s="143">
        <f>誘発額計算!AC43</f>
        <v>4039.3395640088556</v>
      </c>
      <c r="G43" s="143">
        <f>誘発額計算!AD43</f>
        <v>81.076947381916398</v>
      </c>
      <c r="H43" s="143">
        <f>誘発額計算!AE43</f>
        <v>1322.1765180560412</v>
      </c>
      <c r="I43" s="143">
        <f>誘発額計算!AF43</f>
        <v>-1.6612916437519876E-2</v>
      </c>
      <c r="J43" s="150">
        <f>誘発額計算!AG43</f>
        <v>0</v>
      </c>
      <c r="K43" s="143">
        <f>誘発額計算!AH43</f>
        <v>2762.6468281934103</v>
      </c>
      <c r="L43" s="143">
        <f>誘発額計算!AI43</f>
        <v>33766.252667041859</v>
      </c>
      <c r="M43" s="144">
        <f t="shared" si="0"/>
        <v>194221.54067798494</v>
      </c>
    </row>
    <row r="44" spans="2:13" x14ac:dyDescent="0.15">
      <c r="B44" s="5" t="s">
        <v>83</v>
      </c>
      <c r="C44" s="42" t="s">
        <v>3</v>
      </c>
      <c r="D44" s="55">
        <f>誘発額計算!AA44</f>
        <v>0</v>
      </c>
      <c r="E44" s="143">
        <f>誘発額計算!AB44</f>
        <v>0</v>
      </c>
      <c r="F44" s="143">
        <f>誘発額計算!AC44</f>
        <v>0</v>
      </c>
      <c r="G44" s="143">
        <f>誘発額計算!AD44</f>
        <v>0</v>
      </c>
      <c r="H44" s="143">
        <f>誘発額計算!AE44</f>
        <v>0</v>
      </c>
      <c r="I44" s="143">
        <f>誘発額計算!AF44</f>
        <v>0</v>
      </c>
      <c r="J44" s="150">
        <f>誘発額計算!AG44</f>
        <v>0</v>
      </c>
      <c r="K44" s="143">
        <f>誘発額計算!AH44</f>
        <v>0</v>
      </c>
      <c r="L44" s="143">
        <f>誘発額計算!AI44</f>
        <v>0</v>
      </c>
      <c r="M44" s="144">
        <f t="shared" si="0"/>
        <v>0</v>
      </c>
    </row>
    <row r="45" spans="2:13" x14ac:dyDescent="0.15">
      <c r="B45" s="5" t="s">
        <v>84</v>
      </c>
      <c r="C45" s="42" t="s">
        <v>4</v>
      </c>
      <c r="D45" s="55">
        <f>誘発額計算!AA45</f>
        <v>123.79266484450552</v>
      </c>
      <c r="E45" s="143">
        <f>誘発額計算!AB45</f>
        <v>22542.063210952481</v>
      </c>
      <c r="F45" s="143">
        <f>誘発額計算!AC45</f>
        <v>1781.7535863703449</v>
      </c>
      <c r="G45" s="143">
        <f>誘発額計算!AD45</f>
        <v>1621.8675290645638</v>
      </c>
      <c r="H45" s="143">
        <f>誘発額計算!AE45</f>
        <v>4076.7091820034352</v>
      </c>
      <c r="I45" s="143">
        <f>誘発額計算!AF45</f>
        <v>-4.0349990918721323E-2</v>
      </c>
      <c r="J45" s="150">
        <f>誘発額計算!AG45</f>
        <v>0</v>
      </c>
      <c r="K45" s="143">
        <f>誘発額計算!AH45</f>
        <v>595.33295705577666</v>
      </c>
      <c r="L45" s="143">
        <f>誘発額計算!AI45</f>
        <v>6641.1231922500647</v>
      </c>
      <c r="M45" s="144">
        <f t="shared" si="0"/>
        <v>37382.601972550256</v>
      </c>
    </row>
    <row r="46" spans="2:13" x14ac:dyDescent="0.15">
      <c r="B46" s="6"/>
      <c r="C46" s="42" t="s">
        <v>27</v>
      </c>
      <c r="D46" s="147">
        <f t="shared" ref="D46:M46" si="1">SUM(D9:D45)</f>
        <v>35384.603249751228</v>
      </c>
      <c r="E46" s="147">
        <f t="shared" si="1"/>
        <v>1880619.3057978076</v>
      </c>
      <c r="F46" s="147">
        <f t="shared" si="1"/>
        <v>884756.43028133106</v>
      </c>
      <c r="G46" s="147">
        <f t="shared" si="1"/>
        <v>142469.87730343349</v>
      </c>
      <c r="H46" s="147">
        <f t="shared" si="1"/>
        <v>491240.24235377496</v>
      </c>
      <c r="I46" s="147">
        <f t="shared" si="1"/>
        <v>-8.7306054838370066</v>
      </c>
      <c r="J46" s="149">
        <f t="shared" ref="J46" si="2">SUM(J9:J45)</f>
        <v>0</v>
      </c>
      <c r="K46" s="147">
        <f t="shared" si="1"/>
        <v>141547.47145496443</v>
      </c>
      <c r="L46" s="147">
        <f t="shared" si="1"/>
        <v>1085338.6322297496</v>
      </c>
      <c r="M46" s="148">
        <f t="shared" si="1"/>
        <v>4661347.832065329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D7:L7 B9:B4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23</vt:i4>
      </vt:variant>
    </vt:vector>
  </HeadingPairs>
  <TitlesOfParts>
    <vt:vector size="23" baseType="lpstr">
      <vt:lpstr>生産者価格評価表</vt:lpstr>
      <vt:lpstr>投入係数表</vt:lpstr>
      <vt:lpstr>逆行列係数表（閉鎖経済型）</vt:lpstr>
      <vt:lpstr>逆行列係数表（開放経済型）</vt:lpstr>
      <vt:lpstr>影響力・感応度係数</vt:lpstr>
      <vt:lpstr>最終需要項目別生産誘発額表</vt:lpstr>
      <vt:lpstr>最終需要項目別生産誘発係数表</vt:lpstr>
      <vt:lpstr>最終需要項目別生産誘発依存度</vt:lpstr>
      <vt:lpstr>最終需要項目別粗付加価値誘発額表</vt:lpstr>
      <vt:lpstr>最終需要項目別粗付加価値誘発係数表</vt:lpstr>
      <vt:lpstr>最終需要項目別粗付加価値誘発依存度</vt:lpstr>
      <vt:lpstr>最終需要項目別移輸入誘発額表</vt:lpstr>
      <vt:lpstr>最終需要項目別移輸入誘発係数表</vt:lpstr>
      <vt:lpstr>最終需要項目別移輸入誘発依存度</vt:lpstr>
      <vt:lpstr>単位行列</vt:lpstr>
      <vt:lpstr>移輸入係数</vt:lpstr>
      <vt:lpstr>付加価値率</vt:lpstr>
      <vt:lpstr>市内品投入係数表</vt:lpstr>
      <vt:lpstr>移輸入品投入係数</vt:lpstr>
      <vt:lpstr>単位行列マイナス市内品投入係数</vt:lpstr>
      <vt:lpstr>単位行列マイナス投入係数</vt:lpstr>
      <vt:lpstr>閉鎖型逆行列</vt:lpstr>
      <vt:lpstr>誘発額計算</vt:lpstr>
    </vt:vector>
  </TitlesOfParts>
  <Company>アクシスリサーチ研究所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TSR</cp:lastModifiedBy>
  <dcterms:created xsi:type="dcterms:W3CDTF">2016-03-10T09:06:14Z</dcterms:created>
  <dcterms:modified xsi:type="dcterms:W3CDTF">2026-03-31T01:01:31Z</dcterms:modified>
</cp:coreProperties>
</file>