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ssafi001\0091000選挙管理委員会事務局\0091005選挙課\6.事務局共通\1.事務局共通全般\6.ホームページ\②選挙結果\HP・R7参議\"/>
    </mc:Choice>
  </mc:AlternateContent>
  <xr:revisionPtr revIDLastSave="0" documentId="13_ncr:1_{47992BEE-EE25-435A-BFD4-F7CB4DBC00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開票速報" sheetId="1" r:id="rId1"/>
  </sheets>
  <externalReferences>
    <externalReference r:id="rId2"/>
  </externalReferences>
  <definedNames>
    <definedName name="受付番号">[1]開票状況票!#REF!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K22" i="1"/>
  <c r="L22" i="1"/>
  <c r="M22" i="1"/>
  <c r="N22" i="1"/>
  <c r="O22" i="1"/>
  <c r="Q22" i="1"/>
  <c r="E23" i="1"/>
  <c r="F23" i="1"/>
  <c r="G23" i="1"/>
  <c r="O23" i="1" s="1"/>
  <c r="O26" i="1" s="1"/>
  <c r="H23" i="1"/>
  <c r="I23" i="1"/>
  <c r="J23" i="1"/>
  <c r="K23" i="1"/>
  <c r="L23" i="1"/>
  <c r="M23" i="1"/>
  <c r="N23" i="1"/>
  <c r="Q18" i="1"/>
  <c r="N26" i="1"/>
  <c r="N20" i="1"/>
  <c r="G20" i="1"/>
  <c r="H20" i="1"/>
  <c r="I20" i="1"/>
  <c r="J20" i="1"/>
  <c r="K20" i="1"/>
  <c r="L20" i="1"/>
  <c r="M20" i="1"/>
  <c r="F20" i="1"/>
  <c r="E20" i="1"/>
  <c r="P29" i="1"/>
  <c r="P28" i="1"/>
  <c r="M26" i="1" l="1"/>
  <c r="L26" i="1"/>
  <c r="H26" i="1"/>
  <c r="K26" i="1"/>
  <c r="G26" i="1"/>
  <c r="J26" i="1"/>
  <c r="I26" i="1"/>
  <c r="E26" i="1"/>
  <c r="F26" i="1"/>
</calcChain>
</file>

<file path=xl/sharedStrings.xml><?xml version="1.0" encoding="utf-8"?>
<sst xmlns="http://schemas.openxmlformats.org/spreadsheetml/2006/main" count="95" uniqueCount="93">
  <si>
    <t>党派名</t>
    <rPh sb="0" eb="2">
      <t>トウハ</t>
    </rPh>
    <rPh sb="2" eb="3">
      <t>メイ</t>
    </rPh>
    <phoneticPr fontId="2"/>
  </si>
  <si>
    <t>日本共産党</t>
  </si>
  <si>
    <t>公明党</t>
  </si>
  <si>
    <t>自由民主党</t>
  </si>
  <si>
    <t>（本名）</t>
    <rPh sb="1" eb="3">
      <t>ホンミョウ</t>
    </rPh>
    <phoneticPr fontId="1"/>
  </si>
  <si>
    <t>候補者氏名</t>
    <rPh sb="0" eb="5">
      <t>（ふりがな）</t>
    </rPh>
    <phoneticPr fontId="2" type="Hiragana" alignment="distributed"/>
  </si>
  <si>
    <t>Ａ</t>
    <phoneticPr fontId="23"/>
  </si>
  <si>
    <t>得票数計</t>
  </si>
  <si>
    <t>Ｂ</t>
    <phoneticPr fontId="23"/>
  </si>
  <si>
    <t>あん分切捨て票</t>
    <rPh sb="6" eb="7">
      <t>ヒョウ</t>
    </rPh>
    <phoneticPr fontId="23"/>
  </si>
  <si>
    <t>Ｃ</t>
    <phoneticPr fontId="23"/>
  </si>
  <si>
    <t>有効投票数（＝Ａ＋Ｂ）</t>
  </si>
  <si>
    <t>Ｄ</t>
    <phoneticPr fontId="23"/>
  </si>
  <si>
    <t>無効投票数</t>
    <phoneticPr fontId="23"/>
  </si>
  <si>
    <t>Ｅ</t>
    <phoneticPr fontId="23"/>
  </si>
  <si>
    <t>無効投票率（＝Ｄ／Ｆ）</t>
    <phoneticPr fontId="23"/>
  </si>
  <si>
    <t>Ｆ</t>
    <phoneticPr fontId="23"/>
  </si>
  <si>
    <t>投票総数（＝Ｃ＋Ｄ）</t>
    <phoneticPr fontId="23"/>
  </si>
  <si>
    <t>Ｇ</t>
    <phoneticPr fontId="23"/>
  </si>
  <si>
    <t>持帰り</t>
    <phoneticPr fontId="23"/>
  </si>
  <si>
    <t>Ｈ</t>
    <phoneticPr fontId="23"/>
  </si>
  <si>
    <t>不受理</t>
    <phoneticPr fontId="23"/>
  </si>
  <si>
    <t>投票者総数（＝Ｆ＋Ｇ＋Ｈ）</t>
    <phoneticPr fontId="23"/>
  </si>
  <si>
    <t>確  定  時  刻</t>
    <phoneticPr fontId="2" type="Hiragana" alignment="distributed"/>
  </si>
  <si>
    <t>県　計</t>
    <rPh sb="0" eb="1">
      <t>ケン</t>
    </rPh>
    <rPh sb="2" eb="3">
      <t>ケイ</t>
    </rPh>
    <phoneticPr fontId="23"/>
  </si>
  <si>
    <t>　　法定得票数</t>
    <phoneticPr fontId="23"/>
  </si>
  <si>
    <t>（=Ｃ/選挙すべき数×1/6</t>
    <phoneticPr fontId="23"/>
  </si>
  <si>
    <t>：小数点以下第４位を切捨て）</t>
    <phoneticPr fontId="23"/>
  </si>
  <si>
    <t>　　供託物没収点</t>
    <phoneticPr fontId="23"/>
  </si>
  <si>
    <t>（=Ｃ/選挙すべき数×1/8　</t>
    <phoneticPr fontId="23"/>
  </si>
  <si>
    <t>当選人
（○印）</t>
    <rPh sb="0" eb="2">
      <t>トウセン</t>
    </rPh>
    <rPh sb="2" eb="3">
      <t>ニン</t>
    </rPh>
    <rPh sb="6" eb="7">
      <t>シルシ</t>
    </rPh>
    <phoneticPr fontId="23"/>
  </si>
  <si>
    <t>西　区</t>
    <rPh sb="0" eb="1">
      <t>ニシ</t>
    </rPh>
    <rPh sb="2" eb="3">
      <t>ク</t>
    </rPh>
    <phoneticPr fontId="2"/>
  </si>
  <si>
    <t>北　区</t>
    <rPh sb="0" eb="1">
      <t>キタ</t>
    </rPh>
    <rPh sb="2" eb="3">
      <t>ク</t>
    </rPh>
    <phoneticPr fontId="2"/>
  </si>
  <si>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</si>
  <si>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</si>
  <si>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中央区</t>
    <rPh sb="0" eb="2">
      <t>チュウオウ</t>
    </rPh>
    <rPh sb="2" eb="3">
      <t>ク</t>
    </rPh>
    <phoneticPr fontId="2"/>
  </si>
  <si>
    <t>桜　区</t>
    <rPh sb="0" eb="1">
      <t>サクラ</t>
    </rPh>
    <rPh sb="2" eb="3">
      <t>ク</t>
    </rPh>
    <phoneticPr fontId="2"/>
  </si>
  <si>
    <t>浦和区</t>
    <rPh sb="0" eb="2">
      <t>ウラワ</t>
    </rPh>
    <rPh sb="2" eb="3">
      <t>ク</t>
    </rPh>
    <phoneticPr fontId="2"/>
  </si>
  <si>
    <t>南　区</t>
    <rPh sb="0" eb="1">
      <t>ミナミ</t>
    </rPh>
    <rPh sb="2" eb="3">
      <t>ク</t>
    </rPh>
    <phoneticPr fontId="2"/>
  </si>
  <si>
    <t>緑　区</t>
    <rPh sb="0" eb="1">
      <t>ミドリ</t>
    </rPh>
    <rPh sb="2" eb="3">
      <t>ク</t>
    </rPh>
    <phoneticPr fontId="2"/>
  </si>
  <si>
    <t>岩槻区</t>
    <rPh sb="0" eb="2">
      <t>イワツキ</t>
    </rPh>
    <rPh sb="2" eb="3">
      <t>ク</t>
    </rPh>
    <phoneticPr fontId="1"/>
  </si>
  <si>
    <t>市　計</t>
    <rPh sb="0" eb="1">
      <t>シ</t>
    </rPh>
    <rPh sb="2" eb="3">
      <t>ケイ</t>
    </rPh>
    <phoneticPr fontId="23"/>
  </si>
  <si>
    <t>ＮＨＫ党</t>
  </si>
  <si>
    <t>日本維新の会</t>
  </si>
  <si>
    <t>立憲民主党</t>
  </si>
  <si>
    <t>無所属</t>
  </si>
  <si>
    <t>参政党</t>
  </si>
  <si>
    <t>れいわ新選組</t>
  </si>
  <si>
    <t>1時01分</t>
  </si>
  <si>
    <t>1時50分</t>
  </si>
  <si>
    <t>2時01分</t>
  </si>
  <si>
    <t>I</t>
    <phoneticPr fontId="2" type="Hiragana" alignment="distributed"/>
  </si>
  <si>
    <t>【参議・埼玉県選出】</t>
    <rPh sb="1" eb="2">
      <t>サン</t>
    </rPh>
    <rPh sb="2" eb="3">
      <t>ギ</t>
    </rPh>
    <rPh sb="4" eb="6">
      <t>サイタマ</t>
    </rPh>
    <rPh sb="6" eb="7">
      <t>ケン</t>
    </rPh>
    <rPh sb="7" eb="9">
      <t>センシュツ</t>
    </rPh>
    <phoneticPr fontId="23"/>
  </si>
  <si>
    <t>※　県計の投票者総数はＦ＋Ｇ＋Ｈのほかにその他（-5）あり。</t>
    <rPh sb="2" eb="3">
      <t>ケン</t>
    </rPh>
    <rPh sb="3" eb="4">
      <t>ケイ</t>
    </rPh>
    <rPh sb="5" eb="8">
      <t>トウヒョウシャ</t>
    </rPh>
    <rPh sb="8" eb="10">
      <t>ソウスウ</t>
    </rPh>
    <rPh sb="22" eb="23">
      <t>タ</t>
    </rPh>
    <phoneticPr fontId="23"/>
  </si>
  <si>
    <t>りゅうの　まゆみ</t>
  </si>
  <si>
    <t>国民民主党</t>
  </si>
  <si>
    <t>日本改革党</t>
  </si>
  <si>
    <t>チームみらい</t>
  </si>
  <si>
    <t>日本誠真会</t>
  </si>
  <si>
    <t>社会民主党</t>
  </si>
  <si>
    <t>日本保守党</t>
  </si>
  <si>
    <t>0時50分</t>
  </si>
  <si>
    <t>0時42分</t>
  </si>
  <si>
    <t>3時01分</t>
  </si>
  <si>
    <t>0時01分</t>
  </si>
  <si>
    <t>1時31分</t>
  </si>
  <si>
    <t>1時45分</t>
  </si>
  <si>
    <t>1時40分</t>
  </si>
  <si>
    <t>①</t>
    <phoneticPr fontId="2" type="Hiragana" alignment="distributed"/>
  </si>
  <si>
    <t>⑩</t>
    <phoneticPr fontId="2" type="Hiragana" alignment="distributed"/>
  </si>
  <si>
    <t>⑫</t>
    <phoneticPr fontId="2" type="Hiragana" alignment="distributed"/>
  </si>
  <si>
    <t>⑬</t>
    <phoneticPr fontId="2" type="Hiragana" alignment="distributed"/>
  </si>
  <si>
    <t>江原　久美子</t>
    <rPh sb="0" eb="2">
      <t>えはら</t>
    </rPh>
    <rPh sb="3" eb="6">
      <t>くみこ</t>
    </rPh>
    <phoneticPr fontId="2" type="Hiragana" alignment="distributed"/>
  </si>
  <si>
    <t>伊藤　岳</t>
    <rPh sb="0" eb="2">
      <t>いとう</t>
    </rPh>
    <rPh sb="3" eb="4">
      <t>がく</t>
    </rPh>
    <phoneticPr fontId="2" type="Hiragana" alignment="distributed"/>
  </si>
  <si>
    <t>津村　大作</t>
    <rPh sb="0" eb="2">
      <t>つむら</t>
    </rPh>
    <rPh sb="3" eb="5">
      <t>だいさく</t>
    </rPh>
    <phoneticPr fontId="2" type="Hiragana" alignment="distributed"/>
  </si>
  <si>
    <t>江原　くみ子</t>
    <rPh sb="0" eb="2">
      <t>えはら</t>
    </rPh>
    <rPh sb="5" eb="6">
      <t>こ</t>
    </rPh>
    <phoneticPr fontId="2" type="Hiragana" alignment="distributed"/>
  </si>
  <si>
    <t>矢倉　かつお</t>
    <rPh sb="0" eb="2">
      <t>やくら</t>
    </rPh>
    <phoneticPr fontId="2" type="Hiragana" alignment="distributed"/>
  </si>
  <si>
    <t>矢倉　克夫</t>
    <rPh sb="0" eb="2">
      <t>やくら</t>
    </rPh>
    <rPh sb="3" eb="5">
      <t>かつお</t>
    </rPh>
    <phoneticPr fontId="2" type="Hiragana" alignment="distributed"/>
  </si>
  <si>
    <t>武藤　かず子</t>
    <rPh sb="0" eb="2">
      <t>むとう</t>
    </rPh>
    <rPh sb="5" eb="6">
      <t>こ</t>
    </rPh>
    <phoneticPr fontId="2" type="Hiragana" alignment="distributed"/>
  </si>
  <si>
    <t>増山　ゆうか</t>
    <rPh sb="0" eb="2">
      <t>ますやま</t>
    </rPh>
    <phoneticPr fontId="2" type="Hiragana" alignment="distributed"/>
  </si>
  <si>
    <t>増山　優花</t>
    <rPh sb="0" eb="2">
      <t>ますやま</t>
    </rPh>
    <rPh sb="3" eb="5">
      <t>ゆうか</t>
    </rPh>
    <phoneticPr fontId="2" type="Hiragana" alignment="distributed"/>
  </si>
  <si>
    <t>高井　たまき</t>
    <rPh sb="0" eb="2">
      <t>たかい</t>
    </rPh>
    <phoneticPr fontId="2" type="Hiragana" alignment="distributed"/>
  </si>
  <si>
    <t>高井　環</t>
    <rPh sb="0" eb="2">
      <t>たかい</t>
    </rPh>
    <rPh sb="3" eb="4">
      <t>たまき</t>
    </rPh>
    <phoneticPr fontId="2" type="Hiragana" alignment="distributed"/>
  </si>
  <si>
    <t>山田　信一</t>
    <rPh sb="0" eb="2">
      <t>やまだ</t>
    </rPh>
    <rPh sb="3" eb="5">
      <t>しんいち</t>
    </rPh>
    <phoneticPr fontId="2" type="Hiragana" alignment="distributed"/>
  </si>
  <si>
    <t>桜井　ななえ</t>
    <rPh sb="0" eb="2">
      <t>さくらい</t>
    </rPh>
    <phoneticPr fontId="2" type="Hiragana" alignment="distributed"/>
  </si>
  <si>
    <t>桜井　奈々絵</t>
    <rPh sb="0" eb="2">
      <t>さくらい</t>
    </rPh>
    <rPh sb="3" eb="6">
      <t>ななえ</t>
    </rPh>
    <phoneticPr fontId="2" type="Hiragana" alignment="distributed"/>
  </si>
  <si>
    <t>くまがい　裕人</t>
    <rPh sb="5" eb="7">
      <t>ひろと</t>
    </rPh>
    <phoneticPr fontId="2" type="Hiragana" alignment="distributed"/>
  </si>
  <si>
    <t>熊谷　裕人</t>
    <rPh sb="0" eb="2">
      <t>くまがい</t>
    </rPh>
    <rPh sb="3" eb="5">
      <t>ひろと</t>
    </rPh>
    <phoneticPr fontId="2" type="Hiragana" alignment="distributed"/>
  </si>
  <si>
    <t>龍野　真由美</t>
    <rPh sb="0" eb="2">
      <t>りゅうの</t>
    </rPh>
    <rPh sb="3" eb="6">
      <t>まゆみ</t>
    </rPh>
    <phoneticPr fontId="2" type="Hiragana" alignment="distributed"/>
  </si>
  <si>
    <t>古川　俊治</t>
    <rPh sb="0" eb="2">
      <t>ふるかわ</t>
    </rPh>
    <rPh sb="3" eb="5">
      <t>としはる</t>
    </rPh>
    <phoneticPr fontId="2" type="Hiragana" alignment="distributed"/>
  </si>
  <si>
    <t>大津　力</t>
    <rPh sb="0" eb="2">
      <t>おおつ</t>
    </rPh>
    <rPh sb="3" eb="4">
      <t>つとむ</t>
    </rPh>
    <phoneticPr fontId="2" type="Hiragana" alignment="distributed"/>
  </si>
  <si>
    <t>斉藤　よしひで</t>
    <rPh sb="0" eb="2">
      <t>さいとう</t>
    </rPh>
    <phoneticPr fontId="2" type="Hiragana" alignment="distributed"/>
  </si>
  <si>
    <t>石濱　哲信</t>
    <rPh sb="0" eb="2">
      <t>いしはま</t>
    </rPh>
    <rPh sb="3" eb="5">
      <t>てつのぶ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</si>
</sst>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00_ "/>
    <numFmt numFmtId="178" formatCode="h&quot;時&quot;mm&quot;分&quot;;@"/>
    <numFmt numFmtId="179" formatCode="###,###,##0\ \ \ \ "/>
  </numFmts>
  <fonts count="27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10"/>
      <name val="明朝"/>
      <family val="1"/>
      <charset val="128"/>
    </font>
    <font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8"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24" fillId="0" borderId="25" xfId="0" applyFont="1" applyBorder="1" applyAlignment="1" applyProtection="1">
      <alignment horizontal="center" vertical="center"/>
    </xf>
    <xf numFmtId="0" fontId="24" fillId="0" borderId="0" xfId="0" applyFont="1" applyProtection="1"/>
    <xf numFmtId="0" fontId="24" fillId="0" borderId="11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</xf>
    <xf numFmtId="3" fontId="24" fillId="0" borderId="22" xfId="0" applyNumberFormat="1" applyFont="1" applyBorder="1" applyProtection="1"/>
    <xf numFmtId="0" fontId="24" fillId="0" borderId="17" xfId="0" applyFont="1" applyBorder="1" applyAlignment="1" applyProtection="1">
      <alignment horizontal="left" vertical="center"/>
    </xf>
    <xf numFmtId="3" fontId="24" fillId="0" borderId="20" xfId="0" applyNumberFormat="1" applyFont="1" applyBorder="1" applyProtection="1"/>
    <xf numFmtId="0" fontId="24" fillId="0" borderId="19" xfId="0" applyFont="1" applyBorder="1" applyAlignment="1" applyProtection="1">
      <alignment horizontal="left" vertical="center"/>
    </xf>
    <xf numFmtId="0" fontId="24" fillId="0" borderId="24" xfId="0" applyFont="1" applyBorder="1" applyProtection="1"/>
    <xf numFmtId="0" fontId="24" fillId="0" borderId="34" xfId="0" applyFont="1" applyBorder="1" applyAlignment="1" applyProtection="1">
      <alignment horizontal="left" vertical="center"/>
    </xf>
    <xf numFmtId="3" fontId="24" fillId="0" borderId="21" xfId="0" applyNumberFormat="1" applyFont="1" applyBorder="1" applyProtection="1"/>
    <xf numFmtId="0" fontId="24" fillId="0" borderId="0" xfId="43" applyFont="1" applyFill="1" applyProtection="1"/>
    <xf numFmtId="0" fontId="24" fillId="0" borderId="0" xfId="43" applyFont="1" applyProtection="1"/>
    <xf numFmtId="2" fontId="25" fillId="0" borderId="0" xfId="0" applyNumberFormat="1" applyFont="1" applyBorder="1" applyAlignment="1" applyProtection="1">
      <alignment horizontal="center" vertical="center"/>
    </xf>
    <xf numFmtId="0" fontId="24" fillId="0" borderId="50" xfId="44" applyFont="1" applyBorder="1" applyAlignment="1" applyProtection="1">
      <alignment horizontal="center" vertical="center"/>
    </xf>
    <xf numFmtId="0" fontId="24" fillId="0" borderId="25" xfId="44" applyFont="1" applyBorder="1" applyAlignment="1" applyProtection="1">
      <alignment horizontal="center" vertical="center"/>
    </xf>
    <xf numFmtId="0" fontId="24" fillId="0" borderId="30" xfId="44" applyFont="1" applyBorder="1" applyAlignment="1" applyProtection="1">
      <alignment horizontal="center" vertical="center"/>
    </xf>
    <xf numFmtId="0" fontId="24" fillId="0" borderId="35" xfId="44" applyFont="1" applyBorder="1" applyAlignment="1" applyProtection="1">
      <alignment horizontal="center" vertical="center"/>
    </xf>
    <xf numFmtId="0" fontId="22" fillId="0" borderId="0" xfId="42" applyFont="1" applyAlignment="1" applyProtection="1">
      <alignment vertical="center"/>
    </xf>
    <xf numFmtId="0" fontId="3" fillId="0" borderId="0" xfId="42" applyFont="1" applyAlignment="1" applyProtection="1">
      <alignment vertical="center"/>
    </xf>
    <xf numFmtId="0" fontId="24" fillId="0" borderId="10" xfId="42" applyFont="1" applyBorder="1" applyAlignment="1" applyProtection="1">
      <alignment horizontal="center" vertical="center" wrapText="1" shrinkToFit="1"/>
    </xf>
    <xf numFmtId="0" fontId="24" fillId="0" borderId="16" xfId="0" applyFont="1" applyBorder="1" applyAlignment="1" applyProtection="1">
      <alignment horizontal="center" vertical="center"/>
    </xf>
    <xf numFmtId="0" fontId="24" fillId="0" borderId="43" xfId="42" applyFont="1" applyBorder="1" applyAlignment="1" applyProtection="1">
      <alignment horizontal="center" vertical="center" shrinkToFit="1"/>
    </xf>
    <xf numFmtId="0" fontId="24" fillId="0" borderId="31" xfId="0" applyNumberFormat="1" applyFont="1" applyBorder="1" applyAlignment="1" applyProtection="1">
      <alignment horizontal="left" vertical="center" shrinkToFit="1"/>
    </xf>
    <xf numFmtId="0" fontId="24" fillId="0" borderId="20" xfId="0" applyNumberFormat="1" applyFont="1" applyBorder="1" applyAlignment="1" applyProtection="1">
      <alignment horizontal="left" vertical="center" shrinkToFit="1"/>
    </xf>
    <xf numFmtId="0" fontId="24" fillId="0" borderId="24" xfId="0" applyNumberFormat="1" applyFont="1" applyBorder="1" applyAlignment="1" applyProtection="1">
      <alignment horizontal="left" vertical="center" shrinkToFit="1"/>
    </xf>
    <xf numFmtId="0" fontId="24" fillId="0" borderId="40" xfId="0" applyNumberFormat="1" applyFont="1" applyBorder="1" applyAlignment="1" applyProtection="1">
      <alignment horizontal="left" vertical="center" shrinkToFit="1"/>
    </xf>
    <xf numFmtId="0" fontId="24" fillId="0" borderId="41" xfId="42" applyFont="1" applyBorder="1" applyAlignment="1" applyProtection="1">
      <alignment horizontal="center" vertical="center"/>
    </xf>
    <xf numFmtId="0" fontId="24" fillId="0" borderId="19" xfId="42" applyFont="1" applyBorder="1" applyAlignment="1" applyProtection="1">
      <alignment vertical="center"/>
    </xf>
    <xf numFmtId="0" fontId="24" fillId="0" borderId="14" xfId="42" applyFont="1" applyBorder="1" applyAlignment="1" applyProtection="1">
      <alignment horizontal="center" vertical="center"/>
    </xf>
    <xf numFmtId="0" fontId="24" fillId="0" borderId="17" xfId="42" applyFont="1" applyBorder="1" applyAlignment="1" applyProtection="1">
      <alignment vertical="center"/>
    </xf>
    <xf numFmtId="0" fontId="24" fillId="0" borderId="11" xfId="42" applyFont="1" applyBorder="1" applyAlignment="1" applyProtection="1">
      <alignment horizontal="center" vertical="center"/>
    </xf>
    <xf numFmtId="0" fontId="24" fillId="0" borderId="12" xfId="42" applyFont="1" applyBorder="1" applyAlignment="1" applyProtection="1">
      <alignment horizontal="center" vertical="center"/>
    </xf>
    <xf numFmtId="0" fontId="24" fillId="0" borderId="34" xfId="42" applyFont="1" applyBorder="1" applyAlignment="1" applyProtection="1">
      <alignment vertical="center"/>
    </xf>
    <xf numFmtId="0" fontId="24" fillId="0" borderId="0" xfId="42" applyFont="1" applyBorder="1" applyAlignment="1" applyProtection="1">
      <alignment horizontal="right" vertical="center"/>
    </xf>
    <xf numFmtId="176" fontId="24" fillId="0" borderId="0" xfId="42" applyNumberFormat="1" applyFont="1" applyFill="1" applyBorder="1" applyAlignment="1" applyProtection="1">
      <alignment horizontal="right" vertical="center"/>
    </xf>
    <xf numFmtId="0" fontId="3" fillId="0" borderId="0" xfId="42" applyFont="1" applyBorder="1" applyAlignment="1" applyProtection="1">
      <alignment vertical="center"/>
    </xf>
    <xf numFmtId="178" fontId="26" fillId="0" borderId="15" xfId="0" applyNumberFormat="1" applyFont="1" applyBorder="1" applyAlignment="1" applyProtection="1">
      <alignment horizontal="center" vertical="center"/>
    </xf>
    <xf numFmtId="178" fontId="26" fillId="0" borderId="18" xfId="0" applyNumberFormat="1" applyFont="1" applyBorder="1" applyAlignment="1" applyProtection="1">
      <alignment horizontal="center" vertical="center"/>
    </xf>
    <xf numFmtId="178" fontId="26" fillId="0" borderId="47" xfId="0" applyNumberFormat="1" applyFont="1" applyBorder="1" applyAlignment="1" applyProtection="1">
      <alignment horizontal="center" vertical="center"/>
    </xf>
    <xf numFmtId="178" fontId="26" fillId="0" borderId="49" xfId="0" applyNumberFormat="1" applyFont="1" applyBorder="1" applyAlignment="1" applyProtection="1">
      <alignment horizontal="center" vertical="center"/>
    </xf>
    <xf numFmtId="0" fontId="24" fillId="0" borderId="33" xfId="42" applyFont="1" applyBorder="1" applyAlignment="1" applyProtection="1">
      <alignment vertical="center"/>
    </xf>
    <xf numFmtId="0" fontId="24" fillId="0" borderId="20" xfId="0" applyFont="1" applyBorder="1" applyProtection="1"/>
    <xf numFmtId="179" fontId="26" fillId="0" borderId="42" xfId="42" quotePrefix="1" applyNumberFormat="1" applyFont="1" applyBorder="1" applyAlignment="1" applyProtection="1">
      <alignment horizontal="right" vertical="center"/>
    </xf>
    <xf numFmtId="0" fontId="24" fillId="0" borderId="48" xfId="0" applyFont="1" applyBorder="1" applyAlignment="1" applyProtection="1">
      <alignment vertical="center"/>
    </xf>
    <xf numFmtId="0" fontId="24" fillId="0" borderId="0" xfId="0" applyNumberFormat="1" applyFont="1" applyProtection="1"/>
    <xf numFmtId="0" fontId="26" fillId="0" borderId="28" xfId="0" applyNumberFormat="1" applyFont="1" applyBorder="1" applyAlignment="1" applyProtection="1">
      <alignment horizontal="right" vertical="center" shrinkToFit="1"/>
    </xf>
    <xf numFmtId="0" fontId="26" fillId="0" borderId="17" xfId="0" applyNumberFormat="1" applyFont="1" applyBorder="1" applyAlignment="1" applyProtection="1">
      <alignment horizontal="right" vertical="center" shrinkToFit="1"/>
    </xf>
    <xf numFmtId="0" fontId="26" fillId="0" borderId="46" xfId="0" applyNumberFormat="1" applyFont="1" applyBorder="1" applyAlignment="1" applyProtection="1">
      <alignment horizontal="right" vertical="center" shrinkToFit="1"/>
    </xf>
    <xf numFmtId="0" fontId="26" fillId="0" borderId="46" xfId="42" quotePrefix="1" applyNumberFormat="1" applyFont="1" applyBorder="1" applyAlignment="1" applyProtection="1">
      <alignment horizontal="right" vertical="center"/>
    </xf>
    <xf numFmtId="0" fontId="24" fillId="0" borderId="35" xfId="42" applyFont="1" applyBorder="1" applyAlignment="1" applyProtection="1">
      <alignment vertical="center" shrinkToFit="1"/>
    </xf>
    <xf numFmtId="38" fontId="26" fillId="0" borderId="26" xfId="45" applyFont="1" applyBorder="1" applyAlignment="1" applyProtection="1">
      <alignment horizontal="right" vertical="center" shrinkToFit="1"/>
    </xf>
    <xf numFmtId="38" fontId="26" fillId="0" borderId="19" xfId="45" applyFont="1" applyBorder="1" applyAlignment="1" applyProtection="1">
      <alignment horizontal="right" vertical="center" shrinkToFit="1"/>
    </xf>
    <xf numFmtId="38" fontId="26" fillId="0" borderId="44" xfId="45" applyFont="1" applyBorder="1" applyAlignment="1" applyProtection="1">
      <alignment horizontal="right" vertical="center" shrinkToFit="1"/>
    </xf>
    <xf numFmtId="38" fontId="26" fillId="0" borderId="39" xfId="45" applyFont="1" applyBorder="1" applyAlignment="1" applyProtection="1">
      <alignment horizontal="right" vertical="center" shrinkToFit="1"/>
    </xf>
    <xf numFmtId="38" fontId="26" fillId="0" borderId="38" xfId="45" applyFont="1" applyBorder="1" applyAlignment="1" applyProtection="1">
      <alignment horizontal="right" vertical="center" shrinkToFit="1"/>
    </xf>
    <xf numFmtId="38" fontId="26" fillId="0" borderId="37" xfId="45" applyFont="1" applyBorder="1" applyAlignment="1" applyProtection="1">
      <alignment horizontal="right" vertical="center" shrinkToFit="1"/>
    </xf>
    <xf numFmtId="38" fontId="26" fillId="0" borderId="32" xfId="45" applyFont="1" applyBorder="1" applyAlignment="1" applyProtection="1">
      <alignment horizontal="right" vertical="center" shrinkToFit="1"/>
    </xf>
    <xf numFmtId="38" fontId="26" fillId="0" borderId="0" xfId="45" applyFont="1" applyBorder="1" applyAlignment="1" applyProtection="1">
      <alignment horizontal="right" vertical="center" shrinkToFit="1"/>
    </xf>
    <xf numFmtId="38" fontId="26" fillId="0" borderId="51" xfId="45" applyFont="1" applyBorder="1" applyAlignment="1" applyProtection="1">
      <alignment horizontal="right" vertical="center" shrinkToFit="1"/>
    </xf>
    <xf numFmtId="38" fontId="26" fillId="0" borderId="28" xfId="45" applyFont="1" applyBorder="1" applyAlignment="1" applyProtection="1">
      <alignment horizontal="right" vertical="center" shrinkToFit="1"/>
    </xf>
    <xf numFmtId="38" fontId="26" fillId="0" borderId="17" xfId="45" applyFont="1" applyBorder="1" applyAlignment="1" applyProtection="1">
      <alignment horizontal="right" vertical="center" shrinkToFit="1"/>
    </xf>
    <xf numFmtId="38" fontId="26" fillId="0" borderId="46" xfId="45" applyFont="1" applyBorder="1" applyAlignment="1" applyProtection="1">
      <alignment horizontal="right" vertical="center" shrinkToFit="1"/>
    </xf>
    <xf numFmtId="10" fontId="26" fillId="0" borderId="52" xfId="46" applyNumberFormat="1" applyFont="1" applyBorder="1" applyAlignment="1" applyProtection="1">
      <alignment horizontal="right" vertical="center"/>
    </xf>
    <xf numFmtId="10" fontId="26" fillId="0" borderId="53" xfId="46" applyNumberFormat="1" applyFont="1" applyBorder="1" applyAlignment="1" applyProtection="1">
      <alignment horizontal="right" vertical="center"/>
    </xf>
    <xf numFmtId="10" fontId="26" fillId="0" borderId="54" xfId="46" applyNumberFormat="1" applyFont="1" applyBorder="1" applyAlignment="1" applyProtection="1">
      <alignment horizontal="right" vertical="center"/>
    </xf>
    <xf numFmtId="10" fontId="26" fillId="0" borderId="46" xfId="46" applyNumberFormat="1" applyFont="1" applyBorder="1" applyAlignment="1" applyProtection="1">
      <alignment horizontal="right" vertical="center"/>
    </xf>
    <xf numFmtId="38" fontId="26" fillId="0" borderId="42" xfId="45" applyFont="1" applyBorder="1" applyAlignment="1" applyProtection="1">
      <alignment horizontal="right" vertical="center" shrinkToFit="1"/>
    </xf>
    <xf numFmtId="38" fontId="26" fillId="0" borderId="52" xfId="45" applyFont="1" applyBorder="1" applyAlignment="1" applyProtection="1">
      <alignment horizontal="right" vertical="center" shrinkToFit="1"/>
    </xf>
    <xf numFmtId="38" fontId="26" fillId="0" borderId="29" xfId="45" applyFont="1" applyBorder="1" applyAlignment="1" applyProtection="1">
      <alignment horizontal="right" vertical="center" shrinkToFit="1"/>
    </xf>
    <xf numFmtId="38" fontId="26" fillId="0" borderId="36" xfId="45" applyFont="1" applyBorder="1" applyAlignment="1" applyProtection="1">
      <alignment horizontal="right" vertical="center" shrinkToFit="1"/>
    </xf>
    <xf numFmtId="38" fontId="26" fillId="0" borderId="44" xfId="45" quotePrefix="1" applyFont="1" applyBorder="1" applyAlignment="1" applyProtection="1">
      <alignment horizontal="right" vertical="center"/>
    </xf>
    <xf numFmtId="38" fontId="26" fillId="0" borderId="45" xfId="45" quotePrefix="1" applyFont="1" applyBorder="1" applyAlignment="1" applyProtection="1">
      <alignment horizontal="right" vertical="center"/>
    </xf>
    <xf numFmtId="38" fontId="26" fillId="0" borderId="37" xfId="45" quotePrefix="1" applyFont="1" applyBorder="1" applyAlignment="1" applyProtection="1">
      <alignment horizontal="right" vertical="center"/>
    </xf>
    <xf numFmtId="38" fontId="26" fillId="0" borderId="44" xfId="42" quotePrefix="1" applyNumberFormat="1" applyFont="1" applyBorder="1" applyAlignment="1" applyProtection="1">
      <alignment horizontal="right" vertical="center"/>
    </xf>
    <xf numFmtId="38" fontId="26" fillId="0" borderId="46" xfId="45" quotePrefix="1" applyFont="1" applyBorder="1" applyAlignment="1" applyProtection="1">
      <alignment horizontal="right" vertical="center"/>
    </xf>
    <xf numFmtId="0" fontId="24" fillId="0" borderId="55" xfId="0" applyNumberFormat="1" applyFont="1" applyFill="1" applyBorder="1" applyAlignment="1" applyProtection="1">
      <alignment vertical="center" shrinkToFit="1"/>
    </xf>
    <xf numFmtId="0" fontId="24" fillId="0" borderId="27" xfId="0" applyNumberFormat="1" applyFont="1" applyFill="1" applyBorder="1" applyAlignment="1" applyProtection="1">
      <alignment horizontal="center" vertical="center" shrinkToFit="1"/>
    </xf>
    <xf numFmtId="0" fontId="24" fillId="0" borderId="17" xfId="0" applyNumberFormat="1" applyFont="1" applyFill="1" applyBorder="1" applyAlignment="1" applyProtection="1">
      <alignment vertical="center" shrinkToFit="1"/>
    </xf>
    <xf numFmtId="0" fontId="24" fillId="0" borderId="38" xfId="0" applyNumberFormat="1" applyFont="1" applyFill="1" applyBorder="1" applyAlignment="1" applyProtection="1">
      <alignment vertical="center" shrinkToFit="1"/>
    </xf>
    <xf numFmtId="0" fontId="24" fillId="0" borderId="39" xfId="0" applyNumberFormat="1" applyFont="1" applyFill="1" applyBorder="1" applyAlignment="1" applyProtection="1">
      <alignment horizontal="center" vertical="center" shrinkToFit="1"/>
    </xf>
    <xf numFmtId="0" fontId="24" fillId="0" borderId="13" xfId="0" applyFont="1" applyBorder="1" applyAlignment="1" applyProtection="1">
      <alignment horizontal="center" vertical="center"/>
    </xf>
    <xf numFmtId="0" fontId="24" fillId="0" borderId="18" xfId="0" applyFont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horizontal="center" vertical="center"/>
    </xf>
    <xf numFmtId="0" fontId="24" fillId="0" borderId="48" xfId="42" applyFont="1" applyBorder="1" applyAlignment="1" applyProtection="1">
      <alignment horizontal="right"/>
    </xf>
    <xf numFmtId="0" fontId="24" fillId="0" borderId="48" xfId="0" applyFont="1" applyBorder="1" applyAlignment="1" applyProtection="1">
      <alignment horizontal="right"/>
    </xf>
    <xf numFmtId="177" fontId="24" fillId="0" borderId="0" xfId="42" applyNumberFormat="1" applyFont="1" applyFill="1" applyBorder="1" applyAlignment="1" applyProtection="1">
      <alignment horizontal="center"/>
    </xf>
    <xf numFmtId="0" fontId="24" fillId="0" borderId="0" xfId="42" applyFont="1" applyBorder="1" applyAlignment="1" applyProtection="1">
      <alignment horizontal="right" vertical="center"/>
    </xf>
    <xf numFmtId="0" fontId="24" fillId="0" borderId="0" xfId="42" applyFont="1" applyBorder="1" applyAlignment="1" applyProtection="1">
      <alignment horizontal="left"/>
    </xf>
    <xf numFmtId="0" fontId="24" fillId="0" borderId="0" xfId="0" applyFont="1" applyAlignment="1" applyProtection="1">
      <alignment horizontal="left"/>
    </xf>
    <xf numFmtId="0" fontId="24" fillId="0" borderId="0" xfId="42" applyFont="1" applyBorder="1" applyAlignment="1" applyProtection="1">
      <alignment horizontal="right"/>
    </xf>
    <xf numFmtId="0" fontId="24" fillId="0" borderId="0" xfId="0" applyFont="1" applyAlignment="1" applyProtection="1">
      <alignment horizontal="right"/>
    </xf>
    <xf numFmtId="0" fontId="24" fillId="0" borderId="48" xfId="42" applyFont="1" applyBorder="1" applyAlignment="1" applyProtection="1">
      <alignment horizontal="left"/>
    </xf>
    <xf numFmtId="0" fontId="24" fillId="0" borderId="48" xfId="0" applyFont="1" applyBorder="1" applyAlignment="1" applyProtection="1">
      <alignment horizontal="left"/>
    </xf>
    <xf numFmtId="0" fontId="24" fillId="0" borderId="48" xfId="43" applyFont="1" applyBorder="1" applyAlignment="1" applyProtection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6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5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Ｊ　０１０～０２４得票数及び当選人　県選出・比例（市・国）開票結果" xfId="42" xr:uid="{00000000-0005-0000-0000-000029000000}"/>
    <cellStyle name="標準_埼玉県選出議員開票速報（結果）" xfId="44" xr:uid="{00000000-0005-0000-0000-00002A000000}"/>
    <cellStyle name="標準_衆議院比例代表開票結果" xfId="43" xr:uid="{00000000-0005-0000-0000-00002B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25</xdr:row>
      <xdr:rowOff>57150</xdr:rowOff>
    </xdr:from>
    <xdr:to>
      <xdr:col>16</xdr:col>
      <xdr:colOff>409575</xdr:colOff>
      <xdr:row>25</xdr:row>
      <xdr:rowOff>295275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992225" y="920115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+mn-ea"/>
              <a:ea typeface="+mn-ea"/>
            </a:rPr>
            <a:t>※</a:t>
          </a:r>
          <a:endParaRPr kumimoji="1" lang="ja-JP" altLang="en-US" sz="1200">
            <a:latin typeface="+mn-ea"/>
            <a:ea typeface="+mn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s-server\Common6\&#25919;&#20196;&#24066;&#36984;&#25369;\&#24066;&#20596;\&#24115;&#31080;&#12469;&#12531;&#12503;&#12523;\&#38283;&#31080;&#38598;&#35336;\&#31070;&#25144;&#24066;&#38283;&#31080;&#21306;&#21029;&#34886;&#276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開票状況票"/>
      <sheetName val="position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4"/>
  <sheetViews>
    <sheetView tabSelected="1" view="pageBreakPreview" zoomScale="85" zoomScaleNormal="85" zoomScaleSheetLayoutView="85" workbookViewId="0"/>
  </sheetViews>
  <sheetFormatPr defaultColWidth="9" defaultRowHeight="16.2"/>
  <cols>
    <col min="1" max="1" width="9.3984375" style="1" customWidth="1"/>
    <col min="2" max="2" width="16.69921875" style="1" customWidth="1"/>
    <col min="3" max="3" width="15.09765625" style="1" customWidth="1"/>
    <col min="4" max="4" width="20.8984375" style="1" customWidth="1"/>
    <col min="5" max="14" width="10.59765625" style="1" customWidth="1"/>
    <col min="15" max="15" width="13" style="1" customWidth="1"/>
    <col min="16" max="16" width="2.5" style="1" customWidth="1"/>
    <col min="17" max="17" width="17.59765625" style="39" customWidth="1"/>
    <col min="18" max="16384" width="9" style="1"/>
  </cols>
  <sheetData>
    <row r="1" spans="1:26" s="22" customFormat="1" ht="39" customHeight="1" thickBot="1">
      <c r="A1" s="22" t="s">
        <v>52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s="4" customFormat="1" ht="33" customHeight="1" thickBot="1">
      <c r="A2" s="23" t="s">
        <v>30</v>
      </c>
      <c r="B2" s="53" t="s" ph="1">
        <v>5</v>
      </c>
      <c r="C2" s="3" t="s">
        <v>4</v>
      </c>
      <c r="D2" s="24" t="s">
        <v>0</v>
      </c>
      <c r="E2" s="17" t="s">
        <v>31</v>
      </c>
      <c r="F2" s="18" t="s">
        <v>32</v>
      </c>
      <c r="G2" s="18" t="s">
        <v>33</v>
      </c>
      <c r="H2" s="18" t="s">
        <v>34</v>
      </c>
      <c r="I2" s="19" t="s">
        <v>35</v>
      </c>
      <c r="J2" s="18" t="s">
        <v>36</v>
      </c>
      <c r="K2" s="18" t="s">
        <v>37</v>
      </c>
      <c r="L2" s="18" t="s">
        <v>38</v>
      </c>
      <c r="M2" s="18" t="s">
        <v>39</v>
      </c>
      <c r="N2" s="20" t="s">
        <v>40</v>
      </c>
      <c r="O2" s="25" t="s">
        <v>41</v>
      </c>
      <c r="Q2" s="25" t="s">
        <v>24</v>
      </c>
    </row>
    <row r="3" spans="1:26" s="4" customFormat="1" ht="30" customHeight="1" thickTop="1">
      <c r="A3" s="5" t="s">
        <v>68</v>
      </c>
      <c r="B3" s="79" t="s" ph="1">
        <v>75</v>
      </c>
      <c r="C3" s="80" t="s" ph="1">
        <v>72</v>
      </c>
      <c r="D3" s="26" t="s">
        <v>55</v>
      </c>
      <c r="E3" s="54">
        <v>6119</v>
      </c>
      <c r="F3" s="54">
        <v>12281</v>
      </c>
      <c r="G3" s="54">
        <v>10496</v>
      </c>
      <c r="H3" s="54">
        <v>11016</v>
      </c>
      <c r="I3" s="54">
        <v>9100</v>
      </c>
      <c r="J3" s="54">
        <v>6652</v>
      </c>
      <c r="K3" s="54">
        <v>15609</v>
      </c>
      <c r="L3" s="54">
        <v>16688</v>
      </c>
      <c r="M3" s="54">
        <v>9891</v>
      </c>
      <c r="N3" s="55">
        <v>5797</v>
      </c>
      <c r="O3" s="56">
        <v>103649</v>
      </c>
      <c r="P3" s="48"/>
      <c r="Q3" s="74">
        <v>535706</v>
      </c>
    </row>
    <row r="4" spans="1:26" s="4" customFormat="1" ht="30" customHeight="1">
      <c r="A4" s="5">
        <v>2</v>
      </c>
      <c r="B4" s="81" t="s" ph="1">
        <v>74</v>
      </c>
      <c r="C4" s="80" ph="1"/>
      <c r="D4" s="27" t="s">
        <v>56</v>
      </c>
      <c r="E4" s="54">
        <v>77</v>
      </c>
      <c r="F4" s="54">
        <v>165</v>
      </c>
      <c r="G4" s="54">
        <v>101</v>
      </c>
      <c r="H4" s="54">
        <v>153</v>
      </c>
      <c r="I4" s="54">
        <v>124</v>
      </c>
      <c r="J4" s="54">
        <v>97</v>
      </c>
      <c r="K4" s="54">
        <v>165</v>
      </c>
      <c r="L4" s="54">
        <v>204</v>
      </c>
      <c r="M4" s="54">
        <v>138</v>
      </c>
      <c r="N4" s="55">
        <v>172</v>
      </c>
      <c r="O4" s="56">
        <v>1396</v>
      </c>
      <c r="P4" s="48"/>
      <c r="Q4" s="75">
        <v>7992</v>
      </c>
    </row>
    <row r="5" spans="1:26" s="4" customFormat="1" ht="30" customHeight="1">
      <c r="A5" s="5">
        <v>3</v>
      </c>
      <c r="B5" s="81" t="s" ph="1">
        <v>73</v>
      </c>
      <c r="C5" s="80" ph="1"/>
      <c r="D5" s="27" t="s">
        <v>1</v>
      </c>
      <c r="E5" s="54">
        <v>2620</v>
      </c>
      <c r="F5" s="54">
        <v>3931</v>
      </c>
      <c r="G5" s="54">
        <v>3157</v>
      </c>
      <c r="H5" s="54">
        <v>5043</v>
      </c>
      <c r="I5" s="54">
        <v>3107</v>
      </c>
      <c r="J5" s="54">
        <v>2847</v>
      </c>
      <c r="K5" s="54">
        <v>6126</v>
      </c>
      <c r="L5" s="54">
        <v>5787</v>
      </c>
      <c r="M5" s="54">
        <v>4876</v>
      </c>
      <c r="N5" s="55">
        <v>2575</v>
      </c>
      <c r="O5" s="56">
        <v>40069</v>
      </c>
      <c r="P5" s="48"/>
      <c r="Q5" s="75">
        <v>227488</v>
      </c>
    </row>
    <row r="6" spans="1:26" s="4" customFormat="1" ht="30" customHeight="1">
      <c r="A6" s="5">
        <v>4</v>
      </c>
      <c r="B6" s="81" t="s" ph="1">
        <v>76</v>
      </c>
      <c r="C6" s="80" t="s" ph="1">
        <v>77</v>
      </c>
      <c r="D6" s="28" t="s">
        <v>2</v>
      </c>
      <c r="E6" s="54">
        <v>5235</v>
      </c>
      <c r="F6" s="54">
        <v>6897</v>
      </c>
      <c r="G6" s="54">
        <v>4999</v>
      </c>
      <c r="H6" s="54">
        <v>9442</v>
      </c>
      <c r="I6" s="54">
        <v>4415</v>
      </c>
      <c r="J6" s="54">
        <v>5632</v>
      </c>
      <c r="K6" s="54">
        <v>6384</v>
      </c>
      <c r="L6" s="54">
        <v>8482</v>
      </c>
      <c r="M6" s="54">
        <v>6411</v>
      </c>
      <c r="N6" s="55">
        <v>6476</v>
      </c>
      <c r="O6" s="56">
        <v>64373</v>
      </c>
      <c r="P6" s="48"/>
      <c r="Q6" s="75">
        <v>441613</v>
      </c>
    </row>
    <row r="7" spans="1:26" s="4" customFormat="1" ht="30" customHeight="1">
      <c r="A7" s="5">
        <v>5</v>
      </c>
      <c r="B7" s="81" t="s" ph="1">
        <v>78</v>
      </c>
      <c r="C7" s="80" ph="1"/>
      <c r="D7" s="28" t="s">
        <v>57</v>
      </c>
      <c r="E7" s="54">
        <v>1002</v>
      </c>
      <c r="F7" s="54">
        <v>2199</v>
      </c>
      <c r="G7" s="54">
        <v>2166</v>
      </c>
      <c r="H7" s="54">
        <v>1794</v>
      </c>
      <c r="I7" s="54">
        <v>1883</v>
      </c>
      <c r="J7" s="54">
        <v>1203</v>
      </c>
      <c r="K7" s="54">
        <v>3764</v>
      </c>
      <c r="L7" s="54">
        <v>3743</v>
      </c>
      <c r="M7" s="54">
        <v>1884</v>
      </c>
      <c r="N7" s="55">
        <v>848</v>
      </c>
      <c r="O7" s="56">
        <v>20486</v>
      </c>
      <c r="P7" s="48"/>
      <c r="Q7" s="75">
        <v>83957</v>
      </c>
    </row>
    <row r="8" spans="1:26" s="4" customFormat="1" ht="30" customHeight="1">
      <c r="A8" s="5">
        <v>6</v>
      </c>
      <c r="B8" s="81" t="s" ph="1">
        <v>79</v>
      </c>
      <c r="C8" s="80" t="s" ph="1">
        <v>80</v>
      </c>
      <c r="D8" s="28" t="s">
        <v>58</v>
      </c>
      <c r="E8" s="54">
        <v>304</v>
      </c>
      <c r="F8" s="54">
        <v>509</v>
      </c>
      <c r="G8" s="54">
        <v>408</v>
      </c>
      <c r="H8" s="54">
        <v>585</v>
      </c>
      <c r="I8" s="54">
        <v>346</v>
      </c>
      <c r="J8" s="54">
        <v>268</v>
      </c>
      <c r="K8" s="54">
        <v>590</v>
      </c>
      <c r="L8" s="54">
        <v>670</v>
      </c>
      <c r="M8" s="54">
        <v>422</v>
      </c>
      <c r="N8" s="55">
        <v>299</v>
      </c>
      <c r="O8" s="56">
        <v>4401</v>
      </c>
      <c r="P8" s="48"/>
      <c r="Q8" s="75">
        <v>25312</v>
      </c>
    </row>
    <row r="9" spans="1:26" s="4" customFormat="1" ht="30" customHeight="1">
      <c r="A9" s="5">
        <v>7</v>
      </c>
      <c r="B9" s="81" t="s" ph="1">
        <v>81</v>
      </c>
      <c r="C9" s="80" t="s" ph="1">
        <v>82</v>
      </c>
      <c r="D9" s="28" t="s">
        <v>59</v>
      </c>
      <c r="E9" s="54">
        <v>565</v>
      </c>
      <c r="F9" s="54">
        <v>1054</v>
      </c>
      <c r="G9" s="54">
        <v>669</v>
      </c>
      <c r="H9" s="54">
        <v>998</v>
      </c>
      <c r="I9" s="54">
        <v>727</v>
      </c>
      <c r="J9" s="54">
        <v>622</v>
      </c>
      <c r="K9" s="54">
        <v>1270</v>
      </c>
      <c r="L9" s="54">
        <v>1376</v>
      </c>
      <c r="M9" s="54">
        <v>861</v>
      </c>
      <c r="N9" s="55">
        <v>1145</v>
      </c>
      <c r="O9" s="56">
        <v>9287</v>
      </c>
      <c r="P9" s="48"/>
      <c r="Q9" s="75">
        <v>50335</v>
      </c>
    </row>
    <row r="10" spans="1:26" s="4" customFormat="1" ht="30" customHeight="1">
      <c r="A10" s="5">
        <v>8</v>
      </c>
      <c r="B10" s="81" t="s" ph="1">
        <v>83</v>
      </c>
      <c r="C10" s="80" ph="1"/>
      <c r="D10" s="28" t="s">
        <v>42</v>
      </c>
      <c r="E10" s="54">
        <v>309</v>
      </c>
      <c r="F10" s="54">
        <v>517</v>
      </c>
      <c r="G10" s="54">
        <v>457</v>
      </c>
      <c r="H10" s="54">
        <v>508</v>
      </c>
      <c r="I10" s="54">
        <v>361</v>
      </c>
      <c r="J10" s="54">
        <v>359</v>
      </c>
      <c r="K10" s="54">
        <v>609</v>
      </c>
      <c r="L10" s="54">
        <v>684</v>
      </c>
      <c r="M10" s="54">
        <v>463</v>
      </c>
      <c r="N10" s="55">
        <v>307</v>
      </c>
      <c r="O10" s="56">
        <v>4574</v>
      </c>
      <c r="P10" s="48"/>
      <c r="Q10" s="75">
        <v>26469</v>
      </c>
    </row>
    <row r="11" spans="1:26" s="4" customFormat="1" ht="30" customHeight="1">
      <c r="A11" s="5">
        <v>9</v>
      </c>
      <c r="B11" s="81" t="s" ph="1">
        <v>84</v>
      </c>
      <c r="C11" s="80" t="s" ph="1">
        <v>85</v>
      </c>
      <c r="D11" s="28" t="s">
        <v>47</v>
      </c>
      <c r="E11" s="54">
        <v>2371</v>
      </c>
      <c r="F11" s="54">
        <v>3397</v>
      </c>
      <c r="G11" s="54">
        <v>2516</v>
      </c>
      <c r="H11" s="54">
        <v>4017</v>
      </c>
      <c r="I11" s="54">
        <v>2260</v>
      </c>
      <c r="J11" s="54">
        <v>2671</v>
      </c>
      <c r="K11" s="54">
        <v>3534</v>
      </c>
      <c r="L11" s="54">
        <v>4705</v>
      </c>
      <c r="M11" s="54">
        <v>3280</v>
      </c>
      <c r="N11" s="55">
        <v>2740</v>
      </c>
      <c r="O11" s="56">
        <v>31491</v>
      </c>
      <c r="P11" s="48"/>
      <c r="Q11" s="75">
        <v>198936</v>
      </c>
    </row>
    <row r="12" spans="1:26" s="4" customFormat="1" ht="30" customHeight="1">
      <c r="A12" s="5" t="s">
        <v>69</v>
      </c>
      <c r="B12" s="81" t="s" ph="1">
        <v>86</v>
      </c>
      <c r="C12" s="80" t="s" ph="1">
        <v>87</v>
      </c>
      <c r="D12" s="28" t="s">
        <v>44</v>
      </c>
      <c r="E12" s="54">
        <v>7967</v>
      </c>
      <c r="F12" s="54">
        <v>14062</v>
      </c>
      <c r="G12" s="54">
        <v>13489</v>
      </c>
      <c r="H12" s="54">
        <v>12570</v>
      </c>
      <c r="I12" s="54">
        <v>9409</v>
      </c>
      <c r="J12" s="54">
        <v>6022</v>
      </c>
      <c r="K12" s="54">
        <v>15143</v>
      </c>
      <c r="L12" s="54">
        <v>13389</v>
      </c>
      <c r="M12" s="54">
        <v>9044</v>
      </c>
      <c r="N12" s="55">
        <v>6159</v>
      </c>
      <c r="O12" s="56">
        <v>107254</v>
      </c>
      <c r="P12" s="48"/>
      <c r="Q12" s="75">
        <v>480330</v>
      </c>
    </row>
    <row r="13" spans="1:26" s="4" customFormat="1" ht="30" customHeight="1">
      <c r="A13" s="5">
        <v>11</v>
      </c>
      <c r="B13" s="81" t="s" ph="1">
        <v>54</v>
      </c>
      <c r="C13" s="80" t="s" ph="1">
        <v>88</v>
      </c>
      <c r="D13" s="28" t="s">
        <v>43</v>
      </c>
      <c r="E13" s="54">
        <v>1601</v>
      </c>
      <c r="F13" s="54">
        <v>3097</v>
      </c>
      <c r="G13" s="54">
        <v>2622</v>
      </c>
      <c r="H13" s="54">
        <v>3049</v>
      </c>
      <c r="I13" s="54">
        <v>2331</v>
      </c>
      <c r="J13" s="54">
        <v>2041</v>
      </c>
      <c r="K13" s="54">
        <v>4687</v>
      </c>
      <c r="L13" s="54">
        <v>5683</v>
      </c>
      <c r="M13" s="54">
        <v>3119</v>
      </c>
      <c r="N13" s="55">
        <v>1712</v>
      </c>
      <c r="O13" s="56">
        <v>29942</v>
      </c>
      <c r="P13" s="48"/>
      <c r="Q13" s="75">
        <v>150475</v>
      </c>
    </row>
    <row r="14" spans="1:26" s="4" customFormat="1" ht="30" customHeight="1">
      <c r="A14" s="5" t="s">
        <v>70</v>
      </c>
      <c r="B14" s="81" t="s" ph="1">
        <v>89</v>
      </c>
      <c r="C14" s="80" ph="1"/>
      <c r="D14" s="28" t="s">
        <v>3</v>
      </c>
      <c r="E14" s="54">
        <v>6612</v>
      </c>
      <c r="F14" s="54">
        <v>11600</v>
      </c>
      <c r="G14" s="54">
        <v>9875</v>
      </c>
      <c r="H14" s="54">
        <v>12613</v>
      </c>
      <c r="I14" s="54">
        <v>8697</v>
      </c>
      <c r="J14" s="54">
        <v>6568</v>
      </c>
      <c r="K14" s="54">
        <v>15462</v>
      </c>
      <c r="L14" s="54">
        <v>14900</v>
      </c>
      <c r="M14" s="54">
        <v>9516</v>
      </c>
      <c r="N14" s="55">
        <v>11052</v>
      </c>
      <c r="O14" s="56">
        <v>106895</v>
      </c>
      <c r="P14" s="48"/>
      <c r="Q14" s="75">
        <v>573114</v>
      </c>
    </row>
    <row r="15" spans="1:26" s="4" customFormat="1" ht="30" customHeight="1">
      <c r="A15" s="5" t="s">
        <v>71</v>
      </c>
      <c r="B15" s="81" t="s" ph="1">
        <v>90</v>
      </c>
      <c r="C15" s="80" ph="1"/>
      <c r="D15" s="28" t="s">
        <v>46</v>
      </c>
      <c r="E15" s="54">
        <v>5896</v>
      </c>
      <c r="F15" s="54">
        <v>9889</v>
      </c>
      <c r="G15" s="54">
        <v>7963</v>
      </c>
      <c r="H15" s="54">
        <v>10534</v>
      </c>
      <c r="I15" s="54">
        <v>6474</v>
      </c>
      <c r="J15" s="54">
        <v>5953</v>
      </c>
      <c r="K15" s="54">
        <v>10235</v>
      </c>
      <c r="L15" s="54">
        <v>12414</v>
      </c>
      <c r="M15" s="54">
        <v>8742</v>
      </c>
      <c r="N15" s="55">
        <v>6807</v>
      </c>
      <c r="O15" s="56">
        <v>84907</v>
      </c>
      <c r="P15" s="48"/>
      <c r="Q15" s="75">
        <v>465278</v>
      </c>
    </row>
    <row r="16" spans="1:26" s="4" customFormat="1" ht="30" customHeight="1">
      <c r="A16" s="5">
        <v>14</v>
      </c>
      <c r="B16" s="81" t="s" ph="1">
        <v>91</v>
      </c>
      <c r="C16" s="80" ph="1"/>
      <c r="D16" s="28" t="s">
        <v>45</v>
      </c>
      <c r="E16" s="54">
        <v>218</v>
      </c>
      <c r="F16" s="54">
        <v>347</v>
      </c>
      <c r="G16" s="54">
        <v>192</v>
      </c>
      <c r="H16" s="54">
        <v>500</v>
      </c>
      <c r="I16" s="54">
        <v>229</v>
      </c>
      <c r="J16" s="54">
        <v>244</v>
      </c>
      <c r="K16" s="54">
        <v>302</v>
      </c>
      <c r="L16" s="54">
        <v>383</v>
      </c>
      <c r="M16" s="54">
        <v>355</v>
      </c>
      <c r="N16" s="55">
        <v>223</v>
      </c>
      <c r="O16" s="56">
        <v>2993</v>
      </c>
      <c r="P16" s="48"/>
      <c r="Q16" s="75">
        <v>19190</v>
      </c>
    </row>
    <row r="17" spans="1:19" s="4" customFormat="1" ht="30" customHeight="1" thickBot="1">
      <c r="A17" s="5">
        <v>15</v>
      </c>
      <c r="B17" s="82" t="s" ph="1">
        <v>92</v>
      </c>
      <c r="C17" s="83" ph="1"/>
      <c r="D17" s="29" t="s">
        <v>60</v>
      </c>
      <c r="E17" s="57">
        <v>1780</v>
      </c>
      <c r="F17" s="57">
        <v>3274</v>
      </c>
      <c r="G17" s="57">
        <v>2731</v>
      </c>
      <c r="H17" s="57">
        <v>3087</v>
      </c>
      <c r="I17" s="57">
        <v>2400</v>
      </c>
      <c r="J17" s="57">
        <v>2030</v>
      </c>
      <c r="K17" s="57">
        <v>3799</v>
      </c>
      <c r="L17" s="57">
        <v>4751</v>
      </c>
      <c r="M17" s="57">
        <v>2728</v>
      </c>
      <c r="N17" s="58">
        <v>1768</v>
      </c>
      <c r="O17" s="59">
        <v>28348</v>
      </c>
      <c r="P17" s="48"/>
      <c r="Q17" s="76">
        <v>129130</v>
      </c>
    </row>
    <row r="18" spans="1:19" s="4" customFormat="1" ht="24.75" customHeight="1" thickTop="1">
      <c r="A18" s="30" t="s">
        <v>6</v>
      </c>
      <c r="B18" s="31" t="s">
        <v>7</v>
      </c>
      <c r="C18" s="6"/>
      <c r="D18" s="7"/>
      <c r="E18" s="60">
        <v>42676</v>
      </c>
      <c r="F18" s="60">
        <v>73219</v>
      </c>
      <c r="G18" s="60">
        <v>61841</v>
      </c>
      <c r="H18" s="60">
        <v>75909</v>
      </c>
      <c r="I18" s="60">
        <v>51863</v>
      </c>
      <c r="J18" s="60">
        <v>43209</v>
      </c>
      <c r="K18" s="60">
        <v>87679</v>
      </c>
      <c r="L18" s="60">
        <v>93859</v>
      </c>
      <c r="M18" s="60">
        <v>61730</v>
      </c>
      <c r="N18" s="61">
        <v>48080</v>
      </c>
      <c r="O18" s="62">
        <v>640065</v>
      </c>
      <c r="P18" s="48"/>
      <c r="Q18" s="77">
        <f>SUM(Q3:Q17)</f>
        <v>3415325</v>
      </c>
    </row>
    <row r="19" spans="1:19" s="4" customFormat="1" ht="24.75" customHeight="1">
      <c r="A19" s="32" t="s">
        <v>8</v>
      </c>
      <c r="B19" s="33" t="s">
        <v>9</v>
      </c>
      <c r="C19" s="8"/>
      <c r="D19" s="9"/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50">
        <v>0</v>
      </c>
      <c r="O19" s="51">
        <v>0</v>
      </c>
      <c r="P19" s="48"/>
      <c r="Q19" s="52">
        <v>0</v>
      </c>
    </row>
    <row r="20" spans="1:19" s="4" customFormat="1" ht="24.75" customHeight="1">
      <c r="A20" s="32" t="s">
        <v>10</v>
      </c>
      <c r="B20" s="33" t="s">
        <v>11</v>
      </c>
      <c r="C20" s="6"/>
      <c r="D20" s="7"/>
      <c r="E20" s="60">
        <f>E18</f>
        <v>42676</v>
      </c>
      <c r="F20" s="60">
        <f>F18</f>
        <v>73219</v>
      </c>
      <c r="G20" s="60">
        <f t="shared" ref="G20:M20" si="0">G18</f>
        <v>61841</v>
      </c>
      <c r="H20" s="60">
        <f t="shared" si="0"/>
        <v>75909</v>
      </c>
      <c r="I20" s="60">
        <f t="shared" si="0"/>
        <v>51863</v>
      </c>
      <c r="J20" s="60">
        <f t="shared" si="0"/>
        <v>43209</v>
      </c>
      <c r="K20" s="60">
        <f t="shared" si="0"/>
        <v>87679</v>
      </c>
      <c r="L20" s="60">
        <f t="shared" si="0"/>
        <v>93859</v>
      </c>
      <c r="M20" s="60">
        <f t="shared" si="0"/>
        <v>61730</v>
      </c>
      <c r="N20" s="61">
        <f>N18</f>
        <v>48080</v>
      </c>
      <c r="O20" s="62">
        <v>640065</v>
      </c>
      <c r="P20" s="48"/>
      <c r="Q20" s="78">
        <v>3415325</v>
      </c>
    </row>
    <row r="21" spans="1:19" s="4" customFormat="1" ht="24.75" customHeight="1">
      <c r="A21" s="32" t="s">
        <v>12</v>
      </c>
      <c r="B21" s="33" t="s">
        <v>13</v>
      </c>
      <c r="C21" s="8"/>
      <c r="D21" s="9"/>
      <c r="E21" s="63">
        <v>790</v>
      </c>
      <c r="F21" s="63">
        <v>1239</v>
      </c>
      <c r="G21" s="63">
        <v>989</v>
      </c>
      <c r="H21" s="63">
        <v>1215</v>
      </c>
      <c r="I21" s="63">
        <v>891</v>
      </c>
      <c r="J21" s="63">
        <v>719</v>
      </c>
      <c r="K21" s="63">
        <v>1455</v>
      </c>
      <c r="L21" s="63">
        <v>1620</v>
      </c>
      <c r="M21" s="63">
        <v>992</v>
      </c>
      <c r="N21" s="64">
        <v>789</v>
      </c>
      <c r="O21" s="65">
        <v>10699</v>
      </c>
      <c r="P21" s="48"/>
      <c r="Q21" s="78">
        <v>69905</v>
      </c>
    </row>
    <row r="22" spans="1:19" s="4" customFormat="1" ht="24.75" customHeight="1">
      <c r="A22" s="32" t="s">
        <v>14</v>
      </c>
      <c r="B22" s="33" t="s">
        <v>15</v>
      </c>
      <c r="C22" s="8"/>
      <c r="D22" s="9"/>
      <c r="E22" s="66">
        <f>E21/E23</f>
        <v>1.8175125385358672E-2</v>
      </c>
      <c r="F22" s="67">
        <f>F21/F23</f>
        <v>1.664025356576862E-2</v>
      </c>
      <c r="G22" s="67">
        <f t="shared" ref="G22:M22" si="1">G21/G23</f>
        <v>1.5740888110775106E-2</v>
      </c>
      <c r="H22" s="67">
        <f t="shared" si="1"/>
        <v>1.5753850941341217E-2</v>
      </c>
      <c r="I22" s="67">
        <f t="shared" si="1"/>
        <v>1.6889714524017135E-2</v>
      </c>
      <c r="J22" s="67">
        <f t="shared" si="1"/>
        <v>1.6367692587871061E-2</v>
      </c>
      <c r="K22" s="67">
        <f t="shared" si="1"/>
        <v>1.6323737294410664E-2</v>
      </c>
      <c r="L22" s="67">
        <f t="shared" si="1"/>
        <v>1.6967081766671204E-2</v>
      </c>
      <c r="M22" s="67">
        <f t="shared" si="1"/>
        <v>1.5815822199547209E-2</v>
      </c>
      <c r="N22" s="68">
        <f>N21/N23</f>
        <v>1.6145204526386871E-2</v>
      </c>
      <c r="O22" s="69">
        <f>O21/O23</f>
        <v>1.6440675882501182E-2</v>
      </c>
      <c r="P22" s="48"/>
      <c r="Q22" s="69">
        <f>Q21/Q23</f>
        <v>2.0057499791979294E-2</v>
      </c>
    </row>
    <row r="23" spans="1:19" s="4" customFormat="1" ht="24.75" customHeight="1">
      <c r="A23" s="32" t="s">
        <v>16</v>
      </c>
      <c r="B23" s="33" t="s">
        <v>17</v>
      </c>
      <c r="C23" s="8"/>
      <c r="D23" s="9"/>
      <c r="E23" s="63">
        <f>E20+E21</f>
        <v>43466</v>
      </c>
      <c r="F23" s="63">
        <f>F20+F21</f>
        <v>74458</v>
      </c>
      <c r="G23" s="63">
        <f t="shared" ref="G23:M23" si="2">G20+G21</f>
        <v>62830</v>
      </c>
      <c r="H23" s="63">
        <f t="shared" si="2"/>
        <v>77124</v>
      </c>
      <c r="I23" s="63">
        <f t="shared" si="2"/>
        <v>52754</v>
      </c>
      <c r="J23" s="63">
        <f t="shared" si="2"/>
        <v>43928</v>
      </c>
      <c r="K23" s="63">
        <f t="shared" si="2"/>
        <v>89134</v>
      </c>
      <c r="L23" s="63">
        <f t="shared" si="2"/>
        <v>95479</v>
      </c>
      <c r="M23" s="63">
        <f t="shared" si="2"/>
        <v>62722</v>
      </c>
      <c r="N23" s="64">
        <f>N20+N21</f>
        <v>48869</v>
      </c>
      <c r="O23" s="65">
        <f>SUM(E23:N23)</f>
        <v>650764</v>
      </c>
      <c r="P23" s="48"/>
      <c r="Q23" s="78">
        <v>3485230</v>
      </c>
    </row>
    <row r="24" spans="1:19" s="4" customFormat="1" ht="24.75" customHeight="1">
      <c r="A24" s="34" t="s">
        <v>18</v>
      </c>
      <c r="B24" s="31" t="s">
        <v>19</v>
      </c>
      <c r="C24" s="10"/>
      <c r="D24" s="11"/>
      <c r="E24" s="54">
        <v>2</v>
      </c>
      <c r="F24" s="54">
        <v>1</v>
      </c>
      <c r="G24" s="54">
        <v>2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5">
        <v>0</v>
      </c>
      <c r="O24" s="56">
        <v>5</v>
      </c>
      <c r="P24" s="48"/>
      <c r="Q24" s="52">
        <v>58</v>
      </c>
    </row>
    <row r="25" spans="1:19" s="4" customFormat="1" ht="24.75" customHeight="1">
      <c r="A25" s="32" t="s">
        <v>20</v>
      </c>
      <c r="B25" s="44" t="s">
        <v>21</v>
      </c>
      <c r="C25" s="8"/>
      <c r="D25" s="45"/>
      <c r="E25" s="71">
        <v>0</v>
      </c>
      <c r="F25" s="63">
        <v>2</v>
      </c>
      <c r="G25" s="63">
        <v>1</v>
      </c>
      <c r="H25" s="63">
        <v>0</v>
      </c>
      <c r="I25" s="63">
        <v>1</v>
      </c>
      <c r="J25" s="63">
        <v>1</v>
      </c>
      <c r="K25" s="63">
        <v>0</v>
      </c>
      <c r="L25" s="63">
        <v>0</v>
      </c>
      <c r="M25" s="63">
        <v>0</v>
      </c>
      <c r="N25" s="64">
        <v>0</v>
      </c>
      <c r="O25" s="65">
        <v>5</v>
      </c>
      <c r="P25" s="48"/>
      <c r="Q25" s="52">
        <v>7</v>
      </c>
    </row>
    <row r="26" spans="1:19" s="4" customFormat="1" ht="24.75" customHeight="1" thickBot="1">
      <c r="A26" s="35" t="s">
        <v>51</v>
      </c>
      <c r="B26" s="36" t="s">
        <v>22</v>
      </c>
      <c r="C26" s="12"/>
      <c r="D26" s="13"/>
      <c r="E26" s="72">
        <f>E23+E24+E25</f>
        <v>43468</v>
      </c>
      <c r="F26" s="72">
        <f>F23+F24+F25</f>
        <v>74461</v>
      </c>
      <c r="G26" s="72">
        <f t="shared" ref="G26:M26" si="3">G23+G24+G25</f>
        <v>62833</v>
      </c>
      <c r="H26" s="72">
        <f t="shared" si="3"/>
        <v>77124</v>
      </c>
      <c r="I26" s="72">
        <f t="shared" si="3"/>
        <v>52755</v>
      </c>
      <c r="J26" s="72">
        <f t="shared" si="3"/>
        <v>43929</v>
      </c>
      <c r="K26" s="72">
        <f t="shared" si="3"/>
        <v>89134</v>
      </c>
      <c r="L26" s="72">
        <f t="shared" si="3"/>
        <v>95479</v>
      </c>
      <c r="M26" s="72">
        <f t="shared" si="3"/>
        <v>62722</v>
      </c>
      <c r="N26" s="73">
        <f>N23+N24+N25</f>
        <v>48869</v>
      </c>
      <c r="O26" s="70">
        <f>O23+O24+O25</f>
        <v>650774</v>
      </c>
      <c r="Q26" s="46">
        <v>3485290</v>
      </c>
    </row>
    <row r="27" spans="1:19" s="4" customFormat="1" ht="24.75" customHeight="1" thickBot="1">
      <c r="A27" s="84" t="s">
        <v>23</v>
      </c>
      <c r="B27" s="85"/>
      <c r="C27" s="85"/>
      <c r="D27" s="86"/>
      <c r="E27" s="40" t="s">
        <v>61</v>
      </c>
      <c r="F27" s="40" t="s">
        <v>62</v>
      </c>
      <c r="G27" s="40" t="s">
        <v>63</v>
      </c>
      <c r="H27" s="40" t="s">
        <v>49</v>
      </c>
      <c r="I27" s="40" t="s">
        <v>48</v>
      </c>
      <c r="J27" s="40" t="s">
        <v>64</v>
      </c>
      <c r="K27" s="40" t="s">
        <v>50</v>
      </c>
      <c r="L27" s="40" t="s">
        <v>65</v>
      </c>
      <c r="M27" s="40" t="s">
        <v>66</v>
      </c>
      <c r="N27" s="41" t="s">
        <v>67</v>
      </c>
      <c r="O27" s="42" t="s">
        <v>63</v>
      </c>
      <c r="Q27" s="43">
        <v>0.15347222222222223</v>
      </c>
    </row>
    <row r="28" spans="1:19" s="15" customFormat="1" ht="35.4" customHeight="1">
      <c r="A28" s="97" t="s">
        <v>53</v>
      </c>
      <c r="B28" s="97"/>
      <c r="C28" s="97"/>
      <c r="D28" s="97"/>
      <c r="E28" s="47"/>
      <c r="F28" s="37"/>
      <c r="G28" s="37"/>
      <c r="H28" s="95" t="s">
        <v>25</v>
      </c>
      <c r="I28" s="96"/>
      <c r="J28" s="95" t="s">
        <v>26</v>
      </c>
      <c r="K28" s="96"/>
      <c r="L28" s="96"/>
      <c r="M28" s="87" t="s">
        <v>27</v>
      </c>
      <c r="N28" s="88"/>
      <c r="O28" s="88"/>
      <c r="P28" s="89">
        <f>ROUNDDOWN(Q20/4/6/1,3)</f>
        <v>142305.20800000001</v>
      </c>
      <c r="Q28" s="89"/>
      <c r="R28" s="38"/>
      <c r="S28" s="14"/>
    </row>
    <row r="29" spans="1:19" s="15" customFormat="1" ht="35.4" customHeight="1">
      <c r="B29" s="90"/>
      <c r="C29" s="90"/>
      <c r="D29" s="90"/>
      <c r="E29" s="90"/>
      <c r="F29" s="37"/>
      <c r="G29" s="37"/>
      <c r="H29" s="91" t="s">
        <v>28</v>
      </c>
      <c r="I29" s="92"/>
      <c r="J29" s="91" t="s">
        <v>29</v>
      </c>
      <c r="K29" s="92"/>
      <c r="L29" s="92"/>
      <c r="M29" s="93" t="s">
        <v>27</v>
      </c>
      <c r="N29" s="94"/>
      <c r="O29" s="94"/>
      <c r="P29" s="89">
        <f>ROUNDDOWN(Q20/4/8/1,3)</f>
        <v>106728.906</v>
      </c>
      <c r="Q29" s="89"/>
      <c r="R29" s="38"/>
      <c r="S29" s="14"/>
    </row>
    <row r="30" spans="1:19" s="4" customFormat="1" ht="15.75" customHeight="1"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9" ht="14.4">
      <c r="E31" s="2"/>
      <c r="Q31" s="1"/>
    </row>
    <row r="32" spans="1:19" ht="14.4">
      <c r="Q32" s="1"/>
    </row>
    <row r="33" spans="17:17" ht="14.4">
      <c r="Q33" s="1"/>
    </row>
    <row r="34" spans="17:17" ht="14.4">
      <c r="Q34" s="1"/>
    </row>
  </sheetData>
  <sheetProtection algorithmName="SHA-512" hashValue="MhY8zpreXjCFRdOsqaL17KqNCF2qgHeEAZzeLa8nHNHQUyOO41/l2/dz8OGQWkKMrkupTYGEhjLgGqhr3kjwLw==" saltValue="+SVOD98C1gC+BZ4EBkYJmQ==" spinCount="100000" sheet="1" objects="1" scenarios="1"/>
  <mergeCells count="11">
    <mergeCell ref="A27:D27"/>
    <mergeCell ref="M28:O28"/>
    <mergeCell ref="P28:Q28"/>
    <mergeCell ref="B29:E29"/>
    <mergeCell ref="H29:I29"/>
    <mergeCell ref="J29:L29"/>
    <mergeCell ref="M29:O29"/>
    <mergeCell ref="P29:Q29"/>
    <mergeCell ref="H28:I28"/>
    <mergeCell ref="J28:L28"/>
    <mergeCell ref="A28:D28"/>
  </mergeCells>
  <phoneticPr fontId="2" type="Hiragana" alignment="distributed"/>
  <pageMargins left="0.39370078740157483" right="0.39370078740157483" top="0.39370078740157483" bottom="0.78740157480314965" header="0.51181102362204722" footer="0.51181102362204722"/>
  <pageSetup paperSize="9" scale="64" orientation="landscape" r:id="rId1"/>
  <headerFooter alignWithMargins="0">
    <oddFooter>&amp;R&amp;"ＭＳ Ｐゴシック,標準"&amp;11令和７年７月２０日執行　参議院議員通常選挙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開票速報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kaneda</dc:creator>
  <cp:lastModifiedBy>さいたま市</cp:lastModifiedBy>
  <cp:lastPrinted>2025-07-28T00:22:54Z</cp:lastPrinted>
  <dcterms:created xsi:type="dcterms:W3CDTF">2003-09-03T08:10:42Z</dcterms:created>
  <dcterms:modified xsi:type="dcterms:W3CDTF">2025-07-31T00:54:21Z</dcterms:modified>
</cp:coreProperties>
</file>