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H31市議\"/>
    </mc:Choice>
  </mc:AlternateContent>
  <bookViews>
    <workbookView xWindow="0" yWindow="0" windowWidth="23040" windowHeight="9108"/>
  </bookViews>
  <sheets>
    <sheet name="前回比" sheetId="1" r:id="rId1"/>
    <sheet name="県議選（西～桜）" sheetId="2" r:id="rId2"/>
    <sheet name="県議選（浦和～岩槻）" sheetId="3" r:id="rId3"/>
    <sheet name="市議選（西～桜）" sheetId="4" r:id="rId4"/>
    <sheet name="市議選（浦和～岩槻）" sheetId="5" r:id="rId5"/>
    <sheet name="増設臨時期日前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AE20" i="6"/>
  <c r="AD20" i="6"/>
  <c r="AF20" i="6" s="1"/>
  <c r="AB20" i="6"/>
  <c r="AH20" i="6" s="1"/>
  <c r="AA20" i="6"/>
  <c r="AG20" i="6" s="1"/>
  <c r="AI20" i="6" s="1"/>
  <c r="W20" i="6"/>
  <c r="V20" i="6"/>
  <c r="U20" i="6"/>
  <c r="S20" i="6"/>
  <c r="Y20" i="6" s="1"/>
  <c r="R20" i="6"/>
  <c r="X20" i="6" s="1"/>
  <c r="Z20" i="6" s="1"/>
  <c r="M20" i="6"/>
  <c r="L20" i="6"/>
  <c r="N20" i="6" s="1"/>
  <c r="K20" i="6"/>
  <c r="J20" i="6"/>
  <c r="I20" i="6"/>
  <c r="G20" i="6"/>
  <c r="F20" i="6"/>
  <c r="H20" i="6" s="1"/>
  <c r="D20" i="6"/>
  <c r="P20" i="6" s="1"/>
  <c r="AK20" i="6" s="1"/>
  <c r="C20" i="6"/>
  <c r="E20" i="6" s="1"/>
  <c r="B20" i="6"/>
  <c r="A20" i="6"/>
  <c r="AG19" i="6"/>
  <c r="AF19" i="6"/>
  <c r="AE19" i="6"/>
  <c r="AD19" i="6"/>
  <c r="AB19" i="6"/>
  <c r="AH19" i="6" s="1"/>
  <c r="AA19" i="6"/>
  <c r="Y19" i="6"/>
  <c r="V19" i="6"/>
  <c r="U19" i="6"/>
  <c r="X19" i="6" s="1"/>
  <c r="Z19" i="6" s="1"/>
  <c r="T19" i="6"/>
  <c r="S19" i="6"/>
  <c r="R19" i="6"/>
  <c r="M19" i="6"/>
  <c r="L19" i="6"/>
  <c r="N19" i="6" s="1"/>
  <c r="J19" i="6"/>
  <c r="I19" i="6"/>
  <c r="K19" i="6" s="1"/>
  <c r="H19" i="6"/>
  <c r="G19" i="6"/>
  <c r="F19" i="6"/>
  <c r="D19" i="6"/>
  <c r="P19" i="6" s="1"/>
  <c r="C19" i="6"/>
  <c r="O19" i="6" s="1"/>
  <c r="B19" i="6"/>
  <c r="A19" i="6"/>
  <c r="AE18" i="6"/>
  <c r="AH18" i="6" s="1"/>
  <c r="AD18" i="6"/>
  <c r="AD21" i="6" s="1"/>
  <c r="AB18" i="6"/>
  <c r="AB21" i="6" s="1"/>
  <c r="AA18" i="6"/>
  <c r="AG18" i="6" s="1"/>
  <c r="W18" i="6"/>
  <c r="V18" i="6"/>
  <c r="V21" i="6" s="1"/>
  <c r="U18" i="6"/>
  <c r="U21" i="6" s="1"/>
  <c r="S18" i="6"/>
  <c r="Y18" i="6" s="1"/>
  <c r="Y21" i="6" s="1"/>
  <c r="R18" i="6"/>
  <c r="R21" i="6" s="1"/>
  <c r="N18" i="6"/>
  <c r="M18" i="6"/>
  <c r="M21" i="6" s="1"/>
  <c r="L18" i="6"/>
  <c r="L21" i="6" s="1"/>
  <c r="J18" i="6"/>
  <c r="J21" i="6" s="1"/>
  <c r="I18" i="6"/>
  <c r="I21" i="6" s="1"/>
  <c r="G18" i="6"/>
  <c r="G21" i="6" s="1"/>
  <c r="F18" i="6"/>
  <c r="F21" i="6" s="1"/>
  <c r="D18" i="6"/>
  <c r="D21" i="6" s="1"/>
  <c r="C18" i="6"/>
  <c r="E18" i="6" s="1"/>
  <c r="B18" i="6"/>
  <c r="A18" i="6"/>
  <c r="AF9" i="6"/>
  <c r="AE9" i="6"/>
  <c r="AD9" i="6"/>
  <c r="AB9" i="6"/>
  <c r="AH9" i="6" s="1"/>
  <c r="AA9" i="6"/>
  <c r="AG9" i="6" s="1"/>
  <c r="AI9" i="6" s="1"/>
  <c r="X9" i="6"/>
  <c r="V9" i="6"/>
  <c r="U9" i="6"/>
  <c r="W9" i="6" s="1"/>
  <c r="T9" i="6"/>
  <c r="S9" i="6"/>
  <c r="Y9" i="6" s="1"/>
  <c r="R9" i="6"/>
  <c r="M9" i="6"/>
  <c r="L9" i="6"/>
  <c r="N9" i="6" s="1"/>
  <c r="J9" i="6"/>
  <c r="I9" i="6"/>
  <c r="K9" i="6" s="1"/>
  <c r="H9" i="6"/>
  <c r="G9" i="6"/>
  <c r="F9" i="6"/>
  <c r="D9" i="6"/>
  <c r="P9" i="6" s="1"/>
  <c r="AK9" i="6" s="1"/>
  <c r="C9" i="6"/>
  <c r="O9" i="6" s="1"/>
  <c r="B9" i="6"/>
  <c r="A9" i="6"/>
  <c r="AH8" i="6"/>
  <c r="AE8" i="6"/>
  <c r="AD8" i="6"/>
  <c r="AF8" i="6" s="1"/>
  <c r="AB8" i="6"/>
  <c r="AA8" i="6"/>
  <c r="AG8" i="6" s="1"/>
  <c r="AI8" i="6" s="1"/>
  <c r="V8" i="6"/>
  <c r="W8" i="6" s="1"/>
  <c r="U8" i="6"/>
  <c r="S8" i="6"/>
  <c r="Y8" i="6" s="1"/>
  <c r="R8" i="6"/>
  <c r="X8" i="6" s="1"/>
  <c r="Z8" i="6" s="1"/>
  <c r="N8" i="6"/>
  <c r="M8" i="6"/>
  <c r="L8" i="6"/>
  <c r="J8" i="6"/>
  <c r="K8" i="6" s="1"/>
  <c r="I8" i="6"/>
  <c r="G8" i="6"/>
  <c r="F8" i="6"/>
  <c r="H8" i="6" s="1"/>
  <c r="D8" i="6"/>
  <c r="P8" i="6" s="1"/>
  <c r="AK8" i="6" s="1"/>
  <c r="C8" i="6"/>
  <c r="E8" i="6" s="1"/>
  <c r="B8" i="6"/>
  <c r="A8" i="6"/>
  <c r="AG7" i="6"/>
  <c r="AF7" i="6"/>
  <c r="AF10" i="6" s="1"/>
  <c r="AE7" i="6"/>
  <c r="AE10" i="6" s="1"/>
  <c r="AD7" i="6"/>
  <c r="AD10" i="6" s="1"/>
  <c r="AC7" i="6"/>
  <c r="AC10" i="6" s="1"/>
  <c r="AB7" i="6"/>
  <c r="AB10" i="6" s="1"/>
  <c r="AA7" i="6"/>
  <c r="AA10" i="6" s="1"/>
  <c r="Y7" i="6"/>
  <c r="Y10" i="6" s="1"/>
  <c r="V7" i="6"/>
  <c r="V10" i="6" s="1"/>
  <c r="U7" i="6"/>
  <c r="X7" i="6" s="1"/>
  <c r="T7" i="6"/>
  <c r="S7" i="6"/>
  <c r="S10" i="6" s="1"/>
  <c r="R7" i="6"/>
  <c r="R10" i="6" s="1"/>
  <c r="M7" i="6"/>
  <c r="M10" i="6" s="1"/>
  <c r="L7" i="6"/>
  <c r="L10" i="6" s="1"/>
  <c r="J7" i="6"/>
  <c r="J10" i="6" s="1"/>
  <c r="I7" i="6"/>
  <c r="K7" i="6" s="1"/>
  <c r="K10" i="6" s="1"/>
  <c r="H7" i="6"/>
  <c r="G7" i="6"/>
  <c r="G10" i="6" s="1"/>
  <c r="F7" i="6"/>
  <c r="F10" i="6" s="1"/>
  <c r="D7" i="6"/>
  <c r="D10" i="6" s="1"/>
  <c r="C7" i="6"/>
  <c r="C10" i="6" s="1"/>
  <c r="B7" i="6"/>
  <c r="A7" i="6"/>
  <c r="AI26" i="5"/>
  <c r="AH26" i="5"/>
  <c r="AG26" i="5"/>
  <c r="AE26" i="5"/>
  <c r="AD26" i="5"/>
  <c r="AF26" i="5" s="1"/>
  <c r="AB26" i="5"/>
  <c r="AK26" i="5" s="1"/>
  <c r="AA26" i="5"/>
  <c r="AC26" i="5" s="1"/>
  <c r="AL26" i="5" s="1"/>
  <c r="K26" i="5"/>
  <c r="J26" i="5"/>
  <c r="I26" i="5"/>
  <c r="G26" i="5"/>
  <c r="F26" i="5"/>
  <c r="H26" i="5" s="1"/>
  <c r="D26" i="5"/>
  <c r="M26" i="5" s="1"/>
  <c r="C26" i="5"/>
  <c r="E26" i="5" s="1"/>
  <c r="AJ25" i="5"/>
  <c r="AI25" i="5"/>
  <c r="AH25" i="5"/>
  <c r="AG25" i="5"/>
  <c r="AF25" i="5"/>
  <c r="AE25" i="5"/>
  <c r="AD25" i="5"/>
  <c r="AB25" i="5"/>
  <c r="AK25" i="5" s="1"/>
  <c r="AA25" i="5"/>
  <c r="AC25" i="5" s="1"/>
  <c r="AL25" i="5" s="1"/>
  <c r="L25" i="5"/>
  <c r="K25" i="5"/>
  <c r="J25" i="5"/>
  <c r="I25" i="5"/>
  <c r="H25" i="5"/>
  <c r="G25" i="5"/>
  <c r="F25" i="5"/>
  <c r="D25" i="5"/>
  <c r="M25" i="5" s="1"/>
  <c r="C25" i="5"/>
  <c r="E25" i="5" s="1"/>
  <c r="N25" i="5" s="1"/>
  <c r="AK24" i="5"/>
  <c r="AH24" i="5"/>
  <c r="AH27" i="5" s="1"/>
  <c r="AG24" i="5"/>
  <c r="AJ24" i="5" s="1"/>
  <c r="AF24" i="5"/>
  <c r="AE24" i="5"/>
  <c r="AD24" i="5"/>
  <c r="AC24" i="5"/>
  <c r="AB24" i="5"/>
  <c r="AA24" i="5"/>
  <c r="M24" i="5"/>
  <c r="J24" i="5"/>
  <c r="J27" i="5" s="1"/>
  <c r="I24" i="5"/>
  <c r="L24" i="5" s="1"/>
  <c r="H24" i="5"/>
  <c r="G24" i="5"/>
  <c r="F24" i="5"/>
  <c r="E24" i="5"/>
  <c r="D24" i="5"/>
  <c r="C24" i="5"/>
  <c r="AE23" i="5"/>
  <c r="AK23" i="5" s="1"/>
  <c r="AD23" i="5"/>
  <c r="AF23" i="5" s="1"/>
  <c r="AB23" i="5"/>
  <c r="AA23" i="5"/>
  <c r="AJ23" i="5" s="1"/>
  <c r="H23" i="5"/>
  <c r="G23" i="5"/>
  <c r="F23" i="5"/>
  <c r="D23" i="5"/>
  <c r="M23" i="5" s="1"/>
  <c r="C23" i="5"/>
  <c r="L23" i="5" s="1"/>
  <c r="AK22" i="5"/>
  <c r="AE22" i="5"/>
  <c r="AD22" i="5"/>
  <c r="AJ22" i="5" s="1"/>
  <c r="AC22" i="5"/>
  <c r="AB22" i="5"/>
  <c r="AA22" i="5"/>
  <c r="G22" i="5"/>
  <c r="M22" i="5" s="1"/>
  <c r="F22" i="5"/>
  <c r="H22" i="5" s="1"/>
  <c r="D22" i="5"/>
  <c r="C22" i="5"/>
  <c r="C27" i="5" s="1"/>
  <c r="AJ21" i="5"/>
  <c r="AF21" i="5"/>
  <c r="AE21" i="5"/>
  <c r="AD21" i="5"/>
  <c r="AC21" i="5"/>
  <c r="AL21" i="5" s="1"/>
  <c r="AB21" i="5"/>
  <c r="AK21" i="5" s="1"/>
  <c r="AA21" i="5"/>
  <c r="M21" i="5"/>
  <c r="G21" i="5"/>
  <c r="F21" i="5"/>
  <c r="L21" i="5" s="1"/>
  <c r="E21" i="5"/>
  <c r="D21" i="5"/>
  <c r="C21" i="5"/>
  <c r="A21" i="5"/>
  <c r="AF20" i="5"/>
  <c r="AE20" i="5"/>
  <c r="AD20" i="5"/>
  <c r="AB20" i="5"/>
  <c r="AK20" i="5" s="1"/>
  <c r="AA20" i="5"/>
  <c r="AJ20" i="5" s="1"/>
  <c r="L20" i="5"/>
  <c r="H20" i="5"/>
  <c r="G20" i="5"/>
  <c r="F20" i="5"/>
  <c r="E20" i="5"/>
  <c r="N20" i="5" s="1"/>
  <c r="D20" i="5"/>
  <c r="M20" i="5" s="1"/>
  <c r="C20" i="5"/>
  <c r="AE19" i="5"/>
  <c r="AK19" i="5" s="1"/>
  <c r="AK27" i="5" s="1"/>
  <c r="AD19" i="5"/>
  <c r="AD27" i="5" s="1"/>
  <c r="AB19" i="5"/>
  <c r="AB27" i="5" s="1"/>
  <c r="AA19" i="5"/>
  <c r="AJ19" i="5" s="1"/>
  <c r="H19" i="5"/>
  <c r="G19" i="5"/>
  <c r="F19" i="5"/>
  <c r="F27" i="5" s="1"/>
  <c r="D19" i="5"/>
  <c r="M19" i="5" s="1"/>
  <c r="M27" i="5" s="1"/>
  <c r="C19" i="5"/>
  <c r="L19" i="5" s="1"/>
  <c r="AK13" i="5"/>
  <c r="AH13" i="5"/>
  <c r="AG13" i="5"/>
  <c r="AJ13" i="5" s="1"/>
  <c r="AF13" i="5"/>
  <c r="AE13" i="5"/>
  <c r="AD13" i="5"/>
  <c r="AC13" i="5"/>
  <c r="AB13" i="5"/>
  <c r="AA13" i="5"/>
  <c r="Y13" i="5"/>
  <c r="V13" i="5"/>
  <c r="U13" i="5"/>
  <c r="X13" i="5" s="1"/>
  <c r="T13" i="5"/>
  <c r="S13" i="5"/>
  <c r="R13" i="5"/>
  <c r="Q13" i="5"/>
  <c r="P13" i="5"/>
  <c r="O13" i="5"/>
  <c r="M13" i="5"/>
  <c r="J13" i="5"/>
  <c r="I13" i="5"/>
  <c r="L13" i="5" s="1"/>
  <c r="H13" i="5"/>
  <c r="G13" i="5"/>
  <c r="F13" i="5"/>
  <c r="E13" i="5"/>
  <c r="D13" i="5"/>
  <c r="C13" i="5"/>
  <c r="A13" i="5"/>
  <c r="A26" i="5" s="1"/>
  <c r="AH12" i="5"/>
  <c r="AK12" i="5" s="1"/>
  <c r="AG12" i="5"/>
  <c r="AI12" i="5" s="1"/>
  <c r="AE12" i="5"/>
  <c r="AD12" i="5"/>
  <c r="AF12" i="5" s="1"/>
  <c r="AL12" i="5" s="1"/>
  <c r="AC12" i="5"/>
  <c r="AB12" i="5"/>
  <c r="AA12" i="5"/>
  <c r="AJ12" i="5" s="1"/>
  <c r="V12" i="5"/>
  <c r="Y12" i="5" s="1"/>
  <c r="U12" i="5"/>
  <c r="W12" i="5" s="1"/>
  <c r="S12" i="5"/>
  <c r="R12" i="5"/>
  <c r="T12" i="5" s="1"/>
  <c r="Z12" i="5" s="1"/>
  <c r="Q12" i="5"/>
  <c r="P12" i="5"/>
  <c r="O12" i="5"/>
  <c r="X12" i="5" s="1"/>
  <c r="J12" i="5"/>
  <c r="M12" i="5" s="1"/>
  <c r="I12" i="5"/>
  <c r="K12" i="5" s="1"/>
  <c r="G12" i="5"/>
  <c r="F12" i="5"/>
  <c r="H12" i="5" s="1"/>
  <c r="E12" i="5"/>
  <c r="D12" i="5"/>
  <c r="C12" i="5"/>
  <c r="L12" i="5" s="1"/>
  <c r="A12" i="5"/>
  <c r="A25" i="5" s="1"/>
  <c r="AI11" i="5"/>
  <c r="AH11" i="5"/>
  <c r="AH14" i="5" s="1"/>
  <c r="AG11" i="5"/>
  <c r="AE11" i="5"/>
  <c r="AD11" i="5"/>
  <c r="AF11" i="5" s="1"/>
  <c r="AB11" i="5"/>
  <c r="AK11" i="5" s="1"/>
  <c r="AA11" i="5"/>
  <c r="AC11" i="5" s="1"/>
  <c r="W11" i="5"/>
  <c r="V11" i="5"/>
  <c r="V14" i="5" s="1"/>
  <c r="U11" i="5"/>
  <c r="S11" i="5"/>
  <c r="R11" i="5"/>
  <c r="T11" i="5" s="1"/>
  <c r="P11" i="5"/>
  <c r="Y11" i="5" s="1"/>
  <c r="O11" i="5"/>
  <c r="Q11" i="5" s="1"/>
  <c r="K11" i="5"/>
  <c r="J11" i="5"/>
  <c r="J14" i="5" s="1"/>
  <c r="I11" i="5"/>
  <c r="G11" i="5"/>
  <c r="F11" i="5"/>
  <c r="H11" i="5" s="1"/>
  <c r="D11" i="5"/>
  <c r="M11" i="5" s="1"/>
  <c r="C11" i="5"/>
  <c r="E11" i="5" s="1"/>
  <c r="N11" i="5" s="1"/>
  <c r="A11" i="5"/>
  <c r="A24" i="5" s="1"/>
  <c r="AJ10" i="5"/>
  <c r="AF10" i="5"/>
  <c r="AE10" i="5"/>
  <c r="AD10" i="5"/>
  <c r="AC10" i="5"/>
  <c r="AL10" i="5" s="1"/>
  <c r="AB10" i="5"/>
  <c r="AK10" i="5" s="1"/>
  <c r="AA10" i="5"/>
  <c r="Y10" i="5"/>
  <c r="S10" i="5"/>
  <c r="R10" i="5"/>
  <c r="X10" i="5" s="1"/>
  <c r="Q10" i="5"/>
  <c r="P10" i="5"/>
  <c r="O10" i="5"/>
  <c r="G10" i="5"/>
  <c r="M10" i="5" s="1"/>
  <c r="F10" i="5"/>
  <c r="H10" i="5" s="1"/>
  <c r="D10" i="5"/>
  <c r="C10" i="5"/>
  <c r="L10" i="5" s="1"/>
  <c r="A10" i="5"/>
  <c r="A23" i="5" s="1"/>
  <c r="AJ9" i="5"/>
  <c r="AF9" i="5"/>
  <c r="AE9" i="5"/>
  <c r="AD9" i="5"/>
  <c r="AC9" i="5"/>
  <c r="AL9" i="5" s="1"/>
  <c r="AB9" i="5"/>
  <c r="AK9" i="5" s="1"/>
  <c r="AA9" i="5"/>
  <c r="Y9" i="5"/>
  <c r="S9" i="5"/>
  <c r="R9" i="5"/>
  <c r="X9" i="5" s="1"/>
  <c r="Q9" i="5"/>
  <c r="P9" i="5"/>
  <c r="O9" i="5"/>
  <c r="G9" i="5"/>
  <c r="M9" i="5" s="1"/>
  <c r="F9" i="5"/>
  <c r="H9" i="5" s="1"/>
  <c r="D9" i="5"/>
  <c r="C9" i="5"/>
  <c r="L9" i="5" s="1"/>
  <c r="A9" i="5"/>
  <c r="A22" i="5" s="1"/>
  <c r="AJ8" i="5"/>
  <c r="AF8" i="5"/>
  <c r="AE8" i="5"/>
  <c r="AD8" i="5"/>
  <c r="AC8" i="5"/>
  <c r="AL8" i="5" s="1"/>
  <c r="AB8" i="5"/>
  <c r="AK8" i="5" s="1"/>
  <c r="AA8" i="5"/>
  <c r="Y8" i="5"/>
  <c r="S8" i="5"/>
  <c r="R8" i="5"/>
  <c r="X8" i="5" s="1"/>
  <c r="Q8" i="5"/>
  <c r="P8" i="5"/>
  <c r="O8" i="5"/>
  <c r="G8" i="5"/>
  <c r="M8" i="5" s="1"/>
  <c r="F8" i="5"/>
  <c r="H8" i="5" s="1"/>
  <c r="D8" i="5"/>
  <c r="C8" i="5"/>
  <c r="L8" i="5" s="1"/>
  <c r="A8" i="5"/>
  <c r="AJ7" i="5"/>
  <c r="AF7" i="5"/>
  <c r="AE7" i="5"/>
  <c r="AD7" i="5"/>
  <c r="AC7" i="5"/>
  <c r="AL7" i="5" s="1"/>
  <c r="AB7" i="5"/>
  <c r="AK7" i="5" s="1"/>
  <c r="AA7" i="5"/>
  <c r="Y7" i="5"/>
  <c r="S7" i="5"/>
  <c r="R7" i="5"/>
  <c r="X7" i="5" s="1"/>
  <c r="Q7" i="5"/>
  <c r="P7" i="5"/>
  <c r="O7" i="5"/>
  <c r="G7" i="5"/>
  <c r="M7" i="5" s="1"/>
  <c r="F7" i="5"/>
  <c r="H7" i="5" s="1"/>
  <c r="D7" i="5"/>
  <c r="C7" i="5"/>
  <c r="L7" i="5" s="1"/>
  <c r="A7" i="5"/>
  <c r="A20" i="5" s="1"/>
  <c r="AJ6" i="5"/>
  <c r="AF6" i="5"/>
  <c r="AE6" i="5"/>
  <c r="AE14" i="5" s="1"/>
  <c r="AD6" i="5"/>
  <c r="AD14" i="5" s="1"/>
  <c r="AC6" i="5"/>
  <c r="AC14" i="5" s="1"/>
  <c r="AB6" i="5"/>
  <c r="AB14" i="5" s="1"/>
  <c r="AA6" i="5"/>
  <c r="AA14" i="5" s="1"/>
  <c r="Y6" i="5"/>
  <c r="Y14" i="5" s="1"/>
  <c r="S6" i="5"/>
  <c r="S14" i="5" s="1"/>
  <c r="R6" i="5"/>
  <c r="X6" i="5" s="1"/>
  <c r="Q6" i="5"/>
  <c r="P6" i="5"/>
  <c r="P14" i="5" s="1"/>
  <c r="O6" i="5"/>
  <c r="O14" i="5" s="1"/>
  <c r="G6" i="5"/>
  <c r="M6" i="5" s="1"/>
  <c r="F6" i="5"/>
  <c r="F14" i="5" s="1"/>
  <c r="D6" i="5"/>
  <c r="D14" i="5" s="1"/>
  <c r="C6" i="5"/>
  <c r="C14" i="5" s="1"/>
  <c r="A6" i="5"/>
  <c r="A19" i="5" s="1"/>
  <c r="S27" i="4"/>
  <c r="O27" i="4"/>
  <c r="D27" i="4"/>
  <c r="AJ26" i="4"/>
  <c r="AH26" i="4"/>
  <c r="AG26" i="4"/>
  <c r="AI26" i="4" s="1"/>
  <c r="AF26" i="4"/>
  <c r="AE26" i="4"/>
  <c r="AD26" i="4"/>
  <c r="AB26" i="4"/>
  <c r="AK26" i="4" s="1"/>
  <c r="AA26" i="4"/>
  <c r="AC26" i="4" s="1"/>
  <c r="AL26" i="4" s="1"/>
  <c r="X26" i="4"/>
  <c r="V26" i="4"/>
  <c r="U26" i="4"/>
  <c r="W26" i="4" s="1"/>
  <c r="T26" i="4"/>
  <c r="S26" i="4"/>
  <c r="R26" i="4"/>
  <c r="P26" i="4"/>
  <c r="Y26" i="4" s="1"/>
  <c r="O26" i="4"/>
  <c r="Q26" i="4" s="1"/>
  <c r="Z26" i="4" s="1"/>
  <c r="L26" i="4"/>
  <c r="H26" i="4"/>
  <c r="G26" i="4"/>
  <c r="F26" i="4"/>
  <c r="E26" i="4"/>
  <c r="N26" i="4" s="1"/>
  <c r="D26" i="4"/>
  <c r="M26" i="4" s="1"/>
  <c r="C26" i="4"/>
  <c r="AH25" i="4"/>
  <c r="AK25" i="4" s="1"/>
  <c r="AG25" i="4"/>
  <c r="AE25" i="4"/>
  <c r="AD25" i="4"/>
  <c r="AF25" i="4" s="1"/>
  <c r="AC25" i="4"/>
  <c r="AB25" i="4"/>
  <c r="AA25" i="4"/>
  <c r="V25" i="4"/>
  <c r="Y25" i="4" s="1"/>
  <c r="U25" i="4"/>
  <c r="S25" i="4"/>
  <c r="R25" i="4"/>
  <c r="T25" i="4" s="1"/>
  <c r="Q25" i="4"/>
  <c r="P25" i="4"/>
  <c r="O25" i="4"/>
  <c r="G25" i="4"/>
  <c r="M25" i="4" s="1"/>
  <c r="F25" i="4"/>
  <c r="D25" i="4"/>
  <c r="C25" i="4"/>
  <c r="AJ24" i="4"/>
  <c r="AI24" i="4"/>
  <c r="AH24" i="4"/>
  <c r="AH27" i="4" s="1"/>
  <c r="AG24" i="4"/>
  <c r="AG27" i="4" s="1"/>
  <c r="AF24" i="4"/>
  <c r="AE24" i="4"/>
  <c r="AD24" i="4"/>
  <c r="AB24" i="4"/>
  <c r="AK24" i="4" s="1"/>
  <c r="AA24" i="4"/>
  <c r="X24" i="4"/>
  <c r="W24" i="4"/>
  <c r="V24" i="4"/>
  <c r="V27" i="4" s="1"/>
  <c r="U24" i="4"/>
  <c r="U27" i="4" s="1"/>
  <c r="T24" i="4"/>
  <c r="S24" i="4"/>
  <c r="R24" i="4"/>
  <c r="P24" i="4"/>
  <c r="Y24" i="4" s="1"/>
  <c r="O24" i="4"/>
  <c r="L24" i="4"/>
  <c r="H24" i="4"/>
  <c r="G24" i="4"/>
  <c r="F24" i="4"/>
  <c r="E24" i="4"/>
  <c r="N24" i="4" s="1"/>
  <c r="D24" i="4"/>
  <c r="M24" i="4" s="1"/>
  <c r="C24" i="4"/>
  <c r="AE23" i="4"/>
  <c r="AK23" i="4" s="1"/>
  <c r="AD23" i="4"/>
  <c r="AF23" i="4" s="1"/>
  <c r="AB23" i="4"/>
  <c r="AA23" i="4"/>
  <c r="T23" i="4"/>
  <c r="S23" i="4"/>
  <c r="R23" i="4"/>
  <c r="P23" i="4"/>
  <c r="Y23" i="4" s="1"/>
  <c r="O23" i="4"/>
  <c r="X23" i="4" s="1"/>
  <c r="L23" i="4"/>
  <c r="H23" i="4"/>
  <c r="G23" i="4"/>
  <c r="F23" i="4"/>
  <c r="E23" i="4"/>
  <c r="N23" i="4" s="1"/>
  <c r="D23" i="4"/>
  <c r="M23" i="4" s="1"/>
  <c r="C23" i="4"/>
  <c r="AE22" i="4"/>
  <c r="AK22" i="4" s="1"/>
  <c r="AD22" i="4"/>
  <c r="AB22" i="4"/>
  <c r="AA22" i="4"/>
  <c r="T22" i="4"/>
  <c r="S22" i="4"/>
  <c r="R22" i="4"/>
  <c r="P22" i="4"/>
  <c r="Y22" i="4" s="1"/>
  <c r="O22" i="4"/>
  <c r="X22" i="4" s="1"/>
  <c r="L22" i="4"/>
  <c r="H22" i="4"/>
  <c r="G22" i="4"/>
  <c r="F22" i="4"/>
  <c r="E22" i="4"/>
  <c r="N22" i="4" s="1"/>
  <c r="D22" i="4"/>
  <c r="M22" i="4" s="1"/>
  <c r="C22" i="4"/>
  <c r="AE21" i="4"/>
  <c r="AK21" i="4" s="1"/>
  <c r="AD21" i="4"/>
  <c r="AB21" i="4"/>
  <c r="AA21" i="4"/>
  <c r="T21" i="4"/>
  <c r="S21" i="4"/>
  <c r="R21" i="4"/>
  <c r="P21" i="4"/>
  <c r="Y21" i="4" s="1"/>
  <c r="O21" i="4"/>
  <c r="X21" i="4" s="1"/>
  <c r="L21" i="4"/>
  <c r="H21" i="4"/>
  <c r="G21" i="4"/>
  <c r="F21" i="4"/>
  <c r="E21" i="4"/>
  <c r="N21" i="4" s="1"/>
  <c r="D21" i="4"/>
  <c r="M21" i="4" s="1"/>
  <c r="C21" i="4"/>
  <c r="AE20" i="4"/>
  <c r="AK20" i="4" s="1"/>
  <c r="AD20" i="4"/>
  <c r="AF20" i="4" s="1"/>
  <c r="AB20" i="4"/>
  <c r="AA20" i="4"/>
  <c r="T20" i="4"/>
  <c r="S20" i="4"/>
  <c r="R20" i="4"/>
  <c r="P20" i="4"/>
  <c r="Y20" i="4" s="1"/>
  <c r="O20" i="4"/>
  <c r="X20" i="4" s="1"/>
  <c r="L20" i="4"/>
  <c r="H20" i="4"/>
  <c r="G20" i="4"/>
  <c r="F20" i="4"/>
  <c r="E20" i="4"/>
  <c r="N20" i="4" s="1"/>
  <c r="D20" i="4"/>
  <c r="M20" i="4" s="1"/>
  <c r="C20" i="4"/>
  <c r="AE19" i="4"/>
  <c r="AK19" i="4" s="1"/>
  <c r="AD19" i="4"/>
  <c r="AD27" i="4" s="1"/>
  <c r="AB19" i="4"/>
  <c r="AA19" i="4"/>
  <c r="T19" i="4"/>
  <c r="S19" i="4"/>
  <c r="R19" i="4"/>
  <c r="P19" i="4"/>
  <c r="O19" i="4"/>
  <c r="X19" i="4" s="1"/>
  <c r="L19" i="4"/>
  <c r="H19" i="4"/>
  <c r="G19" i="4"/>
  <c r="G27" i="4" s="1"/>
  <c r="F19" i="4"/>
  <c r="F27" i="4" s="1"/>
  <c r="E19" i="4"/>
  <c r="D19" i="4"/>
  <c r="M19" i="4" s="1"/>
  <c r="C19" i="4"/>
  <c r="AH14" i="4"/>
  <c r="S14" i="4"/>
  <c r="AI13" i="4"/>
  <c r="AH13" i="4"/>
  <c r="AG13" i="4"/>
  <c r="AE13" i="4"/>
  <c r="AD13" i="4"/>
  <c r="AF13" i="4" s="1"/>
  <c r="AB13" i="4"/>
  <c r="AA13" i="4"/>
  <c r="T13" i="4"/>
  <c r="S13" i="4"/>
  <c r="R13" i="4"/>
  <c r="P13" i="4"/>
  <c r="Y13" i="4" s="1"/>
  <c r="O13" i="4"/>
  <c r="X13" i="4" s="1"/>
  <c r="L13" i="4"/>
  <c r="K13" i="4"/>
  <c r="J13" i="4"/>
  <c r="I13" i="4"/>
  <c r="H13" i="4"/>
  <c r="G13" i="4"/>
  <c r="F13" i="4"/>
  <c r="D13" i="4"/>
  <c r="M13" i="4" s="1"/>
  <c r="C13" i="4"/>
  <c r="E13" i="4" s="1"/>
  <c r="A13" i="4"/>
  <c r="A26" i="4" s="1"/>
  <c r="AK12" i="4"/>
  <c r="AH12" i="4"/>
  <c r="AG12" i="4"/>
  <c r="AF12" i="4"/>
  <c r="AE12" i="4"/>
  <c r="AD12" i="4"/>
  <c r="AC12" i="4"/>
  <c r="AB12" i="4"/>
  <c r="AA12" i="4"/>
  <c r="Y12" i="4"/>
  <c r="S12" i="4"/>
  <c r="R12" i="4"/>
  <c r="Q12" i="4"/>
  <c r="P12" i="4"/>
  <c r="O12" i="4"/>
  <c r="J12" i="4"/>
  <c r="M12" i="4" s="1"/>
  <c r="I12" i="4"/>
  <c r="K12" i="4" s="1"/>
  <c r="K14" i="4" s="1"/>
  <c r="G12" i="4"/>
  <c r="F12" i="4"/>
  <c r="H12" i="4" s="1"/>
  <c r="E12" i="4"/>
  <c r="D12" i="4"/>
  <c r="C12" i="4"/>
  <c r="L12" i="4" s="1"/>
  <c r="N12" i="4" s="1"/>
  <c r="A12" i="4"/>
  <c r="A25" i="4" s="1"/>
  <c r="AI11" i="4"/>
  <c r="AH11" i="4"/>
  <c r="AG11" i="4"/>
  <c r="AG14" i="4" s="1"/>
  <c r="AE11" i="4"/>
  <c r="AD11" i="4"/>
  <c r="AB11" i="4"/>
  <c r="AK11" i="4" s="1"/>
  <c r="AA11" i="4"/>
  <c r="T11" i="4"/>
  <c r="S11" i="4"/>
  <c r="R11" i="4"/>
  <c r="P11" i="4"/>
  <c r="Y11" i="4" s="1"/>
  <c r="O11" i="4"/>
  <c r="X11" i="4" s="1"/>
  <c r="K11" i="4"/>
  <c r="J11" i="4"/>
  <c r="J14" i="4" s="1"/>
  <c r="I11" i="4"/>
  <c r="I14" i="4" s="1"/>
  <c r="G11" i="4"/>
  <c r="H11" i="4" s="1"/>
  <c r="F11" i="4"/>
  <c r="D11" i="4"/>
  <c r="C11" i="4"/>
  <c r="A11" i="4"/>
  <c r="A24" i="4" s="1"/>
  <c r="AK10" i="4"/>
  <c r="AE10" i="4"/>
  <c r="AD10" i="4"/>
  <c r="AF10" i="4" s="1"/>
  <c r="AC10" i="4"/>
  <c r="AL10" i="4" s="1"/>
  <c r="AB10" i="4"/>
  <c r="AA10" i="4"/>
  <c r="Y10" i="4"/>
  <c r="S10" i="4"/>
  <c r="R10" i="4"/>
  <c r="P10" i="4"/>
  <c r="O10" i="4"/>
  <c r="G10" i="4"/>
  <c r="H10" i="4" s="1"/>
  <c r="F10" i="4"/>
  <c r="D10" i="4"/>
  <c r="C10" i="4"/>
  <c r="A10" i="4"/>
  <c r="A23" i="4" s="1"/>
  <c r="AK9" i="4"/>
  <c r="AE9" i="4"/>
  <c r="AD9" i="4"/>
  <c r="AF9" i="4" s="1"/>
  <c r="AC9" i="4"/>
  <c r="AL9" i="4" s="1"/>
  <c r="AB9" i="4"/>
  <c r="AA9" i="4"/>
  <c r="Y9" i="4"/>
  <c r="S9" i="4"/>
  <c r="R9" i="4"/>
  <c r="P9" i="4"/>
  <c r="O9" i="4"/>
  <c r="G9" i="4"/>
  <c r="H9" i="4" s="1"/>
  <c r="F9" i="4"/>
  <c r="D9" i="4"/>
  <c r="C9" i="4"/>
  <c r="A9" i="4"/>
  <c r="A22" i="4" s="1"/>
  <c r="AK8" i="4"/>
  <c r="AE8" i="4"/>
  <c r="AD8" i="4"/>
  <c r="AF8" i="4" s="1"/>
  <c r="AC8" i="4"/>
  <c r="AL8" i="4" s="1"/>
  <c r="AB8" i="4"/>
  <c r="AA8" i="4"/>
  <c r="Y8" i="4"/>
  <c r="S8" i="4"/>
  <c r="R8" i="4"/>
  <c r="P8" i="4"/>
  <c r="O8" i="4"/>
  <c r="G8" i="4"/>
  <c r="H8" i="4" s="1"/>
  <c r="F8" i="4"/>
  <c r="D8" i="4"/>
  <c r="C8" i="4"/>
  <c r="A8" i="4"/>
  <c r="A21" i="4" s="1"/>
  <c r="AK7" i="4"/>
  <c r="AE7" i="4"/>
  <c r="AD7" i="4"/>
  <c r="AF7" i="4" s="1"/>
  <c r="AC7" i="4"/>
  <c r="AL7" i="4" s="1"/>
  <c r="AB7" i="4"/>
  <c r="AA7" i="4"/>
  <c r="Y7" i="4"/>
  <c r="S7" i="4"/>
  <c r="R7" i="4"/>
  <c r="T7" i="4" s="1"/>
  <c r="Q7" i="4"/>
  <c r="Z7" i="4" s="1"/>
  <c r="P7" i="4"/>
  <c r="O7" i="4"/>
  <c r="M7" i="4"/>
  <c r="G7" i="4"/>
  <c r="F7" i="4"/>
  <c r="H7" i="4" s="1"/>
  <c r="D7" i="4"/>
  <c r="C7" i="4"/>
  <c r="L7" i="4" s="1"/>
  <c r="A7" i="4"/>
  <c r="A20" i="4" s="1"/>
  <c r="AJ6" i="4"/>
  <c r="AF6" i="4"/>
  <c r="AE6" i="4"/>
  <c r="AD6" i="4"/>
  <c r="AD14" i="4" s="1"/>
  <c r="AB6" i="4"/>
  <c r="AB14" i="4" s="1"/>
  <c r="AA6" i="4"/>
  <c r="Y6" i="4"/>
  <c r="X6" i="4"/>
  <c r="S6" i="4"/>
  <c r="R6" i="4"/>
  <c r="R14" i="4" s="1"/>
  <c r="Q6" i="4"/>
  <c r="P6" i="4"/>
  <c r="O6" i="4"/>
  <c r="M6" i="4"/>
  <c r="G6" i="4"/>
  <c r="G14" i="4" s="1"/>
  <c r="F6" i="4"/>
  <c r="F14" i="4" s="1"/>
  <c r="D6" i="4"/>
  <c r="C6" i="4"/>
  <c r="L6" i="4" s="1"/>
  <c r="A6" i="4"/>
  <c r="A19" i="4" s="1"/>
  <c r="G27" i="3"/>
  <c r="C27" i="3"/>
  <c r="AI26" i="3"/>
  <c r="AH26" i="3"/>
  <c r="AG26" i="3"/>
  <c r="AE26" i="3"/>
  <c r="AD26" i="3"/>
  <c r="AF26" i="3" s="1"/>
  <c r="AB26" i="3"/>
  <c r="AK26" i="3" s="1"/>
  <c r="AA26" i="3"/>
  <c r="AC26" i="3" s="1"/>
  <c r="K26" i="3"/>
  <c r="J26" i="3"/>
  <c r="I26" i="3"/>
  <c r="G26" i="3"/>
  <c r="F26" i="3"/>
  <c r="H26" i="3" s="1"/>
  <c r="D26" i="3"/>
  <c r="M26" i="3" s="1"/>
  <c r="C26" i="3"/>
  <c r="E26" i="3" s="1"/>
  <c r="N26" i="3" s="1"/>
  <c r="AJ25" i="3"/>
  <c r="AI25" i="3"/>
  <c r="AH25" i="3"/>
  <c r="AG25" i="3"/>
  <c r="AF25" i="3"/>
  <c r="AE25" i="3"/>
  <c r="AD25" i="3"/>
  <c r="AB25" i="3"/>
  <c r="AK25" i="3" s="1"/>
  <c r="AA25" i="3"/>
  <c r="AC25" i="3" s="1"/>
  <c r="AL25" i="3" s="1"/>
  <c r="L25" i="3"/>
  <c r="K25" i="3"/>
  <c r="J25" i="3"/>
  <c r="I25" i="3"/>
  <c r="H25" i="3"/>
  <c r="G25" i="3"/>
  <c r="F25" i="3"/>
  <c r="D25" i="3"/>
  <c r="M25" i="3" s="1"/>
  <c r="C25" i="3"/>
  <c r="E25" i="3" s="1"/>
  <c r="N25" i="3" s="1"/>
  <c r="AK24" i="3"/>
  <c r="AH24" i="3"/>
  <c r="AH27" i="3" s="1"/>
  <c r="AG24" i="3"/>
  <c r="AJ24" i="3" s="1"/>
  <c r="AF24" i="3"/>
  <c r="AE24" i="3"/>
  <c r="AD24" i="3"/>
  <c r="AC24" i="3"/>
  <c r="AB24" i="3"/>
  <c r="AA24" i="3"/>
  <c r="M24" i="3"/>
  <c r="L24" i="3"/>
  <c r="J24" i="3"/>
  <c r="J27" i="3" s="1"/>
  <c r="I24" i="3"/>
  <c r="I27" i="3" s="1"/>
  <c r="H24" i="3"/>
  <c r="G24" i="3"/>
  <c r="F24" i="3"/>
  <c r="E24" i="3"/>
  <c r="N24" i="3" s="1"/>
  <c r="D24" i="3"/>
  <c r="C24" i="3"/>
  <c r="AE23" i="3"/>
  <c r="AK23" i="3" s="1"/>
  <c r="AD23" i="3"/>
  <c r="AF23" i="3" s="1"/>
  <c r="AB23" i="3"/>
  <c r="AA23" i="3"/>
  <c r="AJ23" i="3" s="1"/>
  <c r="H23" i="3"/>
  <c r="G23" i="3"/>
  <c r="F23" i="3"/>
  <c r="D23" i="3"/>
  <c r="M23" i="3" s="1"/>
  <c r="C23" i="3"/>
  <c r="L23" i="3" s="1"/>
  <c r="AK22" i="3"/>
  <c r="AE22" i="3"/>
  <c r="AD22" i="3"/>
  <c r="AJ22" i="3" s="1"/>
  <c r="AC22" i="3"/>
  <c r="AB22" i="3"/>
  <c r="AA22" i="3"/>
  <c r="M22" i="3"/>
  <c r="G22" i="3"/>
  <c r="F22" i="3"/>
  <c r="H22" i="3" s="1"/>
  <c r="D22" i="3"/>
  <c r="C22" i="3"/>
  <c r="L22" i="3" s="1"/>
  <c r="AJ21" i="3"/>
  <c r="AF21" i="3"/>
  <c r="AE21" i="3"/>
  <c r="AD21" i="3"/>
  <c r="AC21" i="3"/>
  <c r="AL21" i="3" s="1"/>
  <c r="AB21" i="3"/>
  <c r="AK21" i="3" s="1"/>
  <c r="AA21" i="3"/>
  <c r="M21" i="3"/>
  <c r="L21" i="3"/>
  <c r="G21" i="3"/>
  <c r="F21" i="3"/>
  <c r="H21" i="3" s="1"/>
  <c r="E21" i="3"/>
  <c r="N21" i="3" s="1"/>
  <c r="D21" i="3"/>
  <c r="C21" i="3"/>
  <c r="A21" i="3"/>
  <c r="AF20" i="3"/>
  <c r="AE20" i="3"/>
  <c r="AD20" i="3"/>
  <c r="AB20" i="3"/>
  <c r="AK20" i="3" s="1"/>
  <c r="AA20" i="3"/>
  <c r="AJ20" i="3" s="1"/>
  <c r="L20" i="3"/>
  <c r="H20" i="3"/>
  <c r="G20" i="3"/>
  <c r="F20" i="3"/>
  <c r="E20" i="3"/>
  <c r="N20" i="3" s="1"/>
  <c r="D20" i="3"/>
  <c r="M20" i="3" s="1"/>
  <c r="C20" i="3"/>
  <c r="AE19" i="3"/>
  <c r="AK19" i="3" s="1"/>
  <c r="AD19" i="3"/>
  <c r="AD27" i="3" s="1"/>
  <c r="AB19" i="3"/>
  <c r="AB27" i="3" s="1"/>
  <c r="AA19" i="3"/>
  <c r="AJ19" i="3" s="1"/>
  <c r="H19" i="3"/>
  <c r="H27" i="3" s="1"/>
  <c r="G19" i="3"/>
  <c r="F19" i="3"/>
  <c r="F27" i="3" s="1"/>
  <c r="D19" i="3"/>
  <c r="M19" i="3" s="1"/>
  <c r="M27" i="3" s="1"/>
  <c r="C19" i="3"/>
  <c r="L19" i="3" s="1"/>
  <c r="L27" i="3" s="1"/>
  <c r="AG14" i="3"/>
  <c r="AK13" i="3"/>
  <c r="AJ13" i="3"/>
  <c r="AH13" i="3"/>
  <c r="AG13" i="3"/>
  <c r="AI13" i="3" s="1"/>
  <c r="AF13" i="3"/>
  <c r="AE13" i="3"/>
  <c r="AD13" i="3"/>
  <c r="AC13" i="3"/>
  <c r="AL13" i="3" s="1"/>
  <c r="AB13" i="3"/>
  <c r="AA13" i="3"/>
  <c r="Y13" i="3"/>
  <c r="V13" i="3"/>
  <c r="U13" i="3"/>
  <c r="X13" i="3" s="1"/>
  <c r="T13" i="3"/>
  <c r="S13" i="3"/>
  <c r="R13" i="3"/>
  <c r="Q13" i="3"/>
  <c r="P13" i="3"/>
  <c r="O13" i="3"/>
  <c r="M13" i="3"/>
  <c r="J13" i="3"/>
  <c r="I13" i="3"/>
  <c r="L13" i="3" s="1"/>
  <c r="H13" i="3"/>
  <c r="G13" i="3"/>
  <c r="F13" i="3"/>
  <c r="E13" i="3"/>
  <c r="D13" i="3"/>
  <c r="C13" i="3"/>
  <c r="A13" i="3"/>
  <c r="A26" i="3" s="1"/>
  <c r="AL12" i="3"/>
  <c r="AK12" i="3"/>
  <c r="AH12" i="3"/>
  <c r="AG12" i="3"/>
  <c r="AI12" i="3" s="1"/>
  <c r="AE12" i="3"/>
  <c r="AD12" i="3"/>
  <c r="AF12" i="3" s="1"/>
  <c r="AC12" i="3"/>
  <c r="AB12" i="3"/>
  <c r="AA12" i="3"/>
  <c r="AJ12" i="3" s="1"/>
  <c r="V12" i="3"/>
  <c r="Y12" i="3" s="1"/>
  <c r="U12" i="3"/>
  <c r="W12" i="3" s="1"/>
  <c r="S12" i="3"/>
  <c r="R12" i="3"/>
  <c r="T12" i="3" s="1"/>
  <c r="Z12" i="3" s="1"/>
  <c r="Q12" i="3"/>
  <c r="P12" i="3"/>
  <c r="O12" i="3"/>
  <c r="X12" i="3" s="1"/>
  <c r="J12" i="3"/>
  <c r="M12" i="3" s="1"/>
  <c r="I12" i="3"/>
  <c r="K12" i="3" s="1"/>
  <c r="G12" i="3"/>
  <c r="F12" i="3"/>
  <c r="H12" i="3" s="1"/>
  <c r="N12" i="3" s="1"/>
  <c r="E12" i="3"/>
  <c r="D12" i="3"/>
  <c r="C12" i="3"/>
  <c r="L12" i="3" s="1"/>
  <c r="A12" i="3"/>
  <c r="A25" i="3" s="1"/>
  <c r="AI11" i="3"/>
  <c r="AI14" i="3" s="1"/>
  <c r="AH11" i="3"/>
  <c r="AH14" i="3" s="1"/>
  <c r="AG11" i="3"/>
  <c r="AE11" i="3"/>
  <c r="AD11" i="3"/>
  <c r="AF11" i="3" s="1"/>
  <c r="AB11" i="3"/>
  <c r="AK11" i="3" s="1"/>
  <c r="AA11" i="3"/>
  <c r="AC11" i="3" s="1"/>
  <c r="AL11" i="3" s="1"/>
  <c r="W11" i="3"/>
  <c r="V11" i="3"/>
  <c r="V14" i="3" s="1"/>
  <c r="U11" i="3"/>
  <c r="S11" i="3"/>
  <c r="R11" i="3"/>
  <c r="T11" i="3" s="1"/>
  <c r="P11" i="3"/>
  <c r="Y11" i="3" s="1"/>
  <c r="O11" i="3"/>
  <c r="Q11" i="3" s="1"/>
  <c r="K11" i="3"/>
  <c r="J11" i="3"/>
  <c r="J14" i="3" s="1"/>
  <c r="I11" i="3"/>
  <c r="G11" i="3"/>
  <c r="F11" i="3"/>
  <c r="H11" i="3" s="1"/>
  <c r="D11" i="3"/>
  <c r="M11" i="3" s="1"/>
  <c r="C11" i="3"/>
  <c r="E11" i="3" s="1"/>
  <c r="N11" i="3" s="1"/>
  <c r="A11" i="3"/>
  <c r="A24" i="3" s="1"/>
  <c r="AJ10" i="3"/>
  <c r="AF10" i="3"/>
  <c r="AE10" i="3"/>
  <c r="AD10" i="3"/>
  <c r="AC10" i="3"/>
  <c r="AL10" i="3" s="1"/>
  <c r="AB10" i="3"/>
  <c r="AK10" i="3" s="1"/>
  <c r="AA10" i="3"/>
  <c r="Y10" i="3"/>
  <c r="S10" i="3"/>
  <c r="R10" i="3"/>
  <c r="X10" i="3" s="1"/>
  <c r="Q10" i="3"/>
  <c r="P10" i="3"/>
  <c r="O10" i="3"/>
  <c r="G10" i="3"/>
  <c r="M10" i="3" s="1"/>
  <c r="F10" i="3"/>
  <c r="H10" i="3" s="1"/>
  <c r="D10" i="3"/>
  <c r="C10" i="3"/>
  <c r="L10" i="3" s="1"/>
  <c r="A10" i="3"/>
  <c r="A23" i="3" s="1"/>
  <c r="AJ9" i="3"/>
  <c r="AF9" i="3"/>
  <c r="AE9" i="3"/>
  <c r="AD9" i="3"/>
  <c r="AC9" i="3"/>
  <c r="AL9" i="3" s="1"/>
  <c r="AB9" i="3"/>
  <c r="AK9" i="3" s="1"/>
  <c r="AA9" i="3"/>
  <c r="Y9" i="3"/>
  <c r="S9" i="3"/>
  <c r="R9" i="3"/>
  <c r="X9" i="3" s="1"/>
  <c r="Q9" i="3"/>
  <c r="P9" i="3"/>
  <c r="O9" i="3"/>
  <c r="G9" i="3"/>
  <c r="M9" i="3" s="1"/>
  <c r="F9" i="3"/>
  <c r="H9" i="3" s="1"/>
  <c r="D9" i="3"/>
  <c r="C9" i="3"/>
  <c r="L9" i="3" s="1"/>
  <c r="A9" i="3"/>
  <c r="A22" i="3" s="1"/>
  <c r="AJ8" i="3"/>
  <c r="AF8" i="3"/>
  <c r="AE8" i="3"/>
  <c r="AD8" i="3"/>
  <c r="AC8" i="3"/>
  <c r="AL8" i="3" s="1"/>
  <c r="AB8" i="3"/>
  <c r="AK8" i="3" s="1"/>
  <c r="AA8" i="3"/>
  <c r="Y8" i="3"/>
  <c r="S8" i="3"/>
  <c r="R8" i="3"/>
  <c r="X8" i="3" s="1"/>
  <c r="Q8" i="3"/>
  <c r="P8" i="3"/>
  <c r="O8" i="3"/>
  <c r="G8" i="3"/>
  <c r="M8" i="3" s="1"/>
  <c r="F8" i="3"/>
  <c r="H8" i="3" s="1"/>
  <c r="D8" i="3"/>
  <c r="C8" i="3"/>
  <c r="L8" i="3" s="1"/>
  <c r="A8" i="3"/>
  <c r="AJ7" i="3"/>
  <c r="AF7" i="3"/>
  <c r="AE7" i="3"/>
  <c r="AD7" i="3"/>
  <c r="AC7" i="3"/>
  <c r="AL7" i="3" s="1"/>
  <c r="AB7" i="3"/>
  <c r="AK7" i="3" s="1"/>
  <c r="AA7" i="3"/>
  <c r="Y7" i="3"/>
  <c r="S7" i="3"/>
  <c r="R7" i="3"/>
  <c r="X7" i="3" s="1"/>
  <c r="Q7" i="3"/>
  <c r="P7" i="3"/>
  <c r="O7" i="3"/>
  <c r="G7" i="3"/>
  <c r="M7" i="3" s="1"/>
  <c r="F7" i="3"/>
  <c r="H7" i="3" s="1"/>
  <c r="D7" i="3"/>
  <c r="C7" i="3"/>
  <c r="L7" i="3" s="1"/>
  <c r="A7" i="3"/>
  <c r="A20" i="3" s="1"/>
  <c r="AJ6" i="3"/>
  <c r="AJ14" i="3" s="1"/>
  <c r="AF6" i="3"/>
  <c r="AF14" i="3" s="1"/>
  <c r="AE6" i="3"/>
  <c r="AE14" i="3" s="1"/>
  <c r="AD6" i="3"/>
  <c r="AD14" i="3" s="1"/>
  <c r="AC6" i="3"/>
  <c r="AC14" i="3" s="1"/>
  <c r="AB6" i="3"/>
  <c r="AB14" i="3" s="1"/>
  <c r="AA6" i="3"/>
  <c r="AA14" i="3" s="1"/>
  <c r="Y6" i="3"/>
  <c r="S6" i="3"/>
  <c r="S14" i="3" s="1"/>
  <c r="R6" i="3"/>
  <c r="X6" i="3" s="1"/>
  <c r="Q6" i="3"/>
  <c r="P6" i="3"/>
  <c r="P14" i="3" s="1"/>
  <c r="O6" i="3"/>
  <c r="O14" i="3" s="1"/>
  <c r="G6" i="3"/>
  <c r="M6" i="3" s="1"/>
  <c r="F6" i="3"/>
  <c r="F14" i="3" s="1"/>
  <c r="D6" i="3"/>
  <c r="D14" i="3" s="1"/>
  <c r="C6" i="3"/>
  <c r="C14" i="3" s="1"/>
  <c r="A6" i="3"/>
  <c r="A19" i="3" s="1"/>
  <c r="S27" i="2"/>
  <c r="O27" i="2"/>
  <c r="D27" i="2"/>
  <c r="AJ26" i="2"/>
  <c r="AH26" i="2"/>
  <c r="AG26" i="2"/>
  <c r="AI26" i="2" s="1"/>
  <c r="AF26" i="2"/>
  <c r="AE26" i="2"/>
  <c r="AD26" i="2"/>
  <c r="AB26" i="2"/>
  <c r="AK26" i="2" s="1"/>
  <c r="AA26" i="2"/>
  <c r="AC26" i="2" s="1"/>
  <c r="AL26" i="2" s="1"/>
  <c r="X26" i="2"/>
  <c r="V26" i="2"/>
  <c r="U26" i="2"/>
  <c r="W26" i="2" s="1"/>
  <c r="T26" i="2"/>
  <c r="S26" i="2"/>
  <c r="R26" i="2"/>
  <c r="P26" i="2"/>
  <c r="Y26" i="2" s="1"/>
  <c r="O26" i="2"/>
  <c r="Q26" i="2" s="1"/>
  <c r="Z26" i="2" s="1"/>
  <c r="L26" i="2"/>
  <c r="G26" i="2"/>
  <c r="F26" i="2"/>
  <c r="H26" i="2" s="1"/>
  <c r="E26" i="2"/>
  <c r="N26" i="2" s="1"/>
  <c r="D26" i="2"/>
  <c r="M26" i="2" s="1"/>
  <c r="C26" i="2"/>
  <c r="AH25" i="2"/>
  <c r="AI25" i="2" s="1"/>
  <c r="AG25" i="2"/>
  <c r="AE25" i="2"/>
  <c r="AD25" i="2"/>
  <c r="AF25" i="2" s="1"/>
  <c r="AL25" i="2" s="1"/>
  <c r="AB25" i="2"/>
  <c r="AK25" i="2" s="1"/>
  <c r="AA25" i="2"/>
  <c r="AC25" i="2" s="1"/>
  <c r="V25" i="2"/>
  <c r="W25" i="2" s="1"/>
  <c r="U25" i="2"/>
  <c r="S25" i="2"/>
  <c r="R25" i="2"/>
  <c r="T25" i="2" s="1"/>
  <c r="P25" i="2"/>
  <c r="Y25" i="2" s="1"/>
  <c r="O25" i="2"/>
  <c r="Q25" i="2" s="1"/>
  <c r="Z25" i="2" s="1"/>
  <c r="G25" i="2"/>
  <c r="H25" i="2" s="1"/>
  <c r="F25" i="2"/>
  <c r="D25" i="2"/>
  <c r="M25" i="2" s="1"/>
  <c r="C25" i="2"/>
  <c r="AJ24" i="2"/>
  <c r="AH24" i="2"/>
  <c r="AG24" i="2"/>
  <c r="AI24" i="2" s="1"/>
  <c r="AI27" i="2" s="1"/>
  <c r="AF24" i="2"/>
  <c r="AE24" i="2"/>
  <c r="AD24" i="2"/>
  <c r="AB24" i="2"/>
  <c r="AA24" i="2"/>
  <c r="X24" i="2"/>
  <c r="V24" i="2"/>
  <c r="V27" i="2" s="1"/>
  <c r="U24" i="2"/>
  <c r="W24" i="2" s="1"/>
  <c r="W27" i="2" s="1"/>
  <c r="T24" i="2"/>
  <c r="S24" i="2"/>
  <c r="R24" i="2"/>
  <c r="P24" i="2"/>
  <c r="O24" i="2"/>
  <c r="M24" i="2"/>
  <c r="L24" i="2"/>
  <c r="G24" i="2"/>
  <c r="F24" i="2"/>
  <c r="H24" i="2" s="1"/>
  <c r="E24" i="2"/>
  <c r="D24" i="2"/>
  <c r="C24" i="2"/>
  <c r="AE23" i="2"/>
  <c r="AF23" i="2" s="1"/>
  <c r="AD23" i="2"/>
  <c r="AB23" i="2"/>
  <c r="AK23" i="2" s="1"/>
  <c r="AA23" i="2"/>
  <c r="X23" i="2"/>
  <c r="T23" i="2"/>
  <c r="S23" i="2"/>
  <c r="R23" i="2"/>
  <c r="P23" i="2"/>
  <c r="O23" i="2"/>
  <c r="M23" i="2"/>
  <c r="L23" i="2"/>
  <c r="G23" i="2"/>
  <c r="F23" i="2"/>
  <c r="H23" i="2" s="1"/>
  <c r="E23" i="2"/>
  <c r="N23" i="2" s="1"/>
  <c r="D23" i="2"/>
  <c r="C23" i="2"/>
  <c r="AE22" i="2"/>
  <c r="AF22" i="2" s="1"/>
  <c r="AD22" i="2"/>
  <c r="AB22" i="2"/>
  <c r="AA22" i="2"/>
  <c r="X22" i="2"/>
  <c r="T22" i="2"/>
  <c r="S22" i="2"/>
  <c r="R22" i="2"/>
  <c r="P22" i="2"/>
  <c r="O22" i="2"/>
  <c r="M22" i="2"/>
  <c r="L22" i="2"/>
  <c r="G22" i="2"/>
  <c r="F22" i="2"/>
  <c r="H22" i="2" s="1"/>
  <c r="E22" i="2"/>
  <c r="N22" i="2" s="1"/>
  <c r="D22" i="2"/>
  <c r="C22" i="2"/>
  <c r="AE21" i="2"/>
  <c r="AF21" i="2" s="1"/>
  <c r="AD21" i="2"/>
  <c r="AB21" i="2"/>
  <c r="AK21" i="2" s="1"/>
  <c r="AA21" i="2"/>
  <c r="X21" i="2"/>
  <c r="T21" i="2"/>
  <c r="S21" i="2"/>
  <c r="R21" i="2"/>
  <c r="P21" i="2"/>
  <c r="O21" i="2"/>
  <c r="M21" i="2"/>
  <c r="L21" i="2"/>
  <c r="G21" i="2"/>
  <c r="F21" i="2"/>
  <c r="H21" i="2" s="1"/>
  <c r="E21" i="2"/>
  <c r="N21" i="2" s="1"/>
  <c r="D21" i="2"/>
  <c r="C21" i="2"/>
  <c r="AE20" i="2"/>
  <c r="AF20" i="2" s="1"/>
  <c r="AD20" i="2"/>
  <c r="AB20" i="2"/>
  <c r="AA20" i="2"/>
  <c r="X20" i="2"/>
  <c r="T20" i="2"/>
  <c r="S20" i="2"/>
  <c r="R20" i="2"/>
  <c r="P20" i="2"/>
  <c r="O20" i="2"/>
  <c r="M20" i="2"/>
  <c r="L20" i="2"/>
  <c r="G20" i="2"/>
  <c r="F20" i="2"/>
  <c r="H20" i="2" s="1"/>
  <c r="E20" i="2"/>
  <c r="N20" i="2" s="1"/>
  <c r="D20" i="2"/>
  <c r="C20" i="2"/>
  <c r="AE19" i="2"/>
  <c r="AD19" i="2"/>
  <c r="AD27" i="2" s="1"/>
  <c r="AB19" i="2"/>
  <c r="AK19" i="2" s="1"/>
  <c r="AA19" i="2"/>
  <c r="X19" i="2"/>
  <c r="T19" i="2"/>
  <c r="S19" i="2"/>
  <c r="R19" i="2"/>
  <c r="R27" i="2" s="1"/>
  <c r="P19" i="2"/>
  <c r="O19" i="2"/>
  <c r="M19" i="2"/>
  <c r="M27" i="2" s="1"/>
  <c r="L19" i="2"/>
  <c r="G19" i="2"/>
  <c r="G27" i="2" s="1"/>
  <c r="F19" i="2"/>
  <c r="H19" i="2" s="1"/>
  <c r="H27" i="2" s="1"/>
  <c r="E19" i="2"/>
  <c r="D19" i="2"/>
  <c r="C19" i="2"/>
  <c r="C27" i="2" s="1"/>
  <c r="AH14" i="2"/>
  <c r="O14" i="2"/>
  <c r="G14" i="2"/>
  <c r="C14" i="2"/>
  <c r="AI13" i="2"/>
  <c r="AH13" i="2"/>
  <c r="AG13" i="2"/>
  <c r="AE13" i="2"/>
  <c r="AF13" i="2" s="1"/>
  <c r="AD13" i="2"/>
  <c r="AB13" i="2"/>
  <c r="AA13" i="2"/>
  <c r="X13" i="2"/>
  <c r="T13" i="2"/>
  <c r="S13" i="2"/>
  <c r="R13" i="2"/>
  <c r="Q13" i="2"/>
  <c r="Z13" i="2" s="1"/>
  <c r="P13" i="2"/>
  <c r="Y13" i="2" s="1"/>
  <c r="O13" i="2"/>
  <c r="L13" i="2"/>
  <c r="J13" i="2"/>
  <c r="I13" i="2"/>
  <c r="K13" i="2" s="1"/>
  <c r="H13" i="2"/>
  <c r="G13" i="2"/>
  <c r="F13" i="2"/>
  <c r="D13" i="2"/>
  <c r="C13" i="2"/>
  <c r="A13" i="2"/>
  <c r="A26" i="2" s="1"/>
  <c r="AK12" i="2"/>
  <c r="AH12" i="2"/>
  <c r="AG12" i="2"/>
  <c r="AI12" i="2" s="1"/>
  <c r="AE12" i="2"/>
  <c r="AD12" i="2"/>
  <c r="AF12" i="2" s="1"/>
  <c r="AC12" i="2"/>
  <c r="AL12" i="2" s="1"/>
  <c r="AB12" i="2"/>
  <c r="AA12" i="2"/>
  <c r="AJ12" i="2" s="1"/>
  <c r="Y12" i="2"/>
  <c r="S12" i="2"/>
  <c r="R12" i="2"/>
  <c r="T12" i="2" s="1"/>
  <c r="P12" i="2"/>
  <c r="O12" i="2"/>
  <c r="X12" i="2" s="1"/>
  <c r="J12" i="2"/>
  <c r="K12" i="2" s="1"/>
  <c r="I12" i="2"/>
  <c r="G12" i="2"/>
  <c r="F12" i="2"/>
  <c r="H12" i="2" s="1"/>
  <c r="D12" i="2"/>
  <c r="M12" i="2" s="1"/>
  <c r="C12" i="2"/>
  <c r="E12" i="2" s="1"/>
  <c r="A12" i="2"/>
  <c r="A25" i="2" s="1"/>
  <c r="AI11" i="2"/>
  <c r="AI14" i="2" s="1"/>
  <c r="AH11" i="2"/>
  <c r="AG11" i="2"/>
  <c r="AG14" i="2" s="1"/>
  <c r="AE11" i="2"/>
  <c r="AF11" i="2" s="1"/>
  <c r="AD11" i="2"/>
  <c r="AB11" i="2"/>
  <c r="AA11" i="2"/>
  <c r="X11" i="2"/>
  <c r="T11" i="2"/>
  <c r="S11" i="2"/>
  <c r="R11" i="2"/>
  <c r="Q11" i="2"/>
  <c r="Z11" i="2" s="1"/>
  <c r="P11" i="2"/>
  <c r="Y11" i="2" s="1"/>
  <c r="O11" i="2"/>
  <c r="L11" i="2"/>
  <c r="J11" i="2"/>
  <c r="J14" i="2" s="1"/>
  <c r="I11" i="2"/>
  <c r="K11" i="2" s="1"/>
  <c r="K14" i="2" s="1"/>
  <c r="H11" i="2"/>
  <c r="G11" i="2"/>
  <c r="F11" i="2"/>
  <c r="D11" i="2"/>
  <c r="C11" i="2"/>
  <c r="A11" i="2"/>
  <c r="A24" i="2" s="1"/>
  <c r="AK10" i="2"/>
  <c r="AE10" i="2"/>
  <c r="AD10" i="2"/>
  <c r="AF10" i="2" s="1"/>
  <c r="AB10" i="2"/>
  <c r="AA10" i="2"/>
  <c r="AJ10" i="2" s="1"/>
  <c r="T10" i="2"/>
  <c r="S10" i="2"/>
  <c r="R10" i="2"/>
  <c r="P10" i="2"/>
  <c r="Y10" i="2" s="1"/>
  <c r="O10" i="2"/>
  <c r="L10" i="2"/>
  <c r="H10" i="2"/>
  <c r="G10" i="2"/>
  <c r="F10" i="2"/>
  <c r="D10" i="2"/>
  <c r="C10" i="2"/>
  <c r="A10" i="2"/>
  <c r="A23" i="2" s="1"/>
  <c r="AK9" i="2"/>
  <c r="AE9" i="2"/>
  <c r="AD9" i="2"/>
  <c r="AF9" i="2" s="1"/>
  <c r="AB9" i="2"/>
  <c r="AA9" i="2"/>
  <c r="T9" i="2"/>
  <c r="S9" i="2"/>
  <c r="R9" i="2"/>
  <c r="P9" i="2"/>
  <c r="Y9" i="2" s="1"/>
  <c r="O9" i="2"/>
  <c r="L9" i="2"/>
  <c r="H9" i="2"/>
  <c r="G9" i="2"/>
  <c r="F9" i="2"/>
  <c r="D9" i="2"/>
  <c r="C9" i="2"/>
  <c r="A9" i="2"/>
  <c r="A22" i="2" s="1"/>
  <c r="AK8" i="2"/>
  <c r="AE8" i="2"/>
  <c r="AD8" i="2"/>
  <c r="AF8" i="2" s="1"/>
  <c r="AB8" i="2"/>
  <c r="AA8" i="2"/>
  <c r="AJ8" i="2" s="1"/>
  <c r="T8" i="2"/>
  <c r="S8" i="2"/>
  <c r="R8" i="2"/>
  <c r="P8" i="2"/>
  <c r="Y8" i="2" s="1"/>
  <c r="O8" i="2"/>
  <c r="L8" i="2"/>
  <c r="H8" i="2"/>
  <c r="G8" i="2"/>
  <c r="F8" i="2"/>
  <c r="D8" i="2"/>
  <c r="C8" i="2"/>
  <c r="A8" i="2"/>
  <c r="A21" i="2" s="1"/>
  <c r="AK7" i="2"/>
  <c r="AE7" i="2"/>
  <c r="AD7" i="2"/>
  <c r="AF7" i="2" s="1"/>
  <c r="AB7" i="2"/>
  <c r="AA7" i="2"/>
  <c r="T7" i="2"/>
  <c r="S7" i="2"/>
  <c r="R7" i="2"/>
  <c r="P7" i="2"/>
  <c r="Y7" i="2" s="1"/>
  <c r="O7" i="2"/>
  <c r="L7" i="2"/>
  <c r="H7" i="2"/>
  <c r="G7" i="2"/>
  <c r="F7" i="2"/>
  <c r="D7" i="2"/>
  <c r="C7" i="2"/>
  <c r="A7" i="2"/>
  <c r="A20" i="2" s="1"/>
  <c r="AK6" i="2"/>
  <c r="AE6" i="2"/>
  <c r="AE14" i="2" s="1"/>
  <c r="AD6" i="2"/>
  <c r="AF6" i="2" s="1"/>
  <c r="AB6" i="2"/>
  <c r="AB14" i="2" s="1"/>
  <c r="AA6" i="2"/>
  <c r="AJ6" i="2" s="1"/>
  <c r="T6" i="2"/>
  <c r="T14" i="2" s="1"/>
  <c r="S6" i="2"/>
  <c r="S14" i="2" s="1"/>
  <c r="R6" i="2"/>
  <c r="R14" i="2" s="1"/>
  <c r="P6" i="2"/>
  <c r="Y6" i="2" s="1"/>
  <c r="Y14" i="2" s="1"/>
  <c r="O6" i="2"/>
  <c r="L6" i="2"/>
  <c r="H6" i="2"/>
  <c r="G6" i="2"/>
  <c r="F6" i="2"/>
  <c r="D6" i="2"/>
  <c r="C6" i="2"/>
  <c r="A6" i="2"/>
  <c r="A19" i="2" s="1"/>
  <c r="D35" i="1"/>
  <c r="C35" i="1"/>
  <c r="K34" i="1"/>
  <c r="J34" i="1"/>
  <c r="I34" i="1"/>
  <c r="H34" i="1"/>
  <c r="E34" i="1"/>
  <c r="L33" i="1"/>
  <c r="K33" i="1"/>
  <c r="J33" i="1"/>
  <c r="I33" i="1"/>
  <c r="H33" i="1"/>
  <c r="E33" i="1"/>
  <c r="K32" i="1"/>
  <c r="J32" i="1"/>
  <c r="I32" i="1"/>
  <c r="H32" i="1"/>
  <c r="E32" i="1"/>
  <c r="L31" i="1"/>
  <c r="K31" i="1"/>
  <c r="J31" i="1"/>
  <c r="I31" i="1"/>
  <c r="H31" i="1"/>
  <c r="E31" i="1"/>
  <c r="K30" i="1"/>
  <c r="J30" i="1"/>
  <c r="I30" i="1"/>
  <c r="H30" i="1"/>
  <c r="E30" i="1"/>
  <c r="L29" i="1"/>
  <c r="K29" i="1"/>
  <c r="J29" i="1"/>
  <c r="I29" i="1"/>
  <c r="H29" i="1"/>
  <c r="E29" i="1"/>
  <c r="K28" i="1"/>
  <c r="J28" i="1"/>
  <c r="I28" i="1"/>
  <c r="H28" i="1"/>
  <c r="E28" i="1"/>
  <c r="F32" i="1" s="1"/>
  <c r="L27" i="1"/>
  <c r="K27" i="1"/>
  <c r="K35" i="1" s="1"/>
  <c r="J27" i="1"/>
  <c r="I27" i="1"/>
  <c r="H27" i="1"/>
  <c r="E27" i="1"/>
  <c r="F33" i="1" s="1"/>
  <c r="K18" i="1"/>
  <c r="D18" i="1"/>
  <c r="C18" i="1"/>
  <c r="L17" i="1"/>
  <c r="K17" i="1"/>
  <c r="J17" i="1"/>
  <c r="I17" i="1"/>
  <c r="H17" i="1"/>
  <c r="E17" i="1"/>
  <c r="K16" i="1"/>
  <c r="J16" i="1"/>
  <c r="I16" i="1"/>
  <c r="H16" i="1"/>
  <c r="E16" i="1"/>
  <c r="L15" i="1"/>
  <c r="K15" i="1"/>
  <c r="J15" i="1"/>
  <c r="I15" i="1"/>
  <c r="H15" i="1"/>
  <c r="E15" i="1"/>
  <c r="K14" i="1"/>
  <c r="J14" i="1"/>
  <c r="I14" i="1"/>
  <c r="H14" i="1"/>
  <c r="E14" i="1"/>
  <c r="L13" i="1"/>
  <c r="K13" i="1"/>
  <c r="J13" i="1"/>
  <c r="I13" i="1"/>
  <c r="H13" i="1"/>
  <c r="E13" i="1"/>
  <c r="K12" i="1"/>
  <c r="I12" i="1"/>
  <c r="H12" i="1"/>
  <c r="E12" i="1"/>
  <c r="L11" i="1"/>
  <c r="K11" i="1"/>
  <c r="J11" i="1"/>
  <c r="I11" i="1"/>
  <c r="H11" i="1"/>
  <c r="E11" i="1"/>
  <c r="K10" i="1"/>
  <c r="J10" i="1"/>
  <c r="J18" i="1" s="1"/>
  <c r="I10" i="1"/>
  <c r="H10" i="1"/>
  <c r="E10" i="1"/>
  <c r="F17" i="1" s="1"/>
  <c r="Z9" i="6" l="1"/>
  <c r="N21" i="6"/>
  <c r="AJ19" i="6"/>
  <c r="Q19" i="6"/>
  <c r="W21" i="6"/>
  <c r="AH21" i="6"/>
  <c r="AK19" i="6"/>
  <c r="AI7" i="6"/>
  <c r="AI10" i="6" s="1"/>
  <c r="AI19" i="6"/>
  <c r="H10" i="6"/>
  <c r="X10" i="6"/>
  <c r="Z7" i="6"/>
  <c r="Z10" i="6" s="1"/>
  <c r="AJ9" i="6"/>
  <c r="AL9" i="6" s="1"/>
  <c r="Q9" i="6"/>
  <c r="AG21" i="6"/>
  <c r="AI18" i="6"/>
  <c r="E21" i="6"/>
  <c r="E7" i="6"/>
  <c r="O8" i="6"/>
  <c r="E9" i="6"/>
  <c r="AC9" i="6"/>
  <c r="I10" i="6"/>
  <c r="U10" i="6"/>
  <c r="AG10" i="6"/>
  <c r="K18" i="6"/>
  <c r="K21" i="6" s="1"/>
  <c r="O18" i="6"/>
  <c r="E19" i="6"/>
  <c r="AC19" i="6"/>
  <c r="O20" i="6"/>
  <c r="C21" i="6"/>
  <c r="S21" i="6"/>
  <c r="AA21" i="6"/>
  <c r="AE21" i="6"/>
  <c r="N7" i="6"/>
  <c r="N10" i="6" s="1"/>
  <c r="AH7" i="6"/>
  <c r="AH10" i="6" s="1"/>
  <c r="T8" i="6"/>
  <c r="T10" i="6" s="1"/>
  <c r="H18" i="6"/>
  <c r="H21" i="6" s="1"/>
  <c r="P18" i="6"/>
  <c r="T18" i="6"/>
  <c r="T21" i="6" s="1"/>
  <c r="X18" i="6"/>
  <c r="AF18" i="6"/>
  <c r="AF21" i="6" s="1"/>
  <c r="T20" i="6"/>
  <c r="O7" i="6"/>
  <c r="W7" i="6"/>
  <c r="W10" i="6" s="1"/>
  <c r="AC8" i="6"/>
  <c r="AC18" i="6"/>
  <c r="W19" i="6"/>
  <c r="AC20" i="6"/>
  <c r="P7" i="6"/>
  <c r="Z8" i="5"/>
  <c r="Z11" i="5"/>
  <c r="Q14" i="5"/>
  <c r="M14" i="5"/>
  <c r="AF14" i="5"/>
  <c r="N12" i="5"/>
  <c r="N26" i="5"/>
  <c r="L27" i="5"/>
  <c r="Z9" i="5"/>
  <c r="AL11" i="5"/>
  <c r="G27" i="5"/>
  <c r="H6" i="5"/>
  <c r="H14" i="5" s="1"/>
  <c r="AK6" i="5"/>
  <c r="AK14" i="5" s="1"/>
  <c r="L11" i="5"/>
  <c r="X11" i="5"/>
  <c r="X14" i="5" s="1"/>
  <c r="AJ11" i="5"/>
  <c r="AJ14" i="5" s="1"/>
  <c r="R14" i="5"/>
  <c r="E19" i="5"/>
  <c r="AF19" i="5"/>
  <c r="AC20" i="5"/>
  <c r="AL20" i="5" s="1"/>
  <c r="E23" i="5"/>
  <c r="N23" i="5" s="1"/>
  <c r="L26" i="5"/>
  <c r="AJ26" i="5"/>
  <c r="AJ27" i="5" s="1"/>
  <c r="D27" i="5"/>
  <c r="AG14" i="5"/>
  <c r="AA27" i="5"/>
  <c r="E6" i="5"/>
  <c r="L6" i="5"/>
  <c r="L14" i="5" s="1"/>
  <c r="T6" i="5"/>
  <c r="T14" i="5" s="1"/>
  <c r="AL6" i="5"/>
  <c r="E7" i="5"/>
  <c r="N7" i="5" s="1"/>
  <c r="T7" i="5"/>
  <c r="Z7" i="5" s="1"/>
  <c r="E8" i="5"/>
  <c r="N8" i="5" s="1"/>
  <c r="T8" i="5"/>
  <c r="E9" i="5"/>
  <c r="N9" i="5" s="1"/>
  <c r="T9" i="5"/>
  <c r="E10" i="5"/>
  <c r="N10" i="5" s="1"/>
  <c r="T10" i="5"/>
  <c r="Z10" i="5" s="1"/>
  <c r="K13" i="5"/>
  <c r="K14" i="5" s="1"/>
  <c r="W13" i="5"/>
  <c r="Z13" i="5" s="1"/>
  <c r="AI13" i="5"/>
  <c r="AI14" i="5" s="1"/>
  <c r="G14" i="5"/>
  <c r="AC19" i="5"/>
  <c r="H21" i="5"/>
  <c r="H27" i="5" s="1"/>
  <c r="E22" i="5"/>
  <c r="N22" i="5" s="1"/>
  <c r="L22" i="5"/>
  <c r="AF22" i="5"/>
  <c r="AL22" i="5" s="1"/>
  <c r="AC23" i="5"/>
  <c r="AL23" i="5" s="1"/>
  <c r="K24" i="5"/>
  <c r="K27" i="5" s="1"/>
  <c r="AI24" i="5"/>
  <c r="AI27" i="5" s="1"/>
  <c r="I27" i="5"/>
  <c r="AG27" i="5"/>
  <c r="I14" i="5"/>
  <c r="U14" i="5"/>
  <c r="AE27" i="5"/>
  <c r="X8" i="4"/>
  <c r="Q8" i="4"/>
  <c r="AC11" i="4"/>
  <c r="AJ11" i="4"/>
  <c r="AJ12" i="4"/>
  <c r="AI12" i="4"/>
  <c r="N13" i="4"/>
  <c r="O14" i="4"/>
  <c r="N19" i="4"/>
  <c r="E27" i="4"/>
  <c r="AJ21" i="4"/>
  <c r="AC21" i="4"/>
  <c r="L25" i="4"/>
  <c r="L27" i="4" s="1"/>
  <c r="E25" i="4"/>
  <c r="AL12" i="4"/>
  <c r="Y14" i="4"/>
  <c r="C14" i="4"/>
  <c r="AK27" i="4"/>
  <c r="AJ22" i="4"/>
  <c r="AC22" i="4"/>
  <c r="X25" i="4"/>
  <c r="AJ25" i="4"/>
  <c r="AA27" i="4"/>
  <c r="X10" i="4"/>
  <c r="Q10" i="4"/>
  <c r="AC6" i="4"/>
  <c r="T27" i="4"/>
  <c r="D14" i="4"/>
  <c r="H6" i="4"/>
  <c r="H14" i="4" s="1"/>
  <c r="AK6" i="4"/>
  <c r="L8" i="4"/>
  <c r="N8" i="4" s="1"/>
  <c r="E8" i="4"/>
  <c r="T8" i="4"/>
  <c r="L9" i="4"/>
  <c r="N9" i="4" s="1"/>
  <c r="E9" i="4"/>
  <c r="T9" i="4"/>
  <c r="L10" i="4"/>
  <c r="N10" i="4" s="1"/>
  <c r="E10" i="4"/>
  <c r="T10" i="4"/>
  <c r="E11" i="4"/>
  <c r="L11" i="4"/>
  <c r="N11" i="4" s="1"/>
  <c r="AF11" i="4"/>
  <c r="AF14" i="4" s="1"/>
  <c r="AI14" i="4"/>
  <c r="AC13" i="4"/>
  <c r="AL13" i="4" s="1"/>
  <c r="AJ13" i="4"/>
  <c r="C27" i="4"/>
  <c r="Y19" i="4"/>
  <c r="Y27" i="4" s="1"/>
  <c r="P27" i="4"/>
  <c r="AJ19" i="4"/>
  <c r="AC19" i="4"/>
  <c r="AF21" i="4"/>
  <c r="AJ23" i="4"/>
  <c r="AC23" i="4"/>
  <c r="AL23" i="4" s="1"/>
  <c r="Q24" i="4"/>
  <c r="Z24" i="4" s="1"/>
  <c r="H25" i="4"/>
  <c r="H27" i="4" s="1"/>
  <c r="W25" i="4"/>
  <c r="W27" i="4" s="1"/>
  <c r="AI25" i="4"/>
  <c r="AI27" i="4" s="1"/>
  <c r="AE27" i="4"/>
  <c r="X9" i="4"/>
  <c r="Q9" i="4"/>
  <c r="Z9" i="4" s="1"/>
  <c r="X27" i="4"/>
  <c r="E6" i="4"/>
  <c r="P14" i="4"/>
  <c r="T6" i="4"/>
  <c r="Z6" i="4" s="1"/>
  <c r="AA14" i="4"/>
  <c r="AE14" i="4"/>
  <c r="E7" i="4"/>
  <c r="N7" i="4" s="1"/>
  <c r="X7" i="4"/>
  <c r="X14" i="4" s="1"/>
  <c r="AJ7" i="4"/>
  <c r="AJ14" i="4" s="1"/>
  <c r="M8" i="4"/>
  <c r="M14" i="4" s="1"/>
  <c r="AJ8" i="4"/>
  <c r="M9" i="4"/>
  <c r="AJ9" i="4"/>
  <c r="M10" i="4"/>
  <c r="AJ10" i="4"/>
  <c r="M11" i="4"/>
  <c r="X12" i="4"/>
  <c r="T12" i="4"/>
  <c r="Z12" i="4" s="1"/>
  <c r="AK13" i="4"/>
  <c r="M27" i="4"/>
  <c r="R27" i="4"/>
  <c r="AB27" i="4"/>
  <c r="AJ20" i="4"/>
  <c r="AC20" i="4"/>
  <c r="AL20" i="4" s="1"/>
  <c r="AF22" i="4"/>
  <c r="AC24" i="4"/>
  <c r="AL24" i="4" s="1"/>
  <c r="Q11" i="4"/>
  <c r="Z11" i="4" s="1"/>
  <c r="Q13" i="4"/>
  <c r="Z13" i="4" s="1"/>
  <c r="Q19" i="4"/>
  <c r="AF19" i="4"/>
  <c r="AF27" i="4" s="1"/>
  <c r="Q20" i="4"/>
  <c r="Z20" i="4" s="1"/>
  <c r="Q21" i="4"/>
  <c r="Z21" i="4" s="1"/>
  <c r="Q22" i="4"/>
  <c r="Z22" i="4" s="1"/>
  <c r="Q23" i="4"/>
  <c r="Z23" i="4" s="1"/>
  <c r="M14" i="3"/>
  <c r="W14" i="3"/>
  <c r="Z9" i="3"/>
  <c r="Y14" i="3"/>
  <c r="Z11" i="3"/>
  <c r="Q14" i="3"/>
  <c r="AK27" i="3"/>
  <c r="AL26" i="3"/>
  <c r="U14" i="3"/>
  <c r="H6" i="3"/>
  <c r="H14" i="3" s="1"/>
  <c r="AK6" i="3"/>
  <c r="AK14" i="3" s="1"/>
  <c r="L11" i="3"/>
  <c r="X11" i="3"/>
  <c r="X14" i="3" s="1"/>
  <c r="AJ11" i="3"/>
  <c r="R14" i="3"/>
  <c r="E19" i="3"/>
  <c r="AF19" i="3"/>
  <c r="AF27" i="3" s="1"/>
  <c r="AC20" i="3"/>
  <c r="AL20" i="3" s="1"/>
  <c r="E23" i="3"/>
  <c r="N23" i="3" s="1"/>
  <c r="L26" i="3"/>
  <c r="AJ26" i="3"/>
  <c r="AJ27" i="3" s="1"/>
  <c r="D27" i="3"/>
  <c r="I14" i="3"/>
  <c r="AA27" i="3"/>
  <c r="AE27" i="3"/>
  <c r="E6" i="3"/>
  <c r="L6" i="3"/>
  <c r="L14" i="3" s="1"/>
  <c r="T6" i="3"/>
  <c r="AL6" i="3"/>
  <c r="AL14" i="3" s="1"/>
  <c r="E7" i="3"/>
  <c r="N7" i="3" s="1"/>
  <c r="T7" i="3"/>
  <c r="Z7" i="3" s="1"/>
  <c r="E8" i="3"/>
  <c r="N8" i="3" s="1"/>
  <c r="T8" i="3"/>
  <c r="Z8" i="3" s="1"/>
  <c r="E9" i="3"/>
  <c r="N9" i="3" s="1"/>
  <c r="T9" i="3"/>
  <c r="E10" i="3"/>
  <c r="N10" i="3" s="1"/>
  <c r="T10" i="3"/>
  <c r="Z10" i="3" s="1"/>
  <c r="K13" i="3"/>
  <c r="K14" i="3" s="1"/>
  <c r="W13" i="3"/>
  <c r="Z13" i="3" s="1"/>
  <c r="G14" i="3"/>
  <c r="AC19" i="3"/>
  <c r="E22" i="3"/>
  <c r="N22" i="3" s="1"/>
  <c r="AF22" i="3"/>
  <c r="AL22" i="3" s="1"/>
  <c r="AC23" i="3"/>
  <c r="AL23" i="3" s="1"/>
  <c r="K24" i="3"/>
  <c r="K27" i="3" s="1"/>
  <c r="AI24" i="3"/>
  <c r="AI27" i="3" s="1"/>
  <c r="AG27" i="3"/>
  <c r="M9" i="2"/>
  <c r="E9" i="2"/>
  <c r="M13" i="2"/>
  <c r="E13" i="2"/>
  <c r="Y20" i="2"/>
  <c r="Q20" i="2"/>
  <c r="Z20" i="2" s="1"/>
  <c r="Y22" i="2"/>
  <c r="Q22" i="2"/>
  <c r="Z22" i="2" s="1"/>
  <c r="H14" i="2"/>
  <c r="X7" i="2"/>
  <c r="Q7" i="2"/>
  <c r="Z7" i="2" s="1"/>
  <c r="X9" i="2"/>
  <c r="Q9" i="2"/>
  <c r="Z9" i="2" s="1"/>
  <c r="T27" i="2"/>
  <c r="AJ20" i="2"/>
  <c r="AC20" i="2"/>
  <c r="AL20" i="2" s="1"/>
  <c r="AJ22" i="2"/>
  <c r="AC22" i="2"/>
  <c r="AL22" i="2" s="1"/>
  <c r="AH27" i="2"/>
  <c r="M11" i="2"/>
  <c r="E11" i="2"/>
  <c r="Y24" i="2"/>
  <c r="Q24" i="2"/>
  <c r="Z24" i="2" s="1"/>
  <c r="AK24" i="2"/>
  <c r="AC24" i="2"/>
  <c r="AL24" i="2" s="1"/>
  <c r="M6" i="2"/>
  <c r="E6" i="2"/>
  <c r="D14" i="2"/>
  <c r="N6" i="2"/>
  <c r="M8" i="2"/>
  <c r="E8" i="2"/>
  <c r="N8" i="2"/>
  <c r="M10" i="2"/>
  <c r="E10" i="2"/>
  <c r="N10" i="2" s="1"/>
  <c r="N11" i="2"/>
  <c r="AC11" i="2"/>
  <c r="AL11" i="2" s="1"/>
  <c r="AJ11" i="2"/>
  <c r="N13" i="2"/>
  <c r="AC13" i="2"/>
  <c r="AL13" i="2" s="1"/>
  <c r="AJ13" i="2"/>
  <c r="Y19" i="2"/>
  <c r="P27" i="2"/>
  <c r="Q19" i="2"/>
  <c r="AE27" i="2"/>
  <c r="AF19" i="2"/>
  <c r="AF27" i="2" s="1"/>
  <c r="AK20" i="2"/>
  <c r="AK27" i="2" s="1"/>
  <c r="Y21" i="2"/>
  <c r="Q21" i="2"/>
  <c r="Z21" i="2" s="1"/>
  <c r="AK22" i="2"/>
  <c r="Y23" i="2"/>
  <c r="Q23" i="2"/>
  <c r="Z23" i="2" s="1"/>
  <c r="N24" i="2"/>
  <c r="M7" i="2"/>
  <c r="E7" i="2"/>
  <c r="N7" i="2" s="1"/>
  <c r="N9" i="2"/>
  <c r="N19" i="2"/>
  <c r="F14" i="2"/>
  <c r="X6" i="2"/>
  <c r="X14" i="2" s="1"/>
  <c r="Q6" i="2"/>
  <c r="AF14" i="2"/>
  <c r="AJ7" i="2"/>
  <c r="AJ14" i="2" s="1"/>
  <c r="X8" i="2"/>
  <c r="Q8" i="2"/>
  <c r="Z8" i="2" s="1"/>
  <c r="AJ9" i="2"/>
  <c r="X10" i="2"/>
  <c r="Q10" i="2"/>
  <c r="Z10" i="2" s="1"/>
  <c r="AK11" i="2"/>
  <c r="AK14" i="2" s="1"/>
  <c r="AK13" i="2"/>
  <c r="AD14" i="2"/>
  <c r="AA27" i="2"/>
  <c r="AJ19" i="2"/>
  <c r="AC19" i="2"/>
  <c r="AJ21" i="2"/>
  <c r="AC21" i="2"/>
  <c r="AL21" i="2" s="1"/>
  <c r="AJ23" i="2"/>
  <c r="AC23" i="2"/>
  <c r="AL23" i="2" s="1"/>
  <c r="L25" i="2"/>
  <c r="L27" i="2" s="1"/>
  <c r="E25" i="2"/>
  <c r="N25" i="2" s="1"/>
  <c r="P14" i="2"/>
  <c r="AA14" i="2"/>
  <c r="AB27" i="2"/>
  <c r="L12" i="2"/>
  <c r="N12" i="2" s="1"/>
  <c r="I14" i="2"/>
  <c r="X25" i="2"/>
  <c r="X27" i="2" s="1"/>
  <c r="AJ25" i="2"/>
  <c r="F27" i="2"/>
  <c r="U27" i="2"/>
  <c r="AG27" i="2"/>
  <c r="AC6" i="2"/>
  <c r="AC7" i="2"/>
  <c r="AL7" i="2" s="1"/>
  <c r="AC8" i="2"/>
  <c r="AL8" i="2" s="1"/>
  <c r="AC9" i="2"/>
  <c r="AL9" i="2" s="1"/>
  <c r="AC10" i="2"/>
  <c r="AL10" i="2" s="1"/>
  <c r="Q12" i="2"/>
  <c r="Z12" i="2" s="1"/>
  <c r="E35" i="1"/>
  <c r="F12" i="1"/>
  <c r="M27" i="1"/>
  <c r="O27" i="1" s="1"/>
  <c r="P27" i="1" s="1"/>
  <c r="F34" i="1"/>
  <c r="J35" i="1"/>
  <c r="L10" i="1"/>
  <c r="L12" i="1"/>
  <c r="L14" i="1"/>
  <c r="L16" i="1"/>
  <c r="E18" i="1"/>
  <c r="L28" i="1"/>
  <c r="M30" i="1" s="1"/>
  <c r="O30" i="1" s="1"/>
  <c r="P30" i="1" s="1"/>
  <c r="L30" i="1"/>
  <c r="M31" i="1" s="1"/>
  <c r="O31" i="1" s="1"/>
  <c r="P31" i="1" s="1"/>
  <c r="L32" i="1"/>
  <c r="L34" i="1"/>
  <c r="F10" i="1"/>
  <c r="F14" i="1"/>
  <c r="F16" i="1"/>
  <c r="F28" i="1"/>
  <c r="M29" i="1"/>
  <c r="O29" i="1" s="1"/>
  <c r="P29" i="1" s="1"/>
  <c r="F30" i="1"/>
  <c r="M10" i="1"/>
  <c r="O10" i="1" s="1"/>
  <c r="P10" i="1" s="1"/>
  <c r="F11" i="1"/>
  <c r="F13" i="1"/>
  <c r="F15" i="1"/>
  <c r="F27" i="1"/>
  <c r="F29" i="1"/>
  <c r="F31" i="1"/>
  <c r="M12" i="1" l="1"/>
  <c r="O12" i="1" s="1"/>
  <c r="P12" i="1" s="1"/>
  <c r="P10" i="6"/>
  <c r="AK7" i="6"/>
  <c r="AK10" i="6" s="1"/>
  <c r="Q20" i="6"/>
  <c r="AJ20" i="6"/>
  <c r="AL20" i="6" s="1"/>
  <c r="Z18" i="6"/>
  <c r="Z21" i="6" s="1"/>
  <c r="X21" i="6"/>
  <c r="AJ7" i="6"/>
  <c r="O10" i="6"/>
  <c r="Q7" i="6"/>
  <c r="Q10" i="6" s="1"/>
  <c r="Q8" i="6"/>
  <c r="AJ8" i="6"/>
  <c r="AL8" i="6" s="1"/>
  <c r="AI21" i="6"/>
  <c r="AC21" i="6"/>
  <c r="AK18" i="6"/>
  <c r="AK21" i="6" s="1"/>
  <c r="P21" i="6"/>
  <c r="Q18" i="6"/>
  <c r="Q21" i="6" s="1"/>
  <c r="AJ18" i="6"/>
  <c r="O21" i="6"/>
  <c r="E10" i="6"/>
  <c r="AL19" i="6"/>
  <c r="AC27" i="5"/>
  <c r="AL19" i="5"/>
  <c r="N19" i="5"/>
  <c r="N27" i="5" s="1"/>
  <c r="E27" i="5"/>
  <c r="N13" i="5"/>
  <c r="AL13" i="5"/>
  <c r="AL14" i="5" s="1"/>
  <c r="Z6" i="5"/>
  <c r="Z14" i="5" s="1"/>
  <c r="AF27" i="5"/>
  <c r="AL24" i="5"/>
  <c r="N21" i="5"/>
  <c r="E14" i="5"/>
  <c r="N6" i="5"/>
  <c r="W14" i="5"/>
  <c r="N24" i="5"/>
  <c r="AJ27" i="4"/>
  <c r="AK14" i="4"/>
  <c r="AC14" i="4"/>
  <c r="AL6" i="4"/>
  <c r="Z8" i="4"/>
  <c r="Z14" i="4" s="1"/>
  <c r="E14" i="4"/>
  <c r="Z10" i="4"/>
  <c r="AL21" i="4"/>
  <c r="AL25" i="4"/>
  <c r="Z19" i="4"/>
  <c r="Q27" i="4"/>
  <c r="Q14" i="4"/>
  <c r="Z25" i="4"/>
  <c r="N6" i="4"/>
  <c r="N14" i="4" s="1"/>
  <c r="T14" i="4"/>
  <c r="AC27" i="4"/>
  <c r="AL19" i="4"/>
  <c r="AL22" i="4"/>
  <c r="N25" i="4"/>
  <c r="N27" i="4" s="1"/>
  <c r="AL11" i="4"/>
  <c r="L14" i="4"/>
  <c r="T14" i="3"/>
  <c r="N19" i="3"/>
  <c r="N27" i="3" s="1"/>
  <c r="E27" i="3"/>
  <c r="AC27" i="3"/>
  <c r="AL19" i="3"/>
  <c r="AL24" i="3"/>
  <c r="N13" i="3"/>
  <c r="E14" i="3"/>
  <c r="N6" i="3"/>
  <c r="Z6" i="3"/>
  <c r="Z14" i="3" s="1"/>
  <c r="AC27" i="2"/>
  <c r="AL19" i="2"/>
  <c r="AL27" i="2" s="1"/>
  <c r="Z19" i="2"/>
  <c r="Z27" i="2" s="1"/>
  <c r="Q27" i="2"/>
  <c r="L14" i="2"/>
  <c r="AJ27" i="2"/>
  <c r="E27" i="2"/>
  <c r="E14" i="2"/>
  <c r="AC14" i="2"/>
  <c r="AL6" i="2"/>
  <c r="AL14" i="2" s="1"/>
  <c r="Q14" i="2"/>
  <c r="Z6" i="2"/>
  <c r="Z14" i="2" s="1"/>
  <c r="N27" i="2"/>
  <c r="Y27" i="2"/>
  <c r="M14" i="2"/>
  <c r="N14" i="2"/>
  <c r="M33" i="1"/>
  <c r="O33" i="1" s="1"/>
  <c r="P33" i="1" s="1"/>
  <c r="M28" i="1"/>
  <c r="O28" i="1" s="1"/>
  <c r="P28" i="1" s="1"/>
  <c r="M14" i="1"/>
  <c r="O14" i="1" s="1"/>
  <c r="P14" i="1" s="1"/>
  <c r="M13" i="1"/>
  <c r="O13" i="1" s="1"/>
  <c r="P13" i="1" s="1"/>
  <c r="M11" i="1"/>
  <c r="O11" i="1" s="1"/>
  <c r="P11" i="1" s="1"/>
  <c r="L18" i="1"/>
  <c r="M17" i="1"/>
  <c r="O17" i="1" s="1"/>
  <c r="P17" i="1" s="1"/>
  <c r="M15" i="1"/>
  <c r="O15" i="1" s="1"/>
  <c r="P15" i="1" s="1"/>
  <c r="L35" i="1"/>
  <c r="M32" i="1"/>
  <c r="O32" i="1" s="1"/>
  <c r="P32" i="1" s="1"/>
  <c r="M34" i="1"/>
  <c r="O34" i="1" s="1"/>
  <c r="P34" i="1" s="1"/>
  <c r="M16" i="1"/>
  <c r="O16" i="1" s="1"/>
  <c r="P16" i="1" s="1"/>
  <c r="AJ10" i="6" l="1"/>
  <c r="AL7" i="6"/>
  <c r="AL10" i="6" s="1"/>
  <c r="AL18" i="6"/>
  <c r="AL21" i="6" s="1"/>
  <c r="AJ21" i="6"/>
  <c r="AL27" i="5"/>
  <c r="N14" i="5"/>
  <c r="Z27" i="4"/>
  <c r="AL27" i="4"/>
  <c r="AL14" i="4"/>
  <c r="N14" i="3"/>
  <c r="AL27" i="3"/>
</calcChain>
</file>

<file path=xl/sharedStrings.xml><?xml version="1.0" encoding="utf-8"?>
<sst xmlns="http://schemas.openxmlformats.org/spreadsheetml/2006/main" count="604" uniqueCount="72">
  <si>
    <t>期日前投票者数の前回比較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ゼンカイ</t>
    </rPh>
    <rPh sb="10" eb="12">
      <t>ヒカク</t>
    </rPh>
    <phoneticPr fontId="3"/>
  </si>
  <si>
    <t>埼玉県議会議員一般選挙</t>
    <rPh sb="0" eb="11">
      <t>サイタマケンギカイギインイッパンセンキョ</t>
    </rPh>
    <phoneticPr fontId="3"/>
  </si>
  <si>
    <t>※　平成27年は、南第３区（さいたま市西区）、南第４区（さいたま市北区）、南第７区（さいたま市中央区）、南第10区（さいたま市南区）が無投票
※　平成31年は、南第４区（さいたま市北区）、南第１１区（さいたま市緑区）、南第１２区（さいたま市岩槻区）が無投票</t>
    <rPh sb="105" eb="106">
      <t>ミドリ</t>
    </rPh>
    <rPh sb="120" eb="122">
      <t>イワツキ</t>
    </rPh>
    <phoneticPr fontId="3"/>
  </si>
  <si>
    <t>さいたま市計（平成27年4月12日執行）</t>
    <rPh sb="4" eb="5">
      <t>シ</t>
    </rPh>
    <rPh sb="5" eb="6">
      <t>ケイ</t>
    </rPh>
    <rPh sb="7" eb="9">
      <t>ヘイセイ</t>
    </rPh>
    <phoneticPr fontId="3"/>
  </si>
  <si>
    <t>さいたま市計（平成31年4月7日執行）</t>
    <rPh sb="4" eb="5">
      <t>シ</t>
    </rPh>
    <rPh sb="5" eb="6">
      <t>ケイ</t>
    </rPh>
    <rPh sb="7" eb="9">
      <t>ヘイセイ</t>
    </rPh>
    <phoneticPr fontId="3"/>
  </si>
  <si>
    <t>投票日</t>
    <rPh sb="0" eb="3">
      <t>トウヒョウビ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</si>
  <si>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</si>
  <si>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</si>
  <si>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</si>
  <si>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累計
(A)</t>
    <rPh sb="0" eb="2">
      <t>ルイケイ</t>
    </rPh>
    <phoneticPr fontId="3"/>
  </si>
  <si>
    <t>累計
(B)</t>
    <rPh sb="0" eb="2">
      <t>ルイケイ</t>
    </rPh>
    <phoneticPr fontId="3"/>
  </si>
  <si>
    <t>(B)-(A)=C</t>
    <phoneticPr fontId="3"/>
  </si>
  <si>
    <r>
      <t xml:space="preserve">前回
</t>
    </r>
    <r>
      <rPr>
        <sz val="9"/>
        <rFont val="ＭＳ Ｐゴシック"/>
        <family val="3"/>
        <charset val="128"/>
      </rPr>
      <t>増減比(B/A)</t>
    </r>
    <rPh sb="0" eb="2">
      <t>ゼンカイ</t>
    </rPh>
    <rPh sb="3" eb="5">
      <t>ゾウゲン</t>
    </rPh>
    <rPh sb="5" eb="6">
      <t>ヒ</t>
    </rPh>
    <phoneticPr fontId="3"/>
  </si>
  <si>
    <t>土</t>
  </si>
  <si>
    <t>日</t>
  </si>
  <si>
    <t>月</t>
  </si>
  <si>
    <t>火</t>
  </si>
  <si>
    <t>水</t>
  </si>
  <si>
    <t>木</t>
  </si>
  <si>
    <t>金</t>
  </si>
  <si>
    <t>合　計</t>
    <rPh sb="0" eb="1">
      <t>ゴウ</t>
    </rPh>
    <rPh sb="2" eb="3">
      <t>ケイ</t>
    </rPh>
    <phoneticPr fontId="3"/>
  </si>
  <si>
    <t>さいたま市議会議員一般選挙</t>
    <rPh sb="4" eb="13">
      <t>シギカイギインイッパンセンキョ</t>
    </rPh>
    <phoneticPr fontId="3"/>
  </si>
  <si>
    <t>※　平成27年は、北区選挙区が無投票</t>
    <phoneticPr fontId="3"/>
  </si>
  <si>
    <t>平成３１年４月７日執行　　埼玉県議会議員一般選挙　　期日前投票集計表　１／２ページ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3" eb="24">
      <t>サイタマケンギカイギインイッパンセンキョ</t>
    </rPh>
    <rPh sb="26" eb="28">
      <t>キジツ</t>
    </rPh>
    <rPh sb="28" eb="29">
      <t>ゼン</t>
    </rPh>
    <rPh sb="29" eb="31">
      <t>トウヒョウ</t>
    </rPh>
    <rPh sb="31" eb="33">
      <t>シュウケイ</t>
    </rPh>
    <rPh sb="33" eb="34">
      <t>ヒョウ</t>
    </rPh>
    <phoneticPr fontId="3"/>
  </si>
  <si>
    <t>投票日</t>
    <rPh sb="0" eb="2">
      <t>トウヒョウ</t>
    </rPh>
    <rPh sb="2" eb="3">
      <t>ビ</t>
    </rPh>
    <phoneticPr fontId="3"/>
  </si>
  <si>
    <t>西区</t>
    <rPh sb="0" eb="1">
      <t>ニシ</t>
    </rPh>
    <rPh sb="1" eb="2">
      <t>ク</t>
    </rPh>
    <phoneticPr fontId="3"/>
  </si>
  <si>
    <t>北区</t>
    <rPh sb="0" eb="1">
      <t>キタ</t>
    </rPh>
    <rPh sb="1" eb="2">
      <t>ク</t>
    </rPh>
    <phoneticPr fontId="3"/>
  </si>
  <si>
    <t>大宮区</t>
    <rPh sb="0" eb="2">
      <t>オオミヤ</t>
    </rPh>
    <rPh sb="2" eb="3">
      <t>ク</t>
    </rPh>
    <phoneticPr fontId="3"/>
  </si>
  <si>
    <t>区役所</t>
    <rPh sb="0" eb="3">
      <t>クヤクショ</t>
    </rPh>
    <phoneticPr fontId="3"/>
  </si>
  <si>
    <t>馬宮コミュニティセンター</t>
    <rPh sb="0" eb="2">
      <t>マミヤ</t>
    </rPh>
    <phoneticPr fontId="3"/>
  </si>
  <si>
    <t>イオンモール与野</t>
    <rPh sb="6" eb="8">
      <t>ヨノ</t>
    </rPh>
    <phoneticPr fontId="3"/>
  </si>
  <si>
    <t>区総計</t>
    <rPh sb="0" eb="1">
      <t>ク</t>
    </rPh>
    <rPh sb="1" eb="3">
      <t>ソウケイ</t>
    </rPh>
    <phoneticPr fontId="3"/>
  </si>
  <si>
    <t>産業振興会館</t>
    <rPh sb="0" eb="2">
      <t>サンギョウ</t>
    </rPh>
    <rPh sb="2" eb="4">
      <t>シンコウ</t>
    </rPh>
    <rPh sb="4" eb="6">
      <t>カイカン</t>
    </rPh>
    <phoneticPr fontId="3"/>
  </si>
  <si>
    <t>区総計</t>
    <rPh sb="0" eb="1">
      <t>ク</t>
    </rPh>
    <rPh sb="1" eb="2">
      <t>ソウ</t>
    </rPh>
    <rPh sb="2" eb="3">
      <t>ケイ</t>
    </rPh>
    <phoneticPr fontId="3"/>
  </si>
  <si>
    <t>JACK大宮</t>
    <rPh sb="4" eb="6">
      <t>オオミヤ</t>
    </rPh>
    <phoneticPr fontId="3"/>
  </si>
  <si>
    <t>合計</t>
    <rPh sb="0" eb="2">
      <t>ゴウケイ</t>
    </rPh>
    <phoneticPr fontId="3"/>
  </si>
  <si>
    <t>見沼区</t>
    <rPh sb="0" eb="2">
      <t>ミヌマ</t>
    </rPh>
    <rPh sb="2" eb="3">
      <t>ク</t>
    </rPh>
    <phoneticPr fontId="3"/>
  </si>
  <si>
    <t>中央区</t>
    <rPh sb="0" eb="2">
      <t>チュウオウ</t>
    </rPh>
    <rPh sb="2" eb="3">
      <t>ク</t>
    </rPh>
    <phoneticPr fontId="3"/>
  </si>
  <si>
    <t>桜区</t>
    <rPh sb="0" eb="1">
      <t>サクラ</t>
    </rPh>
    <rPh sb="1" eb="2">
      <t>ク</t>
    </rPh>
    <phoneticPr fontId="3"/>
  </si>
  <si>
    <t>片柳公民館</t>
    <rPh sb="0" eb="2">
      <t>カタヤナギ</t>
    </rPh>
    <rPh sb="2" eb="5">
      <t>コウミンカン</t>
    </rPh>
    <phoneticPr fontId="3"/>
  </si>
  <si>
    <t>西与野コミュニティホール</t>
    <rPh sb="0" eb="1">
      <t>ニシ</t>
    </rPh>
    <rPh sb="1" eb="3">
      <t>ヨノ</t>
    </rPh>
    <phoneticPr fontId="3"/>
  </si>
  <si>
    <t>土合支所</t>
    <rPh sb="0" eb="1">
      <t>ツチ</t>
    </rPh>
    <rPh sb="1" eb="2">
      <t>ゴウ</t>
    </rPh>
    <rPh sb="2" eb="4">
      <t>シショ</t>
    </rPh>
    <phoneticPr fontId="3"/>
  </si>
  <si>
    <t>平成３１年４月７日執行　　埼玉県議会議員一般選挙　　期日前投票集計表　２／２ページ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3" eb="24">
      <t>サイタマケンギカイギインイッパンセンキョ</t>
    </rPh>
    <rPh sb="26" eb="28">
      <t>キジツ</t>
    </rPh>
    <rPh sb="28" eb="29">
      <t>ゼン</t>
    </rPh>
    <rPh sb="29" eb="31">
      <t>トウヒョウ</t>
    </rPh>
    <rPh sb="31" eb="33">
      <t>シュウケイ</t>
    </rPh>
    <rPh sb="33" eb="34">
      <t>ヒョウ</t>
    </rPh>
    <phoneticPr fontId="3"/>
  </si>
  <si>
    <t>浦和区</t>
    <rPh sb="0" eb="2">
      <t>ウラワ</t>
    </rPh>
    <rPh sb="2" eb="3">
      <t>ク</t>
    </rPh>
    <phoneticPr fontId="3"/>
  </si>
  <si>
    <t>南区</t>
    <rPh sb="0" eb="1">
      <t>ミナミ</t>
    </rPh>
    <rPh sb="1" eb="2">
      <t>ク</t>
    </rPh>
    <phoneticPr fontId="3"/>
  </si>
  <si>
    <t>緑区</t>
    <rPh sb="0" eb="1">
      <t>ミドリ</t>
    </rPh>
    <rPh sb="1" eb="2">
      <t>ク</t>
    </rPh>
    <phoneticPr fontId="3"/>
  </si>
  <si>
    <t>北浦和インフォメーションセンター</t>
    <rPh sb="0" eb="3">
      <t>キタウラワ</t>
    </rPh>
    <phoneticPr fontId="3"/>
  </si>
  <si>
    <t>浦和コミュニティセンター</t>
    <rPh sb="0" eb="2">
      <t>ウラワ</t>
    </rPh>
    <phoneticPr fontId="3"/>
  </si>
  <si>
    <t>南浦和駅市民の窓口</t>
    <rPh sb="0" eb="3">
      <t>ミナミウラワ</t>
    </rPh>
    <rPh sb="3" eb="4">
      <t>エキ</t>
    </rPh>
    <rPh sb="4" eb="6">
      <t>シミン</t>
    </rPh>
    <rPh sb="7" eb="9">
      <t>マドグチ</t>
    </rPh>
    <phoneticPr fontId="3"/>
  </si>
  <si>
    <t>三室公民館</t>
    <rPh sb="0" eb="2">
      <t>ミムロ</t>
    </rPh>
    <rPh sb="2" eb="5">
      <t>コウミンカン</t>
    </rPh>
    <phoneticPr fontId="3"/>
  </si>
  <si>
    <t>イオンモール浦和美園</t>
    <rPh sb="6" eb="10">
      <t>ウラワミソノ</t>
    </rPh>
    <phoneticPr fontId="3"/>
  </si>
  <si>
    <t>岩槻区</t>
    <rPh sb="0" eb="2">
      <t>イワツキ</t>
    </rPh>
    <rPh sb="2" eb="3">
      <t>ク</t>
    </rPh>
    <phoneticPr fontId="3"/>
  </si>
  <si>
    <t>さいたま市</t>
    <rPh sb="4" eb="5">
      <t>シ</t>
    </rPh>
    <phoneticPr fontId="3"/>
  </si>
  <si>
    <t>ふれあいプラザいわつき</t>
    <phoneticPr fontId="3"/>
  </si>
  <si>
    <t>臨時期日前投票所</t>
    <rPh sb="0" eb="2">
      <t>リンジ</t>
    </rPh>
    <rPh sb="2" eb="4">
      <t>キジツ</t>
    </rPh>
    <rPh sb="4" eb="5">
      <t>ゼン</t>
    </rPh>
    <rPh sb="5" eb="7">
      <t>トウヒョウ</t>
    </rPh>
    <rPh sb="7" eb="8">
      <t>ジョ</t>
    </rPh>
    <phoneticPr fontId="3"/>
  </si>
  <si>
    <t>増設臨時期日前投票所</t>
    <rPh sb="0" eb="2">
      <t>ゾウセツ</t>
    </rPh>
    <rPh sb="2" eb="4">
      <t>リンジ</t>
    </rPh>
    <rPh sb="4" eb="6">
      <t>キジツ</t>
    </rPh>
    <rPh sb="6" eb="7">
      <t>ゼン</t>
    </rPh>
    <rPh sb="7" eb="9">
      <t>トウヒョウ</t>
    </rPh>
    <rPh sb="9" eb="10">
      <t>ジョ</t>
    </rPh>
    <phoneticPr fontId="3"/>
  </si>
  <si>
    <t>市総計</t>
    <rPh sb="0" eb="1">
      <t>シ</t>
    </rPh>
    <rPh sb="1" eb="2">
      <t>ソウ</t>
    </rPh>
    <rPh sb="2" eb="3">
      <t>ケイ</t>
    </rPh>
    <phoneticPr fontId="3"/>
  </si>
  <si>
    <t>平成３１年４月７日執行　　さいたま市議会議員一般選挙　　期日前投票集計表　１／２ページ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7" eb="26">
      <t>シギカイギインイッパンセンキョ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phoneticPr fontId="3"/>
  </si>
  <si>
    <t>平成３１年４月７日執行　　さいたま市議会議員一般選挙　　期日前投票集計表　２／２ページ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7" eb="26">
      <t>シギカイギインイッパンセンキョ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phoneticPr fontId="3"/>
  </si>
  <si>
    <t>平成３１年４月７日執行　統一地方選挙　増設した臨時期日前投票所での投票者数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2" eb="16">
      <t>トウイツチホウ</t>
    </rPh>
    <rPh sb="16" eb="18">
      <t>センキョ</t>
    </rPh>
    <rPh sb="19" eb="21">
      <t>ゾウセツ</t>
    </rPh>
    <rPh sb="23" eb="25">
      <t>リンジ</t>
    </rPh>
    <rPh sb="25" eb="27">
      <t>キジツ</t>
    </rPh>
    <rPh sb="27" eb="28">
      <t>ゼン</t>
    </rPh>
    <rPh sb="28" eb="30">
      <t>トウヒョウ</t>
    </rPh>
    <rPh sb="30" eb="31">
      <t>ショ</t>
    </rPh>
    <rPh sb="33" eb="35">
      <t>トウヒョウ</t>
    </rPh>
    <rPh sb="35" eb="36">
      <t>シャ</t>
    </rPh>
    <rPh sb="36" eb="37">
      <t>スウ</t>
    </rPh>
    <phoneticPr fontId="3"/>
  </si>
  <si>
    <t>投票日</t>
    <phoneticPr fontId="3"/>
  </si>
  <si>
    <t>浦和コミュニティセンター</t>
  </si>
  <si>
    <t>イオンモール浦和美園</t>
    <phoneticPr fontId="3"/>
  </si>
  <si>
    <t>市総計</t>
    <rPh sb="0" eb="1">
      <t>シ</t>
    </rPh>
    <rPh sb="1" eb="3">
      <t>ソウケイ</t>
    </rPh>
    <phoneticPr fontId="3"/>
  </si>
  <si>
    <t>西区</t>
    <rPh sb="0" eb="2">
      <t>ニシク</t>
    </rPh>
    <phoneticPr fontId="3"/>
  </si>
  <si>
    <t>中央区</t>
    <rPh sb="0" eb="3">
      <t>チュウオウク</t>
    </rPh>
    <phoneticPr fontId="3"/>
  </si>
  <si>
    <t>４区合計</t>
    <rPh sb="1" eb="2">
      <t>ク</t>
    </rPh>
    <rPh sb="2" eb="4">
      <t>ゴウケイ</t>
    </rPh>
    <phoneticPr fontId="3"/>
  </si>
  <si>
    <t>南区</t>
    <rPh sb="0" eb="2">
      <t>ミナミク</t>
    </rPh>
    <phoneticPr fontId="3"/>
  </si>
  <si>
    <t>２区合計</t>
    <rPh sb="1" eb="2">
      <t>ク</t>
    </rPh>
    <rPh sb="2" eb="4">
      <t>ゴウケイ</t>
    </rPh>
    <phoneticPr fontId="3"/>
  </si>
  <si>
    <t>緑区</t>
    <rPh sb="0" eb="2">
      <t>ミドリク</t>
    </rPh>
    <phoneticPr fontId="3"/>
  </si>
  <si>
    <t>投票日</t>
    <phoneticPr fontId="3"/>
  </si>
  <si>
    <t>イオンモール浦和美園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</si>
</sst>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0.00&quot;倍&quot;"/>
    <numFmt numFmtId="179" formatCode="#,##0_ ;[Red]\-#,##0\ "/>
    <numFmt numFmtId="180" formatCode="m/d;@"/>
    <numFmt numFmtId="181" formatCode="m&quot;月&quot;d&quot;日&quot;;@"/>
  </numFmts>
  <fonts count="18" x14ac:knownFonts="1">
    <font>
      <sz val="11"/>
      <color theme="1"/>
      <name val="メイリオ"/>
      <family val="2"/>
      <charset val="128"/>
    </font>
    <font>
      <sz val="16"/>
      <name val="HGP創英角ｺﾞｼｯｸUB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double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thick">
        <color rgb="FF0000FF"/>
      </bottom>
      <diagonal/>
    </border>
    <border>
      <left style="double">
        <color indexed="64"/>
      </left>
      <right/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0000FF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/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56" fontId="9" fillId="2" borderId="4" xfId="0" applyNumberFormat="1" applyFont="1" applyFill="1" applyBorder="1" applyAlignment="1" applyProtection="1">
      <alignment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176" fontId="9" fillId="2" borderId="5" xfId="0" applyNumberFormat="1" applyFont="1" applyFill="1" applyBorder="1" applyAlignment="1" applyProtection="1">
      <alignment vertical="center"/>
      <protection hidden="1"/>
    </xf>
    <xf numFmtId="176" fontId="9" fillId="2" borderId="6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77" fontId="9" fillId="3" borderId="7" xfId="0" applyNumberFormat="1" applyFont="1" applyFill="1" applyBorder="1" applyAlignment="1" applyProtection="1">
      <alignment vertical="center"/>
      <protection hidden="1"/>
    </xf>
    <xf numFmtId="178" fontId="9" fillId="3" borderId="8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protection hidden="1"/>
    </xf>
    <xf numFmtId="56" fontId="9" fillId="0" borderId="4" xfId="0" applyNumberFormat="1" applyFont="1" applyFill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176" fontId="9" fillId="0" borderId="5" xfId="0" applyNumberFormat="1" applyFont="1" applyFill="1" applyBorder="1" applyAlignment="1" applyProtection="1">
      <alignment vertical="center"/>
      <protection hidden="1"/>
    </xf>
    <xf numFmtId="176" fontId="9" fillId="0" borderId="6" xfId="0" applyNumberFormat="1" applyFont="1" applyFill="1" applyBorder="1" applyAlignment="1" applyProtection="1">
      <alignment vertical="center"/>
      <protection hidden="1"/>
    </xf>
    <xf numFmtId="177" fontId="9" fillId="0" borderId="7" xfId="0" applyNumberFormat="1" applyFont="1" applyBorder="1" applyAlignment="1" applyProtection="1">
      <alignment vertical="center"/>
      <protection hidden="1"/>
    </xf>
    <xf numFmtId="178" fontId="9" fillId="0" borderId="8" xfId="0" applyNumberFormat="1" applyFont="1" applyBorder="1" applyAlignment="1" applyProtection="1">
      <alignment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56" fontId="9" fillId="2" borderId="9" xfId="0" applyNumberFormat="1" applyFont="1" applyFill="1" applyBorder="1" applyAlignment="1" applyProtection="1">
      <alignment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176" fontId="9" fillId="2" borderId="10" xfId="0" applyNumberFormat="1" applyFont="1" applyFill="1" applyBorder="1" applyAlignment="1" applyProtection="1">
      <alignment vertical="center"/>
      <protection hidden="1"/>
    </xf>
    <xf numFmtId="176" fontId="9" fillId="2" borderId="11" xfId="0" applyNumberFormat="1" applyFont="1" applyFill="1" applyBorder="1" applyAlignment="1" applyProtection="1">
      <alignment vertical="center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protection hidden="1"/>
    </xf>
    <xf numFmtId="56" fontId="9" fillId="0" borderId="12" xfId="0" applyNumberFormat="1" applyFont="1" applyFill="1" applyBorder="1" applyAlignment="1" applyProtection="1">
      <alignment vertical="center"/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176" fontId="9" fillId="0" borderId="13" xfId="0" applyNumberFormat="1" applyFont="1" applyFill="1" applyBorder="1" applyAlignment="1" applyProtection="1">
      <alignment vertical="center"/>
      <protection hidden="1"/>
    </xf>
    <xf numFmtId="176" fontId="9" fillId="0" borderId="14" xfId="0" applyNumberFormat="1" applyFont="1" applyFill="1" applyBorder="1" applyAlignment="1" applyProtection="1">
      <alignment vertical="center"/>
      <protection hidden="1"/>
    </xf>
    <xf numFmtId="177" fontId="9" fillId="0" borderId="12" xfId="0" applyNumberFormat="1" applyFont="1" applyBorder="1" applyAlignment="1" applyProtection="1">
      <alignment vertical="center"/>
      <protection hidden="1"/>
    </xf>
    <xf numFmtId="178" fontId="9" fillId="0" borderId="14" xfId="0" applyNumberFormat="1" applyFont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176" fontId="9" fillId="0" borderId="16" xfId="0" applyNumberFormat="1" applyFont="1" applyBorder="1" applyAlignment="1" applyProtection="1">
      <alignment horizontal="right" vertical="center"/>
      <protection hidden="1"/>
    </xf>
    <xf numFmtId="176" fontId="9" fillId="0" borderId="16" xfId="0" applyNumberFormat="1" applyFont="1" applyBorder="1" applyAlignment="1" applyProtection="1">
      <alignment horizontal="right" vertical="center" shrinkToFit="1"/>
      <protection hidden="1"/>
    </xf>
    <xf numFmtId="179" fontId="8" fillId="0" borderId="17" xfId="0" applyNumberFormat="1" applyFont="1" applyBorder="1" applyAlignment="1" applyProtection="1">
      <alignment vertical="center"/>
      <protection hidden="1"/>
    </xf>
    <xf numFmtId="177" fontId="8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9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0" fillId="0" borderId="0" xfId="0" applyNumberFormat="1" applyAlignment="1" applyProtection="1">
      <alignment vertical="center"/>
      <protection hidden="1"/>
    </xf>
    <xf numFmtId="0" fontId="12" fillId="0" borderId="0" xfId="0" applyFont="1" applyAlignment="1" applyProtection="1">
      <protection hidden="1"/>
    </xf>
    <xf numFmtId="176" fontId="9" fillId="2" borderId="6" xfId="0" applyNumberFormat="1" applyFont="1" applyFill="1" applyBorder="1" applyAlignment="1" applyProtection="1">
      <alignment horizontal="right" vertical="center"/>
      <protection hidden="1"/>
    </xf>
    <xf numFmtId="177" fontId="9" fillId="3" borderId="4" xfId="0" applyNumberFormat="1" applyFont="1" applyFill="1" applyBorder="1" applyAlignment="1" applyProtection="1">
      <alignment vertical="center"/>
      <protection hidden="1"/>
    </xf>
    <xf numFmtId="176" fontId="9" fillId="0" borderId="5" xfId="0" applyNumberFormat="1" applyFont="1" applyBorder="1" applyAlignment="1" applyProtection="1">
      <alignment vertical="center"/>
      <protection hidden="1"/>
    </xf>
    <xf numFmtId="176" fontId="9" fillId="0" borderId="6" xfId="0" applyNumberFormat="1" applyFont="1" applyBorder="1" applyAlignment="1" applyProtection="1">
      <alignment horizontal="right" vertical="center"/>
      <protection hidden="1"/>
    </xf>
    <xf numFmtId="176" fontId="9" fillId="0" borderId="6" xfId="0" applyNumberFormat="1" applyFont="1" applyBorder="1" applyAlignment="1" applyProtection="1">
      <alignment vertical="center"/>
      <protection hidden="1"/>
    </xf>
    <xf numFmtId="177" fontId="9" fillId="0" borderId="4" xfId="0" applyNumberFormat="1" applyFont="1" applyBorder="1" applyAlignment="1" applyProtection="1">
      <alignment vertical="center"/>
      <protection hidden="1"/>
    </xf>
    <xf numFmtId="176" fontId="9" fillId="0" borderId="6" xfId="0" applyNumberFormat="1" applyFont="1" applyFill="1" applyBorder="1" applyAlignment="1" applyProtection="1">
      <alignment horizontal="right" vertical="center"/>
      <protection hidden="1"/>
    </xf>
    <xf numFmtId="177" fontId="9" fillId="0" borderId="4" xfId="0" applyNumberFormat="1" applyFont="1" applyFill="1" applyBorder="1" applyAlignment="1" applyProtection="1">
      <alignment vertical="center"/>
      <protection hidden="1"/>
    </xf>
    <xf numFmtId="176" fontId="9" fillId="0" borderId="14" xfId="0" applyNumberFormat="1" applyFont="1" applyFill="1" applyBorder="1" applyAlignment="1" applyProtection="1">
      <alignment horizontal="right" vertical="center"/>
      <protection hidden="1"/>
    </xf>
    <xf numFmtId="177" fontId="9" fillId="0" borderId="12" xfId="0" applyNumberFormat="1" applyFont="1" applyFill="1" applyBorder="1" applyAlignment="1" applyProtection="1">
      <alignment vertical="center"/>
      <protection hidden="1"/>
    </xf>
    <xf numFmtId="176" fontId="8" fillId="0" borderId="17" xfId="0" applyNumberFormat="1" applyFont="1" applyBorder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22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14" fillId="0" borderId="20" xfId="0" applyFont="1" applyFill="1" applyBorder="1" applyAlignment="1" applyProtection="1">
      <alignment horizontal="center" vertical="center"/>
      <protection hidden="1"/>
    </xf>
    <xf numFmtId="0" fontId="14" fillId="0" borderId="21" xfId="0" applyFont="1" applyFill="1" applyBorder="1" applyAlignment="1" applyProtection="1">
      <alignment horizontal="center" vertical="center"/>
      <protection hidden="1"/>
    </xf>
    <xf numFmtId="0" fontId="14" fillId="0" borderId="22" xfId="0" applyFont="1" applyFill="1" applyBorder="1" applyAlignment="1" applyProtection="1">
      <alignment horizontal="center" vertical="center"/>
      <protection hidden="1"/>
    </xf>
    <xf numFmtId="0" fontId="8" fillId="0" borderId="23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vertical="center"/>
      <protection hidden="1"/>
    </xf>
    <xf numFmtId="0" fontId="8" fillId="0" borderId="30" xfId="0" applyFont="1" applyFill="1" applyBorder="1" applyAlignment="1" applyProtection="1">
      <alignment vertical="center"/>
      <protection hidden="1"/>
    </xf>
    <xf numFmtId="0" fontId="8" fillId="0" borderId="32" xfId="0" applyFont="1" applyFill="1" applyBorder="1" applyAlignment="1" applyProtection="1">
      <alignment vertical="center"/>
      <protection hidden="1"/>
    </xf>
    <xf numFmtId="0" fontId="8" fillId="0" borderId="33" xfId="0" applyFont="1" applyFill="1" applyBorder="1" applyAlignment="1" applyProtection="1">
      <alignment horizontal="center" vertical="center"/>
      <protection hidden="1"/>
    </xf>
    <xf numFmtId="0" fontId="8" fillId="0" borderId="34" xfId="0" applyFont="1" applyFill="1" applyBorder="1" applyAlignment="1" applyProtection="1">
      <alignment horizontal="center" vertical="center"/>
      <protection hidden="1"/>
    </xf>
    <xf numFmtId="0" fontId="8" fillId="0" borderId="35" xfId="0" applyFont="1" applyFill="1" applyBorder="1" applyAlignment="1" applyProtection="1">
      <alignment horizontal="center" vertical="center"/>
      <protection hidden="1"/>
    </xf>
    <xf numFmtId="0" fontId="8" fillId="0" borderId="34" xfId="0" applyFont="1" applyFill="1" applyBorder="1" applyAlignment="1" applyProtection="1">
      <alignment horizontal="center" vertical="center"/>
      <protection hidden="1"/>
    </xf>
    <xf numFmtId="0" fontId="8" fillId="0" borderId="36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8" fillId="0" borderId="39" xfId="0" applyFont="1" applyFill="1" applyBorder="1" applyAlignment="1" applyProtection="1">
      <alignment horizontal="center" vertical="center"/>
      <protection hidden="1"/>
    </xf>
    <xf numFmtId="0" fontId="8" fillId="0" borderId="35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41" xfId="0" applyFont="1" applyFill="1" applyBorder="1" applyAlignment="1" applyProtection="1">
      <alignment vertical="center"/>
      <protection hidden="1"/>
    </xf>
    <xf numFmtId="180" fontId="15" fillId="0" borderId="34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35" xfId="0" applyFont="1" applyFill="1" applyBorder="1" applyAlignment="1" applyProtection="1">
      <alignment horizontal="center" vertical="center" shrinkToFit="1"/>
      <protection hidden="1"/>
    </xf>
    <xf numFmtId="176" fontId="15" fillId="0" borderId="3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3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3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2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2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3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4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3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3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39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40" xfId="0" applyFont="1" applyFill="1" applyBorder="1" applyAlignment="1" applyProtection="1">
      <alignment vertical="center" shrinkToFit="1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7" fillId="0" borderId="41" xfId="0" applyFont="1" applyFill="1" applyBorder="1" applyAlignment="1" applyProtection="1">
      <alignment vertical="center" shrinkToFit="1"/>
      <protection hidden="1"/>
    </xf>
    <xf numFmtId="176" fontId="15" fillId="0" borderId="3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2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5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6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7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8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9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50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1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2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5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0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61" xfId="0" applyFont="1" applyFill="1" applyBorder="1" applyAlignment="1" applyProtection="1">
      <alignment horizontal="center" vertical="center" shrinkToFit="1"/>
      <protection hidden="1"/>
    </xf>
    <xf numFmtId="0" fontId="7" fillId="0" borderId="62" xfId="0" applyFont="1" applyFill="1" applyBorder="1" applyAlignment="1" applyProtection="1">
      <alignment horizontal="center" vertical="center" shrinkToFit="1"/>
      <protection hidden="1"/>
    </xf>
    <xf numFmtId="176" fontId="15" fillId="0" borderId="6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9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70" xfId="0" applyFont="1" applyFill="1" applyBorder="1" applyAlignment="1" applyProtection="1">
      <alignment vertical="center" shrinkToFit="1"/>
      <protection hidden="1"/>
    </xf>
    <xf numFmtId="0" fontId="7" fillId="0" borderId="71" xfId="0" applyFont="1" applyFill="1" applyBorder="1" applyAlignment="1" applyProtection="1">
      <alignment vertical="center" shrinkToFit="1"/>
      <protection hidden="1"/>
    </xf>
    <xf numFmtId="0" fontId="7" fillId="0" borderId="72" xfId="0" applyFont="1" applyFill="1" applyBorder="1" applyAlignment="1" applyProtection="1">
      <alignment vertical="center" shrinkToFit="1"/>
      <protection hidden="1"/>
    </xf>
    <xf numFmtId="176" fontId="15" fillId="0" borderId="62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7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7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71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27" xfId="0" applyFont="1" applyFill="1" applyBorder="1" applyAlignment="1" applyProtection="1">
      <alignment horizontal="center" vertical="center" shrinkToFit="1"/>
      <protection hidden="1"/>
    </xf>
    <xf numFmtId="0" fontId="8" fillId="0" borderId="26" xfId="0" applyFont="1" applyFill="1" applyBorder="1" applyAlignment="1" applyProtection="1">
      <alignment horizontal="center" vertical="center" shrinkToFit="1"/>
      <protection hidden="1"/>
    </xf>
    <xf numFmtId="0" fontId="8" fillId="0" borderId="28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6" fillId="4" borderId="74" xfId="0" applyFont="1" applyFill="1" applyBorder="1" applyAlignment="1" applyProtection="1">
      <alignment horizontal="center" vertical="center"/>
      <protection hidden="1"/>
    </xf>
    <xf numFmtId="0" fontId="16" fillId="4" borderId="75" xfId="0" applyFont="1" applyFill="1" applyBorder="1" applyAlignment="1" applyProtection="1">
      <alignment horizontal="center" vertical="center"/>
      <protection hidden="1"/>
    </xf>
    <xf numFmtId="0" fontId="16" fillId="4" borderId="76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77" xfId="0" applyFont="1" applyFill="1" applyBorder="1" applyAlignment="1" applyProtection="1">
      <alignment horizontal="center" vertical="center"/>
      <protection hidden="1"/>
    </xf>
    <xf numFmtId="0" fontId="8" fillId="0" borderId="78" xfId="0" applyFont="1" applyFill="1" applyBorder="1" applyAlignment="1" applyProtection="1">
      <alignment horizontal="center" vertical="center"/>
      <protection hidden="1"/>
    </xf>
    <xf numFmtId="0" fontId="8" fillId="0" borderId="79" xfId="0" applyFont="1" applyFill="1" applyBorder="1" applyAlignment="1" applyProtection="1">
      <alignment horizontal="center" vertical="center"/>
      <protection hidden="1"/>
    </xf>
    <xf numFmtId="0" fontId="8" fillId="0" borderId="80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7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40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41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7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1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82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83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8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8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1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2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Alignment="1" applyProtection="1">
      <alignment horizontal="center" vertical="center"/>
      <protection locked="0" hidden="1"/>
    </xf>
    <xf numFmtId="0" fontId="8" fillId="0" borderId="32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0" fontId="8" fillId="0" borderId="41" xfId="0" applyFont="1" applyFill="1" applyBorder="1" applyAlignment="1" applyProtection="1">
      <alignment horizontal="center" vertical="center"/>
      <protection hidden="1"/>
    </xf>
    <xf numFmtId="0" fontId="8" fillId="0" borderId="70" xfId="0" applyFont="1" applyFill="1" applyBorder="1" applyAlignment="1" applyProtection="1">
      <alignment horizontal="center" vertical="center"/>
      <protection hidden="1"/>
    </xf>
    <xf numFmtId="0" fontId="8" fillId="0" borderId="71" xfId="0" applyFont="1" applyFill="1" applyBorder="1" applyAlignment="1" applyProtection="1">
      <alignment horizontal="center" vertical="center"/>
      <protection hidden="1"/>
    </xf>
    <xf numFmtId="0" fontId="8" fillId="0" borderId="72" xfId="0" applyFont="1" applyFill="1" applyBorder="1" applyAlignment="1" applyProtection="1">
      <alignment horizontal="center" vertical="center"/>
      <protection hidden="1"/>
    </xf>
    <xf numFmtId="0" fontId="14" fillId="0" borderId="93" xfId="0" applyFont="1" applyFill="1" applyBorder="1" applyAlignment="1" applyProtection="1">
      <alignment horizontal="center" vertical="center"/>
      <protection hidden="1"/>
    </xf>
    <xf numFmtId="0" fontId="8" fillId="0" borderId="94" xfId="0" applyFont="1" applyFill="1" applyBorder="1" applyAlignment="1" applyProtection="1">
      <alignment horizontal="center" vertical="center"/>
      <protection hidden="1"/>
    </xf>
    <xf numFmtId="176" fontId="15" fillId="0" borderId="9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5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96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97" xfId="0" applyNumberFormat="1" applyFont="1" applyFill="1" applyBorder="1" applyAlignment="1" applyProtection="1">
      <alignment horizontal="center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9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0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01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02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0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61" xfId="0" applyNumberFormat="1" applyFont="1" applyFill="1" applyBorder="1" applyAlignment="1" applyProtection="1">
      <alignment horizontal="right" vertical="center" shrinkToFit="1"/>
      <protection hidden="1"/>
    </xf>
    <xf numFmtId="0" fontId="14" fillId="0" borderId="104" xfId="0" applyFont="1" applyFill="1" applyBorder="1" applyAlignment="1" applyProtection="1">
      <alignment horizontal="center" vertical="center"/>
      <protection hidden="1"/>
    </xf>
    <xf numFmtId="0" fontId="16" fillId="5" borderId="105" xfId="0" applyFont="1" applyFill="1" applyBorder="1" applyAlignment="1" applyProtection="1">
      <alignment horizontal="center" vertical="center"/>
      <protection hidden="1"/>
    </xf>
    <xf numFmtId="0" fontId="16" fillId="5" borderId="106" xfId="0" applyFont="1" applyFill="1" applyBorder="1" applyAlignment="1" applyProtection="1">
      <alignment horizontal="center" vertical="center"/>
      <protection hidden="1"/>
    </xf>
    <xf numFmtId="0" fontId="16" fillId="5" borderId="107" xfId="0" applyFont="1" applyFill="1" applyBorder="1" applyAlignment="1" applyProtection="1">
      <alignment horizontal="center" vertical="center"/>
      <protection hidden="1"/>
    </xf>
    <xf numFmtId="0" fontId="8" fillId="0" borderId="104" xfId="0" applyFont="1" applyFill="1" applyBorder="1" applyAlignment="1" applyProtection="1">
      <alignment horizontal="center" vertical="center"/>
      <protection hidden="1"/>
    </xf>
    <xf numFmtId="0" fontId="8" fillId="0" borderId="108" xfId="0" applyFont="1" applyFill="1" applyBorder="1" applyAlignment="1" applyProtection="1">
      <alignment horizontal="center" vertical="center"/>
      <protection hidden="1"/>
    </xf>
    <xf numFmtId="0" fontId="8" fillId="0" borderId="109" xfId="0" applyFont="1" applyFill="1" applyBorder="1" applyAlignment="1" applyProtection="1">
      <alignment horizontal="center" vertical="center"/>
      <protection hidden="1"/>
    </xf>
    <xf numFmtId="0" fontId="8" fillId="0" borderId="104" xfId="0" applyFont="1" applyFill="1" applyBorder="1" applyAlignment="1" applyProtection="1">
      <alignment horizontal="center" vertical="center"/>
      <protection hidden="1"/>
    </xf>
    <xf numFmtId="0" fontId="8" fillId="0" borderId="110" xfId="0" applyFont="1" applyFill="1" applyBorder="1" applyAlignment="1" applyProtection="1">
      <alignment horizontal="center" vertical="center"/>
      <protection hidden="1"/>
    </xf>
    <xf numFmtId="0" fontId="8" fillId="0" borderId="111" xfId="0" applyFont="1" applyFill="1" applyBorder="1" applyAlignment="1" applyProtection="1">
      <alignment horizontal="center" vertical="center"/>
      <protection hidden="1"/>
    </xf>
    <xf numFmtId="176" fontId="15" fillId="0" borderId="10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0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0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2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3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4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5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6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7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8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19" xfId="0" applyNumberFormat="1" applyFont="1" applyFill="1" applyBorder="1" applyAlignment="1" applyProtection="1">
      <alignment horizontal="right" vertical="center" shrinkToFit="1"/>
      <protection hidden="1"/>
    </xf>
    <xf numFmtId="176" fontId="15" fillId="0" borderId="120" xfId="0" applyNumberFormat="1" applyFont="1" applyFill="1" applyBorder="1" applyAlignment="1" applyProtection="1">
      <alignment horizontal="right" vertical="center" shrinkToFit="1"/>
      <protection hidden="1"/>
    </xf>
    <xf numFmtId="181" fontId="1" fillId="0" borderId="0" xfId="0" applyNumberFormat="1" applyFont="1" applyFill="1" applyAlignment="1" applyProtection="1">
      <alignment horizontal="center"/>
      <protection hidden="1"/>
    </xf>
    <xf numFmtId="181" fontId="1" fillId="0" borderId="0" xfId="0" applyNumberFormat="1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8" fillId="0" borderId="20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22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22" xfId="0" applyFont="1" applyFill="1" applyBorder="1" applyAlignment="1" applyProtection="1">
      <alignment horizontal="center" vertical="center"/>
      <protection hidden="1"/>
    </xf>
    <xf numFmtId="0" fontId="8" fillId="0" borderId="121" xfId="0" applyFont="1" applyFill="1" applyBorder="1" applyAlignment="1" applyProtection="1">
      <alignment horizontal="center" vertical="center" wrapText="1"/>
      <protection hidden="1"/>
    </xf>
    <xf numFmtId="0" fontId="8" fillId="0" borderId="82" xfId="0" applyFont="1" applyFill="1" applyBorder="1" applyAlignment="1" applyProtection="1">
      <alignment horizontal="center" vertical="center"/>
      <protection hidden="1"/>
    </xf>
    <xf numFmtId="0" fontId="8" fillId="0" borderId="122" xfId="0" applyFont="1" applyFill="1" applyBorder="1" applyAlignment="1" applyProtection="1">
      <alignment horizontal="center" vertical="center" wrapText="1"/>
      <protection hidden="1"/>
    </xf>
    <xf numFmtId="0" fontId="8" fillId="0" borderId="123" xfId="0" applyFont="1" applyFill="1" applyBorder="1" applyAlignment="1" applyProtection="1">
      <alignment horizontal="center" vertical="center"/>
      <protection hidden="1"/>
    </xf>
    <xf numFmtId="0" fontId="8" fillId="0" borderId="124" xfId="0" applyFont="1" applyFill="1" applyBorder="1" applyAlignment="1" applyProtection="1">
      <alignment horizontal="center" vertical="center"/>
      <protection hidden="1"/>
    </xf>
    <xf numFmtId="0" fontId="8" fillId="0" borderId="125" xfId="0" applyFont="1" applyFill="1" applyBorder="1" applyAlignment="1" applyProtection="1">
      <alignment horizontal="center" vertical="center" wrapText="1"/>
      <protection hidden="1"/>
    </xf>
    <xf numFmtId="0" fontId="8" fillId="0" borderId="126" xfId="0" applyFont="1" applyFill="1" applyBorder="1" applyAlignment="1" applyProtection="1">
      <alignment horizontal="center" vertical="center"/>
      <protection hidden="1"/>
    </xf>
    <xf numFmtId="0" fontId="8" fillId="0" borderId="82" xfId="0" applyFont="1" applyFill="1" applyBorder="1" applyAlignment="1" applyProtection="1">
      <alignment horizontal="center" vertical="center" wrapText="1"/>
      <protection hidden="1"/>
    </xf>
    <xf numFmtId="0" fontId="8" fillId="0" borderId="127" xfId="0" applyFont="1" applyFill="1" applyBorder="1" applyAlignment="1" applyProtection="1">
      <alignment horizontal="center" vertical="center"/>
      <protection hidden="1"/>
    </xf>
    <xf numFmtId="0" fontId="8" fillId="0" borderId="128" xfId="0" applyFont="1" applyFill="1" applyBorder="1" applyAlignment="1" applyProtection="1">
      <alignment horizontal="center" vertical="center" wrapText="1"/>
      <protection hidden="1"/>
    </xf>
    <xf numFmtId="0" fontId="8" fillId="0" borderId="129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30" xfId="0" applyFont="1" applyFill="1" applyBorder="1" applyAlignment="1" applyProtection="1">
      <alignment horizontal="center" vertical="center"/>
      <protection hidden="1"/>
    </xf>
    <xf numFmtId="0" fontId="8" fillId="0" borderId="15" xfId="0" applyFont="1" applyFill="1" applyBorder="1" applyAlignment="1" applyProtection="1">
      <alignment horizontal="center" vertical="center"/>
      <protection hidden="1"/>
    </xf>
    <xf numFmtId="0" fontId="8" fillId="0" borderId="131" xfId="0" applyFont="1" applyFill="1" applyBorder="1" applyAlignment="1" applyProtection="1">
      <alignment horizontal="center" vertical="center"/>
      <protection hidden="1"/>
    </xf>
    <xf numFmtId="0" fontId="8" fillId="0" borderId="132" xfId="0" applyFont="1" applyFill="1" applyBorder="1" applyAlignment="1" applyProtection="1">
      <alignment horizontal="center" vertical="center"/>
      <protection hidden="1"/>
    </xf>
    <xf numFmtId="0" fontId="8" fillId="0" borderId="33" xfId="0" applyFont="1" applyFill="1" applyBorder="1" applyAlignment="1" applyProtection="1">
      <alignment horizontal="center" vertical="center"/>
      <protection hidden="1"/>
    </xf>
    <xf numFmtId="0" fontId="8" fillId="0" borderId="133" xfId="0" applyFont="1" applyFill="1" applyBorder="1" applyAlignment="1" applyProtection="1">
      <alignment horizontal="center" vertical="center"/>
      <protection hidden="1"/>
    </xf>
    <xf numFmtId="0" fontId="8" fillId="0" borderId="134" xfId="0" applyFont="1" applyFill="1" applyBorder="1" applyAlignment="1" applyProtection="1">
      <alignment horizontal="center" vertical="center"/>
      <protection hidden="1"/>
    </xf>
    <xf numFmtId="180" fontId="9" fillId="0" borderId="34" xfId="0" applyNumberFormat="1" applyFont="1" applyFill="1" applyBorder="1" applyAlignment="1" applyProtection="1">
      <alignment horizontal="center" vertical="center"/>
      <protection hidden="1"/>
    </xf>
    <xf numFmtId="176" fontId="9" fillId="0" borderId="2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6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0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1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2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33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3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0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0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6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7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31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8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39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0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1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2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3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61" xfId="0" applyFont="1" applyFill="1" applyBorder="1" applyAlignment="1" applyProtection="1">
      <alignment horizontal="center" vertical="center"/>
      <protection hidden="1"/>
    </xf>
    <xf numFmtId="0" fontId="8" fillId="0" borderId="62" xfId="0" applyFont="1" applyFill="1" applyBorder="1" applyAlignment="1" applyProtection="1">
      <alignment horizontal="center" vertical="center"/>
      <protection hidden="1"/>
    </xf>
    <xf numFmtId="176" fontId="9" fillId="0" borderId="61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6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7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8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2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49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0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151" xfId="0" applyFont="1" applyFill="1" applyBorder="1" applyAlignment="1" applyProtection="1">
      <alignment horizontal="center" vertical="center" wrapText="1"/>
      <protection hidden="1"/>
    </xf>
    <xf numFmtId="0" fontId="8" fillId="0" borderId="152" xfId="0" applyFont="1" applyFill="1" applyBorder="1" applyAlignment="1" applyProtection="1">
      <alignment horizontal="center" vertical="center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176" fontId="9" fillId="0" borderId="26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37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9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58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51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57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3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5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52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98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99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6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57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5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103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3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4" xfId="0" applyNumberFormat="1" applyFont="1" applyFill="1" applyBorder="1" applyAlignment="1" applyProtection="1">
      <alignment horizontal="right" vertical="center" shrinkToFit="1"/>
      <protection hidden="1"/>
    </xf>
    <xf numFmtId="176" fontId="9" fillId="0" borderId="68" xfId="0" applyNumberFormat="1" applyFont="1" applyFill="1" applyBorder="1" applyAlignment="1" applyProtection="1">
      <alignment horizontal="right" vertical="center" shrinkToFit="1"/>
      <protection hidden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141511</xdr:colOff>
      <xdr:row>6</xdr:row>
      <xdr:rowOff>217717</xdr:rowOff>
    </xdr:from>
    <xdr:to>
      <xdr:col>23</xdr:col>
      <xdr:colOff>329575</xdr:colOff>
      <xdr:row>11</xdr:row>
      <xdr:rowOff>153508</xdr:rowOff>
    </xdr:to>
    <xdr:sp macro="" textlink="">
      <xdr:nvSpPr>
        <xdr:cNvPr id="2" name="正方形/長方形 1"/>
        <xdr:cNvSpPr/>
      </xdr:nvSpPr>
      <xdr:spPr>
        <a:xfrm>
          <a:off x="7403371" y="1970317"/>
          <a:ext cx="3388464" cy="149789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無投票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18</xdr:row>
      <xdr:rowOff>0</xdr:rowOff>
    </xdr:from>
    <xdr:to>
      <xdr:col>35</xdr:col>
      <xdr:colOff>13608</xdr:colOff>
      <xdr:row>22</xdr:row>
      <xdr:rowOff>308160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577060" y="5501640"/>
          <a:ext cx="1385208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141522</xdr:colOff>
      <xdr:row>6</xdr:row>
      <xdr:rowOff>206828</xdr:rowOff>
    </xdr:from>
    <xdr:to>
      <xdr:col>35</xdr:col>
      <xdr:colOff>329586</xdr:colOff>
      <xdr:row>11</xdr:row>
      <xdr:rowOff>142619</xdr:rowOff>
    </xdr:to>
    <xdr:sp macro="" textlink="">
      <xdr:nvSpPr>
        <xdr:cNvPr id="3" name="正方形/長方形 2"/>
        <xdr:cNvSpPr/>
      </xdr:nvSpPr>
      <xdr:spPr>
        <a:xfrm>
          <a:off x="12889782" y="1959428"/>
          <a:ext cx="3388464" cy="149789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無投票</a:t>
          </a:r>
        </a:p>
      </xdr:txBody>
    </xdr:sp>
    <xdr:clientData/>
  </xdr:twoCellAnchor>
  <xdr:twoCellAnchor>
    <xdr:from>
      <xdr:col>4</xdr:col>
      <xdr:colOff>141514</xdr:colOff>
      <xdr:row>19</xdr:row>
      <xdr:rowOff>195942</xdr:rowOff>
    </xdr:from>
    <xdr:to>
      <xdr:col>11</xdr:col>
      <xdr:colOff>329578</xdr:colOff>
      <xdr:row>24</xdr:row>
      <xdr:rowOff>131734</xdr:rowOff>
    </xdr:to>
    <xdr:sp macro="" textlink="">
      <xdr:nvSpPr>
        <xdr:cNvPr id="4" name="正方形/長方形 3"/>
        <xdr:cNvSpPr/>
      </xdr:nvSpPr>
      <xdr:spPr>
        <a:xfrm>
          <a:off x="1916974" y="6010002"/>
          <a:ext cx="3388464" cy="14978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無投票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13607</xdr:colOff>
      <xdr:row>9</xdr:row>
      <xdr:rowOff>308160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604260" y="144018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18</xdr:row>
      <xdr:rowOff>0</xdr:rowOff>
    </xdr:from>
    <xdr:to>
      <xdr:col>35</xdr:col>
      <xdr:colOff>13607</xdr:colOff>
      <xdr:row>22</xdr:row>
      <xdr:rowOff>308160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577060" y="550164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9</xdr:row>
      <xdr:rowOff>308160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4577060" y="144018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504264</xdr:colOff>
      <xdr:row>13</xdr:row>
      <xdr:rowOff>302558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090660" y="815340"/>
          <a:ext cx="1372944" cy="34267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10</xdr:col>
      <xdr:colOff>504264</xdr:colOff>
      <xdr:row>26</xdr:row>
      <xdr:rowOff>302558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604260" y="4876800"/>
          <a:ext cx="1372944" cy="34267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5</xdr:row>
      <xdr:rowOff>0</xdr:rowOff>
    </xdr:from>
    <xdr:to>
      <xdr:col>35</xdr:col>
      <xdr:colOff>13607</xdr:colOff>
      <xdr:row>9</xdr:row>
      <xdr:rowOff>308160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577060" y="144018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9</xdr:row>
      <xdr:rowOff>308160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090660" y="144018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18</xdr:row>
      <xdr:rowOff>0</xdr:rowOff>
    </xdr:from>
    <xdr:to>
      <xdr:col>35</xdr:col>
      <xdr:colOff>13607</xdr:colOff>
      <xdr:row>22</xdr:row>
      <xdr:rowOff>308160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4577060" y="550164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11</xdr:col>
      <xdr:colOff>13607</xdr:colOff>
      <xdr:row>22</xdr:row>
      <xdr:rowOff>308160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604260" y="550164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9</xdr:row>
      <xdr:rowOff>308160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604260" y="1440180"/>
          <a:ext cx="1385207" cy="15578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5</xdr:row>
      <xdr:rowOff>167640</xdr:rowOff>
    </xdr:from>
    <xdr:to>
      <xdr:col>34</xdr:col>
      <xdr:colOff>198120</xdr:colOff>
      <xdr:row>9</xdr:row>
      <xdr:rowOff>114300</xdr:rowOff>
    </xdr:to>
    <xdr:sp macro="" textlink="">
      <xdr:nvSpPr>
        <xdr:cNvPr id="2" name="正方形/長方形 1"/>
        <xdr:cNvSpPr/>
      </xdr:nvSpPr>
      <xdr:spPr>
        <a:xfrm>
          <a:off x="8488680" y="1470660"/>
          <a:ext cx="2606040" cy="9525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無投票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399;&#26085;&#21069;&#38598;&#35336;&#34920;&#12304;H31&#32113;&#19968;&#12305;_0406_&#12496;&#12483;&#12463;&#21069;&#29256;&#65288;&#30906;&#2345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期日前　県議"/>
      <sheetName val="期日前　市議"/>
      <sheetName val="前回比"/>
      <sheetName val="報道用　県議(西～桜)"/>
      <sheetName val="報道用　県議 (浦和～岩槻)"/>
      <sheetName val="報道用　市議 (西～桜)"/>
      <sheetName val="報道用　市議 (浦和～岩槻)"/>
      <sheetName val="増設期日前"/>
    </sheetNames>
    <sheetDataSet>
      <sheetData sheetId="0">
        <row r="6">
          <cell r="A6">
            <v>43554</v>
          </cell>
          <cell r="B6" t="str">
            <v>土</v>
          </cell>
          <cell r="C6">
            <v>324</v>
          </cell>
          <cell r="D6">
            <v>308</v>
          </cell>
          <cell r="H6">
            <v>125</v>
          </cell>
          <cell r="I6">
            <v>133</v>
          </cell>
          <cell r="AE6">
            <v>220</v>
          </cell>
          <cell r="AF6">
            <v>216</v>
          </cell>
          <cell r="AJ6">
            <v>100</v>
          </cell>
          <cell r="AK6">
            <v>102</v>
          </cell>
          <cell r="AS6">
            <v>415</v>
          </cell>
          <cell r="AT6">
            <v>405</v>
          </cell>
          <cell r="AX6">
            <v>93</v>
          </cell>
          <cell r="AY6">
            <v>148</v>
          </cell>
        </row>
        <row r="7">
          <cell r="A7">
            <v>43555</v>
          </cell>
          <cell r="B7" t="str">
            <v>日</v>
          </cell>
          <cell r="C7">
            <v>421</v>
          </cell>
          <cell r="D7">
            <v>429</v>
          </cell>
          <cell r="H7">
            <v>189</v>
          </cell>
          <cell r="I7">
            <v>210</v>
          </cell>
          <cell r="AE7">
            <v>298</v>
          </cell>
          <cell r="AF7">
            <v>267</v>
          </cell>
          <cell r="AJ7">
            <v>173</v>
          </cell>
          <cell r="AK7">
            <v>156</v>
          </cell>
          <cell r="AS7">
            <v>558</v>
          </cell>
          <cell r="AT7">
            <v>544</v>
          </cell>
          <cell r="AX7">
            <v>131</v>
          </cell>
          <cell r="AY7">
            <v>145</v>
          </cell>
        </row>
        <row r="8">
          <cell r="A8">
            <v>43556</v>
          </cell>
          <cell r="B8" t="str">
            <v>月</v>
          </cell>
          <cell r="C8">
            <v>270</v>
          </cell>
          <cell r="D8">
            <v>342</v>
          </cell>
          <cell r="H8">
            <v>103</v>
          </cell>
          <cell r="I8">
            <v>134</v>
          </cell>
          <cell r="AE8">
            <v>230</v>
          </cell>
          <cell r="AF8">
            <v>241</v>
          </cell>
          <cell r="AJ8">
            <v>89</v>
          </cell>
          <cell r="AK8">
            <v>118</v>
          </cell>
          <cell r="AS8">
            <v>415</v>
          </cell>
          <cell r="AT8">
            <v>522</v>
          </cell>
          <cell r="AX8">
            <v>100</v>
          </cell>
          <cell r="AY8">
            <v>141</v>
          </cell>
        </row>
        <row r="9">
          <cell r="A9">
            <v>43557</v>
          </cell>
          <cell r="B9" t="str">
            <v>火</v>
          </cell>
          <cell r="C9">
            <v>311</v>
          </cell>
          <cell r="D9">
            <v>392</v>
          </cell>
          <cell r="H9">
            <v>103</v>
          </cell>
          <cell r="I9">
            <v>158</v>
          </cell>
          <cell r="AE9">
            <v>244</v>
          </cell>
          <cell r="AF9">
            <v>274</v>
          </cell>
          <cell r="AJ9">
            <v>117</v>
          </cell>
          <cell r="AK9">
            <v>132</v>
          </cell>
          <cell r="AS9">
            <v>444</v>
          </cell>
          <cell r="AT9">
            <v>582</v>
          </cell>
          <cell r="AX9">
            <v>103</v>
          </cell>
          <cell r="AY9">
            <v>132</v>
          </cell>
        </row>
        <row r="10">
          <cell r="A10">
            <v>43558</v>
          </cell>
          <cell r="B10" t="str">
            <v>水</v>
          </cell>
          <cell r="C10">
            <v>348</v>
          </cell>
          <cell r="D10">
            <v>437</v>
          </cell>
          <cell r="H10">
            <v>142</v>
          </cell>
          <cell r="I10">
            <v>225</v>
          </cell>
          <cell r="AE10">
            <v>260</v>
          </cell>
          <cell r="AF10">
            <v>340</v>
          </cell>
          <cell r="AJ10">
            <v>121</v>
          </cell>
          <cell r="AK10">
            <v>161</v>
          </cell>
          <cell r="AS10">
            <v>516</v>
          </cell>
          <cell r="AT10">
            <v>634</v>
          </cell>
          <cell r="AX10">
            <v>106</v>
          </cell>
          <cell r="AY10">
            <v>149</v>
          </cell>
        </row>
        <row r="11">
          <cell r="A11">
            <v>43559</v>
          </cell>
          <cell r="B11" t="str">
            <v>木</v>
          </cell>
          <cell r="C11">
            <v>369</v>
          </cell>
          <cell r="D11">
            <v>467</v>
          </cell>
          <cell r="H11">
            <v>129</v>
          </cell>
          <cell r="I11">
            <v>207</v>
          </cell>
          <cell r="K11">
            <v>64</v>
          </cell>
          <cell r="L11">
            <v>110</v>
          </cell>
          <cell r="AE11">
            <v>279</v>
          </cell>
          <cell r="AF11">
            <v>384</v>
          </cell>
          <cell r="AJ11">
            <v>133</v>
          </cell>
          <cell r="AK11">
            <v>190</v>
          </cell>
          <cell r="AM11">
            <v>135</v>
          </cell>
          <cell r="AN11">
            <v>225</v>
          </cell>
          <cell r="AS11">
            <v>562</v>
          </cell>
          <cell r="AT11">
            <v>743</v>
          </cell>
          <cell r="AX11">
            <v>148</v>
          </cell>
          <cell r="AY11">
            <v>185</v>
          </cell>
        </row>
        <row r="12">
          <cell r="A12">
            <v>43560</v>
          </cell>
          <cell r="B12" t="str">
            <v>金</v>
          </cell>
          <cell r="C12">
            <v>425</v>
          </cell>
          <cell r="D12">
            <v>545</v>
          </cell>
          <cell r="H12">
            <v>136</v>
          </cell>
          <cell r="I12">
            <v>213</v>
          </cell>
          <cell r="K12">
            <v>45</v>
          </cell>
          <cell r="L12">
            <v>113</v>
          </cell>
          <cell r="AE12">
            <v>310</v>
          </cell>
          <cell r="AF12">
            <v>448</v>
          </cell>
          <cell r="AJ12">
            <v>153</v>
          </cell>
          <cell r="AK12">
            <v>234</v>
          </cell>
          <cell r="AM12">
            <v>117</v>
          </cell>
          <cell r="AN12">
            <v>193</v>
          </cell>
          <cell r="AS12">
            <v>627</v>
          </cell>
          <cell r="AT12">
            <v>834</v>
          </cell>
          <cell r="AX12">
            <v>148</v>
          </cell>
          <cell r="AY12">
            <v>172</v>
          </cell>
        </row>
        <row r="13">
          <cell r="A13">
            <v>43561</v>
          </cell>
          <cell r="B13" t="str">
            <v>土</v>
          </cell>
          <cell r="C13">
            <v>784</v>
          </cell>
          <cell r="D13">
            <v>822</v>
          </cell>
          <cell r="H13">
            <v>311</v>
          </cell>
          <cell r="I13">
            <v>342</v>
          </cell>
          <cell r="K13">
            <v>101</v>
          </cell>
          <cell r="L13">
            <v>161</v>
          </cell>
          <cell r="AE13">
            <v>537</v>
          </cell>
          <cell r="AF13">
            <v>544</v>
          </cell>
          <cell r="AJ13">
            <v>348</v>
          </cell>
          <cell r="AK13">
            <v>391</v>
          </cell>
          <cell r="AM13">
            <v>252</v>
          </cell>
          <cell r="AN13">
            <v>330</v>
          </cell>
          <cell r="AS13">
            <v>1142</v>
          </cell>
          <cell r="AT13">
            <v>1239</v>
          </cell>
          <cell r="AX13">
            <v>267</v>
          </cell>
          <cell r="AY13">
            <v>311</v>
          </cell>
        </row>
        <row r="20">
          <cell r="C20">
            <v>327</v>
          </cell>
          <cell r="D20">
            <v>269</v>
          </cell>
          <cell r="H20">
            <v>36</v>
          </cell>
          <cell r="I20">
            <v>38</v>
          </cell>
          <cell r="Q20">
            <v>207</v>
          </cell>
          <cell r="R20">
            <v>212</v>
          </cell>
          <cell r="V20">
            <v>84</v>
          </cell>
          <cell r="W20">
            <v>91</v>
          </cell>
          <cell r="AE20">
            <v>179</v>
          </cell>
          <cell r="AF20">
            <v>184</v>
          </cell>
          <cell r="AJ20">
            <v>188</v>
          </cell>
          <cell r="AK20">
            <v>183</v>
          </cell>
          <cell r="AS20">
            <v>330</v>
          </cell>
          <cell r="AT20">
            <v>317</v>
          </cell>
          <cell r="AX20">
            <v>152</v>
          </cell>
          <cell r="AY20">
            <v>170</v>
          </cell>
        </row>
        <row r="21">
          <cell r="C21">
            <v>419</v>
          </cell>
          <cell r="D21">
            <v>390</v>
          </cell>
          <cell r="H21">
            <v>47</v>
          </cell>
          <cell r="I21">
            <v>43</v>
          </cell>
          <cell r="Q21">
            <v>322</v>
          </cell>
          <cell r="R21">
            <v>319</v>
          </cell>
          <cell r="V21">
            <v>161</v>
          </cell>
          <cell r="W21">
            <v>153</v>
          </cell>
          <cell r="AE21">
            <v>226</v>
          </cell>
          <cell r="AF21">
            <v>208</v>
          </cell>
          <cell r="AJ21">
            <v>255</v>
          </cell>
          <cell r="AK21">
            <v>263</v>
          </cell>
          <cell r="AS21">
            <v>500</v>
          </cell>
          <cell r="AT21">
            <v>454</v>
          </cell>
          <cell r="AX21">
            <v>176</v>
          </cell>
          <cell r="AY21">
            <v>203</v>
          </cell>
        </row>
        <row r="22">
          <cell r="C22">
            <v>221</v>
          </cell>
          <cell r="D22">
            <v>265</v>
          </cell>
          <cell r="H22">
            <v>27</v>
          </cell>
          <cell r="I22">
            <v>27</v>
          </cell>
          <cell r="Q22">
            <v>195</v>
          </cell>
          <cell r="R22">
            <v>230</v>
          </cell>
          <cell r="V22">
            <v>66</v>
          </cell>
          <cell r="W22">
            <v>88</v>
          </cell>
          <cell r="AE22">
            <v>115</v>
          </cell>
          <cell r="AF22">
            <v>138</v>
          </cell>
          <cell r="AJ22">
            <v>182</v>
          </cell>
          <cell r="AK22">
            <v>261</v>
          </cell>
          <cell r="AS22">
            <v>281</v>
          </cell>
          <cell r="AT22">
            <v>351</v>
          </cell>
          <cell r="AX22">
            <v>116</v>
          </cell>
          <cell r="AY22">
            <v>175</v>
          </cell>
        </row>
        <row r="23">
          <cell r="C23">
            <v>251</v>
          </cell>
          <cell r="D23">
            <v>318</v>
          </cell>
          <cell r="H23">
            <v>26</v>
          </cell>
          <cell r="I23">
            <v>30</v>
          </cell>
          <cell r="Q23">
            <v>191</v>
          </cell>
          <cell r="R23">
            <v>275</v>
          </cell>
          <cell r="V23">
            <v>72</v>
          </cell>
          <cell r="W23">
            <v>98</v>
          </cell>
          <cell r="AE23">
            <v>156</v>
          </cell>
          <cell r="AF23">
            <v>173</v>
          </cell>
          <cell r="AJ23">
            <v>206</v>
          </cell>
          <cell r="AK23">
            <v>300</v>
          </cell>
          <cell r="AS23">
            <v>319</v>
          </cell>
          <cell r="AT23">
            <v>439</v>
          </cell>
          <cell r="AX23">
            <v>180</v>
          </cell>
          <cell r="AY23">
            <v>179</v>
          </cell>
        </row>
        <row r="24">
          <cell r="C24">
            <v>282</v>
          </cell>
          <cell r="D24">
            <v>329</v>
          </cell>
          <cell r="H24">
            <v>24</v>
          </cell>
          <cell r="I24">
            <v>39</v>
          </cell>
          <cell r="Q24">
            <v>245</v>
          </cell>
          <cell r="R24">
            <v>301</v>
          </cell>
          <cell r="V24">
            <v>115</v>
          </cell>
          <cell r="W24">
            <v>146</v>
          </cell>
          <cell r="AE24">
            <v>193</v>
          </cell>
          <cell r="AF24">
            <v>183</v>
          </cell>
          <cell r="AJ24">
            <v>243</v>
          </cell>
          <cell r="AK24">
            <v>368</v>
          </cell>
          <cell r="AS24">
            <v>412</v>
          </cell>
          <cell r="AT24">
            <v>544</v>
          </cell>
          <cell r="AX24">
            <v>228</v>
          </cell>
          <cell r="AY24">
            <v>275</v>
          </cell>
        </row>
        <row r="25">
          <cell r="C25">
            <v>292</v>
          </cell>
          <cell r="D25">
            <v>341</v>
          </cell>
          <cell r="H25">
            <v>38</v>
          </cell>
          <cell r="I25">
            <v>63</v>
          </cell>
          <cell r="K25">
            <v>166</v>
          </cell>
          <cell r="L25">
            <v>287</v>
          </cell>
          <cell r="Q25">
            <v>233</v>
          </cell>
          <cell r="R25">
            <v>276</v>
          </cell>
          <cell r="V25">
            <v>109</v>
          </cell>
          <cell r="W25">
            <v>170</v>
          </cell>
          <cell r="Y25">
            <v>60</v>
          </cell>
          <cell r="Z25">
            <v>110</v>
          </cell>
          <cell r="AE25">
            <v>165</v>
          </cell>
          <cell r="AF25">
            <v>210</v>
          </cell>
          <cell r="AJ25">
            <v>276</v>
          </cell>
          <cell r="AK25">
            <v>378</v>
          </cell>
          <cell r="AM25">
            <v>222</v>
          </cell>
          <cell r="AN25">
            <v>386</v>
          </cell>
          <cell r="AS25">
            <v>488</v>
          </cell>
          <cell r="AT25">
            <v>612</v>
          </cell>
          <cell r="AX25">
            <v>273</v>
          </cell>
          <cell r="AY25">
            <v>362</v>
          </cell>
          <cell r="BA25">
            <v>90</v>
          </cell>
          <cell r="BB25">
            <v>166</v>
          </cell>
        </row>
        <row r="26">
          <cell r="C26">
            <v>361</v>
          </cell>
          <cell r="D26">
            <v>436</v>
          </cell>
          <cell r="H26">
            <v>28</v>
          </cell>
          <cell r="I26">
            <v>64</v>
          </cell>
          <cell r="K26">
            <v>177</v>
          </cell>
          <cell r="L26">
            <v>316</v>
          </cell>
          <cell r="Q26">
            <v>269</v>
          </cell>
          <cell r="R26">
            <v>278</v>
          </cell>
          <cell r="V26">
            <v>140</v>
          </cell>
          <cell r="W26">
            <v>160</v>
          </cell>
          <cell r="Y26">
            <v>85</v>
          </cell>
          <cell r="Z26">
            <v>148</v>
          </cell>
          <cell r="AE26">
            <v>217</v>
          </cell>
          <cell r="AF26">
            <v>256</v>
          </cell>
          <cell r="AJ26">
            <v>306</v>
          </cell>
          <cell r="AK26">
            <v>530</v>
          </cell>
          <cell r="AM26">
            <v>233</v>
          </cell>
          <cell r="AN26">
            <v>439</v>
          </cell>
          <cell r="AS26">
            <v>554</v>
          </cell>
          <cell r="AT26">
            <v>792</v>
          </cell>
          <cell r="AX26">
            <v>299</v>
          </cell>
          <cell r="AY26">
            <v>401</v>
          </cell>
          <cell r="BA26">
            <v>110</v>
          </cell>
          <cell r="BB26">
            <v>180</v>
          </cell>
        </row>
        <row r="27">
          <cell r="C27">
            <v>722</v>
          </cell>
          <cell r="D27">
            <v>733</v>
          </cell>
          <cell r="H27">
            <v>89</v>
          </cell>
          <cell r="I27">
            <v>109</v>
          </cell>
          <cell r="K27">
            <v>425</v>
          </cell>
          <cell r="L27">
            <v>533</v>
          </cell>
          <cell r="Q27">
            <v>540</v>
          </cell>
          <cell r="R27">
            <v>501</v>
          </cell>
          <cell r="V27">
            <v>325</v>
          </cell>
          <cell r="W27">
            <v>346</v>
          </cell>
          <cell r="Y27">
            <v>201</v>
          </cell>
          <cell r="Z27">
            <v>286</v>
          </cell>
          <cell r="AE27">
            <v>480</v>
          </cell>
          <cell r="AF27">
            <v>428</v>
          </cell>
          <cell r="AJ27">
            <v>687</v>
          </cell>
          <cell r="AK27">
            <v>824</v>
          </cell>
          <cell r="AM27">
            <v>547</v>
          </cell>
          <cell r="AN27">
            <v>716</v>
          </cell>
          <cell r="AS27">
            <v>1237</v>
          </cell>
          <cell r="AT27">
            <v>1280</v>
          </cell>
          <cell r="AX27">
            <v>614</v>
          </cell>
          <cell r="AY27">
            <v>707</v>
          </cell>
          <cell r="BA27">
            <v>165</v>
          </cell>
          <cell r="BB27">
            <v>251</v>
          </cell>
        </row>
        <row r="34">
          <cell r="AS34">
            <v>2002</v>
          </cell>
          <cell r="AT34">
            <v>1911</v>
          </cell>
          <cell r="AX34">
            <v>778</v>
          </cell>
          <cell r="AY34">
            <v>865</v>
          </cell>
          <cell r="BH34">
            <v>2780</v>
          </cell>
          <cell r="BI34">
            <v>2776</v>
          </cell>
        </row>
        <row r="35">
          <cell r="AS35">
            <v>2744</v>
          </cell>
          <cell r="AT35">
            <v>2611</v>
          </cell>
          <cell r="AX35">
            <v>1132</v>
          </cell>
          <cell r="AY35">
            <v>1173</v>
          </cell>
          <cell r="BH35">
            <v>3876</v>
          </cell>
          <cell r="BI35">
            <v>3784</v>
          </cell>
        </row>
        <row r="36">
          <cell r="AS36">
            <v>1727</v>
          </cell>
          <cell r="AT36">
            <v>2089</v>
          </cell>
          <cell r="AX36">
            <v>683</v>
          </cell>
          <cell r="AY36">
            <v>944</v>
          </cell>
          <cell r="BH36">
            <v>2410</v>
          </cell>
          <cell r="BI36">
            <v>3033</v>
          </cell>
        </row>
        <row r="37">
          <cell r="AS37">
            <v>1916</v>
          </cell>
          <cell r="AT37">
            <v>2453</v>
          </cell>
          <cell r="AX37">
            <v>807</v>
          </cell>
          <cell r="AY37">
            <v>1029</v>
          </cell>
          <cell r="BH37">
            <v>2723</v>
          </cell>
          <cell r="BI37">
            <v>3482</v>
          </cell>
        </row>
        <row r="38">
          <cell r="AS38">
            <v>2256</v>
          </cell>
          <cell r="AT38">
            <v>2768</v>
          </cell>
          <cell r="AX38">
            <v>979</v>
          </cell>
          <cell r="AY38">
            <v>1363</v>
          </cell>
          <cell r="BH38">
            <v>3235</v>
          </cell>
          <cell r="BI38">
            <v>4131</v>
          </cell>
        </row>
        <row r="39">
          <cell r="AS39">
            <v>2388</v>
          </cell>
          <cell r="AT39">
            <v>3033</v>
          </cell>
          <cell r="AX39">
            <v>1106</v>
          </cell>
          <cell r="AY39">
            <v>1555</v>
          </cell>
          <cell r="BA39">
            <v>737</v>
          </cell>
          <cell r="BB39">
            <v>1284</v>
          </cell>
          <cell r="BH39">
            <v>4231</v>
          </cell>
          <cell r="BI39">
            <v>5872</v>
          </cell>
        </row>
        <row r="40">
          <cell r="AS40">
            <v>2763</v>
          </cell>
          <cell r="AT40">
            <v>3589</v>
          </cell>
          <cell r="AX40">
            <v>1210</v>
          </cell>
          <cell r="AY40">
            <v>1774</v>
          </cell>
          <cell r="BA40">
            <v>767</v>
          </cell>
          <cell r="BB40">
            <v>1389</v>
          </cell>
          <cell r="BH40">
            <v>4740</v>
          </cell>
          <cell r="BI40">
            <v>6752</v>
          </cell>
        </row>
        <row r="41">
          <cell r="AS41">
            <v>5442</v>
          </cell>
          <cell r="AT41">
            <v>5547</v>
          </cell>
          <cell r="AX41">
            <v>2641</v>
          </cell>
          <cell r="AY41">
            <v>3030</v>
          </cell>
          <cell r="BA41">
            <v>1691</v>
          </cell>
          <cell r="BB41">
            <v>2277</v>
          </cell>
          <cell r="BH41">
            <v>9774</v>
          </cell>
          <cell r="BI41">
            <v>10854</v>
          </cell>
        </row>
      </sheetData>
      <sheetData sheetId="1">
        <row r="6">
          <cell r="A6">
            <v>43554</v>
          </cell>
          <cell r="B6" t="str">
            <v>土</v>
          </cell>
          <cell r="C6">
            <v>324</v>
          </cell>
          <cell r="D6">
            <v>308</v>
          </cell>
          <cell r="H6">
            <v>127</v>
          </cell>
          <cell r="I6">
            <v>134</v>
          </cell>
          <cell r="Q6">
            <v>483</v>
          </cell>
          <cell r="R6">
            <v>507</v>
          </cell>
          <cell r="V6">
            <v>159</v>
          </cell>
          <cell r="W6">
            <v>123</v>
          </cell>
          <cell r="AE6">
            <v>220</v>
          </cell>
          <cell r="AF6">
            <v>216</v>
          </cell>
          <cell r="AJ6">
            <v>100</v>
          </cell>
          <cell r="AK6">
            <v>102</v>
          </cell>
          <cell r="AS6">
            <v>414</v>
          </cell>
          <cell r="AT6">
            <v>404</v>
          </cell>
          <cell r="AX6">
            <v>93</v>
          </cell>
          <cell r="AY6">
            <v>148</v>
          </cell>
        </row>
        <row r="7">
          <cell r="A7">
            <v>43555</v>
          </cell>
          <cell r="B7" t="str">
            <v>日</v>
          </cell>
          <cell r="C7">
            <v>421</v>
          </cell>
          <cell r="D7">
            <v>431</v>
          </cell>
          <cell r="H7">
            <v>189</v>
          </cell>
          <cell r="I7">
            <v>211</v>
          </cell>
          <cell r="Q7">
            <v>562</v>
          </cell>
          <cell r="R7">
            <v>541</v>
          </cell>
          <cell r="V7">
            <v>214</v>
          </cell>
          <cell r="W7">
            <v>193</v>
          </cell>
          <cell r="AE7">
            <v>298</v>
          </cell>
          <cell r="AF7">
            <v>267</v>
          </cell>
          <cell r="AJ7">
            <v>173</v>
          </cell>
          <cell r="AK7">
            <v>156</v>
          </cell>
          <cell r="AS7">
            <v>558</v>
          </cell>
          <cell r="AT7">
            <v>546</v>
          </cell>
          <cell r="AX7">
            <v>131</v>
          </cell>
          <cell r="AY7">
            <v>145</v>
          </cell>
        </row>
        <row r="8">
          <cell r="A8">
            <v>43556</v>
          </cell>
          <cell r="B8" t="str">
            <v>月</v>
          </cell>
          <cell r="C8">
            <v>270</v>
          </cell>
          <cell r="D8">
            <v>342</v>
          </cell>
          <cell r="H8">
            <v>103</v>
          </cell>
          <cell r="I8">
            <v>134</v>
          </cell>
          <cell r="Q8">
            <v>306</v>
          </cell>
          <cell r="R8">
            <v>345</v>
          </cell>
          <cell r="V8">
            <v>108</v>
          </cell>
          <cell r="W8">
            <v>118</v>
          </cell>
          <cell r="AE8">
            <v>230</v>
          </cell>
          <cell r="AF8">
            <v>241</v>
          </cell>
          <cell r="AJ8">
            <v>89</v>
          </cell>
          <cell r="AK8">
            <v>118</v>
          </cell>
          <cell r="AS8">
            <v>415</v>
          </cell>
          <cell r="AT8">
            <v>522</v>
          </cell>
          <cell r="AX8">
            <v>100</v>
          </cell>
          <cell r="AY8">
            <v>141</v>
          </cell>
        </row>
        <row r="9">
          <cell r="A9">
            <v>43557</v>
          </cell>
          <cell r="B9" t="str">
            <v>火</v>
          </cell>
          <cell r="C9">
            <v>311</v>
          </cell>
          <cell r="D9">
            <v>391</v>
          </cell>
          <cell r="H9">
            <v>103</v>
          </cell>
          <cell r="I9">
            <v>158</v>
          </cell>
          <cell r="Q9">
            <v>352</v>
          </cell>
          <cell r="R9">
            <v>395</v>
          </cell>
          <cell r="V9">
            <v>112</v>
          </cell>
          <cell r="W9">
            <v>101</v>
          </cell>
          <cell r="AE9">
            <v>244</v>
          </cell>
          <cell r="AF9">
            <v>274</v>
          </cell>
          <cell r="AJ9">
            <v>117</v>
          </cell>
          <cell r="AK9">
            <v>132</v>
          </cell>
          <cell r="AS9">
            <v>443</v>
          </cell>
          <cell r="AT9">
            <v>582</v>
          </cell>
          <cell r="AX9">
            <v>103</v>
          </cell>
          <cell r="AY9">
            <v>132</v>
          </cell>
        </row>
        <row r="10">
          <cell r="A10">
            <v>43558</v>
          </cell>
          <cell r="B10" t="str">
            <v>水</v>
          </cell>
          <cell r="C10">
            <v>348</v>
          </cell>
          <cell r="D10">
            <v>436</v>
          </cell>
          <cell r="H10">
            <v>142</v>
          </cell>
          <cell r="I10">
            <v>225</v>
          </cell>
          <cell r="Q10">
            <v>430</v>
          </cell>
          <cell r="R10">
            <v>561</v>
          </cell>
          <cell r="V10">
            <v>160</v>
          </cell>
          <cell r="W10">
            <v>152</v>
          </cell>
          <cell r="AE10">
            <v>260</v>
          </cell>
          <cell r="AF10">
            <v>340</v>
          </cell>
          <cell r="AJ10">
            <v>121</v>
          </cell>
          <cell r="AK10">
            <v>161</v>
          </cell>
          <cell r="AS10">
            <v>516</v>
          </cell>
          <cell r="AT10">
            <v>635</v>
          </cell>
          <cell r="AX10">
            <v>106</v>
          </cell>
          <cell r="AY10">
            <v>149</v>
          </cell>
        </row>
        <row r="11">
          <cell r="A11">
            <v>43559</v>
          </cell>
          <cell r="B11" t="str">
            <v>木</v>
          </cell>
          <cell r="C11">
            <v>369</v>
          </cell>
          <cell r="D11">
            <v>467</v>
          </cell>
          <cell r="H11">
            <v>130</v>
          </cell>
          <cell r="I11">
            <v>207</v>
          </cell>
          <cell r="K11">
            <v>64</v>
          </cell>
          <cell r="L11">
            <v>110</v>
          </cell>
          <cell r="Q11">
            <v>457</v>
          </cell>
          <cell r="R11">
            <v>633</v>
          </cell>
          <cell r="V11">
            <v>156</v>
          </cell>
          <cell r="W11">
            <v>185</v>
          </cell>
          <cell r="AE11">
            <v>279</v>
          </cell>
          <cell r="AF11">
            <v>384</v>
          </cell>
          <cell r="AJ11">
            <v>133</v>
          </cell>
          <cell r="AK11">
            <v>190</v>
          </cell>
          <cell r="AM11">
            <v>135</v>
          </cell>
          <cell r="AN11">
            <v>225</v>
          </cell>
          <cell r="AS11">
            <v>562</v>
          </cell>
          <cell r="AT11">
            <v>743</v>
          </cell>
          <cell r="AX11">
            <v>148</v>
          </cell>
          <cell r="AY11">
            <v>186</v>
          </cell>
        </row>
        <row r="12">
          <cell r="A12">
            <v>43560</v>
          </cell>
          <cell r="B12" t="str">
            <v>金</v>
          </cell>
          <cell r="C12">
            <v>425</v>
          </cell>
          <cell r="D12">
            <v>545</v>
          </cell>
          <cell r="H12">
            <v>136</v>
          </cell>
          <cell r="I12">
            <v>213</v>
          </cell>
          <cell r="K12">
            <v>45</v>
          </cell>
          <cell r="L12">
            <v>113</v>
          </cell>
          <cell r="Q12">
            <v>550</v>
          </cell>
          <cell r="R12">
            <v>696</v>
          </cell>
          <cell r="V12">
            <v>214</v>
          </cell>
          <cell r="W12">
            <v>227</v>
          </cell>
          <cell r="AE12">
            <v>309</v>
          </cell>
          <cell r="AF12">
            <v>448</v>
          </cell>
          <cell r="AJ12">
            <v>153</v>
          </cell>
          <cell r="AK12">
            <v>234</v>
          </cell>
          <cell r="AM12">
            <v>117</v>
          </cell>
          <cell r="AN12">
            <v>193</v>
          </cell>
          <cell r="AS12">
            <v>625</v>
          </cell>
          <cell r="AT12">
            <v>833</v>
          </cell>
          <cell r="AX12">
            <v>148</v>
          </cell>
          <cell r="AY12">
            <v>173</v>
          </cell>
        </row>
        <row r="13">
          <cell r="A13">
            <v>43561</v>
          </cell>
          <cell r="B13" t="str">
            <v>土</v>
          </cell>
          <cell r="C13">
            <v>784</v>
          </cell>
          <cell r="D13">
            <v>821</v>
          </cell>
          <cell r="H13">
            <v>311</v>
          </cell>
          <cell r="I13">
            <v>342</v>
          </cell>
          <cell r="K13">
            <v>101</v>
          </cell>
          <cell r="L13">
            <v>161</v>
          </cell>
          <cell r="Q13">
            <v>1098</v>
          </cell>
          <cell r="R13">
            <v>1113</v>
          </cell>
          <cell r="V13">
            <v>414</v>
          </cell>
          <cell r="W13">
            <v>446</v>
          </cell>
          <cell r="AE13">
            <v>537</v>
          </cell>
          <cell r="AF13">
            <v>544</v>
          </cell>
          <cell r="AJ13">
            <v>348</v>
          </cell>
          <cell r="AK13">
            <v>391</v>
          </cell>
          <cell r="AM13">
            <v>253</v>
          </cell>
          <cell r="AN13">
            <v>331</v>
          </cell>
          <cell r="AS13">
            <v>1141</v>
          </cell>
          <cell r="AT13">
            <v>1240</v>
          </cell>
          <cell r="AX13">
            <v>269</v>
          </cell>
          <cell r="AY13">
            <v>311</v>
          </cell>
        </row>
        <row r="20">
          <cell r="C20">
            <v>327</v>
          </cell>
          <cell r="D20">
            <v>269</v>
          </cell>
          <cell r="H20">
            <v>36</v>
          </cell>
          <cell r="I20">
            <v>38</v>
          </cell>
          <cell r="Q20">
            <v>206</v>
          </cell>
          <cell r="R20">
            <v>212</v>
          </cell>
          <cell r="V20">
            <v>84</v>
          </cell>
          <cell r="W20">
            <v>91</v>
          </cell>
          <cell r="AE20">
            <v>179</v>
          </cell>
          <cell r="AF20">
            <v>184</v>
          </cell>
          <cell r="AJ20">
            <v>188</v>
          </cell>
          <cell r="AK20">
            <v>183</v>
          </cell>
          <cell r="AS20">
            <v>329</v>
          </cell>
          <cell r="AT20">
            <v>317</v>
          </cell>
          <cell r="AX20">
            <v>152</v>
          </cell>
          <cell r="AY20">
            <v>169</v>
          </cell>
        </row>
        <row r="21">
          <cell r="C21">
            <v>417</v>
          </cell>
          <cell r="D21">
            <v>388</v>
          </cell>
          <cell r="H21">
            <v>47</v>
          </cell>
          <cell r="I21">
            <v>43</v>
          </cell>
          <cell r="Q21">
            <v>322</v>
          </cell>
          <cell r="R21">
            <v>319</v>
          </cell>
          <cell r="V21">
            <v>160</v>
          </cell>
          <cell r="W21">
            <v>153</v>
          </cell>
          <cell r="AE21">
            <v>226</v>
          </cell>
          <cell r="AF21">
            <v>208</v>
          </cell>
          <cell r="AJ21">
            <v>254</v>
          </cell>
          <cell r="AK21">
            <v>263</v>
          </cell>
          <cell r="AS21">
            <v>499</v>
          </cell>
          <cell r="AT21">
            <v>454</v>
          </cell>
          <cell r="AX21">
            <v>176</v>
          </cell>
          <cell r="AY21">
            <v>203</v>
          </cell>
        </row>
        <row r="22">
          <cell r="C22">
            <v>220</v>
          </cell>
          <cell r="D22">
            <v>265</v>
          </cell>
          <cell r="H22">
            <v>27</v>
          </cell>
          <cell r="I22">
            <v>27</v>
          </cell>
          <cell r="Q22">
            <v>195</v>
          </cell>
          <cell r="R22">
            <v>230</v>
          </cell>
          <cell r="V22">
            <v>66</v>
          </cell>
          <cell r="W22">
            <v>88</v>
          </cell>
          <cell r="AE22">
            <v>117</v>
          </cell>
          <cell r="AF22">
            <v>138</v>
          </cell>
          <cell r="AJ22">
            <v>182</v>
          </cell>
          <cell r="AK22">
            <v>261</v>
          </cell>
          <cell r="AS22">
            <v>282</v>
          </cell>
          <cell r="AT22">
            <v>351</v>
          </cell>
          <cell r="AX22">
            <v>116</v>
          </cell>
          <cell r="AY22">
            <v>175</v>
          </cell>
        </row>
        <row r="23">
          <cell r="C23">
            <v>250</v>
          </cell>
          <cell r="D23">
            <v>318</v>
          </cell>
          <cell r="H23">
            <v>26</v>
          </cell>
          <cell r="I23">
            <v>30</v>
          </cell>
          <cell r="Q23">
            <v>191</v>
          </cell>
          <cell r="R23">
            <v>275</v>
          </cell>
          <cell r="V23">
            <v>72</v>
          </cell>
          <cell r="W23">
            <v>98</v>
          </cell>
          <cell r="AE23">
            <v>156</v>
          </cell>
          <cell r="AF23">
            <v>173</v>
          </cell>
          <cell r="AJ23">
            <v>206</v>
          </cell>
          <cell r="AK23">
            <v>300</v>
          </cell>
          <cell r="AS23">
            <v>319</v>
          </cell>
          <cell r="AT23">
            <v>439</v>
          </cell>
          <cell r="AX23">
            <v>180</v>
          </cell>
          <cell r="AY23">
            <v>179</v>
          </cell>
        </row>
        <row r="24">
          <cell r="C24">
            <v>282</v>
          </cell>
          <cell r="D24">
            <v>329</v>
          </cell>
          <cell r="H24">
            <v>24</v>
          </cell>
          <cell r="I24">
            <v>39</v>
          </cell>
          <cell r="Q24">
            <v>245</v>
          </cell>
          <cell r="R24">
            <v>300</v>
          </cell>
          <cell r="V24">
            <v>115</v>
          </cell>
          <cell r="W24">
            <v>146</v>
          </cell>
          <cell r="AE24">
            <v>193</v>
          </cell>
          <cell r="AF24">
            <v>183</v>
          </cell>
          <cell r="AJ24">
            <v>243</v>
          </cell>
          <cell r="AK24">
            <v>367</v>
          </cell>
          <cell r="AS24">
            <v>412</v>
          </cell>
          <cell r="AT24">
            <v>544</v>
          </cell>
          <cell r="AX24">
            <v>227</v>
          </cell>
          <cell r="AY24">
            <v>275</v>
          </cell>
        </row>
        <row r="25">
          <cell r="C25">
            <v>292</v>
          </cell>
          <cell r="D25">
            <v>341</v>
          </cell>
          <cell r="H25">
            <v>38</v>
          </cell>
          <cell r="I25">
            <v>63</v>
          </cell>
          <cell r="K25">
            <v>166</v>
          </cell>
          <cell r="L25">
            <v>287</v>
          </cell>
          <cell r="Q25">
            <v>233</v>
          </cell>
          <cell r="R25">
            <v>276</v>
          </cell>
          <cell r="V25">
            <v>109</v>
          </cell>
          <cell r="W25">
            <v>170</v>
          </cell>
          <cell r="Y25">
            <v>60</v>
          </cell>
          <cell r="Z25">
            <v>110</v>
          </cell>
          <cell r="AE25">
            <v>165</v>
          </cell>
          <cell r="AF25">
            <v>210</v>
          </cell>
          <cell r="AJ25">
            <v>276</v>
          </cell>
          <cell r="AK25">
            <v>378</v>
          </cell>
          <cell r="AM25">
            <v>221</v>
          </cell>
          <cell r="AN25">
            <v>386</v>
          </cell>
          <cell r="AS25">
            <v>488</v>
          </cell>
          <cell r="AT25">
            <v>612</v>
          </cell>
          <cell r="AX25">
            <v>273</v>
          </cell>
          <cell r="AY25">
            <v>362</v>
          </cell>
          <cell r="BA25">
            <v>90</v>
          </cell>
          <cell r="BB25">
            <v>166</v>
          </cell>
        </row>
        <row r="26">
          <cell r="C26">
            <v>361</v>
          </cell>
          <cell r="D26">
            <v>436</v>
          </cell>
          <cell r="H26">
            <v>28</v>
          </cell>
          <cell r="I26">
            <v>64</v>
          </cell>
          <cell r="K26">
            <v>177</v>
          </cell>
          <cell r="L26">
            <v>316</v>
          </cell>
          <cell r="Q26">
            <v>269</v>
          </cell>
          <cell r="R26">
            <v>278</v>
          </cell>
          <cell r="V26">
            <v>140</v>
          </cell>
          <cell r="W26">
            <v>160</v>
          </cell>
          <cell r="Y26">
            <v>85</v>
          </cell>
          <cell r="Z26">
            <v>148</v>
          </cell>
          <cell r="AE26">
            <v>217</v>
          </cell>
          <cell r="AF26">
            <v>256</v>
          </cell>
          <cell r="AJ26">
            <v>305</v>
          </cell>
          <cell r="AK26">
            <v>530</v>
          </cell>
          <cell r="AM26">
            <v>233</v>
          </cell>
          <cell r="AN26">
            <v>439</v>
          </cell>
          <cell r="AS26">
            <v>554</v>
          </cell>
          <cell r="AT26">
            <v>792</v>
          </cell>
          <cell r="AX26">
            <v>299</v>
          </cell>
          <cell r="AY26">
            <v>401</v>
          </cell>
          <cell r="BA26">
            <v>109</v>
          </cell>
          <cell r="BB26">
            <v>180</v>
          </cell>
        </row>
        <row r="27">
          <cell r="C27">
            <v>722</v>
          </cell>
          <cell r="D27">
            <v>733</v>
          </cell>
          <cell r="H27">
            <v>89</v>
          </cell>
          <cell r="I27">
            <v>109</v>
          </cell>
          <cell r="K27">
            <v>425</v>
          </cell>
          <cell r="L27">
            <v>533</v>
          </cell>
          <cell r="Q27">
            <v>540</v>
          </cell>
          <cell r="R27">
            <v>500</v>
          </cell>
          <cell r="V27">
            <v>325</v>
          </cell>
          <cell r="W27">
            <v>346</v>
          </cell>
          <cell r="Y27">
            <v>201</v>
          </cell>
          <cell r="Z27">
            <v>286</v>
          </cell>
          <cell r="AE27">
            <v>480</v>
          </cell>
          <cell r="AF27">
            <v>428</v>
          </cell>
          <cell r="AJ27">
            <v>688</v>
          </cell>
          <cell r="AK27">
            <v>824</v>
          </cell>
          <cell r="AM27">
            <v>547</v>
          </cell>
          <cell r="AN27">
            <v>716</v>
          </cell>
          <cell r="AS27">
            <v>1236</v>
          </cell>
          <cell r="AT27">
            <v>1280</v>
          </cell>
          <cell r="AX27">
            <v>613</v>
          </cell>
          <cell r="AY27">
            <v>706</v>
          </cell>
          <cell r="BA27">
            <v>165</v>
          </cell>
          <cell r="BB27">
            <v>251</v>
          </cell>
        </row>
        <row r="34">
          <cell r="C34">
            <v>354</v>
          </cell>
          <cell r="D34">
            <v>371</v>
          </cell>
          <cell r="H34">
            <v>43</v>
          </cell>
          <cell r="I34">
            <v>46</v>
          </cell>
          <cell r="Q34">
            <v>220</v>
          </cell>
          <cell r="R34">
            <v>223</v>
          </cell>
          <cell r="V34">
            <v>106</v>
          </cell>
          <cell r="W34">
            <v>139</v>
          </cell>
          <cell r="AS34">
            <v>3056</v>
          </cell>
          <cell r="AT34">
            <v>3011</v>
          </cell>
          <cell r="AX34">
            <v>1088</v>
          </cell>
          <cell r="AY34">
            <v>1173</v>
          </cell>
          <cell r="BH34">
            <v>4144</v>
          </cell>
          <cell r="BI34">
            <v>4184</v>
          </cell>
        </row>
        <row r="35">
          <cell r="C35">
            <v>512</v>
          </cell>
          <cell r="D35">
            <v>536</v>
          </cell>
          <cell r="H35">
            <v>59</v>
          </cell>
          <cell r="I35">
            <v>52</v>
          </cell>
          <cell r="Q35">
            <v>268</v>
          </cell>
          <cell r="R35">
            <v>267</v>
          </cell>
          <cell r="V35">
            <v>202</v>
          </cell>
          <cell r="W35">
            <v>228</v>
          </cell>
          <cell r="AS35">
            <v>4083</v>
          </cell>
          <cell r="AT35">
            <v>3957</v>
          </cell>
          <cell r="AX35">
            <v>1605</v>
          </cell>
          <cell r="AY35">
            <v>1647</v>
          </cell>
          <cell r="BH35">
            <v>5688</v>
          </cell>
          <cell r="BI35">
            <v>5604</v>
          </cell>
        </row>
        <row r="36">
          <cell r="C36">
            <v>305</v>
          </cell>
          <cell r="D36">
            <v>373</v>
          </cell>
          <cell r="H36">
            <v>41</v>
          </cell>
          <cell r="I36">
            <v>63</v>
          </cell>
          <cell r="Q36">
            <v>214</v>
          </cell>
          <cell r="R36">
            <v>275</v>
          </cell>
          <cell r="V36">
            <v>117</v>
          </cell>
          <cell r="W36">
            <v>155</v>
          </cell>
          <cell r="AS36">
            <v>2554</v>
          </cell>
          <cell r="AT36">
            <v>3082</v>
          </cell>
          <cell r="AX36">
            <v>949</v>
          </cell>
          <cell r="AY36">
            <v>1280</v>
          </cell>
          <cell r="BH36">
            <v>3503</v>
          </cell>
          <cell r="BI36">
            <v>4362</v>
          </cell>
        </row>
        <row r="37">
          <cell r="C37">
            <v>279</v>
          </cell>
          <cell r="D37">
            <v>412</v>
          </cell>
          <cell r="H37">
            <v>43</v>
          </cell>
          <cell r="I37">
            <v>59</v>
          </cell>
          <cell r="Q37">
            <v>258</v>
          </cell>
          <cell r="R37">
            <v>321</v>
          </cell>
          <cell r="V37">
            <v>106</v>
          </cell>
          <cell r="W37">
            <v>165</v>
          </cell>
          <cell r="AS37">
            <v>2803</v>
          </cell>
          <cell r="AT37">
            <v>3580</v>
          </cell>
          <cell r="AX37">
            <v>1068</v>
          </cell>
          <cell r="AY37">
            <v>1354</v>
          </cell>
          <cell r="BH37">
            <v>3871</v>
          </cell>
          <cell r="BI37">
            <v>4934</v>
          </cell>
        </row>
        <row r="38">
          <cell r="C38">
            <v>347</v>
          </cell>
          <cell r="D38">
            <v>425</v>
          </cell>
          <cell r="H38">
            <v>45</v>
          </cell>
          <cell r="I38">
            <v>67</v>
          </cell>
          <cell r="Q38">
            <v>258</v>
          </cell>
          <cell r="R38">
            <v>394</v>
          </cell>
          <cell r="V38">
            <v>144</v>
          </cell>
          <cell r="W38">
            <v>184</v>
          </cell>
          <cell r="AS38">
            <v>3291</v>
          </cell>
          <cell r="AT38">
            <v>4147</v>
          </cell>
          <cell r="AX38">
            <v>1327</v>
          </cell>
          <cell r="AY38">
            <v>1765</v>
          </cell>
          <cell r="BH38">
            <v>4618</v>
          </cell>
          <cell r="BI38">
            <v>5912</v>
          </cell>
        </row>
        <row r="39">
          <cell r="C39">
            <v>357</v>
          </cell>
          <cell r="D39">
            <v>453</v>
          </cell>
          <cell r="H39">
            <v>62</v>
          </cell>
          <cell r="I39">
            <v>73</v>
          </cell>
          <cell r="K39">
            <v>143</v>
          </cell>
          <cell r="L39">
            <v>242</v>
          </cell>
          <cell r="Q39">
            <v>342</v>
          </cell>
          <cell r="R39">
            <v>413</v>
          </cell>
          <cell r="V39">
            <v>143</v>
          </cell>
          <cell r="W39">
            <v>220</v>
          </cell>
          <cell r="Y39">
            <v>83</v>
          </cell>
          <cell r="Z39">
            <v>117</v>
          </cell>
          <cell r="AS39">
            <v>3544</v>
          </cell>
          <cell r="AT39">
            <v>4532</v>
          </cell>
          <cell r="AX39">
            <v>1468</v>
          </cell>
          <cell r="AY39">
            <v>2034</v>
          </cell>
          <cell r="BA39">
            <v>962</v>
          </cell>
          <cell r="BB39">
            <v>1643</v>
          </cell>
          <cell r="BH39">
            <v>5974</v>
          </cell>
          <cell r="BI39">
            <v>8209</v>
          </cell>
        </row>
        <row r="40">
          <cell r="C40">
            <v>390</v>
          </cell>
          <cell r="D40">
            <v>517</v>
          </cell>
          <cell r="H40">
            <v>52</v>
          </cell>
          <cell r="I40">
            <v>96</v>
          </cell>
          <cell r="K40">
            <v>154</v>
          </cell>
          <cell r="L40">
            <v>269</v>
          </cell>
          <cell r="Q40">
            <v>366</v>
          </cell>
          <cell r="R40">
            <v>526</v>
          </cell>
          <cell r="V40">
            <v>158</v>
          </cell>
          <cell r="W40">
            <v>221</v>
          </cell>
          <cell r="Y40">
            <v>65</v>
          </cell>
          <cell r="Z40">
            <v>123</v>
          </cell>
          <cell r="AS40">
            <v>4066</v>
          </cell>
          <cell r="AT40">
            <v>5327</v>
          </cell>
          <cell r="AX40">
            <v>1633</v>
          </cell>
          <cell r="AY40">
            <v>2319</v>
          </cell>
          <cell r="BA40">
            <v>985</v>
          </cell>
          <cell r="BB40">
            <v>1781</v>
          </cell>
          <cell r="BH40">
            <v>6684</v>
          </cell>
          <cell r="BI40">
            <v>9427</v>
          </cell>
        </row>
        <row r="41">
          <cell r="C41">
            <v>753</v>
          </cell>
          <cell r="D41">
            <v>792</v>
          </cell>
          <cell r="H41">
            <v>151</v>
          </cell>
          <cell r="I41">
            <v>168</v>
          </cell>
          <cell r="K41">
            <v>381</v>
          </cell>
          <cell r="L41">
            <v>457</v>
          </cell>
          <cell r="Q41">
            <v>609</v>
          </cell>
          <cell r="R41">
            <v>660</v>
          </cell>
          <cell r="V41">
            <v>320</v>
          </cell>
          <cell r="W41">
            <v>384</v>
          </cell>
          <cell r="Y41">
            <v>137</v>
          </cell>
          <cell r="Z41">
            <v>175</v>
          </cell>
          <cell r="AS41">
            <v>7900</v>
          </cell>
          <cell r="AT41">
            <v>8111</v>
          </cell>
          <cell r="AX41">
            <v>3528</v>
          </cell>
          <cell r="AY41">
            <v>4027</v>
          </cell>
          <cell r="BA41">
            <v>2210</v>
          </cell>
          <cell r="BB41">
            <v>2910</v>
          </cell>
          <cell r="BH41">
            <v>13638</v>
          </cell>
          <cell r="BI41">
            <v>15048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5"/>
  <sheetViews>
    <sheetView tabSelected="1" view="pageBreakPreview" zoomScaleNormal="100" zoomScaleSheetLayoutView="100" workbookViewId="0">
      <selection activeCell="L9" sqref="L9"/>
    </sheetView>
  </sheetViews>
  <sheetFormatPr defaultRowHeight="17.399999999999999" x14ac:dyDescent="0.5"/>
  <cols>
    <col min="1" max="1" width="5.90625" style="2" customWidth="1"/>
    <col min="2" max="2" width="2.7265625" style="2" customWidth="1"/>
    <col min="3" max="5" width="5" style="2" customWidth="1"/>
    <col min="6" max="6" width="5.90625" style="2" customWidth="1"/>
    <col min="7" max="7" width="2.7265625" style="2" customWidth="1"/>
    <col min="8" max="8" width="5.90625" style="2" customWidth="1"/>
    <col min="9" max="9" width="2.7265625" style="2" customWidth="1"/>
    <col min="10" max="12" width="5.81640625" style="2" customWidth="1"/>
    <col min="13" max="13" width="5.90625" style="2" customWidth="1"/>
    <col min="14" max="14" width="2.7265625" style="2" customWidth="1"/>
    <col min="15" max="15" width="8.7265625" style="2"/>
    <col min="16" max="16" width="8.1796875" style="2" customWidth="1"/>
    <col min="17" max="16384" width="8.7265625" style="2"/>
  </cols>
  <sheetData>
    <row r="1" spans="1:16" ht="22.2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customHeight="1" x14ac:dyDescent="0.5"/>
    <row r="3" spans="1:16" x14ac:dyDescent="0.5">
      <c r="A3" s="3" t="s">
        <v>1</v>
      </c>
      <c r="B3" s="4"/>
      <c r="I3" s="4"/>
    </row>
    <row r="4" spans="1:16" ht="6" customHeight="1" x14ac:dyDescent="0.5">
      <c r="B4" s="4"/>
      <c r="I4" s="4"/>
    </row>
    <row r="5" spans="1:16" ht="23.4" customHeight="1" x14ac:dyDescent="0.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3.4" customHeight="1" x14ac:dyDescent="0.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5">
      <c r="A7" s="6" t="s">
        <v>3</v>
      </c>
      <c r="B7" s="6"/>
      <c r="C7" s="6"/>
      <c r="D7" s="6"/>
      <c r="E7" s="6"/>
      <c r="F7" s="6"/>
      <c r="H7" s="6" t="s">
        <v>4</v>
      </c>
      <c r="I7" s="6"/>
      <c r="J7" s="6"/>
      <c r="K7" s="6"/>
      <c r="L7" s="6"/>
      <c r="M7" s="6"/>
    </row>
    <row r="8" spans="1:16" s="9" customFormat="1" ht="6" customHeight="1" x14ac:dyDescent="0.5">
      <c r="A8" s="7"/>
      <c r="B8" s="7"/>
      <c r="C8" s="7"/>
      <c r="D8" s="7"/>
      <c r="E8" s="7"/>
      <c r="F8" s="8"/>
      <c r="H8" s="7"/>
      <c r="I8" s="7"/>
      <c r="J8" s="7"/>
      <c r="K8" s="7"/>
      <c r="L8" s="7"/>
    </row>
    <row r="9" spans="1:16" s="15" customFormat="1" ht="30" customHeight="1" thickBot="1" x14ac:dyDescent="0.2">
      <c r="A9" s="10" t="s">
        <v>5</v>
      </c>
      <c r="B9" s="11"/>
      <c r="C9" s="12" t="s">
        <v>6</v>
      </c>
      <c r="D9" s="12" t="s">
        <v>7</v>
      </c>
      <c r="E9" s="12" t="s">
        <v>8</v>
      </c>
      <c r="F9" s="13" t="s">
        <v>9</v>
      </c>
      <c r="G9" s="14"/>
      <c r="H9" s="10" t="s">
        <v>5</v>
      </c>
      <c r="I9" s="11"/>
      <c r="J9" s="12" t="s">
        <v>6</v>
      </c>
      <c r="K9" s="12" t="s">
        <v>7</v>
      </c>
      <c r="L9" s="12" t="s">
        <v>8</v>
      </c>
      <c r="M9" s="13" t="s">
        <v>10</v>
      </c>
      <c r="O9" s="16" t="s">
        <v>11</v>
      </c>
      <c r="P9" s="13" t="s">
        <v>12</v>
      </c>
    </row>
    <row r="10" spans="1:16" s="24" customFormat="1" ht="18" customHeight="1" thickTop="1" x14ac:dyDescent="0.15">
      <c r="A10" s="17">
        <v>43559</v>
      </c>
      <c r="B10" s="18" t="s">
        <v>13</v>
      </c>
      <c r="C10" s="19">
        <v>2028</v>
      </c>
      <c r="D10" s="19">
        <v>2064</v>
      </c>
      <c r="E10" s="19">
        <f t="shared" ref="E10:E17" si="0">SUM(C10,D10)</f>
        <v>4092</v>
      </c>
      <c r="F10" s="20">
        <f>SUM($E$10:E10)</f>
        <v>4092</v>
      </c>
      <c r="G10" s="21"/>
      <c r="H10" s="17">
        <f>'[1]期日前　県議'!A6</f>
        <v>43554</v>
      </c>
      <c r="I10" s="18" t="str">
        <f>'[1]期日前　県議'!B6</f>
        <v>土</v>
      </c>
      <c r="J10" s="19">
        <f>'[1]期日前　県議'!BH34</f>
        <v>2780</v>
      </c>
      <c r="K10" s="19">
        <f>'[1]期日前　県議'!BI34</f>
        <v>2776</v>
      </c>
      <c r="L10" s="19">
        <f t="shared" ref="L10:L17" si="1">IF(J10="","",SUM(J10:K10))</f>
        <v>5556</v>
      </c>
      <c r="M10" s="20">
        <f>IF(J10="","",SUM($L$10:L10))</f>
        <v>5556</v>
      </c>
      <c r="N10" s="21"/>
      <c r="O10" s="22">
        <f>IF(J10="","",M10-F10)</f>
        <v>1464</v>
      </c>
      <c r="P10" s="23">
        <f>IF(O10="","",IF(M10="","",M10/$F10))</f>
        <v>1.3577712609970674</v>
      </c>
    </row>
    <row r="11" spans="1:16" s="24" customFormat="1" ht="18" customHeight="1" x14ac:dyDescent="0.15">
      <c r="A11" s="25">
        <v>43560</v>
      </c>
      <c r="B11" s="26" t="s">
        <v>14</v>
      </c>
      <c r="C11" s="27">
        <v>2567</v>
      </c>
      <c r="D11" s="27">
        <v>2445</v>
      </c>
      <c r="E11" s="27">
        <f t="shared" si="0"/>
        <v>5012</v>
      </c>
      <c r="F11" s="28">
        <f>SUM($E$10:E11)</f>
        <v>9104</v>
      </c>
      <c r="G11" s="21"/>
      <c r="H11" s="25">
        <f>'[1]期日前　県議'!A7</f>
        <v>43555</v>
      </c>
      <c r="I11" s="26" t="str">
        <f>'[1]期日前　県議'!B7</f>
        <v>日</v>
      </c>
      <c r="J11" s="27">
        <f>'[1]期日前　県議'!BH35</f>
        <v>3876</v>
      </c>
      <c r="K11" s="27">
        <f>'[1]期日前　県議'!BI35</f>
        <v>3784</v>
      </c>
      <c r="L11" s="27">
        <f t="shared" si="1"/>
        <v>7660</v>
      </c>
      <c r="M11" s="28">
        <f>IF(J11="","",SUM($L$10:L11))</f>
        <v>13216</v>
      </c>
      <c r="N11" s="21"/>
      <c r="O11" s="29">
        <f t="shared" ref="O11:O17" si="2">IF(J11="","",M11-F11)</f>
        <v>4112</v>
      </c>
      <c r="P11" s="30">
        <f t="shared" ref="P11:P17" si="3">IF(O11="","",IF(M11="","",M11/$F11))</f>
        <v>1.4516695957820738</v>
      </c>
    </row>
    <row r="12" spans="1:16" s="24" customFormat="1" ht="18" customHeight="1" x14ac:dyDescent="0.15">
      <c r="A12" s="17">
        <v>43561</v>
      </c>
      <c r="B12" s="31" t="s">
        <v>15</v>
      </c>
      <c r="C12" s="19">
        <v>2163</v>
      </c>
      <c r="D12" s="19">
        <v>2790</v>
      </c>
      <c r="E12" s="19">
        <f t="shared" si="0"/>
        <v>4953</v>
      </c>
      <c r="F12" s="20">
        <f>SUM($E$10:E12)</f>
        <v>14057</v>
      </c>
      <c r="G12" s="21"/>
      <c r="H12" s="32">
        <f>'[1]期日前　県議'!A8</f>
        <v>43556</v>
      </c>
      <c r="I12" s="33" t="str">
        <f>'[1]期日前　県議'!B8</f>
        <v>月</v>
      </c>
      <c r="J12" s="19">
        <f>'[1]期日前　県議'!BH36</f>
        <v>2410</v>
      </c>
      <c r="K12" s="19">
        <f>'[1]期日前　県議'!BI36</f>
        <v>3033</v>
      </c>
      <c r="L12" s="34">
        <f t="shared" si="1"/>
        <v>5443</v>
      </c>
      <c r="M12" s="35">
        <f>IF(J12="","",SUM($L$10:L12))</f>
        <v>18659</v>
      </c>
      <c r="N12" s="21"/>
      <c r="O12" s="22">
        <f>IF(J12="","",M12-F12)</f>
        <v>4602</v>
      </c>
      <c r="P12" s="23">
        <f t="shared" si="3"/>
        <v>1.3273813758269901</v>
      </c>
    </row>
    <row r="13" spans="1:16" s="38" customFormat="1" ht="18" customHeight="1" x14ac:dyDescent="0.15">
      <c r="A13" s="25">
        <v>43562</v>
      </c>
      <c r="B13" s="36" t="s">
        <v>16</v>
      </c>
      <c r="C13" s="27">
        <v>1912</v>
      </c>
      <c r="D13" s="27">
        <v>2424</v>
      </c>
      <c r="E13" s="27">
        <f t="shared" si="0"/>
        <v>4336</v>
      </c>
      <c r="F13" s="28">
        <f>SUM($E$10:E13)</f>
        <v>18393</v>
      </c>
      <c r="G13" s="37"/>
      <c r="H13" s="25">
        <f>'[1]期日前　県議'!A9</f>
        <v>43557</v>
      </c>
      <c r="I13" s="36" t="str">
        <f>'[1]期日前　県議'!B9</f>
        <v>火</v>
      </c>
      <c r="J13" s="27">
        <f>'[1]期日前　県議'!BH37</f>
        <v>2723</v>
      </c>
      <c r="K13" s="27">
        <f>'[1]期日前　県議'!BI37</f>
        <v>3482</v>
      </c>
      <c r="L13" s="27">
        <f t="shared" si="1"/>
        <v>6205</v>
      </c>
      <c r="M13" s="28">
        <f>IF(J13="","",SUM($L$10:L13))</f>
        <v>24864</v>
      </c>
      <c r="N13" s="37"/>
      <c r="O13" s="29">
        <f t="shared" si="2"/>
        <v>6471</v>
      </c>
      <c r="P13" s="30">
        <f t="shared" si="3"/>
        <v>1.3518186266514436</v>
      </c>
    </row>
    <row r="14" spans="1:16" s="24" customFormat="1" ht="18" customHeight="1" x14ac:dyDescent="0.15">
      <c r="A14" s="17">
        <v>43563</v>
      </c>
      <c r="B14" s="31" t="s">
        <v>17</v>
      </c>
      <c r="C14" s="19">
        <v>1805</v>
      </c>
      <c r="D14" s="19">
        <v>2126</v>
      </c>
      <c r="E14" s="19">
        <f t="shared" si="0"/>
        <v>3931</v>
      </c>
      <c r="F14" s="20">
        <f>SUM($E$10:E14)</f>
        <v>22324</v>
      </c>
      <c r="G14" s="21"/>
      <c r="H14" s="17">
        <f>'[1]期日前　県議'!A10</f>
        <v>43558</v>
      </c>
      <c r="I14" s="31" t="str">
        <f>'[1]期日前　県議'!B10</f>
        <v>水</v>
      </c>
      <c r="J14" s="19">
        <f>'[1]期日前　県議'!BH38</f>
        <v>3235</v>
      </c>
      <c r="K14" s="19">
        <f>'[1]期日前　県議'!BI38</f>
        <v>4131</v>
      </c>
      <c r="L14" s="19">
        <f t="shared" si="1"/>
        <v>7366</v>
      </c>
      <c r="M14" s="20">
        <f>IF(J14="","",SUM($L$10:L14))</f>
        <v>32230</v>
      </c>
      <c r="N14" s="21"/>
      <c r="O14" s="22">
        <f t="shared" si="2"/>
        <v>9906</v>
      </c>
      <c r="P14" s="23">
        <f t="shared" si="3"/>
        <v>1.4437376814191005</v>
      </c>
    </row>
    <row r="15" spans="1:16" s="38" customFormat="1" ht="18" customHeight="1" x14ac:dyDescent="0.15">
      <c r="A15" s="25">
        <v>43564</v>
      </c>
      <c r="B15" s="36" t="s">
        <v>18</v>
      </c>
      <c r="C15" s="27">
        <v>3321</v>
      </c>
      <c r="D15" s="27">
        <v>4443</v>
      </c>
      <c r="E15" s="27">
        <f t="shared" si="0"/>
        <v>7764</v>
      </c>
      <c r="F15" s="28">
        <f>SUM($E$10:E15)</f>
        <v>30088</v>
      </c>
      <c r="G15" s="37"/>
      <c r="H15" s="25">
        <f>'[1]期日前　県議'!A11</f>
        <v>43559</v>
      </c>
      <c r="I15" s="36" t="str">
        <f>'[1]期日前　県議'!B11</f>
        <v>木</v>
      </c>
      <c r="J15" s="27">
        <f>'[1]期日前　県議'!BH39</f>
        <v>4231</v>
      </c>
      <c r="K15" s="27">
        <f>'[1]期日前　県議'!BI39</f>
        <v>5872</v>
      </c>
      <c r="L15" s="27">
        <f t="shared" si="1"/>
        <v>10103</v>
      </c>
      <c r="M15" s="28">
        <f>IF(J15="","",SUM($L$10:L15))</f>
        <v>42333</v>
      </c>
      <c r="N15" s="37"/>
      <c r="O15" s="29">
        <f t="shared" si="2"/>
        <v>12245</v>
      </c>
      <c r="P15" s="30">
        <f t="shared" si="3"/>
        <v>1.4069728795533103</v>
      </c>
    </row>
    <row r="16" spans="1:16" s="24" customFormat="1" ht="18" customHeight="1" x14ac:dyDescent="0.15">
      <c r="A16" s="17">
        <v>43565</v>
      </c>
      <c r="B16" s="31" t="s">
        <v>19</v>
      </c>
      <c r="C16" s="19">
        <v>3080</v>
      </c>
      <c r="D16" s="19">
        <v>4290</v>
      </c>
      <c r="E16" s="19">
        <f t="shared" si="0"/>
        <v>7370</v>
      </c>
      <c r="F16" s="20">
        <f>SUM($E$10:E16)</f>
        <v>37458</v>
      </c>
      <c r="G16" s="21"/>
      <c r="H16" s="17">
        <f>'[1]期日前　県議'!A12</f>
        <v>43560</v>
      </c>
      <c r="I16" s="31" t="str">
        <f>'[1]期日前　県議'!B12</f>
        <v>金</v>
      </c>
      <c r="J16" s="19">
        <f>'[1]期日前　県議'!BH40</f>
        <v>4740</v>
      </c>
      <c r="K16" s="19">
        <f>'[1]期日前　県議'!BI40</f>
        <v>6752</v>
      </c>
      <c r="L16" s="19">
        <f t="shared" si="1"/>
        <v>11492</v>
      </c>
      <c r="M16" s="20">
        <f>IF(J16="","",SUM($L$10:L16))</f>
        <v>53825</v>
      </c>
      <c r="N16" s="21"/>
      <c r="O16" s="22">
        <f t="shared" si="2"/>
        <v>16367</v>
      </c>
      <c r="P16" s="23">
        <f t="shared" si="3"/>
        <v>1.436942709167601</v>
      </c>
    </row>
    <row r="17" spans="1:16" s="38" customFormat="1" ht="18" customHeight="1" x14ac:dyDescent="0.15">
      <c r="A17" s="39">
        <v>43566</v>
      </c>
      <c r="B17" s="40" t="s">
        <v>13</v>
      </c>
      <c r="C17" s="41">
        <v>6624</v>
      </c>
      <c r="D17" s="41">
        <v>7122</v>
      </c>
      <c r="E17" s="41">
        <f t="shared" si="0"/>
        <v>13746</v>
      </c>
      <c r="F17" s="42">
        <f>SUM($E$10:E17)</f>
        <v>51204</v>
      </c>
      <c r="G17" s="37"/>
      <c r="H17" s="39">
        <f>'[1]期日前　県議'!A13</f>
        <v>43561</v>
      </c>
      <c r="I17" s="40" t="str">
        <f>'[1]期日前　県議'!B13</f>
        <v>土</v>
      </c>
      <c r="J17" s="27">
        <f>'[1]期日前　県議'!BH41</f>
        <v>9774</v>
      </c>
      <c r="K17" s="27">
        <f>'[1]期日前　県議'!BI41</f>
        <v>10854</v>
      </c>
      <c r="L17" s="41">
        <f t="shared" si="1"/>
        <v>20628</v>
      </c>
      <c r="M17" s="42">
        <f>IF(J17="","",SUM($L$10:L17))</f>
        <v>74453</v>
      </c>
      <c r="N17" s="37"/>
      <c r="O17" s="43">
        <f t="shared" si="2"/>
        <v>23249</v>
      </c>
      <c r="P17" s="44">
        <f t="shared" si="3"/>
        <v>1.4540465588625888</v>
      </c>
    </row>
    <row r="18" spans="1:16" s="21" customFormat="1" ht="18" customHeight="1" x14ac:dyDescent="0.5">
      <c r="A18" s="45" t="s">
        <v>20</v>
      </c>
      <c r="B18" s="46"/>
      <c r="C18" s="47">
        <f>SUM(C10:C17)</f>
        <v>23500</v>
      </c>
      <c r="D18" s="47">
        <f>SUM(D10:D17)</f>
        <v>27704</v>
      </c>
      <c r="E18" s="48">
        <f>SUM(E10:E17)</f>
        <v>51204</v>
      </c>
      <c r="F18" s="49"/>
      <c r="H18" s="45" t="s">
        <v>20</v>
      </c>
      <c r="I18" s="46"/>
      <c r="J18" s="47">
        <f>SUM(J10:J17)</f>
        <v>33769</v>
      </c>
      <c r="K18" s="47">
        <f>SUM(K10:K17)</f>
        <v>40684</v>
      </c>
      <c r="L18" s="48">
        <f>SUM(L10:L17)</f>
        <v>74453</v>
      </c>
      <c r="M18" s="49"/>
      <c r="O18" s="50"/>
    </row>
    <row r="19" spans="1:16" ht="15" customHeight="1" x14ac:dyDescent="0.5">
      <c r="A19" s="51"/>
      <c r="B19" s="51"/>
      <c r="C19" s="52"/>
      <c r="D19" s="52"/>
      <c r="E19" s="52"/>
      <c r="F19" s="52"/>
      <c r="G19" s="53"/>
      <c r="H19" s="51"/>
      <c r="I19" s="51"/>
      <c r="J19" s="52"/>
      <c r="K19" s="52"/>
      <c r="L19" s="52"/>
      <c r="M19" s="52"/>
      <c r="N19" s="53"/>
      <c r="O19" s="54"/>
      <c r="P19" s="53"/>
    </row>
    <row r="20" spans="1:16" ht="15" customHeight="1" x14ac:dyDescent="0.5"/>
    <row r="21" spans="1:16" x14ac:dyDescent="0.5">
      <c r="A21" s="3" t="s">
        <v>21</v>
      </c>
      <c r="B21" s="4"/>
      <c r="I21" s="4"/>
    </row>
    <row r="22" spans="1:16" ht="6" customHeight="1" x14ac:dyDescent="0.5">
      <c r="B22" s="4"/>
      <c r="I22" s="4"/>
    </row>
    <row r="23" spans="1:16" ht="15" customHeight="1" x14ac:dyDescent="0.5">
      <c r="A23" s="55" t="s">
        <v>22</v>
      </c>
      <c r="B23" s="4"/>
      <c r="I23" s="4"/>
    </row>
    <row r="24" spans="1:16" x14ac:dyDescent="0.5">
      <c r="A24" s="6" t="s">
        <v>3</v>
      </c>
      <c r="B24" s="6"/>
      <c r="C24" s="6"/>
      <c r="D24" s="6"/>
      <c r="E24" s="6"/>
      <c r="F24" s="6"/>
      <c r="H24" s="6" t="s">
        <v>4</v>
      </c>
      <c r="I24" s="6"/>
      <c r="J24" s="6"/>
      <c r="K24" s="6"/>
      <c r="L24" s="6"/>
      <c r="M24" s="6"/>
    </row>
    <row r="25" spans="1:16" s="9" customFormat="1" ht="6" customHeight="1" x14ac:dyDescent="0.5">
      <c r="A25" s="7"/>
      <c r="B25" s="7"/>
      <c r="C25" s="7"/>
      <c r="D25" s="7"/>
      <c r="E25" s="7"/>
      <c r="F25" s="8"/>
      <c r="H25" s="7"/>
      <c r="I25" s="7"/>
      <c r="J25" s="7"/>
      <c r="K25" s="7"/>
      <c r="L25" s="7"/>
    </row>
    <row r="26" spans="1:16" s="15" customFormat="1" ht="30" customHeight="1" thickBot="1" x14ac:dyDescent="0.2">
      <c r="A26" s="10" t="s">
        <v>5</v>
      </c>
      <c r="B26" s="11"/>
      <c r="C26" s="12" t="s">
        <v>6</v>
      </c>
      <c r="D26" s="12" t="s">
        <v>7</v>
      </c>
      <c r="E26" s="12" t="s">
        <v>8</v>
      </c>
      <c r="F26" s="13" t="s">
        <v>9</v>
      </c>
      <c r="G26" s="14"/>
      <c r="H26" s="10" t="s">
        <v>5</v>
      </c>
      <c r="I26" s="11"/>
      <c r="J26" s="12" t="s">
        <v>6</v>
      </c>
      <c r="K26" s="12" t="s">
        <v>7</v>
      </c>
      <c r="L26" s="12" t="s">
        <v>8</v>
      </c>
      <c r="M26" s="13" t="s">
        <v>10</v>
      </c>
      <c r="O26" s="16" t="s">
        <v>11</v>
      </c>
      <c r="P26" s="13" t="s">
        <v>12</v>
      </c>
    </row>
    <row r="27" spans="1:16" s="24" customFormat="1" ht="18" customHeight="1" thickTop="1" x14ac:dyDescent="0.15">
      <c r="A27" s="17">
        <v>43559</v>
      </c>
      <c r="B27" s="18" t="s">
        <v>13</v>
      </c>
      <c r="C27" s="19">
        <v>3076</v>
      </c>
      <c r="D27" s="19">
        <v>3122</v>
      </c>
      <c r="E27" s="19">
        <f t="shared" ref="E27:E34" si="4">SUM(C27,D27)</f>
        <v>6198</v>
      </c>
      <c r="F27" s="56">
        <f>SUM($E$27:E27)</f>
        <v>6198</v>
      </c>
      <c r="G27" s="21"/>
      <c r="H27" s="17">
        <f>'[1]期日前　市議'!A6</f>
        <v>43554</v>
      </c>
      <c r="I27" s="18" t="str">
        <f>'[1]期日前　市議'!B6</f>
        <v>土</v>
      </c>
      <c r="J27" s="19">
        <f>'[1]期日前　市議'!BH34</f>
        <v>4144</v>
      </c>
      <c r="K27" s="19">
        <f>'[1]期日前　市議'!BI34</f>
        <v>4184</v>
      </c>
      <c r="L27" s="19">
        <f t="shared" ref="L27:L34" si="5">IF(J27="","",SUM(J27:K27))</f>
        <v>8328</v>
      </c>
      <c r="M27" s="20">
        <f>IF(J27="","",SUM($L$27:L27))</f>
        <v>8328</v>
      </c>
      <c r="N27" s="21"/>
      <c r="O27" s="57">
        <f t="shared" ref="O27:O34" si="6">IF(J27="","",M27-F27)</f>
        <v>2130</v>
      </c>
      <c r="P27" s="23">
        <f t="shared" ref="P27:P34" si="7">IF(O27="","",IF(M27="","",M27/$F27))</f>
        <v>1.3436592449177154</v>
      </c>
    </row>
    <row r="28" spans="1:16" s="24" customFormat="1" ht="18" customHeight="1" x14ac:dyDescent="0.15">
      <c r="A28" s="25">
        <v>43560</v>
      </c>
      <c r="B28" s="26" t="s">
        <v>14</v>
      </c>
      <c r="C28" s="27">
        <v>3759</v>
      </c>
      <c r="D28" s="27">
        <v>3612</v>
      </c>
      <c r="E28" s="58">
        <f t="shared" si="4"/>
        <v>7371</v>
      </c>
      <c r="F28" s="59">
        <f>SUM($E$27:E28)</f>
        <v>13569</v>
      </c>
      <c r="G28" s="21"/>
      <c r="H28" s="25">
        <f>'[1]期日前　市議'!A7</f>
        <v>43555</v>
      </c>
      <c r="I28" s="26" t="str">
        <f>'[1]期日前　市議'!B7</f>
        <v>日</v>
      </c>
      <c r="J28" s="58">
        <f>'[1]期日前　市議'!BH35</f>
        <v>5688</v>
      </c>
      <c r="K28" s="58">
        <f>'[1]期日前　市議'!BI35</f>
        <v>5604</v>
      </c>
      <c r="L28" s="58">
        <f t="shared" si="5"/>
        <v>11292</v>
      </c>
      <c r="M28" s="60">
        <f>IF(J28="","",SUM($L$27:L28))</f>
        <v>19620</v>
      </c>
      <c r="N28" s="21"/>
      <c r="O28" s="61">
        <f t="shared" si="6"/>
        <v>6051</v>
      </c>
      <c r="P28" s="30">
        <f t="shared" si="7"/>
        <v>1.445942958213575</v>
      </c>
    </row>
    <row r="29" spans="1:16" s="24" customFormat="1" ht="18" customHeight="1" x14ac:dyDescent="0.15">
      <c r="A29" s="17">
        <v>43561</v>
      </c>
      <c r="B29" s="31" t="s">
        <v>15</v>
      </c>
      <c r="C29" s="19">
        <v>3192</v>
      </c>
      <c r="D29" s="19">
        <v>4080</v>
      </c>
      <c r="E29" s="19">
        <f t="shared" si="4"/>
        <v>7272</v>
      </c>
      <c r="F29" s="56">
        <f>SUM($E$27:E29)</f>
        <v>20841</v>
      </c>
      <c r="G29" s="21"/>
      <c r="H29" s="32">
        <f>'[1]期日前　市議'!A8</f>
        <v>43556</v>
      </c>
      <c r="I29" s="33" t="str">
        <f>'[1]期日前　市議'!B8</f>
        <v>月</v>
      </c>
      <c r="J29" s="19">
        <f>'[1]期日前　市議'!BH36</f>
        <v>3503</v>
      </c>
      <c r="K29" s="19">
        <f>'[1]期日前　市議'!BI36</f>
        <v>4362</v>
      </c>
      <c r="L29" s="19">
        <f t="shared" si="5"/>
        <v>7865</v>
      </c>
      <c r="M29" s="20">
        <f>IF(J29="","",SUM($L$27:L29))</f>
        <v>27485</v>
      </c>
      <c r="N29" s="21"/>
      <c r="O29" s="57">
        <f t="shared" si="6"/>
        <v>6644</v>
      </c>
      <c r="P29" s="23">
        <f t="shared" si="7"/>
        <v>1.3187946835564512</v>
      </c>
    </row>
    <row r="30" spans="1:16" s="38" customFormat="1" ht="18" customHeight="1" x14ac:dyDescent="0.15">
      <c r="A30" s="25">
        <v>43562</v>
      </c>
      <c r="B30" s="36" t="s">
        <v>16</v>
      </c>
      <c r="C30" s="27">
        <v>2785</v>
      </c>
      <c r="D30" s="27">
        <v>3533</v>
      </c>
      <c r="E30" s="27">
        <f t="shared" si="4"/>
        <v>6318</v>
      </c>
      <c r="F30" s="62">
        <f>SUM($E$27:E30)</f>
        <v>27159</v>
      </c>
      <c r="G30" s="37"/>
      <c r="H30" s="25">
        <f>'[1]期日前　市議'!A9</f>
        <v>43557</v>
      </c>
      <c r="I30" s="36" t="str">
        <f>'[1]期日前　市議'!B9</f>
        <v>火</v>
      </c>
      <c r="J30" s="27">
        <f>'[1]期日前　市議'!BH37</f>
        <v>3871</v>
      </c>
      <c r="K30" s="27">
        <f>'[1]期日前　市議'!BI37</f>
        <v>4934</v>
      </c>
      <c r="L30" s="27">
        <f t="shared" si="5"/>
        <v>8805</v>
      </c>
      <c r="M30" s="28">
        <f>IF(J30="","",SUM($L$27:L30))</f>
        <v>36290</v>
      </c>
      <c r="N30" s="37"/>
      <c r="O30" s="63">
        <f t="shared" si="6"/>
        <v>9131</v>
      </c>
      <c r="P30" s="30">
        <f t="shared" si="7"/>
        <v>1.3362053094738393</v>
      </c>
    </row>
    <row r="31" spans="1:16" s="24" customFormat="1" ht="18" customHeight="1" x14ac:dyDescent="0.15">
      <c r="A31" s="17">
        <v>43563</v>
      </c>
      <c r="B31" s="31" t="s">
        <v>17</v>
      </c>
      <c r="C31" s="19">
        <v>2602</v>
      </c>
      <c r="D31" s="19">
        <v>3083</v>
      </c>
      <c r="E31" s="19">
        <f t="shared" si="4"/>
        <v>5685</v>
      </c>
      <c r="F31" s="56">
        <f>SUM($E$27:E31)</f>
        <v>32844</v>
      </c>
      <c r="G31" s="21"/>
      <c r="H31" s="17">
        <f>'[1]期日前　市議'!A10</f>
        <v>43558</v>
      </c>
      <c r="I31" s="31" t="str">
        <f>'[1]期日前　市議'!B10</f>
        <v>水</v>
      </c>
      <c r="J31" s="19">
        <f>'[1]期日前　市議'!BH38</f>
        <v>4618</v>
      </c>
      <c r="K31" s="19">
        <f>'[1]期日前　市議'!BI38</f>
        <v>5912</v>
      </c>
      <c r="L31" s="19">
        <f t="shared" si="5"/>
        <v>10530</v>
      </c>
      <c r="M31" s="20">
        <f>IF(J31="","",SUM($L$27:L31))</f>
        <v>46820</v>
      </c>
      <c r="N31" s="21"/>
      <c r="O31" s="57">
        <f t="shared" si="6"/>
        <v>13976</v>
      </c>
      <c r="P31" s="23">
        <f t="shared" si="7"/>
        <v>1.4255267324321033</v>
      </c>
    </row>
    <row r="32" spans="1:16" s="38" customFormat="1" ht="18" customHeight="1" x14ac:dyDescent="0.15">
      <c r="A32" s="25">
        <v>43564</v>
      </c>
      <c r="B32" s="36" t="s">
        <v>18</v>
      </c>
      <c r="C32" s="27">
        <v>4898</v>
      </c>
      <c r="D32" s="27">
        <v>6690</v>
      </c>
      <c r="E32" s="27">
        <f t="shared" si="4"/>
        <v>11588</v>
      </c>
      <c r="F32" s="62">
        <f>SUM($E$27:E32)</f>
        <v>44432</v>
      </c>
      <c r="G32" s="37"/>
      <c r="H32" s="25">
        <f>'[1]期日前　市議'!A11</f>
        <v>43559</v>
      </c>
      <c r="I32" s="36" t="str">
        <f>'[1]期日前　市議'!B11</f>
        <v>木</v>
      </c>
      <c r="J32" s="27">
        <f>'[1]期日前　市議'!BH39</f>
        <v>5974</v>
      </c>
      <c r="K32" s="27">
        <f>'[1]期日前　市議'!BI39</f>
        <v>8209</v>
      </c>
      <c r="L32" s="27">
        <f t="shared" si="5"/>
        <v>14183</v>
      </c>
      <c r="M32" s="28">
        <f>IF(J32="","",SUM($L$27:L32))</f>
        <v>61003</v>
      </c>
      <c r="N32" s="37"/>
      <c r="O32" s="63">
        <f t="shared" si="6"/>
        <v>16571</v>
      </c>
      <c r="P32" s="30">
        <f t="shared" si="7"/>
        <v>1.372951926539431</v>
      </c>
    </row>
    <row r="33" spans="1:16" s="24" customFormat="1" ht="18" customHeight="1" x14ac:dyDescent="0.15">
      <c r="A33" s="17">
        <v>43565</v>
      </c>
      <c r="B33" s="31" t="s">
        <v>19</v>
      </c>
      <c r="C33" s="19">
        <v>4503</v>
      </c>
      <c r="D33" s="19">
        <v>6317</v>
      </c>
      <c r="E33" s="19">
        <f t="shared" si="4"/>
        <v>10820</v>
      </c>
      <c r="F33" s="56">
        <f>SUM($E$27:E33)</f>
        <v>55252</v>
      </c>
      <c r="G33" s="21"/>
      <c r="H33" s="17">
        <f>'[1]期日前　市議'!A12</f>
        <v>43560</v>
      </c>
      <c r="I33" s="31" t="str">
        <f>'[1]期日前　市議'!B12</f>
        <v>金</v>
      </c>
      <c r="J33" s="19">
        <f>'[1]期日前　市議'!BH40</f>
        <v>6684</v>
      </c>
      <c r="K33" s="19">
        <f>'[1]期日前　市議'!BI40</f>
        <v>9427</v>
      </c>
      <c r="L33" s="19">
        <f t="shared" si="5"/>
        <v>16111</v>
      </c>
      <c r="M33" s="20">
        <f>IF(J33="","",SUM($L$27:L33))</f>
        <v>77114</v>
      </c>
      <c r="N33" s="21"/>
      <c r="O33" s="57">
        <f t="shared" si="6"/>
        <v>21862</v>
      </c>
      <c r="P33" s="23">
        <f t="shared" si="7"/>
        <v>1.3956779845073481</v>
      </c>
    </row>
    <row r="34" spans="1:16" s="38" customFormat="1" ht="18" customHeight="1" x14ac:dyDescent="0.15">
      <c r="A34" s="39">
        <v>43566</v>
      </c>
      <c r="B34" s="40" t="s">
        <v>13</v>
      </c>
      <c r="C34" s="41">
        <v>10065</v>
      </c>
      <c r="D34" s="41">
        <v>10818</v>
      </c>
      <c r="E34" s="41">
        <f t="shared" si="4"/>
        <v>20883</v>
      </c>
      <c r="F34" s="64">
        <f>SUM($E$27:E34)</f>
        <v>76135</v>
      </c>
      <c r="G34" s="37"/>
      <c r="H34" s="39">
        <f>'[1]期日前　市議'!A13</f>
        <v>43561</v>
      </c>
      <c r="I34" s="40" t="str">
        <f>'[1]期日前　市議'!B13</f>
        <v>土</v>
      </c>
      <c r="J34" s="41">
        <f>'[1]期日前　市議'!BH41</f>
        <v>13638</v>
      </c>
      <c r="K34" s="41">
        <f>'[1]期日前　市議'!BI41</f>
        <v>15048</v>
      </c>
      <c r="L34" s="41">
        <f t="shared" si="5"/>
        <v>28686</v>
      </c>
      <c r="M34" s="42">
        <f>IF(J34="","",SUM($L$27:L34))</f>
        <v>105800</v>
      </c>
      <c r="N34" s="37"/>
      <c r="O34" s="65">
        <f t="shared" si="6"/>
        <v>29665</v>
      </c>
      <c r="P34" s="44">
        <f t="shared" si="7"/>
        <v>1.3896368293163459</v>
      </c>
    </row>
    <row r="35" spans="1:16" s="24" customFormat="1" ht="18" customHeight="1" x14ac:dyDescent="0.15">
      <c r="A35" s="45" t="s">
        <v>20</v>
      </c>
      <c r="B35" s="46"/>
      <c r="C35" s="47">
        <f>SUM(C27:C34)</f>
        <v>34880</v>
      </c>
      <c r="D35" s="47">
        <f>SUM(D27:D34)</f>
        <v>41255</v>
      </c>
      <c r="E35" s="48">
        <f>SUM(E27:E34)</f>
        <v>76135</v>
      </c>
      <c r="F35" s="49"/>
      <c r="G35" s="21"/>
      <c r="H35" s="45" t="s">
        <v>20</v>
      </c>
      <c r="I35" s="46"/>
      <c r="J35" s="47">
        <f>SUM(J27:J34)</f>
        <v>48120</v>
      </c>
      <c r="K35" s="47">
        <f>SUM(K27:K34)</f>
        <v>57680</v>
      </c>
      <c r="L35" s="48">
        <f>SUM(L27:L34)</f>
        <v>105800</v>
      </c>
      <c r="M35" s="66"/>
      <c r="N35" s="21"/>
      <c r="O35" s="50"/>
      <c r="P35" s="21"/>
    </row>
  </sheetData>
  <sheetProtection algorithmName="SHA-512" hashValue="jiBCur5f53WcAFVXCzfcKrFmLx9oh8DLmix3q8k4U4UkKr2/D/2xBOELxWoRpxUqki9SqEjJs5vL/SHbJtytbQ==" saltValue="Mgs4vZ9tD1OFKl9b2cPeAw==" spinCount="100000" sheet="1" objects="1" scenarios="1"/>
  <mergeCells count="14">
    <mergeCell ref="A1:P1"/>
    <mergeCell ref="A5:P6"/>
    <mergeCell ref="A7:F7"/>
    <mergeCell ref="H7:M7"/>
    <mergeCell ref="A9:B9"/>
    <mergeCell ref="H9:I9"/>
    <mergeCell ref="A35:B35"/>
    <mergeCell ref="H35:I35"/>
    <mergeCell ref="A18:B18"/>
    <mergeCell ref="H18:I18"/>
    <mergeCell ref="A24:F24"/>
    <mergeCell ref="H24:M24"/>
    <mergeCell ref="A26:B26"/>
    <mergeCell ref="H26:I26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45"/>
  <sheetViews>
    <sheetView view="pageBreakPreview" topLeftCell="A6" zoomScaleNormal="68" zoomScaleSheetLayoutView="100" workbookViewId="0">
      <selection activeCell="R22" sqref="R22"/>
    </sheetView>
  </sheetViews>
  <sheetFormatPr defaultColWidth="7.26953125" defaultRowHeight="10.8" x14ac:dyDescent="0.5"/>
  <cols>
    <col min="1" max="1" width="6.36328125" style="69" customWidth="1"/>
    <col min="2" max="2" width="3.90625" style="69" customWidth="1"/>
    <col min="3" max="38" width="5.453125" style="69" customWidth="1"/>
    <col min="39" max="46" width="3.54296875" style="69" customWidth="1"/>
    <col min="47" max="47" width="3.90625" style="69" customWidth="1"/>
    <col min="48" max="48" width="4.1796875" style="69" customWidth="1"/>
    <col min="49" max="54" width="4.7265625" style="69" customWidth="1"/>
    <col min="55" max="16384" width="7.26953125" style="69"/>
  </cols>
  <sheetData>
    <row r="1" spans="1:54" ht="24.9" customHeight="1" x14ac:dyDescent="0.5">
      <c r="A1" s="67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Z1" s="68"/>
      <c r="BA1" s="68"/>
      <c r="BB1" s="68"/>
    </row>
    <row r="2" spans="1:54" ht="15" customHeight="1" thickBot="1" x14ac:dyDescent="0.55000000000000004">
      <c r="AV2" s="70"/>
      <c r="AW2" s="70"/>
      <c r="AX2" s="70"/>
    </row>
    <row r="3" spans="1:54" ht="24.9" customHeight="1" x14ac:dyDescent="0.5">
      <c r="A3" s="71" t="s">
        <v>24</v>
      </c>
      <c r="B3" s="72"/>
      <c r="C3" s="73" t="s">
        <v>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3" t="s">
        <v>26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73" t="s">
        <v>27</v>
      </c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1:54" ht="24.9" customHeight="1" x14ac:dyDescent="0.5">
      <c r="A4" s="76"/>
      <c r="B4" s="77"/>
      <c r="C4" s="78" t="s">
        <v>28</v>
      </c>
      <c r="D4" s="79"/>
      <c r="E4" s="79"/>
      <c r="F4" s="80" t="s">
        <v>29</v>
      </c>
      <c r="G4" s="79"/>
      <c r="H4" s="81"/>
      <c r="I4" s="80" t="s">
        <v>30</v>
      </c>
      <c r="J4" s="79"/>
      <c r="K4" s="81"/>
      <c r="L4" s="82" t="s">
        <v>31</v>
      </c>
      <c r="M4" s="83"/>
      <c r="N4" s="84"/>
      <c r="O4" s="78" t="s">
        <v>28</v>
      </c>
      <c r="P4" s="79"/>
      <c r="Q4" s="79"/>
      <c r="R4" s="80" t="s">
        <v>32</v>
      </c>
      <c r="S4" s="79"/>
      <c r="T4" s="81"/>
      <c r="U4" s="85"/>
      <c r="V4" s="86"/>
      <c r="W4" s="87"/>
      <c r="X4" s="82" t="s">
        <v>33</v>
      </c>
      <c r="Y4" s="80"/>
      <c r="Z4" s="88"/>
      <c r="AA4" s="78" t="s">
        <v>28</v>
      </c>
      <c r="AB4" s="79"/>
      <c r="AC4" s="79"/>
      <c r="AD4" s="80" t="s">
        <v>34</v>
      </c>
      <c r="AE4" s="79"/>
      <c r="AF4" s="81"/>
      <c r="AG4" s="80" t="s">
        <v>30</v>
      </c>
      <c r="AH4" s="79"/>
      <c r="AI4" s="81"/>
      <c r="AJ4" s="82" t="s">
        <v>33</v>
      </c>
      <c r="AK4" s="83"/>
      <c r="AL4" s="84"/>
    </row>
    <row r="5" spans="1:54" ht="24.9" customHeight="1" x14ac:dyDescent="0.5">
      <c r="A5" s="89"/>
      <c r="B5" s="90"/>
      <c r="C5" s="91" t="s">
        <v>6</v>
      </c>
      <c r="D5" s="92" t="s">
        <v>7</v>
      </c>
      <c r="E5" s="93" t="s">
        <v>8</v>
      </c>
      <c r="F5" s="94" t="s">
        <v>6</v>
      </c>
      <c r="G5" s="92" t="s">
        <v>7</v>
      </c>
      <c r="H5" s="95" t="s">
        <v>8</v>
      </c>
      <c r="I5" s="94" t="s">
        <v>6</v>
      </c>
      <c r="J5" s="92" t="s">
        <v>7</v>
      </c>
      <c r="K5" s="95" t="s">
        <v>8</v>
      </c>
      <c r="L5" s="94" t="s">
        <v>6</v>
      </c>
      <c r="M5" s="93" t="s">
        <v>7</v>
      </c>
      <c r="N5" s="96" t="s">
        <v>8</v>
      </c>
      <c r="O5" s="91" t="s">
        <v>6</v>
      </c>
      <c r="P5" s="92" t="s">
        <v>7</v>
      </c>
      <c r="Q5" s="93" t="s">
        <v>8</v>
      </c>
      <c r="R5" s="94" t="s">
        <v>6</v>
      </c>
      <c r="S5" s="92" t="s">
        <v>7</v>
      </c>
      <c r="T5" s="95" t="s">
        <v>8</v>
      </c>
      <c r="U5" s="97"/>
      <c r="V5" s="98"/>
      <c r="W5" s="99"/>
      <c r="X5" s="94" t="s">
        <v>6</v>
      </c>
      <c r="Y5" s="92" t="s">
        <v>7</v>
      </c>
      <c r="Z5" s="96" t="s">
        <v>8</v>
      </c>
      <c r="AA5" s="91" t="s">
        <v>6</v>
      </c>
      <c r="AB5" s="92" t="s">
        <v>7</v>
      </c>
      <c r="AC5" s="93" t="s">
        <v>8</v>
      </c>
      <c r="AD5" s="94" t="s">
        <v>6</v>
      </c>
      <c r="AE5" s="92" t="s">
        <v>7</v>
      </c>
      <c r="AF5" s="95" t="s">
        <v>8</v>
      </c>
      <c r="AG5" s="94" t="s">
        <v>6</v>
      </c>
      <c r="AH5" s="92" t="s">
        <v>7</v>
      </c>
      <c r="AI5" s="95" t="s">
        <v>8</v>
      </c>
      <c r="AJ5" s="94" t="s">
        <v>6</v>
      </c>
      <c r="AK5" s="93" t="s">
        <v>7</v>
      </c>
      <c r="AL5" s="96" t="s">
        <v>8</v>
      </c>
    </row>
    <row r="6" spans="1:54" ht="24.9" customHeight="1" x14ac:dyDescent="0.5">
      <c r="A6" s="100">
        <f>'[1]期日前　県議'!A6</f>
        <v>43554</v>
      </c>
      <c r="B6" s="101" t="s">
        <v>13</v>
      </c>
      <c r="C6" s="102">
        <f>IF('[1]期日前　県議'!C6="","",'[1]期日前　県議'!C6)</f>
        <v>324</v>
      </c>
      <c r="D6" s="103">
        <f>IF('[1]期日前　県議'!D6="","",'[1]期日前　県議'!D6)</f>
        <v>308</v>
      </c>
      <c r="E6" s="104">
        <f t="shared" ref="E6:E13" si="0">IF(C6="","",SUM(C6:D6))</f>
        <v>632</v>
      </c>
      <c r="F6" s="105">
        <f>IF('[1]期日前　県議'!H6="","",'[1]期日前　県議'!H6)</f>
        <v>125</v>
      </c>
      <c r="G6" s="103">
        <f>IF('[1]期日前　県議'!I6="","",'[1]期日前　県議'!I6)</f>
        <v>133</v>
      </c>
      <c r="H6" s="104">
        <f>IF(F6="","",SUM(F6:G6))</f>
        <v>258</v>
      </c>
      <c r="I6" s="106"/>
      <c r="J6" s="107"/>
      <c r="K6" s="108"/>
      <c r="L6" s="109">
        <f t="shared" ref="L6:L13" si="1">IF(C6="","",SUM(C6+F6+I6))</f>
        <v>449</v>
      </c>
      <c r="M6" s="104">
        <f t="shared" ref="M6:M13" si="2">IF(D6="","",SUM(D6+G6+J6))</f>
        <v>441</v>
      </c>
      <c r="N6" s="110">
        <f t="shared" ref="N6:N13" si="3">IF(L6="","",SUM(E6+H6+K6))</f>
        <v>890</v>
      </c>
      <c r="O6" s="102" t="str">
        <f>IF('[1]期日前　県議'!Q6="","",'[1]期日前　県議'!Q6)</f>
        <v/>
      </c>
      <c r="P6" s="103" t="str">
        <f>IF('[1]期日前　県議'!R6="","",'[1]期日前　県議'!R6)</f>
        <v/>
      </c>
      <c r="Q6" s="104" t="str">
        <f t="shared" ref="Q6:Q12" si="4">IF(O6="","",SUM(O6,P6))</f>
        <v/>
      </c>
      <c r="R6" s="105" t="str">
        <f>IF('[1]期日前　県議'!V6="","",'[1]期日前　県議'!V6)</f>
        <v/>
      </c>
      <c r="S6" s="103" t="str">
        <f>IF('[1]期日前　県議'!W6="","",'[1]期日前　県議'!W6)</f>
        <v/>
      </c>
      <c r="T6" s="111" t="str">
        <f t="shared" ref="T6:T13" si="5">IF(R6="","",SUM(R6,S6))</f>
        <v/>
      </c>
      <c r="U6" s="112"/>
      <c r="V6" s="113"/>
      <c r="W6" s="114"/>
      <c r="X6" s="109" t="str">
        <f t="shared" ref="X6:X13" si="6">IF(O6="","",SUM(O6+R6+U6))</f>
        <v/>
      </c>
      <c r="Y6" s="103" t="str">
        <f t="shared" ref="Y6:Z13" si="7">IF(P6="","",SUM(P6+S6+V6))</f>
        <v/>
      </c>
      <c r="Z6" s="115" t="str">
        <f t="shared" si="7"/>
        <v/>
      </c>
      <c r="AA6" s="102">
        <f>IF('[1]期日前　県議'!AE6="","",'[1]期日前　県議'!AE6)</f>
        <v>220</v>
      </c>
      <c r="AB6" s="103">
        <f>IF('[1]期日前　県議'!AF6="","",'[1]期日前　県議'!AF6)</f>
        <v>216</v>
      </c>
      <c r="AC6" s="104">
        <f t="shared" ref="AC6:AC13" si="8">IF(AA6="","",SUM(AA6,AB6))</f>
        <v>436</v>
      </c>
      <c r="AD6" s="105">
        <f>IF('[1]期日前　県議'!AJ6="","",'[1]期日前　県議'!AJ6)</f>
        <v>100</v>
      </c>
      <c r="AE6" s="103">
        <f>IF('[1]期日前　県議'!AK6="","",'[1]期日前　県議'!AK6)</f>
        <v>102</v>
      </c>
      <c r="AF6" s="111">
        <f t="shared" ref="AF6:AF13" si="9">IF(AD6="","",SUM(AD6,AE6))</f>
        <v>202</v>
      </c>
      <c r="AG6" s="116"/>
      <c r="AH6" s="117"/>
      <c r="AI6" s="118"/>
      <c r="AJ6" s="109">
        <f t="shared" ref="AJ6:AL13" si="10">IF(AA6="","",SUM(AA6,AD6,AG6))</f>
        <v>320</v>
      </c>
      <c r="AK6" s="104">
        <f t="shared" si="10"/>
        <v>318</v>
      </c>
      <c r="AL6" s="110">
        <f t="shared" si="10"/>
        <v>638</v>
      </c>
    </row>
    <row r="7" spans="1:54" ht="24.9" customHeight="1" x14ac:dyDescent="0.5">
      <c r="A7" s="100">
        <f>'[1]期日前　県議'!A7</f>
        <v>43555</v>
      </c>
      <c r="B7" s="101" t="s">
        <v>14</v>
      </c>
      <c r="C7" s="102">
        <f>IF('[1]期日前　県議'!C7="","",'[1]期日前　県議'!C7)</f>
        <v>421</v>
      </c>
      <c r="D7" s="103">
        <f>IF('[1]期日前　県議'!D7="","",'[1]期日前　県議'!D7)</f>
        <v>429</v>
      </c>
      <c r="E7" s="104">
        <f t="shared" si="0"/>
        <v>850</v>
      </c>
      <c r="F7" s="105">
        <f>IF('[1]期日前　県議'!H7="","",'[1]期日前　県議'!H7)</f>
        <v>189</v>
      </c>
      <c r="G7" s="103">
        <f>IF('[1]期日前　県議'!I7="","",'[1]期日前　県議'!I7)</f>
        <v>210</v>
      </c>
      <c r="H7" s="104">
        <f t="shared" ref="H7:H12" si="11">IF(F7="","",SUM(F7:G7))</f>
        <v>399</v>
      </c>
      <c r="I7" s="119"/>
      <c r="J7" s="120"/>
      <c r="K7" s="121"/>
      <c r="L7" s="109">
        <f t="shared" si="1"/>
        <v>610</v>
      </c>
      <c r="M7" s="104">
        <f t="shared" si="2"/>
        <v>639</v>
      </c>
      <c r="N7" s="110">
        <f t="shared" si="3"/>
        <v>1249</v>
      </c>
      <c r="O7" s="102" t="str">
        <f>IF('[1]期日前　県議'!Q7="","",'[1]期日前　県議'!Q7)</f>
        <v/>
      </c>
      <c r="P7" s="103" t="str">
        <f>IF('[1]期日前　県議'!R7="","",'[1]期日前　県議'!R7)</f>
        <v/>
      </c>
      <c r="Q7" s="104" t="str">
        <f t="shared" si="4"/>
        <v/>
      </c>
      <c r="R7" s="105" t="str">
        <f>IF('[1]期日前　県議'!V7="","",'[1]期日前　県議'!V7)</f>
        <v/>
      </c>
      <c r="S7" s="103" t="str">
        <f>IF('[1]期日前　県議'!W7="","",'[1]期日前　県議'!W7)</f>
        <v/>
      </c>
      <c r="T7" s="111" t="str">
        <f t="shared" si="5"/>
        <v/>
      </c>
      <c r="U7" s="112"/>
      <c r="V7" s="113"/>
      <c r="W7" s="114"/>
      <c r="X7" s="109" t="str">
        <f t="shared" si="6"/>
        <v/>
      </c>
      <c r="Y7" s="103" t="str">
        <f t="shared" si="7"/>
        <v/>
      </c>
      <c r="Z7" s="115" t="str">
        <f t="shared" si="7"/>
        <v/>
      </c>
      <c r="AA7" s="102">
        <f>IF('[1]期日前　県議'!AE7="","",'[1]期日前　県議'!AE7)</f>
        <v>298</v>
      </c>
      <c r="AB7" s="103">
        <f>IF('[1]期日前　県議'!AF7="","",'[1]期日前　県議'!AF7)</f>
        <v>267</v>
      </c>
      <c r="AC7" s="104">
        <f t="shared" si="8"/>
        <v>565</v>
      </c>
      <c r="AD7" s="105">
        <f>IF('[1]期日前　県議'!AJ7="","",'[1]期日前　県議'!AJ7)</f>
        <v>173</v>
      </c>
      <c r="AE7" s="103">
        <f>IF('[1]期日前　県議'!AK7="","",'[1]期日前　県議'!AK7)</f>
        <v>156</v>
      </c>
      <c r="AF7" s="111">
        <f t="shared" si="9"/>
        <v>329</v>
      </c>
      <c r="AG7" s="122"/>
      <c r="AH7" s="123"/>
      <c r="AI7" s="124"/>
      <c r="AJ7" s="109">
        <f t="shared" si="10"/>
        <v>471</v>
      </c>
      <c r="AK7" s="104">
        <f t="shared" si="10"/>
        <v>423</v>
      </c>
      <c r="AL7" s="110">
        <f t="shared" si="10"/>
        <v>894</v>
      </c>
    </row>
    <row r="8" spans="1:54" ht="24.9" customHeight="1" x14ac:dyDescent="0.5">
      <c r="A8" s="100">
        <f>'[1]期日前　県議'!A8</f>
        <v>43556</v>
      </c>
      <c r="B8" s="101" t="s">
        <v>15</v>
      </c>
      <c r="C8" s="102">
        <f>IF('[1]期日前　県議'!C8="","",'[1]期日前　県議'!C8)</f>
        <v>270</v>
      </c>
      <c r="D8" s="103">
        <f>IF('[1]期日前　県議'!D8="","",'[1]期日前　県議'!D8)</f>
        <v>342</v>
      </c>
      <c r="E8" s="104">
        <f t="shared" si="0"/>
        <v>612</v>
      </c>
      <c r="F8" s="105">
        <f>IF('[1]期日前　県議'!H8="","",'[1]期日前　県議'!H8)</f>
        <v>103</v>
      </c>
      <c r="G8" s="103">
        <f>IF('[1]期日前　県議'!I8="","",'[1]期日前　県議'!I8)</f>
        <v>134</v>
      </c>
      <c r="H8" s="104">
        <f t="shared" si="11"/>
        <v>237</v>
      </c>
      <c r="I8" s="119"/>
      <c r="J8" s="120"/>
      <c r="K8" s="121"/>
      <c r="L8" s="109">
        <f t="shared" si="1"/>
        <v>373</v>
      </c>
      <c r="M8" s="104">
        <f t="shared" si="2"/>
        <v>476</v>
      </c>
      <c r="N8" s="110">
        <f t="shared" si="3"/>
        <v>849</v>
      </c>
      <c r="O8" s="102" t="str">
        <f>IF('[1]期日前　県議'!Q8="","",'[1]期日前　県議'!Q8)</f>
        <v/>
      </c>
      <c r="P8" s="103" t="str">
        <f>IF('[1]期日前　県議'!R8="","",'[1]期日前　県議'!R8)</f>
        <v/>
      </c>
      <c r="Q8" s="104" t="str">
        <f t="shared" si="4"/>
        <v/>
      </c>
      <c r="R8" s="105" t="str">
        <f>IF('[1]期日前　県議'!V8="","",'[1]期日前　県議'!V8)</f>
        <v/>
      </c>
      <c r="S8" s="103" t="str">
        <f>IF('[1]期日前　県議'!W8="","",'[1]期日前　県議'!W8)</f>
        <v/>
      </c>
      <c r="T8" s="111" t="str">
        <f t="shared" si="5"/>
        <v/>
      </c>
      <c r="U8" s="112"/>
      <c r="V8" s="113"/>
      <c r="W8" s="114"/>
      <c r="X8" s="109" t="str">
        <f t="shared" si="6"/>
        <v/>
      </c>
      <c r="Y8" s="103" t="str">
        <f t="shared" si="7"/>
        <v/>
      </c>
      <c r="Z8" s="115" t="str">
        <f t="shared" si="7"/>
        <v/>
      </c>
      <c r="AA8" s="102">
        <f>IF('[1]期日前　県議'!AE8="","",'[1]期日前　県議'!AE8)</f>
        <v>230</v>
      </c>
      <c r="AB8" s="103">
        <f>IF('[1]期日前　県議'!AF8="","",'[1]期日前　県議'!AF8)</f>
        <v>241</v>
      </c>
      <c r="AC8" s="104">
        <f t="shared" si="8"/>
        <v>471</v>
      </c>
      <c r="AD8" s="105">
        <f>IF('[1]期日前　県議'!AJ8="","",'[1]期日前　県議'!AJ8)</f>
        <v>89</v>
      </c>
      <c r="AE8" s="103">
        <f>IF('[1]期日前　県議'!AK8="","",'[1]期日前　県議'!AK8)</f>
        <v>118</v>
      </c>
      <c r="AF8" s="111">
        <f t="shared" si="9"/>
        <v>207</v>
      </c>
      <c r="AG8" s="122"/>
      <c r="AH8" s="123"/>
      <c r="AI8" s="124"/>
      <c r="AJ8" s="109">
        <f t="shared" si="10"/>
        <v>319</v>
      </c>
      <c r="AK8" s="104">
        <f t="shared" si="10"/>
        <v>359</v>
      </c>
      <c r="AL8" s="110">
        <f t="shared" si="10"/>
        <v>678</v>
      </c>
    </row>
    <row r="9" spans="1:54" ht="24.9" customHeight="1" x14ac:dyDescent="0.5">
      <c r="A9" s="100">
        <f>'[1]期日前　県議'!A9</f>
        <v>43557</v>
      </c>
      <c r="B9" s="101" t="s">
        <v>16</v>
      </c>
      <c r="C9" s="102">
        <f>IF('[1]期日前　県議'!C9="","",'[1]期日前　県議'!C9)</f>
        <v>311</v>
      </c>
      <c r="D9" s="103">
        <f>IF('[1]期日前　県議'!D9="","",'[1]期日前　県議'!D9)</f>
        <v>392</v>
      </c>
      <c r="E9" s="104">
        <f t="shared" si="0"/>
        <v>703</v>
      </c>
      <c r="F9" s="105">
        <f>IF('[1]期日前　県議'!H9="","",'[1]期日前　県議'!H9)</f>
        <v>103</v>
      </c>
      <c r="G9" s="103">
        <f>IF('[1]期日前　県議'!I9="","",'[1]期日前　県議'!I9)</f>
        <v>158</v>
      </c>
      <c r="H9" s="104">
        <f t="shared" si="11"/>
        <v>261</v>
      </c>
      <c r="I9" s="119"/>
      <c r="J9" s="120"/>
      <c r="K9" s="121"/>
      <c r="L9" s="109">
        <f t="shared" si="1"/>
        <v>414</v>
      </c>
      <c r="M9" s="104">
        <f t="shared" si="2"/>
        <v>550</v>
      </c>
      <c r="N9" s="110">
        <f t="shared" si="3"/>
        <v>964</v>
      </c>
      <c r="O9" s="102" t="str">
        <f>IF('[1]期日前　県議'!Q9="","",'[1]期日前　県議'!Q9)</f>
        <v/>
      </c>
      <c r="P9" s="103" t="str">
        <f>IF('[1]期日前　県議'!R9="","",'[1]期日前　県議'!R9)</f>
        <v/>
      </c>
      <c r="Q9" s="104" t="str">
        <f t="shared" si="4"/>
        <v/>
      </c>
      <c r="R9" s="105" t="str">
        <f>IF('[1]期日前　県議'!V9="","",'[1]期日前　県議'!V9)</f>
        <v/>
      </c>
      <c r="S9" s="103" t="str">
        <f>IF('[1]期日前　県議'!W9="","",'[1]期日前　県議'!W9)</f>
        <v/>
      </c>
      <c r="T9" s="111" t="str">
        <f t="shared" si="5"/>
        <v/>
      </c>
      <c r="U9" s="112"/>
      <c r="V9" s="113"/>
      <c r="W9" s="114"/>
      <c r="X9" s="109" t="str">
        <f t="shared" si="6"/>
        <v/>
      </c>
      <c r="Y9" s="103" t="str">
        <f t="shared" si="7"/>
        <v/>
      </c>
      <c r="Z9" s="115" t="str">
        <f t="shared" si="7"/>
        <v/>
      </c>
      <c r="AA9" s="102">
        <f>IF('[1]期日前　県議'!AE9="","",'[1]期日前　県議'!AE9)</f>
        <v>244</v>
      </c>
      <c r="AB9" s="103">
        <f>IF('[1]期日前　県議'!AF9="","",'[1]期日前　県議'!AF9)</f>
        <v>274</v>
      </c>
      <c r="AC9" s="104">
        <f t="shared" si="8"/>
        <v>518</v>
      </c>
      <c r="AD9" s="105">
        <f>IF('[1]期日前　県議'!AJ9="","",'[1]期日前　県議'!AJ9)</f>
        <v>117</v>
      </c>
      <c r="AE9" s="103">
        <f>IF('[1]期日前　県議'!AK9="","",'[1]期日前　県議'!AK9)</f>
        <v>132</v>
      </c>
      <c r="AF9" s="111">
        <f t="shared" si="9"/>
        <v>249</v>
      </c>
      <c r="AG9" s="122"/>
      <c r="AH9" s="123"/>
      <c r="AI9" s="124"/>
      <c r="AJ9" s="109">
        <f t="shared" si="10"/>
        <v>361</v>
      </c>
      <c r="AK9" s="104">
        <f t="shared" si="10"/>
        <v>406</v>
      </c>
      <c r="AL9" s="110">
        <f t="shared" si="10"/>
        <v>767</v>
      </c>
    </row>
    <row r="10" spans="1:54" ht="24.9" customHeight="1" x14ac:dyDescent="0.5">
      <c r="A10" s="100">
        <f>'[1]期日前　県議'!A10</f>
        <v>43558</v>
      </c>
      <c r="B10" s="101" t="s">
        <v>17</v>
      </c>
      <c r="C10" s="102">
        <f>IF('[1]期日前　県議'!C10="","",'[1]期日前　県議'!C10)</f>
        <v>348</v>
      </c>
      <c r="D10" s="103">
        <f>IF('[1]期日前　県議'!D10="","",'[1]期日前　県議'!D10)</f>
        <v>437</v>
      </c>
      <c r="E10" s="104">
        <f t="shared" si="0"/>
        <v>785</v>
      </c>
      <c r="F10" s="105">
        <f>IF('[1]期日前　県議'!H10="","",'[1]期日前　県議'!H10)</f>
        <v>142</v>
      </c>
      <c r="G10" s="103">
        <f>IF('[1]期日前　県議'!I10="","",'[1]期日前　県議'!I10)</f>
        <v>225</v>
      </c>
      <c r="H10" s="104">
        <f t="shared" si="11"/>
        <v>367</v>
      </c>
      <c r="I10" s="125"/>
      <c r="J10" s="126"/>
      <c r="K10" s="127"/>
      <c r="L10" s="109">
        <f t="shared" si="1"/>
        <v>490</v>
      </c>
      <c r="M10" s="104">
        <f t="shared" si="2"/>
        <v>662</v>
      </c>
      <c r="N10" s="110">
        <f t="shared" si="3"/>
        <v>1152</v>
      </c>
      <c r="O10" s="102" t="str">
        <f>IF('[1]期日前　県議'!Q10="","",'[1]期日前　県議'!Q10)</f>
        <v/>
      </c>
      <c r="P10" s="103" t="str">
        <f>IF('[1]期日前　県議'!R10="","",'[1]期日前　県議'!R10)</f>
        <v/>
      </c>
      <c r="Q10" s="104" t="str">
        <f t="shared" si="4"/>
        <v/>
      </c>
      <c r="R10" s="105" t="str">
        <f>IF('[1]期日前　県議'!V10="","",'[1]期日前　県議'!V10)</f>
        <v/>
      </c>
      <c r="S10" s="103" t="str">
        <f>IF('[1]期日前　県議'!W10="","",'[1]期日前　県議'!W10)</f>
        <v/>
      </c>
      <c r="T10" s="111" t="str">
        <f t="shared" si="5"/>
        <v/>
      </c>
      <c r="U10" s="112"/>
      <c r="V10" s="113"/>
      <c r="W10" s="114"/>
      <c r="X10" s="109" t="str">
        <f t="shared" si="6"/>
        <v/>
      </c>
      <c r="Y10" s="103" t="str">
        <f t="shared" si="7"/>
        <v/>
      </c>
      <c r="Z10" s="115" t="str">
        <f t="shared" si="7"/>
        <v/>
      </c>
      <c r="AA10" s="102">
        <f>IF('[1]期日前　県議'!AE10="","",'[1]期日前　県議'!AE10)</f>
        <v>260</v>
      </c>
      <c r="AB10" s="103">
        <f>IF('[1]期日前　県議'!AF10="","",'[1]期日前　県議'!AF10)</f>
        <v>340</v>
      </c>
      <c r="AC10" s="104">
        <f t="shared" si="8"/>
        <v>600</v>
      </c>
      <c r="AD10" s="105">
        <f>IF('[1]期日前　県議'!AJ10="","",'[1]期日前　県議'!AJ10)</f>
        <v>121</v>
      </c>
      <c r="AE10" s="103">
        <f>IF('[1]期日前　県議'!AK10="","",'[1]期日前　県議'!AK10)</f>
        <v>161</v>
      </c>
      <c r="AF10" s="111">
        <f t="shared" si="9"/>
        <v>282</v>
      </c>
      <c r="AG10" s="128"/>
      <c r="AH10" s="129"/>
      <c r="AI10" s="130"/>
      <c r="AJ10" s="109">
        <f t="shared" si="10"/>
        <v>381</v>
      </c>
      <c r="AK10" s="104">
        <f t="shared" si="10"/>
        <v>501</v>
      </c>
      <c r="AL10" s="110">
        <f t="shared" si="10"/>
        <v>882</v>
      </c>
    </row>
    <row r="11" spans="1:54" ht="24.9" customHeight="1" x14ac:dyDescent="0.5">
      <c r="A11" s="100">
        <f>'[1]期日前　県議'!A11</f>
        <v>43559</v>
      </c>
      <c r="B11" s="101" t="s">
        <v>18</v>
      </c>
      <c r="C11" s="102">
        <f>IF('[1]期日前　県議'!C11="","",'[1]期日前　県議'!C11)</f>
        <v>369</v>
      </c>
      <c r="D11" s="103">
        <f>IF('[1]期日前　県議'!D11="","",'[1]期日前　県議'!D11)</f>
        <v>467</v>
      </c>
      <c r="E11" s="104">
        <f t="shared" si="0"/>
        <v>836</v>
      </c>
      <c r="F11" s="105">
        <f>IF('[1]期日前　県議'!H11="","",'[1]期日前　県議'!H11)</f>
        <v>129</v>
      </c>
      <c r="G11" s="103">
        <f>IF('[1]期日前　県議'!I11="","",'[1]期日前　県議'!I11)</f>
        <v>207</v>
      </c>
      <c r="H11" s="104">
        <f t="shared" si="11"/>
        <v>336</v>
      </c>
      <c r="I11" s="109">
        <f>IF('[1]期日前　県議'!K11="","",'[1]期日前　県議'!K11)</f>
        <v>64</v>
      </c>
      <c r="J11" s="103">
        <f>IF('[1]期日前　県議'!L11="","",'[1]期日前　県議'!L11)</f>
        <v>110</v>
      </c>
      <c r="K11" s="111">
        <f>IF(I11="","",SUM(I11:J11))</f>
        <v>174</v>
      </c>
      <c r="L11" s="109">
        <f t="shared" si="1"/>
        <v>562</v>
      </c>
      <c r="M11" s="104">
        <f t="shared" si="2"/>
        <v>784</v>
      </c>
      <c r="N11" s="110">
        <f t="shared" si="3"/>
        <v>1346</v>
      </c>
      <c r="O11" s="102" t="str">
        <f>IF('[1]期日前　県議'!Q11="","",'[1]期日前　県議'!Q11)</f>
        <v/>
      </c>
      <c r="P11" s="103" t="str">
        <f>IF('[1]期日前　県議'!R11="","",'[1]期日前　県議'!R11)</f>
        <v/>
      </c>
      <c r="Q11" s="104" t="str">
        <f t="shared" si="4"/>
        <v/>
      </c>
      <c r="R11" s="105" t="str">
        <f>IF('[1]期日前　県議'!V11="","",'[1]期日前　県議'!V11)</f>
        <v/>
      </c>
      <c r="S11" s="103" t="str">
        <f>IF('[1]期日前　県議'!W11="","",'[1]期日前　県議'!W11)</f>
        <v/>
      </c>
      <c r="T11" s="111" t="str">
        <f t="shared" si="5"/>
        <v/>
      </c>
      <c r="U11" s="112"/>
      <c r="V11" s="113"/>
      <c r="W11" s="114"/>
      <c r="X11" s="109" t="str">
        <f t="shared" si="6"/>
        <v/>
      </c>
      <c r="Y11" s="103" t="str">
        <f t="shared" si="7"/>
        <v/>
      </c>
      <c r="Z11" s="115" t="str">
        <f t="shared" si="7"/>
        <v/>
      </c>
      <c r="AA11" s="102">
        <f>IF('[1]期日前　県議'!AE11="","",'[1]期日前　県議'!AE11)</f>
        <v>279</v>
      </c>
      <c r="AB11" s="103">
        <f>IF('[1]期日前　県議'!AF11="","",'[1]期日前　県議'!AF11)</f>
        <v>384</v>
      </c>
      <c r="AC11" s="104">
        <f t="shared" si="8"/>
        <v>663</v>
      </c>
      <c r="AD11" s="105">
        <f>IF('[1]期日前　県議'!AJ11="","",'[1]期日前　県議'!AJ11)</f>
        <v>133</v>
      </c>
      <c r="AE11" s="103">
        <f>IF('[1]期日前　県議'!AK11="","",'[1]期日前　県議'!AK11)</f>
        <v>190</v>
      </c>
      <c r="AF11" s="111">
        <f t="shared" si="9"/>
        <v>323</v>
      </c>
      <c r="AG11" s="109">
        <f>IF('[1]期日前　県議'!AM11="","",'[1]期日前　県議'!AM11)</f>
        <v>135</v>
      </c>
      <c r="AH11" s="103">
        <f>IF('[1]期日前　県議'!AN11="","",'[1]期日前　県議'!AN11)</f>
        <v>225</v>
      </c>
      <c r="AI11" s="111">
        <f>IF(AG11="","",SUM(AG11:AH11))</f>
        <v>360</v>
      </c>
      <c r="AJ11" s="109">
        <f t="shared" si="10"/>
        <v>547</v>
      </c>
      <c r="AK11" s="104">
        <f t="shared" si="10"/>
        <v>799</v>
      </c>
      <c r="AL11" s="110">
        <f t="shared" si="10"/>
        <v>1346</v>
      </c>
    </row>
    <row r="12" spans="1:54" ht="24.9" customHeight="1" x14ac:dyDescent="0.5">
      <c r="A12" s="100">
        <f>'[1]期日前　県議'!A12</f>
        <v>43560</v>
      </c>
      <c r="B12" s="101" t="s">
        <v>19</v>
      </c>
      <c r="C12" s="102">
        <f>IF('[1]期日前　県議'!C12="","",'[1]期日前　県議'!C12)</f>
        <v>425</v>
      </c>
      <c r="D12" s="103">
        <f>IF('[1]期日前　県議'!D12="","",'[1]期日前　県議'!D12)</f>
        <v>545</v>
      </c>
      <c r="E12" s="104">
        <f t="shared" si="0"/>
        <v>970</v>
      </c>
      <c r="F12" s="105">
        <f>IF('[1]期日前　県議'!H12="","",'[1]期日前　県議'!H12)</f>
        <v>136</v>
      </c>
      <c r="G12" s="103">
        <f>IF('[1]期日前　県議'!I12="","",'[1]期日前　県議'!I12)</f>
        <v>213</v>
      </c>
      <c r="H12" s="104">
        <f t="shared" si="11"/>
        <v>349</v>
      </c>
      <c r="I12" s="109">
        <f>IF('[1]期日前　県議'!K12="","",'[1]期日前　県議'!K12)</f>
        <v>45</v>
      </c>
      <c r="J12" s="103">
        <f>IF('[1]期日前　県議'!L12="","",'[1]期日前　県議'!L12)</f>
        <v>113</v>
      </c>
      <c r="K12" s="111">
        <f>IF(I12="","",SUM(I12:J12))</f>
        <v>158</v>
      </c>
      <c r="L12" s="109">
        <f t="shared" si="1"/>
        <v>606</v>
      </c>
      <c r="M12" s="104">
        <f t="shared" si="2"/>
        <v>871</v>
      </c>
      <c r="N12" s="110">
        <f t="shared" si="3"/>
        <v>1477</v>
      </c>
      <c r="O12" s="102" t="str">
        <f>IF('[1]期日前　県議'!Q12="","",'[1]期日前　県議'!Q12)</f>
        <v/>
      </c>
      <c r="P12" s="103" t="str">
        <f>IF('[1]期日前　県議'!R12="","",'[1]期日前　県議'!R12)</f>
        <v/>
      </c>
      <c r="Q12" s="104" t="str">
        <f t="shared" si="4"/>
        <v/>
      </c>
      <c r="R12" s="105" t="str">
        <f>IF('[1]期日前　県議'!V12="","",'[1]期日前　県議'!V12)</f>
        <v/>
      </c>
      <c r="S12" s="103" t="str">
        <f>IF('[1]期日前　県議'!W12="","",'[1]期日前　県議'!W12)</f>
        <v/>
      </c>
      <c r="T12" s="111" t="str">
        <f t="shared" si="5"/>
        <v/>
      </c>
      <c r="U12" s="112"/>
      <c r="V12" s="113"/>
      <c r="W12" s="114"/>
      <c r="X12" s="109" t="str">
        <f t="shared" si="6"/>
        <v/>
      </c>
      <c r="Y12" s="103" t="str">
        <f t="shared" si="7"/>
        <v/>
      </c>
      <c r="Z12" s="115" t="str">
        <f t="shared" si="7"/>
        <v/>
      </c>
      <c r="AA12" s="102">
        <f>IF('[1]期日前　県議'!AE12="","",'[1]期日前　県議'!AE12)</f>
        <v>310</v>
      </c>
      <c r="AB12" s="103">
        <f>IF('[1]期日前　県議'!AF12="","",'[1]期日前　県議'!AF12)</f>
        <v>448</v>
      </c>
      <c r="AC12" s="104">
        <f t="shared" si="8"/>
        <v>758</v>
      </c>
      <c r="AD12" s="105">
        <f>IF('[1]期日前　県議'!AJ12="","",'[1]期日前　県議'!AJ12)</f>
        <v>153</v>
      </c>
      <c r="AE12" s="103">
        <f>IF('[1]期日前　県議'!AK12="","",'[1]期日前　県議'!AK12)</f>
        <v>234</v>
      </c>
      <c r="AF12" s="111">
        <f t="shared" si="9"/>
        <v>387</v>
      </c>
      <c r="AG12" s="109">
        <f>IF('[1]期日前　県議'!AM12="","",'[1]期日前　県議'!AM12)</f>
        <v>117</v>
      </c>
      <c r="AH12" s="103">
        <f>IF('[1]期日前　県議'!AN12="","",'[1]期日前　県議'!AN12)</f>
        <v>193</v>
      </c>
      <c r="AI12" s="111">
        <f>IF(AG12="","",SUM(AG12:AH12))</f>
        <v>310</v>
      </c>
      <c r="AJ12" s="109">
        <f t="shared" si="10"/>
        <v>580</v>
      </c>
      <c r="AK12" s="104">
        <f t="shared" si="10"/>
        <v>875</v>
      </c>
      <c r="AL12" s="110">
        <f t="shared" si="10"/>
        <v>1455</v>
      </c>
    </row>
    <row r="13" spans="1:54" ht="24.9" customHeight="1" thickBot="1" x14ac:dyDescent="0.55000000000000004">
      <c r="A13" s="100">
        <f>'[1]期日前　県議'!A13</f>
        <v>43561</v>
      </c>
      <c r="B13" s="101" t="s">
        <v>13</v>
      </c>
      <c r="C13" s="102">
        <f>IF('[1]期日前　県議'!C13="","",'[1]期日前　県議'!C13)</f>
        <v>784</v>
      </c>
      <c r="D13" s="103">
        <f>IF('[1]期日前　県議'!D13="","",'[1]期日前　県議'!D13)</f>
        <v>822</v>
      </c>
      <c r="E13" s="104">
        <f t="shared" si="0"/>
        <v>1606</v>
      </c>
      <c r="F13" s="131">
        <f>IF('[1]期日前　県議'!H13="","",'[1]期日前　県議'!H13)</f>
        <v>311</v>
      </c>
      <c r="G13" s="132">
        <f>IF('[1]期日前　県議'!I13="","",'[1]期日前　県議'!I13)</f>
        <v>342</v>
      </c>
      <c r="H13" s="133">
        <f>IF(F13="","",SUM(F13:G13))</f>
        <v>653</v>
      </c>
      <c r="I13" s="134">
        <f>IF('[1]期日前　県議'!K13="","",'[1]期日前　県議'!K13)</f>
        <v>101</v>
      </c>
      <c r="J13" s="135">
        <f>IF('[1]期日前　県議'!L13="","",'[1]期日前　県議'!L13)</f>
        <v>161</v>
      </c>
      <c r="K13" s="136">
        <f>IF(I13="","",SUM(I13:J13))</f>
        <v>262</v>
      </c>
      <c r="L13" s="137">
        <f t="shared" si="1"/>
        <v>1196</v>
      </c>
      <c r="M13" s="133">
        <f t="shared" si="2"/>
        <v>1325</v>
      </c>
      <c r="N13" s="138">
        <f t="shared" si="3"/>
        <v>2521</v>
      </c>
      <c r="O13" s="139" t="str">
        <f>IF('[1]期日前　県議'!Q13="","",'[1]期日前　県議'!Q13)</f>
        <v/>
      </c>
      <c r="P13" s="132" t="str">
        <f>IF('[1]期日前　県議'!R13="","",'[1]期日前　県議'!R13)</f>
        <v/>
      </c>
      <c r="Q13" s="133" t="str">
        <f>IF(O13="","",SUM(O13,P13))</f>
        <v/>
      </c>
      <c r="R13" s="131" t="str">
        <f>IF('[1]期日前　県議'!V13="","",'[1]期日前　県議'!V13)</f>
        <v/>
      </c>
      <c r="S13" s="132" t="str">
        <f>IF('[1]期日前　県議'!W13="","",'[1]期日前　県議'!W13)</f>
        <v/>
      </c>
      <c r="T13" s="140" t="str">
        <f t="shared" si="5"/>
        <v/>
      </c>
      <c r="U13" s="112"/>
      <c r="V13" s="113"/>
      <c r="W13" s="114"/>
      <c r="X13" s="137" t="str">
        <f t="shared" si="6"/>
        <v/>
      </c>
      <c r="Y13" s="132" t="str">
        <f t="shared" si="7"/>
        <v/>
      </c>
      <c r="Z13" s="141" t="str">
        <f t="shared" si="7"/>
        <v/>
      </c>
      <c r="AA13" s="139">
        <f>IF('[1]期日前　県議'!AE13="","",'[1]期日前　県議'!AE13)</f>
        <v>537</v>
      </c>
      <c r="AB13" s="132">
        <f>IF('[1]期日前　県議'!AF13="","",'[1]期日前　県議'!AF13)</f>
        <v>544</v>
      </c>
      <c r="AC13" s="133">
        <f t="shared" si="8"/>
        <v>1081</v>
      </c>
      <c r="AD13" s="131">
        <f>IF('[1]期日前　県議'!AJ13="","",'[1]期日前　県議'!AJ13)</f>
        <v>348</v>
      </c>
      <c r="AE13" s="132">
        <f>IF('[1]期日前　県議'!AK13="","",'[1]期日前　県議'!AK13)</f>
        <v>391</v>
      </c>
      <c r="AF13" s="140">
        <f t="shared" si="9"/>
        <v>739</v>
      </c>
      <c r="AG13" s="134">
        <f>IF('[1]期日前　県議'!AM13="","",'[1]期日前　県議'!AM13)</f>
        <v>252</v>
      </c>
      <c r="AH13" s="135">
        <f>IF('[1]期日前　県議'!AN13="","",'[1]期日前　県議'!AN13)</f>
        <v>330</v>
      </c>
      <c r="AI13" s="136">
        <f>IF(AG13="","",SUM(AG13:AH13))</f>
        <v>582</v>
      </c>
      <c r="AJ13" s="137">
        <f t="shared" si="10"/>
        <v>1137</v>
      </c>
      <c r="AK13" s="133">
        <f t="shared" si="10"/>
        <v>1265</v>
      </c>
      <c r="AL13" s="138">
        <f t="shared" si="10"/>
        <v>2402</v>
      </c>
    </row>
    <row r="14" spans="1:54" ht="24.9" customHeight="1" thickBot="1" x14ac:dyDescent="0.55000000000000004">
      <c r="A14" s="142" t="s">
        <v>35</v>
      </c>
      <c r="B14" s="143"/>
      <c r="C14" s="144">
        <f t="shared" ref="C14:H14" si="12">IF(C6="","",SUM(C6:C13))</f>
        <v>3252</v>
      </c>
      <c r="D14" s="145">
        <f t="shared" si="12"/>
        <v>3742</v>
      </c>
      <c r="E14" s="146">
        <f t="shared" si="12"/>
        <v>6994</v>
      </c>
      <c r="F14" s="147">
        <f t="shared" si="12"/>
        <v>1238</v>
      </c>
      <c r="G14" s="145">
        <f t="shared" si="12"/>
        <v>1622</v>
      </c>
      <c r="H14" s="146">
        <f t="shared" si="12"/>
        <v>2860</v>
      </c>
      <c r="I14" s="147">
        <f>IF(I11="","",SUM(I11:I13))</f>
        <v>210</v>
      </c>
      <c r="J14" s="145">
        <f>IF(J11="","",SUM(J11:J13))</f>
        <v>384</v>
      </c>
      <c r="K14" s="148">
        <f>IF(K11="","",SUM(K11:K13))</f>
        <v>594</v>
      </c>
      <c r="L14" s="147">
        <f t="shared" ref="L14:T14" si="13">IF(L6="","",SUM(L6:L13))</f>
        <v>4700</v>
      </c>
      <c r="M14" s="146">
        <f t="shared" si="13"/>
        <v>5748</v>
      </c>
      <c r="N14" s="149">
        <f t="shared" si="13"/>
        <v>10448</v>
      </c>
      <c r="O14" s="144" t="str">
        <f t="shared" si="13"/>
        <v/>
      </c>
      <c r="P14" s="145" t="str">
        <f t="shared" si="13"/>
        <v/>
      </c>
      <c r="Q14" s="146" t="str">
        <f t="shared" si="13"/>
        <v/>
      </c>
      <c r="R14" s="150" t="str">
        <f t="shared" si="13"/>
        <v/>
      </c>
      <c r="S14" s="145" t="str">
        <f t="shared" si="13"/>
        <v/>
      </c>
      <c r="T14" s="148" t="str">
        <f t="shared" si="13"/>
        <v/>
      </c>
      <c r="U14" s="151"/>
      <c r="V14" s="152"/>
      <c r="W14" s="153"/>
      <c r="X14" s="147" t="str">
        <f t="shared" ref="X14:AF14" si="14">IF(X6="","",SUM(X6:X13))</f>
        <v/>
      </c>
      <c r="Y14" s="145" t="str">
        <f t="shared" si="14"/>
        <v/>
      </c>
      <c r="Z14" s="154" t="str">
        <f t="shared" si="14"/>
        <v/>
      </c>
      <c r="AA14" s="144">
        <f t="shared" si="14"/>
        <v>2378</v>
      </c>
      <c r="AB14" s="145">
        <f t="shared" si="14"/>
        <v>2714</v>
      </c>
      <c r="AC14" s="146">
        <f t="shared" si="14"/>
        <v>5092</v>
      </c>
      <c r="AD14" s="150">
        <f t="shared" si="14"/>
        <v>1234</v>
      </c>
      <c r="AE14" s="145">
        <f t="shared" si="14"/>
        <v>1484</v>
      </c>
      <c r="AF14" s="148">
        <f t="shared" si="14"/>
        <v>2718</v>
      </c>
      <c r="AG14" s="147">
        <f>IF(AG11="","",SUM(AG11:AG13))</f>
        <v>504</v>
      </c>
      <c r="AH14" s="145">
        <f>IF(AH11="","",SUM(AH11:AH13))</f>
        <v>748</v>
      </c>
      <c r="AI14" s="148">
        <f>IF(AI11="","",SUM(AI11:AI13))</f>
        <v>1252</v>
      </c>
      <c r="AJ14" s="147">
        <f>IF(AJ6="","",SUM(AJ6:AJ13))</f>
        <v>4116</v>
      </c>
      <c r="AK14" s="146">
        <f>IF(AK6="","",SUM(AK6:AK13))</f>
        <v>4946</v>
      </c>
      <c r="AL14" s="149">
        <f>IF(AL6="","",SUM(AL6:AL13))</f>
        <v>9062</v>
      </c>
    </row>
    <row r="15" spans="1:54" ht="24.9" customHeight="1" thickBot="1" x14ac:dyDescent="0.55000000000000004">
      <c r="AU15" s="155"/>
      <c r="AV15" s="155"/>
      <c r="AW15" s="155"/>
      <c r="AX15" s="155"/>
    </row>
    <row r="16" spans="1:54" ht="24.9" customHeight="1" x14ac:dyDescent="0.5">
      <c r="A16" s="71" t="s">
        <v>24</v>
      </c>
      <c r="B16" s="72"/>
      <c r="C16" s="73" t="s">
        <v>36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73" t="s">
        <v>37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A16" s="73" t="s">
        <v>38</v>
      </c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5"/>
      <c r="AU16" s="155"/>
      <c r="AV16" s="98"/>
      <c r="AW16" s="98"/>
      <c r="AX16" s="98"/>
    </row>
    <row r="17" spans="1:54" ht="24.9" customHeight="1" x14ac:dyDescent="0.5">
      <c r="A17" s="76"/>
      <c r="B17" s="77"/>
      <c r="C17" s="78" t="s">
        <v>28</v>
      </c>
      <c r="D17" s="79"/>
      <c r="E17" s="79"/>
      <c r="F17" s="80" t="s">
        <v>39</v>
      </c>
      <c r="G17" s="79"/>
      <c r="H17" s="81"/>
      <c r="I17" s="85"/>
      <c r="J17" s="86"/>
      <c r="K17" s="86"/>
      <c r="L17" s="82" t="s">
        <v>31</v>
      </c>
      <c r="M17" s="83"/>
      <c r="N17" s="84"/>
      <c r="O17" s="78" t="s">
        <v>28</v>
      </c>
      <c r="P17" s="79"/>
      <c r="Q17" s="79"/>
      <c r="R17" s="80" t="s">
        <v>40</v>
      </c>
      <c r="S17" s="79"/>
      <c r="T17" s="81"/>
      <c r="U17" s="80" t="s">
        <v>30</v>
      </c>
      <c r="V17" s="79"/>
      <c r="W17" s="81"/>
      <c r="X17" s="82" t="s">
        <v>33</v>
      </c>
      <c r="Y17" s="83"/>
      <c r="Z17" s="84"/>
      <c r="AA17" s="78" t="s">
        <v>28</v>
      </c>
      <c r="AB17" s="79"/>
      <c r="AC17" s="79"/>
      <c r="AD17" s="80" t="s">
        <v>41</v>
      </c>
      <c r="AE17" s="79"/>
      <c r="AF17" s="81"/>
      <c r="AG17" s="80" t="s">
        <v>30</v>
      </c>
      <c r="AH17" s="79"/>
      <c r="AI17" s="81"/>
      <c r="AJ17" s="82" t="s">
        <v>33</v>
      </c>
      <c r="AK17" s="83"/>
      <c r="AL17" s="84"/>
      <c r="AU17" s="155"/>
      <c r="AV17" s="155"/>
      <c r="AW17" s="155"/>
      <c r="AX17" s="155"/>
    </row>
    <row r="18" spans="1:54" ht="24.9" customHeight="1" x14ac:dyDescent="0.5">
      <c r="A18" s="89"/>
      <c r="B18" s="90"/>
      <c r="C18" s="91" t="s">
        <v>6</v>
      </c>
      <c r="D18" s="92" t="s">
        <v>7</v>
      </c>
      <c r="E18" s="93" t="s">
        <v>8</v>
      </c>
      <c r="F18" s="94" t="s">
        <v>6</v>
      </c>
      <c r="G18" s="92" t="s">
        <v>7</v>
      </c>
      <c r="H18" s="95" t="s">
        <v>8</v>
      </c>
      <c r="I18" s="156"/>
      <c r="J18" s="155"/>
      <c r="K18" s="155"/>
      <c r="L18" s="94" t="s">
        <v>6</v>
      </c>
      <c r="M18" s="93" t="s">
        <v>7</v>
      </c>
      <c r="N18" s="96" t="s">
        <v>8</v>
      </c>
      <c r="O18" s="91" t="s">
        <v>6</v>
      </c>
      <c r="P18" s="92" t="s">
        <v>7</v>
      </c>
      <c r="Q18" s="93" t="s">
        <v>8</v>
      </c>
      <c r="R18" s="94" t="s">
        <v>6</v>
      </c>
      <c r="S18" s="92" t="s">
        <v>7</v>
      </c>
      <c r="T18" s="95" t="s">
        <v>8</v>
      </c>
      <c r="U18" s="94" t="s">
        <v>6</v>
      </c>
      <c r="V18" s="92" t="s">
        <v>7</v>
      </c>
      <c r="W18" s="95" t="s">
        <v>8</v>
      </c>
      <c r="X18" s="94" t="s">
        <v>6</v>
      </c>
      <c r="Y18" s="92" t="s">
        <v>7</v>
      </c>
      <c r="Z18" s="96" t="s">
        <v>8</v>
      </c>
      <c r="AA18" s="91" t="s">
        <v>6</v>
      </c>
      <c r="AB18" s="92" t="s">
        <v>7</v>
      </c>
      <c r="AC18" s="93" t="s">
        <v>8</v>
      </c>
      <c r="AD18" s="94" t="s">
        <v>6</v>
      </c>
      <c r="AE18" s="92" t="s">
        <v>7</v>
      </c>
      <c r="AF18" s="95" t="s">
        <v>8</v>
      </c>
      <c r="AG18" s="94" t="s">
        <v>6</v>
      </c>
      <c r="AH18" s="92" t="s">
        <v>7</v>
      </c>
      <c r="AI18" s="95" t="s">
        <v>8</v>
      </c>
      <c r="AJ18" s="94" t="s">
        <v>6</v>
      </c>
      <c r="AK18" s="92" t="s">
        <v>7</v>
      </c>
      <c r="AL18" s="96" t="s">
        <v>8</v>
      </c>
      <c r="AU18" s="155"/>
      <c r="AV18" s="155"/>
      <c r="AW18" s="155"/>
      <c r="AX18" s="155"/>
    </row>
    <row r="19" spans="1:54" ht="24.9" customHeight="1" x14ac:dyDescent="0.5">
      <c r="A19" s="100">
        <f t="shared" ref="A19:A26" si="15">A6</f>
        <v>43554</v>
      </c>
      <c r="B19" s="101" t="s">
        <v>13</v>
      </c>
      <c r="C19" s="102">
        <f>IF('[1]期日前　県議'!AS6="","",'[1]期日前　県議'!AS6)</f>
        <v>415</v>
      </c>
      <c r="D19" s="103">
        <f>IF('[1]期日前　県議'!AT6="","",'[1]期日前　県議'!AT6)</f>
        <v>405</v>
      </c>
      <c r="E19" s="104">
        <f t="shared" ref="E19:E26" si="16">IF(C19="","",SUM(C19,D19))</f>
        <v>820</v>
      </c>
      <c r="F19" s="105">
        <f>IF('[1]期日前　県議'!AX6="","",'[1]期日前　県議'!AX6)</f>
        <v>93</v>
      </c>
      <c r="G19" s="103">
        <f>IF('[1]期日前　県議'!AY6="","",'[1]期日前　県議'!AY6)</f>
        <v>148</v>
      </c>
      <c r="H19" s="111">
        <f t="shared" ref="H19:H26" si="17">IF(F19="","",SUM(F19,G19))</f>
        <v>241</v>
      </c>
      <c r="I19" s="131"/>
      <c r="J19" s="157"/>
      <c r="K19" s="157"/>
      <c r="L19" s="109">
        <f t="shared" ref="L19:L26" si="18">IF(C19="","",SUM(C19+F19+I19))</f>
        <v>508</v>
      </c>
      <c r="M19" s="104">
        <f t="shared" ref="M19:N26" si="19">IF(D19="","",SUM(D19+G19+J19))</f>
        <v>553</v>
      </c>
      <c r="N19" s="110">
        <f t="shared" si="19"/>
        <v>1061</v>
      </c>
      <c r="O19" s="102">
        <f>IF('[1]期日前　県議'!C20="","",'[1]期日前　県議'!C20)</f>
        <v>327</v>
      </c>
      <c r="P19" s="103">
        <f>IF('[1]期日前　県議'!D20="","",'[1]期日前　県議'!D20)</f>
        <v>269</v>
      </c>
      <c r="Q19" s="104">
        <f t="shared" ref="Q19:Q26" si="20">IF(O19="","",SUM(O19,P19))</f>
        <v>596</v>
      </c>
      <c r="R19" s="105">
        <f>IF('[1]期日前　県議'!H20="","",'[1]期日前　県議'!H20)</f>
        <v>36</v>
      </c>
      <c r="S19" s="103">
        <f>IF('[1]期日前　県議'!I20="","",'[1]期日前　県議'!I20)</f>
        <v>38</v>
      </c>
      <c r="T19" s="111">
        <f>IF(R19="","",SUM(R19,S19))</f>
        <v>74</v>
      </c>
      <c r="U19" s="106"/>
      <c r="V19" s="107"/>
      <c r="W19" s="108"/>
      <c r="X19" s="109">
        <f t="shared" ref="X19:Z26" si="21">IF(O19="","",SUM(O19,R19,U19))</f>
        <v>363</v>
      </c>
      <c r="Y19" s="103">
        <f t="shared" si="21"/>
        <v>307</v>
      </c>
      <c r="Z19" s="115">
        <f t="shared" si="21"/>
        <v>670</v>
      </c>
      <c r="AA19" s="102">
        <f>IF('[1]期日前　県議'!Q20="","",'[1]期日前　県議'!Q20)</f>
        <v>207</v>
      </c>
      <c r="AB19" s="103">
        <f>IF('[1]期日前　県議'!R20="","",'[1]期日前　県議'!R20)</f>
        <v>212</v>
      </c>
      <c r="AC19" s="104">
        <f t="shared" ref="AC19:AC26" si="22">IF(AA19="","",SUM(AA19,AB19))</f>
        <v>419</v>
      </c>
      <c r="AD19" s="105">
        <f>IF('[1]期日前　県議'!V20="","",'[1]期日前　県議'!V20)</f>
        <v>84</v>
      </c>
      <c r="AE19" s="103">
        <f>IF('[1]期日前　県議'!W20="","",'[1]期日前　県議'!W20)</f>
        <v>91</v>
      </c>
      <c r="AF19" s="111">
        <f>IF(AD19="","",SUM(AD19,AE19))</f>
        <v>175</v>
      </c>
      <c r="AG19" s="106"/>
      <c r="AH19" s="107"/>
      <c r="AI19" s="108"/>
      <c r="AJ19" s="109">
        <f t="shared" ref="AJ19:AL26" si="23">IF(AA19="","",SUM(AA19,AD19,AG19))</f>
        <v>291</v>
      </c>
      <c r="AK19" s="103">
        <f t="shared" si="23"/>
        <v>303</v>
      </c>
      <c r="AL19" s="115">
        <f t="shared" si="23"/>
        <v>594</v>
      </c>
      <c r="AU19" s="155"/>
      <c r="AV19" s="98"/>
      <c r="AW19" s="98"/>
      <c r="AX19" s="98"/>
    </row>
    <row r="20" spans="1:54" ht="24.9" customHeight="1" x14ac:dyDescent="0.5">
      <c r="A20" s="100">
        <f t="shared" si="15"/>
        <v>43555</v>
      </c>
      <c r="B20" s="101" t="s">
        <v>14</v>
      </c>
      <c r="C20" s="102">
        <f>IF('[1]期日前　県議'!AS7="","",'[1]期日前　県議'!AS7)</f>
        <v>558</v>
      </c>
      <c r="D20" s="103">
        <f>IF('[1]期日前　県議'!AT7="","",'[1]期日前　県議'!AT7)</f>
        <v>544</v>
      </c>
      <c r="E20" s="104">
        <f t="shared" si="16"/>
        <v>1102</v>
      </c>
      <c r="F20" s="105">
        <f>IF('[1]期日前　県議'!AX7="","",'[1]期日前　県議'!AX7)</f>
        <v>131</v>
      </c>
      <c r="G20" s="103">
        <f>IF('[1]期日前　県議'!AY7="","",'[1]期日前　県議'!AY7)</f>
        <v>145</v>
      </c>
      <c r="H20" s="111">
        <f t="shared" si="17"/>
        <v>276</v>
      </c>
      <c r="I20" s="131"/>
      <c r="J20" s="157"/>
      <c r="K20" s="157"/>
      <c r="L20" s="109">
        <f t="shared" si="18"/>
        <v>689</v>
      </c>
      <c r="M20" s="104">
        <f t="shared" si="19"/>
        <v>689</v>
      </c>
      <c r="N20" s="110">
        <f t="shared" si="19"/>
        <v>1378</v>
      </c>
      <c r="O20" s="102">
        <f>IF('[1]期日前　県議'!C21="","",'[1]期日前　県議'!C21)</f>
        <v>419</v>
      </c>
      <c r="P20" s="103">
        <f>IF('[1]期日前　県議'!D21="","",'[1]期日前　県議'!D21)</f>
        <v>390</v>
      </c>
      <c r="Q20" s="104">
        <f t="shared" si="20"/>
        <v>809</v>
      </c>
      <c r="R20" s="105">
        <f>IF('[1]期日前　県議'!H21="","",'[1]期日前　県議'!H21)</f>
        <v>47</v>
      </c>
      <c r="S20" s="103">
        <f>IF('[1]期日前　県議'!I21="","",'[1]期日前　県議'!I21)</f>
        <v>43</v>
      </c>
      <c r="T20" s="111">
        <f t="shared" ref="T20:T25" si="24">IF(R20="","",SUM(R20,S20))</f>
        <v>90</v>
      </c>
      <c r="U20" s="119"/>
      <c r="V20" s="120"/>
      <c r="W20" s="121"/>
      <c r="X20" s="109">
        <f t="shared" si="21"/>
        <v>466</v>
      </c>
      <c r="Y20" s="103">
        <f t="shared" si="21"/>
        <v>433</v>
      </c>
      <c r="Z20" s="115">
        <f t="shared" si="21"/>
        <v>899</v>
      </c>
      <c r="AA20" s="102">
        <f>IF('[1]期日前　県議'!Q21="","",'[1]期日前　県議'!Q21)</f>
        <v>322</v>
      </c>
      <c r="AB20" s="103">
        <f>IF('[1]期日前　県議'!R21="","",'[1]期日前　県議'!R21)</f>
        <v>319</v>
      </c>
      <c r="AC20" s="104">
        <f t="shared" si="22"/>
        <v>641</v>
      </c>
      <c r="AD20" s="105">
        <f>IF('[1]期日前　県議'!V21="","",'[1]期日前　県議'!V21)</f>
        <v>161</v>
      </c>
      <c r="AE20" s="103">
        <f>IF('[1]期日前　県議'!W21="","",'[1]期日前　県議'!W21)</f>
        <v>153</v>
      </c>
      <c r="AF20" s="111">
        <f t="shared" ref="AF20:AF25" si="25">IF(AD20="","",SUM(AD20,AE20))</f>
        <v>314</v>
      </c>
      <c r="AG20" s="119"/>
      <c r="AH20" s="120"/>
      <c r="AI20" s="121"/>
      <c r="AJ20" s="109">
        <f t="shared" si="23"/>
        <v>483</v>
      </c>
      <c r="AK20" s="103">
        <f t="shared" si="23"/>
        <v>472</v>
      </c>
      <c r="AL20" s="115">
        <f t="shared" si="23"/>
        <v>955</v>
      </c>
      <c r="AU20" s="155"/>
      <c r="AV20" s="98"/>
      <c r="AW20" s="98"/>
      <c r="AX20" s="98"/>
    </row>
    <row r="21" spans="1:54" ht="24.9" customHeight="1" x14ac:dyDescent="0.5">
      <c r="A21" s="100">
        <f t="shared" si="15"/>
        <v>43556</v>
      </c>
      <c r="B21" s="101" t="s">
        <v>15</v>
      </c>
      <c r="C21" s="102">
        <f>IF('[1]期日前　県議'!AS8="","",'[1]期日前　県議'!AS8)</f>
        <v>415</v>
      </c>
      <c r="D21" s="103">
        <f>IF('[1]期日前　県議'!AT8="","",'[1]期日前　県議'!AT8)</f>
        <v>522</v>
      </c>
      <c r="E21" s="104">
        <f t="shared" si="16"/>
        <v>937</v>
      </c>
      <c r="F21" s="105">
        <f>IF('[1]期日前　県議'!AX8="","",'[1]期日前　県議'!AX8)</f>
        <v>100</v>
      </c>
      <c r="G21" s="103">
        <f>IF('[1]期日前　県議'!AY8="","",'[1]期日前　県議'!AY8)</f>
        <v>141</v>
      </c>
      <c r="H21" s="111">
        <f t="shared" si="17"/>
        <v>241</v>
      </c>
      <c r="I21" s="131"/>
      <c r="J21" s="157"/>
      <c r="K21" s="157"/>
      <c r="L21" s="109">
        <f t="shared" si="18"/>
        <v>515</v>
      </c>
      <c r="M21" s="104">
        <f t="shared" si="19"/>
        <v>663</v>
      </c>
      <c r="N21" s="110">
        <f t="shared" si="19"/>
        <v>1178</v>
      </c>
      <c r="O21" s="102">
        <f>IF('[1]期日前　県議'!C22="","",'[1]期日前　県議'!C22)</f>
        <v>221</v>
      </c>
      <c r="P21" s="103">
        <f>IF('[1]期日前　県議'!D22="","",'[1]期日前　県議'!D22)</f>
        <v>265</v>
      </c>
      <c r="Q21" s="104">
        <f t="shared" si="20"/>
        <v>486</v>
      </c>
      <c r="R21" s="105">
        <f>IF('[1]期日前　県議'!H22="","",'[1]期日前　県議'!H22)</f>
        <v>27</v>
      </c>
      <c r="S21" s="103">
        <f>IF('[1]期日前　県議'!I22="","",'[1]期日前　県議'!I22)</f>
        <v>27</v>
      </c>
      <c r="T21" s="111">
        <f t="shared" si="24"/>
        <v>54</v>
      </c>
      <c r="U21" s="119"/>
      <c r="V21" s="120"/>
      <c r="W21" s="121"/>
      <c r="X21" s="109">
        <f t="shared" si="21"/>
        <v>248</v>
      </c>
      <c r="Y21" s="103">
        <f t="shared" si="21"/>
        <v>292</v>
      </c>
      <c r="Z21" s="115">
        <f t="shared" si="21"/>
        <v>540</v>
      </c>
      <c r="AA21" s="102">
        <f>IF('[1]期日前　県議'!Q22="","",'[1]期日前　県議'!Q22)</f>
        <v>195</v>
      </c>
      <c r="AB21" s="103">
        <f>IF('[1]期日前　県議'!R22="","",'[1]期日前　県議'!R22)</f>
        <v>230</v>
      </c>
      <c r="AC21" s="104">
        <f t="shared" si="22"/>
        <v>425</v>
      </c>
      <c r="AD21" s="105">
        <f>IF('[1]期日前　県議'!V22="","",'[1]期日前　県議'!V22)</f>
        <v>66</v>
      </c>
      <c r="AE21" s="103">
        <f>IF('[1]期日前　県議'!W22="","",'[1]期日前　県議'!W22)</f>
        <v>88</v>
      </c>
      <c r="AF21" s="111">
        <f t="shared" si="25"/>
        <v>154</v>
      </c>
      <c r="AG21" s="119"/>
      <c r="AH21" s="120"/>
      <c r="AI21" s="121"/>
      <c r="AJ21" s="109">
        <f t="shared" si="23"/>
        <v>261</v>
      </c>
      <c r="AK21" s="103">
        <f t="shared" si="23"/>
        <v>318</v>
      </c>
      <c r="AL21" s="115">
        <f t="shared" si="23"/>
        <v>579</v>
      </c>
      <c r="AU21" s="155"/>
      <c r="AV21" s="98"/>
      <c r="AW21" s="98"/>
      <c r="AX21" s="98"/>
    </row>
    <row r="22" spans="1:54" ht="24.9" customHeight="1" x14ac:dyDescent="0.5">
      <c r="A22" s="100">
        <f t="shared" si="15"/>
        <v>43557</v>
      </c>
      <c r="B22" s="101" t="s">
        <v>16</v>
      </c>
      <c r="C22" s="102">
        <f>IF('[1]期日前　県議'!AS9="","",'[1]期日前　県議'!AS9)</f>
        <v>444</v>
      </c>
      <c r="D22" s="103">
        <f>IF('[1]期日前　県議'!AT9="","",'[1]期日前　県議'!AT9)</f>
        <v>582</v>
      </c>
      <c r="E22" s="104">
        <f t="shared" si="16"/>
        <v>1026</v>
      </c>
      <c r="F22" s="105">
        <f>IF('[1]期日前　県議'!AX9="","",'[1]期日前　県議'!AX9)</f>
        <v>103</v>
      </c>
      <c r="G22" s="103">
        <f>IF('[1]期日前　県議'!AY9="","",'[1]期日前　県議'!AY9)</f>
        <v>132</v>
      </c>
      <c r="H22" s="111">
        <f t="shared" si="17"/>
        <v>235</v>
      </c>
      <c r="I22" s="131"/>
      <c r="J22" s="157"/>
      <c r="K22" s="157"/>
      <c r="L22" s="109">
        <f t="shared" si="18"/>
        <v>547</v>
      </c>
      <c r="M22" s="104">
        <f t="shared" si="19"/>
        <v>714</v>
      </c>
      <c r="N22" s="110">
        <f t="shared" si="19"/>
        <v>1261</v>
      </c>
      <c r="O22" s="102">
        <f>IF('[1]期日前　県議'!C23="","",'[1]期日前　県議'!C23)</f>
        <v>251</v>
      </c>
      <c r="P22" s="103">
        <f>IF('[1]期日前　県議'!D23="","",'[1]期日前　県議'!D23)</f>
        <v>318</v>
      </c>
      <c r="Q22" s="104">
        <f t="shared" si="20"/>
        <v>569</v>
      </c>
      <c r="R22" s="105">
        <f>IF('[1]期日前　県議'!H23="","",'[1]期日前　県議'!H23)</f>
        <v>26</v>
      </c>
      <c r="S22" s="103">
        <f>IF('[1]期日前　県議'!I23="","",'[1]期日前　県議'!I23)</f>
        <v>30</v>
      </c>
      <c r="T22" s="111">
        <f t="shared" si="24"/>
        <v>56</v>
      </c>
      <c r="U22" s="119"/>
      <c r="V22" s="120"/>
      <c r="W22" s="121"/>
      <c r="X22" s="109">
        <f t="shared" si="21"/>
        <v>277</v>
      </c>
      <c r="Y22" s="103">
        <f t="shared" si="21"/>
        <v>348</v>
      </c>
      <c r="Z22" s="115">
        <f t="shared" si="21"/>
        <v>625</v>
      </c>
      <c r="AA22" s="102">
        <f>IF('[1]期日前　県議'!Q23="","",'[1]期日前　県議'!Q23)</f>
        <v>191</v>
      </c>
      <c r="AB22" s="103">
        <f>IF('[1]期日前　県議'!R23="","",'[1]期日前　県議'!R23)</f>
        <v>275</v>
      </c>
      <c r="AC22" s="104">
        <f t="shared" si="22"/>
        <v>466</v>
      </c>
      <c r="AD22" s="105">
        <f>IF('[1]期日前　県議'!V23="","",'[1]期日前　県議'!V23)</f>
        <v>72</v>
      </c>
      <c r="AE22" s="103">
        <f>IF('[1]期日前　県議'!W23="","",'[1]期日前　県議'!W23)</f>
        <v>98</v>
      </c>
      <c r="AF22" s="111">
        <f t="shared" si="25"/>
        <v>170</v>
      </c>
      <c r="AG22" s="119"/>
      <c r="AH22" s="120"/>
      <c r="AI22" s="121"/>
      <c r="AJ22" s="109">
        <f t="shared" si="23"/>
        <v>263</v>
      </c>
      <c r="AK22" s="103">
        <f t="shared" si="23"/>
        <v>373</v>
      </c>
      <c r="AL22" s="115">
        <f t="shared" si="23"/>
        <v>636</v>
      </c>
      <c r="AU22" s="155"/>
      <c r="AV22" s="98"/>
      <c r="AW22" s="98"/>
      <c r="AX22" s="98"/>
    </row>
    <row r="23" spans="1:54" ht="24.9" customHeight="1" x14ac:dyDescent="0.5">
      <c r="A23" s="100">
        <f t="shared" si="15"/>
        <v>43558</v>
      </c>
      <c r="B23" s="101" t="s">
        <v>17</v>
      </c>
      <c r="C23" s="102">
        <f>IF('[1]期日前　県議'!AS10="","",'[1]期日前　県議'!AS10)</f>
        <v>516</v>
      </c>
      <c r="D23" s="103">
        <f>IF('[1]期日前　県議'!AT10="","",'[1]期日前　県議'!AT10)</f>
        <v>634</v>
      </c>
      <c r="E23" s="104">
        <f t="shared" si="16"/>
        <v>1150</v>
      </c>
      <c r="F23" s="105">
        <f>IF('[1]期日前　県議'!AX10="","",'[1]期日前　県議'!AX10)</f>
        <v>106</v>
      </c>
      <c r="G23" s="103">
        <f>IF('[1]期日前　県議'!AY10="","",'[1]期日前　県議'!AY10)</f>
        <v>149</v>
      </c>
      <c r="H23" s="111">
        <f t="shared" si="17"/>
        <v>255</v>
      </c>
      <c r="I23" s="131"/>
      <c r="J23" s="157"/>
      <c r="K23" s="157"/>
      <c r="L23" s="109">
        <f t="shared" si="18"/>
        <v>622</v>
      </c>
      <c r="M23" s="104">
        <f t="shared" si="19"/>
        <v>783</v>
      </c>
      <c r="N23" s="110">
        <f t="shared" si="19"/>
        <v>1405</v>
      </c>
      <c r="O23" s="102">
        <f>IF('[1]期日前　県議'!C24="","",'[1]期日前　県議'!C24)</f>
        <v>282</v>
      </c>
      <c r="P23" s="103">
        <f>IF('[1]期日前　県議'!D24="","",'[1]期日前　県議'!D24)</f>
        <v>329</v>
      </c>
      <c r="Q23" s="104">
        <f t="shared" si="20"/>
        <v>611</v>
      </c>
      <c r="R23" s="105">
        <f>IF('[1]期日前　県議'!H24="","",'[1]期日前　県議'!H24)</f>
        <v>24</v>
      </c>
      <c r="S23" s="103">
        <f>IF('[1]期日前　県議'!I24="","",'[1]期日前　県議'!I24)</f>
        <v>39</v>
      </c>
      <c r="T23" s="111">
        <f t="shared" si="24"/>
        <v>63</v>
      </c>
      <c r="U23" s="125"/>
      <c r="V23" s="126"/>
      <c r="W23" s="127"/>
      <c r="X23" s="109">
        <f t="shared" si="21"/>
        <v>306</v>
      </c>
      <c r="Y23" s="103">
        <f t="shared" si="21"/>
        <v>368</v>
      </c>
      <c r="Z23" s="115">
        <f t="shared" si="21"/>
        <v>674</v>
      </c>
      <c r="AA23" s="102">
        <f>IF('[1]期日前　県議'!Q24="","",'[1]期日前　県議'!Q24)</f>
        <v>245</v>
      </c>
      <c r="AB23" s="103">
        <f>IF('[1]期日前　県議'!R24="","",'[1]期日前　県議'!R24)</f>
        <v>301</v>
      </c>
      <c r="AC23" s="104">
        <f t="shared" si="22"/>
        <v>546</v>
      </c>
      <c r="AD23" s="105">
        <f>IF('[1]期日前　県議'!V24="","",'[1]期日前　県議'!V24)</f>
        <v>115</v>
      </c>
      <c r="AE23" s="103">
        <f>IF('[1]期日前　県議'!W24="","",'[1]期日前　県議'!W24)</f>
        <v>146</v>
      </c>
      <c r="AF23" s="111">
        <f t="shared" si="25"/>
        <v>261</v>
      </c>
      <c r="AG23" s="125"/>
      <c r="AH23" s="126"/>
      <c r="AI23" s="127"/>
      <c r="AJ23" s="109">
        <f t="shared" si="23"/>
        <v>360</v>
      </c>
      <c r="AK23" s="103">
        <f t="shared" si="23"/>
        <v>447</v>
      </c>
      <c r="AL23" s="115">
        <f t="shared" si="23"/>
        <v>807</v>
      </c>
      <c r="AU23" s="155"/>
      <c r="AV23" s="98"/>
      <c r="AW23" s="98"/>
      <c r="AX23" s="98"/>
    </row>
    <row r="24" spans="1:54" ht="24.9" customHeight="1" x14ac:dyDescent="0.5">
      <c r="A24" s="100">
        <f t="shared" si="15"/>
        <v>43559</v>
      </c>
      <c r="B24" s="101" t="s">
        <v>18</v>
      </c>
      <c r="C24" s="102">
        <f>IF('[1]期日前　県議'!AS11="","",'[1]期日前　県議'!AS11)</f>
        <v>562</v>
      </c>
      <c r="D24" s="103">
        <f>IF('[1]期日前　県議'!AT11="","",'[1]期日前　県議'!AT11)</f>
        <v>743</v>
      </c>
      <c r="E24" s="104">
        <f t="shared" si="16"/>
        <v>1305</v>
      </c>
      <c r="F24" s="105">
        <f>IF('[1]期日前　県議'!AX11="","",'[1]期日前　県議'!AX11)</f>
        <v>148</v>
      </c>
      <c r="G24" s="103">
        <f>IF('[1]期日前　県議'!AY11="","",'[1]期日前　県議'!AY11)</f>
        <v>185</v>
      </c>
      <c r="H24" s="111">
        <f t="shared" si="17"/>
        <v>333</v>
      </c>
      <c r="I24" s="131"/>
      <c r="J24" s="157"/>
      <c r="K24" s="157"/>
      <c r="L24" s="109">
        <f t="shared" si="18"/>
        <v>710</v>
      </c>
      <c r="M24" s="104">
        <f t="shared" si="19"/>
        <v>928</v>
      </c>
      <c r="N24" s="110">
        <f t="shared" si="19"/>
        <v>1638</v>
      </c>
      <c r="O24" s="102">
        <f>IF('[1]期日前　県議'!C25="","",'[1]期日前　県議'!C25)</f>
        <v>292</v>
      </c>
      <c r="P24" s="103">
        <f>IF('[1]期日前　県議'!D25="","",'[1]期日前　県議'!D25)</f>
        <v>341</v>
      </c>
      <c r="Q24" s="104">
        <f t="shared" si="20"/>
        <v>633</v>
      </c>
      <c r="R24" s="105">
        <f>IF('[1]期日前　県議'!H25="","",'[1]期日前　県議'!H25)</f>
        <v>38</v>
      </c>
      <c r="S24" s="103">
        <f>IF('[1]期日前　県議'!I25="","",'[1]期日前　県議'!I25)</f>
        <v>63</v>
      </c>
      <c r="T24" s="111">
        <f t="shared" si="24"/>
        <v>101</v>
      </c>
      <c r="U24" s="109">
        <f>IF('[1]期日前　県議'!K25="","",'[1]期日前　県議'!K25)</f>
        <v>166</v>
      </c>
      <c r="V24" s="103">
        <f>IF('[1]期日前　県議'!L25="","",'[1]期日前　県議'!L25)</f>
        <v>287</v>
      </c>
      <c r="W24" s="111">
        <f>IF(U24="","",SUM(U24:V24))</f>
        <v>453</v>
      </c>
      <c r="X24" s="109">
        <f t="shared" si="21"/>
        <v>496</v>
      </c>
      <c r="Y24" s="103">
        <f t="shared" si="21"/>
        <v>691</v>
      </c>
      <c r="Z24" s="115">
        <f t="shared" si="21"/>
        <v>1187</v>
      </c>
      <c r="AA24" s="102">
        <f>IF('[1]期日前　県議'!Q25="","",'[1]期日前　県議'!Q25)</f>
        <v>233</v>
      </c>
      <c r="AB24" s="103">
        <f>IF('[1]期日前　県議'!R25="","",'[1]期日前　県議'!R25)</f>
        <v>276</v>
      </c>
      <c r="AC24" s="104">
        <f t="shared" si="22"/>
        <v>509</v>
      </c>
      <c r="AD24" s="105">
        <f>IF('[1]期日前　県議'!V25="","",'[1]期日前　県議'!V25)</f>
        <v>109</v>
      </c>
      <c r="AE24" s="103">
        <f>IF('[1]期日前　県議'!W25="","",'[1]期日前　県議'!W25)</f>
        <v>170</v>
      </c>
      <c r="AF24" s="111">
        <f t="shared" si="25"/>
        <v>279</v>
      </c>
      <c r="AG24" s="109">
        <f>IF('[1]期日前　県議'!Y25="","",'[1]期日前　県議'!Y25)</f>
        <v>60</v>
      </c>
      <c r="AH24" s="103">
        <f>IF('[1]期日前　県議'!Z25="","",'[1]期日前　県議'!Z25)</f>
        <v>110</v>
      </c>
      <c r="AI24" s="111">
        <f>IF(AG24="","",SUM(AG24:AH24))</f>
        <v>170</v>
      </c>
      <c r="AJ24" s="109">
        <f t="shared" si="23"/>
        <v>402</v>
      </c>
      <c r="AK24" s="103">
        <f t="shared" si="23"/>
        <v>556</v>
      </c>
      <c r="AL24" s="115">
        <f t="shared" si="23"/>
        <v>958</v>
      </c>
      <c r="AU24" s="155"/>
      <c r="AV24" s="98"/>
      <c r="AW24" s="98"/>
      <c r="AX24" s="98"/>
    </row>
    <row r="25" spans="1:54" ht="24.9" customHeight="1" x14ac:dyDescent="0.5">
      <c r="A25" s="100">
        <f t="shared" si="15"/>
        <v>43560</v>
      </c>
      <c r="B25" s="101" t="s">
        <v>19</v>
      </c>
      <c r="C25" s="102">
        <f>IF('[1]期日前　県議'!AS12="","",'[1]期日前　県議'!AS12)</f>
        <v>627</v>
      </c>
      <c r="D25" s="103">
        <f>IF('[1]期日前　県議'!AT12="","",'[1]期日前　県議'!AT12)</f>
        <v>834</v>
      </c>
      <c r="E25" s="104">
        <f t="shared" si="16"/>
        <v>1461</v>
      </c>
      <c r="F25" s="105">
        <f>IF('[1]期日前　県議'!AX12="","",'[1]期日前　県議'!AX12)</f>
        <v>148</v>
      </c>
      <c r="G25" s="103">
        <f>IF('[1]期日前　県議'!AY12="","",'[1]期日前　県議'!AY12)</f>
        <v>172</v>
      </c>
      <c r="H25" s="111">
        <f t="shared" si="17"/>
        <v>320</v>
      </c>
      <c r="I25" s="131"/>
      <c r="J25" s="157"/>
      <c r="K25" s="157"/>
      <c r="L25" s="109">
        <f t="shared" si="18"/>
        <v>775</v>
      </c>
      <c r="M25" s="104">
        <f t="shared" si="19"/>
        <v>1006</v>
      </c>
      <c r="N25" s="110">
        <f t="shared" si="19"/>
        <v>1781</v>
      </c>
      <c r="O25" s="102">
        <f>IF('[1]期日前　県議'!C26="","",'[1]期日前　県議'!C26)</f>
        <v>361</v>
      </c>
      <c r="P25" s="103">
        <f>IF('[1]期日前　県議'!D26="","",'[1]期日前　県議'!D26)</f>
        <v>436</v>
      </c>
      <c r="Q25" s="104">
        <f t="shared" si="20"/>
        <v>797</v>
      </c>
      <c r="R25" s="105">
        <f>IF('[1]期日前　県議'!H26="","",'[1]期日前　県議'!H26)</f>
        <v>28</v>
      </c>
      <c r="S25" s="103">
        <f>IF('[1]期日前　県議'!I26="","",'[1]期日前　県議'!I26)</f>
        <v>64</v>
      </c>
      <c r="T25" s="111">
        <f t="shared" si="24"/>
        <v>92</v>
      </c>
      <c r="U25" s="109">
        <f>IF('[1]期日前　県議'!K26="","",'[1]期日前　県議'!K26)</f>
        <v>177</v>
      </c>
      <c r="V25" s="103">
        <f>IF('[1]期日前　県議'!L26="","",'[1]期日前　県議'!L26)</f>
        <v>316</v>
      </c>
      <c r="W25" s="111">
        <f>IF(U25="","",SUM(U25:V25))</f>
        <v>493</v>
      </c>
      <c r="X25" s="109">
        <f t="shared" si="21"/>
        <v>566</v>
      </c>
      <c r="Y25" s="103">
        <f t="shared" si="21"/>
        <v>816</v>
      </c>
      <c r="Z25" s="115">
        <f t="shared" si="21"/>
        <v>1382</v>
      </c>
      <c r="AA25" s="102">
        <f>IF('[1]期日前　県議'!Q26="","",'[1]期日前　県議'!Q26)</f>
        <v>269</v>
      </c>
      <c r="AB25" s="103">
        <f>IF('[1]期日前　県議'!R26="","",'[1]期日前　県議'!R26)</f>
        <v>278</v>
      </c>
      <c r="AC25" s="104">
        <f t="shared" si="22"/>
        <v>547</v>
      </c>
      <c r="AD25" s="105">
        <f>IF('[1]期日前　県議'!V26="","",'[1]期日前　県議'!V26)</f>
        <v>140</v>
      </c>
      <c r="AE25" s="103">
        <f>IF('[1]期日前　県議'!W26="","",'[1]期日前　県議'!W26)</f>
        <v>160</v>
      </c>
      <c r="AF25" s="111">
        <f t="shared" si="25"/>
        <v>300</v>
      </c>
      <c r="AG25" s="109">
        <f>IF('[1]期日前　県議'!Y26="","",'[1]期日前　県議'!Y26)</f>
        <v>85</v>
      </c>
      <c r="AH25" s="103">
        <f>IF('[1]期日前　県議'!Z26="","",'[1]期日前　県議'!Z26)</f>
        <v>148</v>
      </c>
      <c r="AI25" s="111">
        <f>IF(AG25="","",SUM(AG25:AH25))</f>
        <v>233</v>
      </c>
      <c r="AJ25" s="109">
        <f t="shared" si="23"/>
        <v>494</v>
      </c>
      <c r="AK25" s="103">
        <f t="shared" si="23"/>
        <v>586</v>
      </c>
      <c r="AL25" s="115">
        <f t="shared" si="23"/>
        <v>1080</v>
      </c>
      <c r="AU25" s="155"/>
      <c r="AV25" s="98"/>
      <c r="AW25" s="98"/>
      <c r="AX25" s="98"/>
    </row>
    <row r="26" spans="1:54" ht="24.9" customHeight="1" thickBot="1" x14ac:dyDescent="0.55000000000000004">
      <c r="A26" s="100">
        <f t="shared" si="15"/>
        <v>43561</v>
      </c>
      <c r="B26" s="101" t="s">
        <v>13</v>
      </c>
      <c r="C26" s="139">
        <f>IF('[1]期日前　県議'!AS13="","",'[1]期日前　県議'!AS13)</f>
        <v>1142</v>
      </c>
      <c r="D26" s="132">
        <f>IF('[1]期日前　県議'!AT13="","",'[1]期日前　県議'!AT13)</f>
        <v>1239</v>
      </c>
      <c r="E26" s="133">
        <f t="shared" si="16"/>
        <v>2381</v>
      </c>
      <c r="F26" s="131">
        <f>IF('[1]期日前　県議'!AX13="","",'[1]期日前　県議'!AX13)</f>
        <v>267</v>
      </c>
      <c r="G26" s="132">
        <f>IF('[1]期日前　県議'!AY13="","",'[1]期日前　県議'!AY13)</f>
        <v>311</v>
      </c>
      <c r="H26" s="140">
        <f t="shared" si="17"/>
        <v>578</v>
      </c>
      <c r="I26" s="131"/>
      <c r="J26" s="157"/>
      <c r="K26" s="157"/>
      <c r="L26" s="137">
        <f t="shared" si="18"/>
        <v>1409</v>
      </c>
      <c r="M26" s="133">
        <f t="shared" si="19"/>
        <v>1550</v>
      </c>
      <c r="N26" s="158">
        <f t="shared" si="19"/>
        <v>2959</v>
      </c>
      <c r="O26" s="139">
        <f>IF('[1]期日前　県議'!C27="","",'[1]期日前　県議'!C27)</f>
        <v>722</v>
      </c>
      <c r="P26" s="132">
        <f>IF('[1]期日前　県議'!D27="","",'[1]期日前　県議'!D27)</f>
        <v>733</v>
      </c>
      <c r="Q26" s="133">
        <f t="shared" si="20"/>
        <v>1455</v>
      </c>
      <c r="R26" s="131">
        <f>IF('[1]期日前　県議'!H27="","",'[1]期日前　県議'!H27)</f>
        <v>89</v>
      </c>
      <c r="S26" s="132">
        <f>IF('[1]期日前　県議'!I27="","",'[1]期日前　県議'!I27)</f>
        <v>109</v>
      </c>
      <c r="T26" s="140">
        <f>IF(R26="","",SUM(R26,S26))</f>
        <v>198</v>
      </c>
      <c r="U26" s="134">
        <f>IF('[1]期日前　県議'!K27="","",'[1]期日前　県議'!K27)</f>
        <v>425</v>
      </c>
      <c r="V26" s="135">
        <f>IF('[1]期日前　県議'!L27="","",'[1]期日前　県議'!L27)</f>
        <v>533</v>
      </c>
      <c r="W26" s="136">
        <f>IF(U26="","",SUM(U26:V26))</f>
        <v>958</v>
      </c>
      <c r="X26" s="137">
        <f t="shared" si="21"/>
        <v>1236</v>
      </c>
      <c r="Y26" s="132">
        <f t="shared" si="21"/>
        <v>1375</v>
      </c>
      <c r="Z26" s="141">
        <f t="shared" si="21"/>
        <v>2611</v>
      </c>
      <c r="AA26" s="139">
        <f>IF('[1]期日前　県議'!Q27="","",'[1]期日前　県議'!Q27)</f>
        <v>540</v>
      </c>
      <c r="AB26" s="132">
        <f>IF('[1]期日前　県議'!R27="","",'[1]期日前　県議'!R27)</f>
        <v>501</v>
      </c>
      <c r="AC26" s="133">
        <f t="shared" si="22"/>
        <v>1041</v>
      </c>
      <c r="AD26" s="131">
        <f>IF('[1]期日前　県議'!V27="","",'[1]期日前　県議'!V27)</f>
        <v>325</v>
      </c>
      <c r="AE26" s="132">
        <f>IF('[1]期日前　県議'!W27="","",'[1]期日前　県議'!W27)</f>
        <v>346</v>
      </c>
      <c r="AF26" s="140">
        <f>IF(AD26="","",SUM(AD26,AE26))</f>
        <v>671</v>
      </c>
      <c r="AG26" s="134">
        <f>IF('[1]期日前　県議'!Y27="","",'[1]期日前　県議'!Y27)</f>
        <v>201</v>
      </c>
      <c r="AH26" s="135">
        <f>IF('[1]期日前　県議'!Z27="","",'[1]期日前　県議'!Z27)</f>
        <v>286</v>
      </c>
      <c r="AI26" s="136">
        <f>IF(AG26="","",SUM(AG26:AH26))</f>
        <v>487</v>
      </c>
      <c r="AJ26" s="137">
        <f t="shared" si="23"/>
        <v>1066</v>
      </c>
      <c r="AK26" s="132">
        <f t="shared" si="23"/>
        <v>1133</v>
      </c>
      <c r="AL26" s="141">
        <f t="shared" si="23"/>
        <v>2199</v>
      </c>
      <c r="AU26" s="155"/>
      <c r="AV26" s="98"/>
      <c r="AW26" s="98"/>
      <c r="AX26" s="98"/>
    </row>
    <row r="27" spans="1:54" ht="24.9" customHeight="1" thickBot="1" x14ac:dyDescent="0.55000000000000004">
      <c r="A27" s="142" t="s">
        <v>35</v>
      </c>
      <c r="B27" s="143"/>
      <c r="C27" s="144">
        <f t="shared" ref="C27:H27" si="26">IF(C19="","",SUM(C19:C26))</f>
        <v>4679</v>
      </c>
      <c r="D27" s="145">
        <f t="shared" si="26"/>
        <v>5503</v>
      </c>
      <c r="E27" s="146">
        <f t="shared" si="26"/>
        <v>10182</v>
      </c>
      <c r="F27" s="150">
        <f t="shared" si="26"/>
        <v>1096</v>
      </c>
      <c r="G27" s="145">
        <f t="shared" si="26"/>
        <v>1383</v>
      </c>
      <c r="H27" s="148">
        <f t="shared" si="26"/>
        <v>2479</v>
      </c>
      <c r="I27" s="159"/>
      <c r="J27" s="160"/>
      <c r="K27" s="160"/>
      <c r="L27" s="147">
        <f t="shared" ref="L27:T27" si="27">IF(L19="","",SUM(L19:L26))</f>
        <v>5775</v>
      </c>
      <c r="M27" s="146">
        <f t="shared" si="27"/>
        <v>6886</v>
      </c>
      <c r="N27" s="158">
        <f t="shared" si="27"/>
        <v>12661</v>
      </c>
      <c r="O27" s="144">
        <f t="shared" si="27"/>
        <v>2875</v>
      </c>
      <c r="P27" s="145">
        <f t="shared" si="27"/>
        <v>3081</v>
      </c>
      <c r="Q27" s="146">
        <f t="shared" si="27"/>
        <v>5956</v>
      </c>
      <c r="R27" s="150">
        <f t="shared" si="27"/>
        <v>315</v>
      </c>
      <c r="S27" s="145">
        <f t="shared" si="27"/>
        <v>413</v>
      </c>
      <c r="T27" s="148">
        <f t="shared" si="27"/>
        <v>728</v>
      </c>
      <c r="U27" s="147">
        <f>IF(U24="","",SUM(U24:U26))</f>
        <v>768</v>
      </c>
      <c r="V27" s="145">
        <f>IF(V24="","",SUM(V24:V26))</f>
        <v>1136</v>
      </c>
      <c r="W27" s="148">
        <f>IF(W24="","",SUM(W24:W26))</f>
        <v>1904</v>
      </c>
      <c r="X27" s="147">
        <f t="shared" ref="X27:AF27" si="28">IF(X19="","",SUM(X19:X26))</f>
        <v>3958</v>
      </c>
      <c r="Y27" s="145">
        <f t="shared" si="28"/>
        <v>4630</v>
      </c>
      <c r="Z27" s="154">
        <f t="shared" si="28"/>
        <v>8588</v>
      </c>
      <c r="AA27" s="144">
        <f t="shared" si="28"/>
        <v>2202</v>
      </c>
      <c r="AB27" s="145">
        <f t="shared" si="28"/>
        <v>2392</v>
      </c>
      <c r="AC27" s="146">
        <f t="shared" si="28"/>
        <v>4594</v>
      </c>
      <c r="AD27" s="150">
        <f t="shared" si="28"/>
        <v>1072</v>
      </c>
      <c r="AE27" s="145">
        <f t="shared" si="28"/>
        <v>1252</v>
      </c>
      <c r="AF27" s="148">
        <f t="shared" si="28"/>
        <v>2324</v>
      </c>
      <c r="AG27" s="147">
        <f>IF(AG24="","",SUM(AG24:AG26))</f>
        <v>346</v>
      </c>
      <c r="AH27" s="145">
        <f>IF(AH24="","",SUM(AH24:AH26))</f>
        <v>544</v>
      </c>
      <c r="AI27" s="148">
        <f>IF(AI24="","",SUM(AI24:AI26))</f>
        <v>890</v>
      </c>
      <c r="AJ27" s="147">
        <f>IF(AJ19="","",SUM(AJ19:AJ26))</f>
        <v>3620</v>
      </c>
      <c r="AK27" s="145">
        <f>IF(AK19="","",SUM(AK19:AK26))</f>
        <v>4188</v>
      </c>
      <c r="AL27" s="154">
        <f>IF(AL19="","",SUM(AL19:AL26))</f>
        <v>7808</v>
      </c>
      <c r="AU27" s="155"/>
      <c r="AV27" s="98"/>
      <c r="AW27" s="98"/>
      <c r="AX27" s="98"/>
    </row>
    <row r="28" spans="1:54" ht="19.95" customHeight="1" x14ac:dyDescent="0.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98"/>
      <c r="AW28" s="98"/>
      <c r="AX28" s="98"/>
      <c r="AZ28" s="155"/>
      <c r="BA28" s="155"/>
      <c r="BB28" s="155"/>
    </row>
    <row r="29" spans="1:54" ht="15" customHeight="1" x14ac:dyDescent="0.5">
      <c r="A29" s="37"/>
      <c r="AS29" s="155"/>
      <c r="AT29" s="155"/>
      <c r="AU29" s="155"/>
    </row>
    <row r="30" spans="1:54" ht="15" customHeight="1" x14ac:dyDescent="0.5">
      <c r="A30" s="37"/>
      <c r="AS30" s="155"/>
      <c r="AT30" s="155"/>
      <c r="AU30" s="155"/>
    </row>
    <row r="31" spans="1:54" ht="15" customHeight="1" x14ac:dyDescent="0.5">
      <c r="AS31" s="155"/>
      <c r="AT31" s="155"/>
      <c r="AU31" s="155"/>
    </row>
    <row r="32" spans="1:54" ht="15" customHeight="1" x14ac:dyDescent="0.5">
      <c r="AS32" s="155"/>
      <c r="AT32" s="155"/>
      <c r="AU32" s="155"/>
      <c r="AZ32" s="155"/>
      <c r="BA32" s="155"/>
      <c r="BB32" s="155"/>
    </row>
    <row r="33" spans="3:54" ht="15" customHeight="1" x14ac:dyDescent="0.5">
      <c r="AS33" s="155"/>
      <c r="AT33" s="155"/>
      <c r="AU33" s="155"/>
      <c r="AZ33" s="155"/>
      <c r="BA33" s="155"/>
      <c r="BB33" s="155"/>
    </row>
    <row r="34" spans="3:54" ht="15" customHeight="1" x14ac:dyDescent="0.5">
      <c r="AS34" s="155"/>
      <c r="AT34" s="155"/>
      <c r="AU34" s="155"/>
      <c r="AZ34" s="155"/>
      <c r="BA34" s="155"/>
      <c r="BB34" s="155"/>
    </row>
    <row r="35" spans="3:54" ht="15" customHeight="1" x14ac:dyDescent="0.5">
      <c r="AS35" s="155"/>
      <c r="AT35" s="155"/>
      <c r="AU35" s="155"/>
      <c r="AZ35" s="155"/>
      <c r="BA35" s="155"/>
      <c r="BB35" s="155"/>
    </row>
    <row r="36" spans="3:54" ht="15" customHeight="1" x14ac:dyDescent="0.5">
      <c r="AS36" s="155"/>
      <c r="AT36" s="155"/>
      <c r="AU36" s="155"/>
      <c r="AZ36" s="155"/>
      <c r="BA36" s="155"/>
      <c r="BB36" s="155"/>
    </row>
    <row r="37" spans="3:54" ht="15" customHeight="1" x14ac:dyDescent="0.5">
      <c r="AS37" s="155"/>
      <c r="AT37" s="155"/>
      <c r="AU37" s="155"/>
    </row>
    <row r="38" spans="3:54" ht="13.2" customHeight="1" x14ac:dyDescent="0.5">
      <c r="AS38" s="155"/>
      <c r="AT38" s="155"/>
      <c r="AU38" s="155"/>
      <c r="AZ38" s="68"/>
      <c r="BA38" s="68"/>
      <c r="BB38" s="68"/>
    </row>
    <row r="39" spans="3:54" ht="13.2" customHeight="1" x14ac:dyDescent="0.5">
      <c r="AS39" s="155"/>
      <c r="AT39" s="155"/>
      <c r="AU39" s="155"/>
    </row>
    <row r="40" spans="3:54" ht="13.2" customHeight="1" x14ac:dyDescent="0.5">
      <c r="AS40" s="155"/>
      <c r="AT40" s="155"/>
      <c r="AU40" s="155"/>
    </row>
    <row r="41" spans="3:54" ht="13.2" customHeight="1" x14ac:dyDescent="0.5"/>
    <row r="42" spans="3:54" ht="13.2" customHeight="1" x14ac:dyDescent="0.5"/>
    <row r="43" spans="3:54" ht="13.2" customHeight="1" x14ac:dyDescent="0.5"/>
    <row r="44" spans="3:54" ht="11.4" customHeight="1" x14ac:dyDescent="0.5">
      <c r="C44" s="155"/>
      <c r="F44" s="155"/>
      <c r="N44" s="155"/>
      <c r="Q44" s="155"/>
      <c r="T44" s="155"/>
      <c r="U44" s="155"/>
      <c r="V44" s="155"/>
      <c r="W44" s="155"/>
      <c r="AB44" s="155"/>
      <c r="AE44" s="155"/>
      <c r="AO44" s="155"/>
    </row>
    <row r="45" spans="3:54" ht="11.4" customHeight="1" x14ac:dyDescent="0.5">
      <c r="C45" s="155"/>
      <c r="F45" s="155"/>
      <c r="N45" s="155"/>
      <c r="Q45" s="155"/>
      <c r="T45" s="155"/>
      <c r="U45" s="155"/>
      <c r="V45" s="155"/>
      <c r="W45" s="155"/>
      <c r="AB45" s="155"/>
      <c r="AE45" s="155"/>
      <c r="AO45" s="155"/>
    </row>
  </sheetData>
  <sheetProtection algorithmName="SHA-512" hashValue="ckqF4MO3MlyBMB7yUXKPHPyhoYuMQO6QfUPk8+wNY/jDNe4H4TqBeezdkZwkTwMs6XabQwMWMqUQdmdSdzSOcA==" saltValue="lHaR3gy+Ty6uNtPEG6gRYQ==" spinCount="100000" sheet="1" objects="1" scenarios="1"/>
  <mergeCells count="36">
    <mergeCell ref="I6:K10"/>
    <mergeCell ref="AG6:AI10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X4:Z4"/>
    <mergeCell ref="AA4:AC4"/>
    <mergeCell ref="AD4:AF4"/>
    <mergeCell ref="AG4:AI4"/>
    <mergeCell ref="AJ4:AL4"/>
    <mergeCell ref="AJ17:AL17"/>
    <mergeCell ref="A14:B14"/>
    <mergeCell ref="A16:B18"/>
    <mergeCell ref="C16:N16"/>
    <mergeCell ref="O16:Z16"/>
    <mergeCell ref="AA16:AL16"/>
    <mergeCell ref="C17:E17"/>
    <mergeCell ref="F17:H17"/>
    <mergeCell ref="L17:N17"/>
    <mergeCell ref="O17:Q17"/>
    <mergeCell ref="R17:T17"/>
    <mergeCell ref="U19:W23"/>
    <mergeCell ref="AG19:AI23"/>
    <mergeCell ref="A27:B27"/>
    <mergeCell ref="U17:W17"/>
    <mergeCell ref="X17:Z17"/>
    <mergeCell ref="AA17:AC17"/>
    <mergeCell ref="AD17:AF17"/>
    <mergeCell ref="AG17:AI17"/>
  </mergeCells>
  <phoneticPr fontId="2"/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45"/>
  <sheetViews>
    <sheetView view="pageBreakPreview" zoomScaleNormal="100" zoomScaleSheetLayoutView="100" workbookViewId="0">
      <selection activeCell="O8" sqref="O8"/>
    </sheetView>
  </sheetViews>
  <sheetFormatPr defaultColWidth="7.26953125" defaultRowHeight="10.8" x14ac:dyDescent="0.5"/>
  <cols>
    <col min="1" max="1" width="6.36328125" style="69" customWidth="1"/>
    <col min="2" max="2" width="3.90625" style="69" customWidth="1"/>
    <col min="3" max="38" width="5.453125" style="69" customWidth="1"/>
    <col min="39" max="46" width="3.54296875" style="69" customWidth="1"/>
    <col min="47" max="47" width="3.90625" style="69" customWidth="1"/>
    <col min="48" max="48" width="4.1796875" style="69" customWidth="1"/>
    <col min="49" max="54" width="4.7265625" style="69" customWidth="1"/>
    <col min="55" max="16384" width="7.26953125" style="69"/>
  </cols>
  <sheetData>
    <row r="1" spans="1:54" ht="24.9" customHeight="1" x14ac:dyDescent="0.5">
      <c r="A1" s="67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Z1" s="68"/>
      <c r="BA1" s="68"/>
      <c r="BB1" s="68"/>
    </row>
    <row r="2" spans="1:54" ht="15" customHeight="1" thickBot="1" x14ac:dyDescent="0.55000000000000004">
      <c r="AV2" s="70"/>
      <c r="AW2" s="70"/>
      <c r="AX2" s="70"/>
    </row>
    <row r="3" spans="1:54" ht="24.9" customHeight="1" x14ac:dyDescent="0.5">
      <c r="A3" s="71" t="s">
        <v>24</v>
      </c>
      <c r="B3" s="72"/>
      <c r="C3" s="73" t="s">
        <v>43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3" t="s">
        <v>44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73" t="s">
        <v>45</v>
      </c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1:54" ht="24.9" customHeight="1" x14ac:dyDescent="0.5">
      <c r="A4" s="76"/>
      <c r="B4" s="77"/>
      <c r="C4" s="78" t="s">
        <v>28</v>
      </c>
      <c r="D4" s="79"/>
      <c r="E4" s="79"/>
      <c r="F4" s="161" t="s">
        <v>46</v>
      </c>
      <c r="G4" s="162"/>
      <c r="H4" s="163"/>
      <c r="I4" s="161" t="s">
        <v>47</v>
      </c>
      <c r="J4" s="162"/>
      <c r="K4" s="163"/>
      <c r="L4" s="82" t="s">
        <v>31</v>
      </c>
      <c r="M4" s="83"/>
      <c r="N4" s="84"/>
      <c r="O4" s="78" t="s">
        <v>28</v>
      </c>
      <c r="P4" s="79"/>
      <c r="Q4" s="79"/>
      <c r="R4" s="80" t="s">
        <v>48</v>
      </c>
      <c r="S4" s="79"/>
      <c r="T4" s="81"/>
      <c r="U4" s="161" t="s">
        <v>47</v>
      </c>
      <c r="V4" s="162"/>
      <c r="W4" s="163"/>
      <c r="X4" s="82" t="s">
        <v>33</v>
      </c>
      <c r="Y4" s="83"/>
      <c r="Z4" s="84"/>
      <c r="AA4" s="78" t="s">
        <v>28</v>
      </c>
      <c r="AB4" s="79"/>
      <c r="AC4" s="81"/>
      <c r="AD4" s="80" t="s">
        <v>49</v>
      </c>
      <c r="AE4" s="79"/>
      <c r="AF4" s="81"/>
      <c r="AG4" s="80" t="s">
        <v>50</v>
      </c>
      <c r="AH4" s="79"/>
      <c r="AI4" s="81"/>
      <c r="AJ4" s="80" t="s">
        <v>33</v>
      </c>
      <c r="AK4" s="79"/>
      <c r="AL4" s="88"/>
    </row>
    <row r="5" spans="1:54" ht="24.9" customHeight="1" x14ac:dyDescent="0.5">
      <c r="A5" s="89"/>
      <c r="B5" s="90"/>
      <c r="C5" s="91" t="s">
        <v>6</v>
      </c>
      <c r="D5" s="92" t="s">
        <v>7</v>
      </c>
      <c r="E5" s="93" t="s">
        <v>8</v>
      </c>
      <c r="F5" s="94" t="s">
        <v>6</v>
      </c>
      <c r="G5" s="92" t="s">
        <v>7</v>
      </c>
      <c r="H5" s="95" t="s">
        <v>8</v>
      </c>
      <c r="I5" s="94" t="s">
        <v>6</v>
      </c>
      <c r="J5" s="92" t="s">
        <v>7</v>
      </c>
      <c r="K5" s="95" t="s">
        <v>8</v>
      </c>
      <c r="L5" s="94" t="s">
        <v>6</v>
      </c>
      <c r="M5" s="93" t="s">
        <v>7</v>
      </c>
      <c r="N5" s="96" t="s">
        <v>8</v>
      </c>
      <c r="O5" s="91" t="s">
        <v>6</v>
      </c>
      <c r="P5" s="92" t="s">
        <v>7</v>
      </c>
      <c r="Q5" s="93" t="s">
        <v>8</v>
      </c>
      <c r="R5" s="94" t="s">
        <v>6</v>
      </c>
      <c r="S5" s="92" t="s">
        <v>7</v>
      </c>
      <c r="T5" s="95" t="s">
        <v>8</v>
      </c>
      <c r="U5" s="94" t="s">
        <v>6</v>
      </c>
      <c r="V5" s="92" t="s">
        <v>7</v>
      </c>
      <c r="W5" s="95" t="s">
        <v>8</v>
      </c>
      <c r="X5" s="94" t="s">
        <v>6</v>
      </c>
      <c r="Y5" s="92" t="s">
        <v>7</v>
      </c>
      <c r="Z5" s="96" t="s">
        <v>8</v>
      </c>
      <c r="AA5" s="91" t="s">
        <v>6</v>
      </c>
      <c r="AB5" s="92" t="s">
        <v>7</v>
      </c>
      <c r="AC5" s="93" t="s">
        <v>8</v>
      </c>
      <c r="AD5" s="94" t="s">
        <v>6</v>
      </c>
      <c r="AE5" s="92" t="s">
        <v>7</v>
      </c>
      <c r="AF5" s="95" t="s">
        <v>8</v>
      </c>
      <c r="AG5" s="94" t="s">
        <v>6</v>
      </c>
      <c r="AH5" s="92" t="s">
        <v>7</v>
      </c>
      <c r="AI5" s="95" t="s">
        <v>8</v>
      </c>
      <c r="AJ5" s="94" t="s">
        <v>6</v>
      </c>
      <c r="AK5" s="93" t="s">
        <v>7</v>
      </c>
      <c r="AL5" s="96" t="s">
        <v>8</v>
      </c>
    </row>
    <row r="6" spans="1:54" ht="24.9" customHeight="1" x14ac:dyDescent="0.5">
      <c r="A6" s="100">
        <f>'[1]期日前　市議'!A6</f>
        <v>43554</v>
      </c>
      <c r="B6" s="101" t="s">
        <v>13</v>
      </c>
      <c r="C6" s="102">
        <f>IF('[1]期日前　県議'!AE20="","",'[1]期日前　県議'!AE20)</f>
        <v>179</v>
      </c>
      <c r="D6" s="103">
        <f>IF('[1]期日前　県議'!AF20="","",'[1]期日前　県議'!AF20)</f>
        <v>184</v>
      </c>
      <c r="E6" s="104">
        <f t="shared" ref="E6:E13" si="0">IF(C6="","",SUM(C6,D6))</f>
        <v>363</v>
      </c>
      <c r="F6" s="105">
        <f>IF('[1]期日前　県議'!AJ20="","",'[1]期日前　県議'!AJ20)</f>
        <v>188</v>
      </c>
      <c r="G6" s="103">
        <f>IF('[1]期日前　県議'!AK20="","",'[1]期日前　県議'!AK20)</f>
        <v>183</v>
      </c>
      <c r="H6" s="104">
        <f t="shared" ref="H6:H13" si="1">IF(F6="","",SUM(F6:G6))</f>
        <v>371</v>
      </c>
      <c r="I6" s="106"/>
      <c r="J6" s="107"/>
      <c r="K6" s="108"/>
      <c r="L6" s="109">
        <f t="shared" ref="L6:N13" si="2">IF(C6="","",SUM(C6,F6,I6))</f>
        <v>367</v>
      </c>
      <c r="M6" s="104">
        <f t="shared" si="2"/>
        <v>367</v>
      </c>
      <c r="N6" s="110">
        <f t="shared" si="2"/>
        <v>734</v>
      </c>
      <c r="O6" s="102">
        <f>IF('[1]期日前　県議'!AS20="","",'[1]期日前　県議'!AS20)</f>
        <v>330</v>
      </c>
      <c r="P6" s="103">
        <f>IF('[1]期日前　県議'!AT20="","",'[1]期日前　県議'!AT20)</f>
        <v>317</v>
      </c>
      <c r="Q6" s="104">
        <f t="shared" ref="Q6:Q13" si="3">IF(O6="","",SUM(O6,P6))</f>
        <v>647</v>
      </c>
      <c r="R6" s="105">
        <f>IF('[1]期日前　県議'!AX20="","",'[1]期日前　県議'!AX20)</f>
        <v>152</v>
      </c>
      <c r="S6" s="103">
        <f>IF('[1]期日前　県議'!AY20="","",'[1]期日前　県議'!AY20)</f>
        <v>170</v>
      </c>
      <c r="T6" s="111">
        <f t="shared" ref="T6:T13" si="4">IF(R6="","",SUM(R6,S6))</f>
        <v>322</v>
      </c>
      <c r="U6" s="106"/>
      <c r="V6" s="107"/>
      <c r="W6" s="108"/>
      <c r="X6" s="109">
        <f t="shared" ref="X6:Z13" si="5">IF(O6="","",SUM(O6,R6,U6))</f>
        <v>482</v>
      </c>
      <c r="Y6" s="103">
        <f t="shared" si="5"/>
        <v>487</v>
      </c>
      <c r="Z6" s="115">
        <f t="shared" si="5"/>
        <v>969</v>
      </c>
      <c r="AA6" s="102" t="str">
        <f>IF('[1]期日前　県議'!C34="","",'[1]期日前　県議'!C34)</f>
        <v/>
      </c>
      <c r="AB6" s="103" t="str">
        <f>IF('[1]期日前　県議'!D34="","",'[1]期日前　県議'!D34)</f>
        <v/>
      </c>
      <c r="AC6" s="104" t="str">
        <f t="shared" ref="AC6:AC13" si="6">IF(AA6="","",SUM(AA6:AB6))</f>
        <v/>
      </c>
      <c r="AD6" s="105" t="str">
        <f>IF('[1]期日前　県議'!H34="","",'[1]期日前　県議'!H34)</f>
        <v/>
      </c>
      <c r="AE6" s="103" t="str">
        <f>IF('[1]期日前　県議'!I34="","",'[1]期日前　県議'!I34)</f>
        <v/>
      </c>
      <c r="AF6" s="111" t="str">
        <f t="shared" ref="AF6:AF13" si="7">IF(AD6="","",SUM(AD6,AE6))</f>
        <v/>
      </c>
      <c r="AG6" s="106"/>
      <c r="AH6" s="107"/>
      <c r="AI6" s="108"/>
      <c r="AJ6" s="109" t="str">
        <f t="shared" ref="AJ6:AL13" si="8">IF(AA6="","",SUM(AA6,AD6,AG6))</f>
        <v/>
      </c>
      <c r="AK6" s="104" t="str">
        <f t="shared" si="8"/>
        <v/>
      </c>
      <c r="AL6" s="110" t="str">
        <f t="shared" si="8"/>
        <v/>
      </c>
    </row>
    <row r="7" spans="1:54" ht="24.9" customHeight="1" x14ac:dyDescent="0.5">
      <c r="A7" s="100">
        <f>'[1]期日前　市議'!A7</f>
        <v>43555</v>
      </c>
      <c r="B7" s="101" t="s">
        <v>14</v>
      </c>
      <c r="C7" s="102">
        <f>IF('[1]期日前　県議'!AE21="","",'[1]期日前　県議'!AE21)</f>
        <v>226</v>
      </c>
      <c r="D7" s="103">
        <f>IF('[1]期日前　県議'!AF21="","",'[1]期日前　県議'!AF21)</f>
        <v>208</v>
      </c>
      <c r="E7" s="104">
        <f t="shared" si="0"/>
        <v>434</v>
      </c>
      <c r="F7" s="105">
        <f>IF('[1]期日前　県議'!AJ21="","",'[1]期日前　県議'!AJ21)</f>
        <v>255</v>
      </c>
      <c r="G7" s="103">
        <f>IF('[1]期日前　県議'!AK21="","",'[1]期日前　県議'!AK21)</f>
        <v>263</v>
      </c>
      <c r="H7" s="104">
        <f t="shared" si="1"/>
        <v>518</v>
      </c>
      <c r="I7" s="119"/>
      <c r="J7" s="120"/>
      <c r="K7" s="121"/>
      <c r="L7" s="109">
        <f t="shared" si="2"/>
        <v>481</v>
      </c>
      <c r="M7" s="104">
        <f t="shared" si="2"/>
        <v>471</v>
      </c>
      <c r="N7" s="110">
        <f t="shared" si="2"/>
        <v>952</v>
      </c>
      <c r="O7" s="102">
        <f>IF('[1]期日前　県議'!AS21="","",'[1]期日前　県議'!AS21)</f>
        <v>500</v>
      </c>
      <c r="P7" s="103">
        <f>IF('[1]期日前　県議'!AT21="","",'[1]期日前　県議'!AT21)</f>
        <v>454</v>
      </c>
      <c r="Q7" s="104">
        <f t="shared" si="3"/>
        <v>954</v>
      </c>
      <c r="R7" s="105">
        <f>IF('[1]期日前　県議'!AX21="","",'[1]期日前　県議'!AX21)</f>
        <v>176</v>
      </c>
      <c r="S7" s="103">
        <f>IF('[1]期日前　県議'!AY21="","",'[1]期日前　県議'!AY21)</f>
        <v>203</v>
      </c>
      <c r="T7" s="111">
        <f t="shared" si="4"/>
        <v>379</v>
      </c>
      <c r="U7" s="119"/>
      <c r="V7" s="120"/>
      <c r="W7" s="121"/>
      <c r="X7" s="109">
        <f t="shared" si="5"/>
        <v>676</v>
      </c>
      <c r="Y7" s="103">
        <f t="shared" si="5"/>
        <v>657</v>
      </c>
      <c r="Z7" s="115">
        <f t="shared" si="5"/>
        <v>1333</v>
      </c>
      <c r="AA7" s="102" t="str">
        <f>IF('[1]期日前　県議'!C35="","",'[1]期日前　県議'!C35)</f>
        <v/>
      </c>
      <c r="AB7" s="103" t="str">
        <f>IF('[1]期日前　県議'!D35="","",'[1]期日前　県議'!D35)</f>
        <v/>
      </c>
      <c r="AC7" s="104" t="str">
        <f t="shared" si="6"/>
        <v/>
      </c>
      <c r="AD7" s="105" t="str">
        <f>IF('[1]期日前　県議'!H35="","",'[1]期日前　県議'!H35)</f>
        <v/>
      </c>
      <c r="AE7" s="103" t="str">
        <f>IF('[1]期日前　県議'!I35="","",'[1]期日前　県議'!I35)</f>
        <v/>
      </c>
      <c r="AF7" s="111" t="str">
        <f t="shared" si="7"/>
        <v/>
      </c>
      <c r="AG7" s="119"/>
      <c r="AH7" s="120"/>
      <c r="AI7" s="121"/>
      <c r="AJ7" s="109" t="str">
        <f t="shared" si="8"/>
        <v/>
      </c>
      <c r="AK7" s="104" t="str">
        <f t="shared" si="8"/>
        <v/>
      </c>
      <c r="AL7" s="110" t="str">
        <f t="shared" si="8"/>
        <v/>
      </c>
    </row>
    <row r="8" spans="1:54" ht="24.9" customHeight="1" x14ac:dyDescent="0.5">
      <c r="A8" s="100">
        <f>'[1]期日前　市議'!A8</f>
        <v>43556</v>
      </c>
      <c r="B8" s="101" t="s">
        <v>15</v>
      </c>
      <c r="C8" s="102">
        <f>IF('[1]期日前　県議'!AE22="","",'[1]期日前　県議'!AE22)</f>
        <v>115</v>
      </c>
      <c r="D8" s="103">
        <f>IF('[1]期日前　県議'!AF22="","",'[1]期日前　県議'!AF22)</f>
        <v>138</v>
      </c>
      <c r="E8" s="104">
        <f t="shared" si="0"/>
        <v>253</v>
      </c>
      <c r="F8" s="105">
        <f>IF('[1]期日前　県議'!AJ22="","",'[1]期日前　県議'!AJ22)</f>
        <v>182</v>
      </c>
      <c r="G8" s="103">
        <f>IF('[1]期日前　県議'!AK22="","",'[1]期日前　県議'!AK22)</f>
        <v>261</v>
      </c>
      <c r="H8" s="104">
        <f t="shared" si="1"/>
        <v>443</v>
      </c>
      <c r="I8" s="119"/>
      <c r="J8" s="120"/>
      <c r="K8" s="121"/>
      <c r="L8" s="109">
        <f t="shared" si="2"/>
        <v>297</v>
      </c>
      <c r="M8" s="104">
        <f t="shared" si="2"/>
        <v>399</v>
      </c>
      <c r="N8" s="110">
        <f t="shared" si="2"/>
        <v>696</v>
      </c>
      <c r="O8" s="102">
        <f>IF('[1]期日前　県議'!AS22="","",'[1]期日前　県議'!AS22)</f>
        <v>281</v>
      </c>
      <c r="P8" s="103">
        <f>IF('[1]期日前　県議'!AT22="","",'[1]期日前　県議'!AT22)</f>
        <v>351</v>
      </c>
      <c r="Q8" s="104">
        <f t="shared" si="3"/>
        <v>632</v>
      </c>
      <c r="R8" s="105">
        <f>IF('[1]期日前　県議'!AX22="","",'[1]期日前　県議'!AX22)</f>
        <v>116</v>
      </c>
      <c r="S8" s="103">
        <f>IF('[1]期日前　県議'!AY22="","",'[1]期日前　県議'!AY22)</f>
        <v>175</v>
      </c>
      <c r="T8" s="111">
        <f t="shared" si="4"/>
        <v>291</v>
      </c>
      <c r="U8" s="119"/>
      <c r="V8" s="120"/>
      <c r="W8" s="121"/>
      <c r="X8" s="109">
        <f t="shared" si="5"/>
        <v>397</v>
      </c>
      <c r="Y8" s="103">
        <f t="shared" si="5"/>
        <v>526</v>
      </c>
      <c r="Z8" s="115">
        <f t="shared" si="5"/>
        <v>923</v>
      </c>
      <c r="AA8" s="102" t="str">
        <f>IF('[1]期日前　県議'!C36="","",'[1]期日前　県議'!C36)</f>
        <v/>
      </c>
      <c r="AB8" s="103" t="str">
        <f>IF('[1]期日前　県議'!D36="","",'[1]期日前　県議'!D36)</f>
        <v/>
      </c>
      <c r="AC8" s="104" t="str">
        <f t="shared" si="6"/>
        <v/>
      </c>
      <c r="AD8" s="105" t="str">
        <f>IF('[1]期日前　県議'!H36="","",'[1]期日前　県議'!H36)</f>
        <v/>
      </c>
      <c r="AE8" s="103" t="str">
        <f>IF('[1]期日前　県議'!I36="","",'[1]期日前　県議'!I36)</f>
        <v/>
      </c>
      <c r="AF8" s="111" t="str">
        <f t="shared" si="7"/>
        <v/>
      </c>
      <c r="AG8" s="119"/>
      <c r="AH8" s="120"/>
      <c r="AI8" s="121"/>
      <c r="AJ8" s="109" t="str">
        <f t="shared" si="8"/>
        <v/>
      </c>
      <c r="AK8" s="104" t="str">
        <f t="shared" si="8"/>
        <v/>
      </c>
      <c r="AL8" s="110" t="str">
        <f t="shared" si="8"/>
        <v/>
      </c>
    </row>
    <row r="9" spans="1:54" ht="24.9" customHeight="1" x14ac:dyDescent="0.5">
      <c r="A9" s="100">
        <f>'[1]期日前　市議'!A9</f>
        <v>43557</v>
      </c>
      <c r="B9" s="101" t="s">
        <v>16</v>
      </c>
      <c r="C9" s="102">
        <f>IF('[1]期日前　県議'!AE23="","",'[1]期日前　県議'!AE23)</f>
        <v>156</v>
      </c>
      <c r="D9" s="103">
        <f>IF('[1]期日前　県議'!AF23="","",'[1]期日前　県議'!AF23)</f>
        <v>173</v>
      </c>
      <c r="E9" s="104">
        <f t="shared" si="0"/>
        <v>329</v>
      </c>
      <c r="F9" s="105">
        <f>IF('[1]期日前　県議'!AJ23="","",'[1]期日前　県議'!AJ23)</f>
        <v>206</v>
      </c>
      <c r="G9" s="103">
        <f>IF('[1]期日前　県議'!AK23="","",'[1]期日前　県議'!AK23)</f>
        <v>300</v>
      </c>
      <c r="H9" s="104">
        <f t="shared" si="1"/>
        <v>506</v>
      </c>
      <c r="I9" s="119"/>
      <c r="J9" s="120"/>
      <c r="K9" s="121"/>
      <c r="L9" s="109">
        <f t="shared" si="2"/>
        <v>362</v>
      </c>
      <c r="M9" s="104">
        <f t="shared" si="2"/>
        <v>473</v>
      </c>
      <c r="N9" s="110">
        <f t="shared" si="2"/>
        <v>835</v>
      </c>
      <c r="O9" s="102">
        <f>IF('[1]期日前　県議'!AS23="","",'[1]期日前　県議'!AS23)</f>
        <v>319</v>
      </c>
      <c r="P9" s="103">
        <f>IF('[1]期日前　県議'!AT23="","",'[1]期日前　県議'!AT23)</f>
        <v>439</v>
      </c>
      <c r="Q9" s="104">
        <f t="shared" si="3"/>
        <v>758</v>
      </c>
      <c r="R9" s="105">
        <f>IF('[1]期日前　県議'!AX23="","",'[1]期日前　県議'!AX23)</f>
        <v>180</v>
      </c>
      <c r="S9" s="103">
        <f>IF('[1]期日前　県議'!AY23="","",'[1]期日前　県議'!AY23)</f>
        <v>179</v>
      </c>
      <c r="T9" s="111">
        <f t="shared" si="4"/>
        <v>359</v>
      </c>
      <c r="U9" s="119"/>
      <c r="V9" s="120"/>
      <c r="W9" s="121"/>
      <c r="X9" s="109">
        <f t="shared" si="5"/>
        <v>499</v>
      </c>
      <c r="Y9" s="103">
        <f t="shared" si="5"/>
        <v>618</v>
      </c>
      <c r="Z9" s="115">
        <f t="shared" si="5"/>
        <v>1117</v>
      </c>
      <c r="AA9" s="102" t="str">
        <f>IF('[1]期日前　県議'!C37="","",'[1]期日前　県議'!C37)</f>
        <v/>
      </c>
      <c r="AB9" s="103" t="str">
        <f>IF('[1]期日前　県議'!D37="","",'[1]期日前　県議'!D37)</f>
        <v/>
      </c>
      <c r="AC9" s="104" t="str">
        <f t="shared" si="6"/>
        <v/>
      </c>
      <c r="AD9" s="105" t="str">
        <f>IF('[1]期日前　県議'!H37="","",'[1]期日前　県議'!H37)</f>
        <v/>
      </c>
      <c r="AE9" s="103" t="str">
        <f>IF('[1]期日前　県議'!I37="","",'[1]期日前　県議'!I37)</f>
        <v/>
      </c>
      <c r="AF9" s="111" t="str">
        <f t="shared" si="7"/>
        <v/>
      </c>
      <c r="AG9" s="119"/>
      <c r="AH9" s="120"/>
      <c r="AI9" s="121"/>
      <c r="AJ9" s="109" t="str">
        <f t="shared" si="8"/>
        <v/>
      </c>
      <c r="AK9" s="104" t="str">
        <f t="shared" si="8"/>
        <v/>
      </c>
      <c r="AL9" s="110" t="str">
        <f t="shared" si="8"/>
        <v/>
      </c>
    </row>
    <row r="10" spans="1:54" ht="24.9" customHeight="1" x14ac:dyDescent="0.5">
      <c r="A10" s="100">
        <f>'[1]期日前　市議'!A10</f>
        <v>43558</v>
      </c>
      <c r="B10" s="101" t="s">
        <v>17</v>
      </c>
      <c r="C10" s="102">
        <f>IF('[1]期日前　県議'!AE24="","",'[1]期日前　県議'!AE24)</f>
        <v>193</v>
      </c>
      <c r="D10" s="103">
        <f>IF('[1]期日前　県議'!AF24="","",'[1]期日前　県議'!AF24)</f>
        <v>183</v>
      </c>
      <c r="E10" s="104">
        <f t="shared" si="0"/>
        <v>376</v>
      </c>
      <c r="F10" s="105">
        <f>IF('[1]期日前　県議'!AJ24="","",'[1]期日前　県議'!AJ24)</f>
        <v>243</v>
      </c>
      <c r="G10" s="103">
        <f>IF('[1]期日前　県議'!AK24="","",'[1]期日前　県議'!AK24)</f>
        <v>368</v>
      </c>
      <c r="H10" s="104">
        <f t="shared" si="1"/>
        <v>611</v>
      </c>
      <c r="I10" s="125"/>
      <c r="J10" s="126"/>
      <c r="K10" s="127"/>
      <c r="L10" s="109">
        <f t="shared" si="2"/>
        <v>436</v>
      </c>
      <c r="M10" s="104">
        <f t="shared" si="2"/>
        <v>551</v>
      </c>
      <c r="N10" s="110">
        <f t="shared" si="2"/>
        <v>987</v>
      </c>
      <c r="O10" s="102">
        <f>IF('[1]期日前　県議'!AS24="","",'[1]期日前　県議'!AS24)</f>
        <v>412</v>
      </c>
      <c r="P10" s="103">
        <f>IF('[1]期日前　県議'!AT24="","",'[1]期日前　県議'!AT24)</f>
        <v>544</v>
      </c>
      <c r="Q10" s="104">
        <f t="shared" si="3"/>
        <v>956</v>
      </c>
      <c r="R10" s="105">
        <f>IF('[1]期日前　県議'!AX24="","",'[1]期日前　県議'!AX24)</f>
        <v>228</v>
      </c>
      <c r="S10" s="103">
        <f>IF('[1]期日前　県議'!AY24="","",'[1]期日前　県議'!AY24)</f>
        <v>275</v>
      </c>
      <c r="T10" s="111">
        <f t="shared" si="4"/>
        <v>503</v>
      </c>
      <c r="U10" s="125"/>
      <c r="V10" s="126"/>
      <c r="W10" s="127"/>
      <c r="X10" s="109">
        <f t="shared" si="5"/>
        <v>640</v>
      </c>
      <c r="Y10" s="103">
        <f t="shared" si="5"/>
        <v>819</v>
      </c>
      <c r="Z10" s="115">
        <f t="shared" si="5"/>
        <v>1459</v>
      </c>
      <c r="AA10" s="102" t="str">
        <f>IF('[1]期日前　県議'!C38="","",'[1]期日前　県議'!C38)</f>
        <v/>
      </c>
      <c r="AB10" s="103" t="str">
        <f>IF('[1]期日前　県議'!D38="","",'[1]期日前　県議'!D38)</f>
        <v/>
      </c>
      <c r="AC10" s="104" t="str">
        <f t="shared" si="6"/>
        <v/>
      </c>
      <c r="AD10" s="105" t="str">
        <f>IF('[1]期日前　県議'!H38="","",'[1]期日前　県議'!H38)</f>
        <v/>
      </c>
      <c r="AE10" s="103" t="str">
        <f>IF('[1]期日前　県議'!I38="","",'[1]期日前　県議'!I38)</f>
        <v/>
      </c>
      <c r="AF10" s="111" t="str">
        <f t="shared" si="7"/>
        <v/>
      </c>
      <c r="AG10" s="125"/>
      <c r="AH10" s="126"/>
      <c r="AI10" s="127"/>
      <c r="AJ10" s="109" t="str">
        <f t="shared" si="8"/>
        <v/>
      </c>
      <c r="AK10" s="104" t="str">
        <f t="shared" si="8"/>
        <v/>
      </c>
      <c r="AL10" s="110" t="str">
        <f t="shared" si="8"/>
        <v/>
      </c>
    </row>
    <row r="11" spans="1:54" ht="24.9" customHeight="1" x14ac:dyDescent="0.5">
      <c r="A11" s="100">
        <f>'[1]期日前　市議'!A11</f>
        <v>43559</v>
      </c>
      <c r="B11" s="101" t="s">
        <v>18</v>
      </c>
      <c r="C11" s="102">
        <f>IF('[1]期日前　県議'!AE25="","",'[1]期日前　県議'!AE25)</f>
        <v>165</v>
      </c>
      <c r="D11" s="103">
        <f>IF('[1]期日前　県議'!AF25="","",'[1]期日前　県議'!AF25)</f>
        <v>210</v>
      </c>
      <c r="E11" s="104">
        <f t="shared" si="0"/>
        <v>375</v>
      </c>
      <c r="F11" s="105">
        <f>IF('[1]期日前　県議'!AJ25="","",'[1]期日前　県議'!AJ25)</f>
        <v>276</v>
      </c>
      <c r="G11" s="103">
        <f>IF('[1]期日前　県議'!AK25="","",'[1]期日前　県議'!AK25)</f>
        <v>378</v>
      </c>
      <c r="H11" s="104">
        <f t="shared" si="1"/>
        <v>654</v>
      </c>
      <c r="I11" s="109">
        <f>IF('[1]期日前　県議'!AM25="","",'[1]期日前　県議'!AM25)</f>
        <v>222</v>
      </c>
      <c r="J11" s="103">
        <f>IF('[1]期日前　県議'!AN25="","",'[1]期日前　県議'!AN25)</f>
        <v>386</v>
      </c>
      <c r="K11" s="111">
        <f>IF(I11="","",SUM(I11:J11))</f>
        <v>608</v>
      </c>
      <c r="L11" s="109">
        <f t="shared" si="2"/>
        <v>663</v>
      </c>
      <c r="M11" s="104">
        <f t="shared" si="2"/>
        <v>974</v>
      </c>
      <c r="N11" s="110">
        <f t="shared" si="2"/>
        <v>1637</v>
      </c>
      <c r="O11" s="102">
        <f>IF('[1]期日前　県議'!AS25="","",'[1]期日前　県議'!AS25)</f>
        <v>488</v>
      </c>
      <c r="P11" s="103">
        <f>IF('[1]期日前　県議'!AT25="","",'[1]期日前　県議'!AT25)</f>
        <v>612</v>
      </c>
      <c r="Q11" s="104">
        <f t="shared" si="3"/>
        <v>1100</v>
      </c>
      <c r="R11" s="105">
        <f>IF('[1]期日前　県議'!AX25="","",'[1]期日前　県議'!AX25)</f>
        <v>273</v>
      </c>
      <c r="S11" s="103">
        <f>IF('[1]期日前　県議'!AY25="","",'[1]期日前　県議'!AY25)</f>
        <v>362</v>
      </c>
      <c r="T11" s="111">
        <f t="shared" si="4"/>
        <v>635</v>
      </c>
      <c r="U11" s="109">
        <f>IF('[1]期日前　県議'!BA25="","",'[1]期日前　県議'!BA25)</f>
        <v>90</v>
      </c>
      <c r="V11" s="103">
        <f>IF('[1]期日前　県議'!BB25="","",'[1]期日前　県議'!BB25)</f>
        <v>166</v>
      </c>
      <c r="W11" s="111">
        <f>IF(U11="","",SUM(U11:V11))</f>
        <v>256</v>
      </c>
      <c r="X11" s="109">
        <f t="shared" si="5"/>
        <v>851</v>
      </c>
      <c r="Y11" s="103">
        <f t="shared" si="5"/>
        <v>1140</v>
      </c>
      <c r="Z11" s="115">
        <f t="shared" si="5"/>
        <v>1991</v>
      </c>
      <c r="AA11" s="102" t="str">
        <f>IF('[1]期日前　県議'!C39="","",'[1]期日前　県議'!C39)</f>
        <v/>
      </c>
      <c r="AB11" s="103" t="str">
        <f>IF('[1]期日前　県議'!D39="","",'[1]期日前　県議'!D39)</f>
        <v/>
      </c>
      <c r="AC11" s="104" t="str">
        <f t="shared" si="6"/>
        <v/>
      </c>
      <c r="AD11" s="105" t="str">
        <f>IF('[1]期日前　県議'!H39="","",'[1]期日前　県議'!H39)</f>
        <v/>
      </c>
      <c r="AE11" s="103" t="str">
        <f>IF('[1]期日前　県議'!I39="","",'[1]期日前　県議'!I39)</f>
        <v/>
      </c>
      <c r="AF11" s="111" t="str">
        <f t="shared" si="7"/>
        <v/>
      </c>
      <c r="AG11" s="109" t="str">
        <f>IF('[1]期日前　県議'!K39="","",'[1]期日前　県議'!K39)</f>
        <v/>
      </c>
      <c r="AH11" s="103" t="str">
        <f>IF('[1]期日前　県議'!L39="","",'[1]期日前　県議'!L39)</f>
        <v/>
      </c>
      <c r="AI11" s="111" t="str">
        <f>IF(AG11="","",SUM(AG11:AH11))</f>
        <v/>
      </c>
      <c r="AJ11" s="109" t="str">
        <f t="shared" si="8"/>
        <v/>
      </c>
      <c r="AK11" s="104" t="str">
        <f t="shared" si="8"/>
        <v/>
      </c>
      <c r="AL11" s="110" t="str">
        <f t="shared" si="8"/>
        <v/>
      </c>
    </row>
    <row r="12" spans="1:54" ht="24.9" customHeight="1" x14ac:dyDescent="0.5">
      <c r="A12" s="100">
        <f>'[1]期日前　市議'!A12</f>
        <v>43560</v>
      </c>
      <c r="B12" s="101" t="s">
        <v>19</v>
      </c>
      <c r="C12" s="102">
        <f>IF('[1]期日前　県議'!AE26="","",'[1]期日前　県議'!AE26)</f>
        <v>217</v>
      </c>
      <c r="D12" s="103">
        <f>IF('[1]期日前　県議'!AF26="","",'[1]期日前　県議'!AF26)</f>
        <v>256</v>
      </c>
      <c r="E12" s="104">
        <f t="shared" si="0"/>
        <v>473</v>
      </c>
      <c r="F12" s="105">
        <f>IF('[1]期日前　県議'!AJ26="","",'[1]期日前　県議'!AJ26)</f>
        <v>306</v>
      </c>
      <c r="G12" s="103">
        <f>IF('[1]期日前　県議'!AK26="","",'[1]期日前　県議'!AK26)</f>
        <v>530</v>
      </c>
      <c r="H12" s="104">
        <f t="shared" si="1"/>
        <v>836</v>
      </c>
      <c r="I12" s="109">
        <f>IF('[1]期日前　県議'!AM26="","",'[1]期日前　県議'!AM26)</f>
        <v>233</v>
      </c>
      <c r="J12" s="103">
        <f>IF('[1]期日前　県議'!AN26="","",'[1]期日前　県議'!AN26)</f>
        <v>439</v>
      </c>
      <c r="K12" s="111">
        <f>IF(I12="","",SUM(I12:J12))</f>
        <v>672</v>
      </c>
      <c r="L12" s="109">
        <f t="shared" si="2"/>
        <v>756</v>
      </c>
      <c r="M12" s="104">
        <f t="shared" si="2"/>
        <v>1225</v>
      </c>
      <c r="N12" s="110">
        <f t="shared" si="2"/>
        <v>1981</v>
      </c>
      <c r="O12" s="102">
        <f>IF('[1]期日前　県議'!AS26="","",'[1]期日前　県議'!AS26)</f>
        <v>554</v>
      </c>
      <c r="P12" s="103">
        <f>IF('[1]期日前　県議'!AT26="","",'[1]期日前　県議'!AT26)</f>
        <v>792</v>
      </c>
      <c r="Q12" s="104">
        <f t="shared" si="3"/>
        <v>1346</v>
      </c>
      <c r="R12" s="105">
        <f>IF('[1]期日前　県議'!AX26="","",'[1]期日前　県議'!AX26)</f>
        <v>299</v>
      </c>
      <c r="S12" s="103">
        <f>IF('[1]期日前　県議'!AY26="","",'[1]期日前　県議'!AY26)</f>
        <v>401</v>
      </c>
      <c r="T12" s="111">
        <f t="shared" si="4"/>
        <v>700</v>
      </c>
      <c r="U12" s="109">
        <f>IF('[1]期日前　県議'!BA26="","",'[1]期日前　県議'!BA26)</f>
        <v>110</v>
      </c>
      <c r="V12" s="103">
        <f>IF('[1]期日前　県議'!BB26="","",'[1]期日前　県議'!BB26)</f>
        <v>180</v>
      </c>
      <c r="W12" s="111">
        <f>IF(U12="","",SUM(U12:V12))</f>
        <v>290</v>
      </c>
      <c r="X12" s="109">
        <f t="shared" si="5"/>
        <v>963</v>
      </c>
      <c r="Y12" s="103">
        <f t="shared" si="5"/>
        <v>1373</v>
      </c>
      <c r="Z12" s="115">
        <f t="shared" si="5"/>
        <v>2336</v>
      </c>
      <c r="AA12" s="102" t="str">
        <f>IF('[1]期日前　県議'!C40="","",'[1]期日前　県議'!C40)</f>
        <v/>
      </c>
      <c r="AB12" s="103" t="str">
        <f>IF('[1]期日前　県議'!D40="","",'[1]期日前　県議'!D40)</f>
        <v/>
      </c>
      <c r="AC12" s="104" t="str">
        <f t="shared" si="6"/>
        <v/>
      </c>
      <c r="AD12" s="105" t="str">
        <f>IF('[1]期日前　県議'!H40="","",'[1]期日前　県議'!H40)</f>
        <v/>
      </c>
      <c r="AE12" s="103" t="str">
        <f>IF('[1]期日前　県議'!I40="","",'[1]期日前　県議'!I40)</f>
        <v/>
      </c>
      <c r="AF12" s="111" t="str">
        <f t="shared" si="7"/>
        <v/>
      </c>
      <c r="AG12" s="109" t="str">
        <f>IF('[1]期日前　県議'!K40="","",'[1]期日前　県議'!K40)</f>
        <v/>
      </c>
      <c r="AH12" s="103" t="str">
        <f>IF('[1]期日前　県議'!L40="","",'[1]期日前　県議'!L40)</f>
        <v/>
      </c>
      <c r="AI12" s="111" t="str">
        <f>IF(AG12="","",SUM(AG12:AH12))</f>
        <v/>
      </c>
      <c r="AJ12" s="109" t="str">
        <f t="shared" si="8"/>
        <v/>
      </c>
      <c r="AK12" s="104" t="str">
        <f t="shared" si="8"/>
        <v/>
      </c>
      <c r="AL12" s="110" t="str">
        <f t="shared" si="8"/>
        <v/>
      </c>
    </row>
    <row r="13" spans="1:54" ht="24.9" customHeight="1" thickBot="1" x14ac:dyDescent="0.55000000000000004">
      <c r="A13" s="100">
        <f>'[1]期日前　市議'!A13</f>
        <v>43561</v>
      </c>
      <c r="B13" s="101" t="s">
        <v>13</v>
      </c>
      <c r="C13" s="139">
        <f>IF('[1]期日前　県議'!AE27="","",'[1]期日前　県議'!AE27)</f>
        <v>480</v>
      </c>
      <c r="D13" s="132">
        <f>IF('[1]期日前　県議'!AF27="","",'[1]期日前　県議'!AF27)</f>
        <v>428</v>
      </c>
      <c r="E13" s="133">
        <f t="shared" si="0"/>
        <v>908</v>
      </c>
      <c r="F13" s="131">
        <f>IF('[1]期日前　県議'!AJ27="","",'[1]期日前　県議'!AJ27)</f>
        <v>687</v>
      </c>
      <c r="G13" s="132">
        <f>IF('[1]期日前　県議'!AK27="","",'[1]期日前　県議'!AK27)</f>
        <v>824</v>
      </c>
      <c r="H13" s="133">
        <f t="shared" si="1"/>
        <v>1511</v>
      </c>
      <c r="I13" s="134">
        <f>IF('[1]期日前　県議'!AM27="","",'[1]期日前　県議'!AM27)</f>
        <v>547</v>
      </c>
      <c r="J13" s="135">
        <f>IF('[1]期日前　県議'!AN27="","",'[1]期日前　県議'!AN27)</f>
        <v>716</v>
      </c>
      <c r="K13" s="136">
        <f>IF(I13="","",SUM(I13:J13))</f>
        <v>1263</v>
      </c>
      <c r="L13" s="137">
        <f t="shared" si="2"/>
        <v>1714</v>
      </c>
      <c r="M13" s="133">
        <f t="shared" si="2"/>
        <v>1968</v>
      </c>
      <c r="N13" s="138">
        <f t="shared" si="2"/>
        <v>3682</v>
      </c>
      <c r="O13" s="139">
        <f>IF('[1]期日前　県議'!AS27="","",'[1]期日前　県議'!AS27)</f>
        <v>1237</v>
      </c>
      <c r="P13" s="132">
        <f>IF('[1]期日前　県議'!AT27="","",'[1]期日前　県議'!AT27)</f>
        <v>1280</v>
      </c>
      <c r="Q13" s="133">
        <f t="shared" si="3"/>
        <v>2517</v>
      </c>
      <c r="R13" s="131">
        <f>IF('[1]期日前　県議'!AX27="","",'[1]期日前　県議'!AX27)</f>
        <v>614</v>
      </c>
      <c r="S13" s="132">
        <f>IF('[1]期日前　県議'!AY27="","",'[1]期日前　県議'!AY27)</f>
        <v>707</v>
      </c>
      <c r="T13" s="140">
        <f t="shared" si="4"/>
        <v>1321</v>
      </c>
      <c r="U13" s="134">
        <f>IF('[1]期日前　県議'!BA27="","",'[1]期日前　県議'!BA27)</f>
        <v>165</v>
      </c>
      <c r="V13" s="135">
        <f>IF('[1]期日前　県議'!BB27="","",'[1]期日前　県議'!BB27)</f>
        <v>251</v>
      </c>
      <c r="W13" s="136">
        <f>IF(U13="","",SUM(U13:V13))</f>
        <v>416</v>
      </c>
      <c r="X13" s="137">
        <f t="shared" si="5"/>
        <v>2016</v>
      </c>
      <c r="Y13" s="132">
        <f t="shared" si="5"/>
        <v>2238</v>
      </c>
      <c r="Z13" s="141">
        <f t="shared" si="5"/>
        <v>4254</v>
      </c>
      <c r="AA13" s="139" t="str">
        <f>IF('[1]期日前　県議'!C41="","",'[1]期日前　県議'!C41)</f>
        <v/>
      </c>
      <c r="AB13" s="132" t="str">
        <f>IF('[1]期日前　県議'!D41="","",'[1]期日前　県議'!D41)</f>
        <v/>
      </c>
      <c r="AC13" s="133" t="str">
        <f t="shared" si="6"/>
        <v/>
      </c>
      <c r="AD13" s="131" t="str">
        <f>IF('[1]期日前　県議'!H41="","",'[1]期日前　県議'!H41)</f>
        <v/>
      </c>
      <c r="AE13" s="132" t="str">
        <f>IF('[1]期日前　県議'!I41="","",'[1]期日前　県議'!I41)</f>
        <v/>
      </c>
      <c r="AF13" s="140" t="str">
        <f t="shared" si="7"/>
        <v/>
      </c>
      <c r="AG13" s="134" t="str">
        <f>IF('[1]期日前　県議'!K41="","",'[1]期日前　県議'!K41)</f>
        <v/>
      </c>
      <c r="AH13" s="135" t="str">
        <f>IF('[1]期日前　県議'!L41="","",'[1]期日前　県議'!L41)</f>
        <v/>
      </c>
      <c r="AI13" s="136" t="str">
        <f>IF(AG13="","",SUM(AG13:AH13))</f>
        <v/>
      </c>
      <c r="AJ13" s="137" t="str">
        <f t="shared" si="8"/>
        <v/>
      </c>
      <c r="AK13" s="133" t="str">
        <f t="shared" si="8"/>
        <v/>
      </c>
      <c r="AL13" s="138" t="str">
        <f t="shared" si="8"/>
        <v/>
      </c>
    </row>
    <row r="14" spans="1:54" ht="24.9" customHeight="1" thickBot="1" x14ac:dyDescent="0.55000000000000004">
      <c r="A14" s="142" t="s">
        <v>35</v>
      </c>
      <c r="B14" s="143"/>
      <c r="C14" s="144">
        <f t="shared" ref="C14:H14" si="9">IF(C6="","",SUM(C6:C13))</f>
        <v>1731</v>
      </c>
      <c r="D14" s="145">
        <f t="shared" si="9"/>
        <v>1780</v>
      </c>
      <c r="E14" s="146">
        <f t="shared" si="9"/>
        <v>3511</v>
      </c>
      <c r="F14" s="147">
        <f t="shared" si="9"/>
        <v>2343</v>
      </c>
      <c r="G14" s="145">
        <f t="shared" si="9"/>
        <v>3107</v>
      </c>
      <c r="H14" s="146">
        <f t="shared" si="9"/>
        <v>5450</v>
      </c>
      <c r="I14" s="147">
        <f>IF(I11="","",SUM(I11:I13))</f>
        <v>1002</v>
      </c>
      <c r="J14" s="145">
        <f>IF(J11="","",SUM(J11:J13))</f>
        <v>1541</v>
      </c>
      <c r="K14" s="148">
        <f>IF(K11="","",SUM(K11:K13))</f>
        <v>2543</v>
      </c>
      <c r="L14" s="147">
        <f t="shared" ref="L14:T14" si="10">IF(L6="","",SUM(L6:L13))</f>
        <v>5076</v>
      </c>
      <c r="M14" s="146">
        <f t="shared" si="10"/>
        <v>6428</v>
      </c>
      <c r="N14" s="149">
        <f t="shared" si="10"/>
        <v>11504</v>
      </c>
      <c r="O14" s="144">
        <f t="shared" si="10"/>
        <v>4121</v>
      </c>
      <c r="P14" s="145">
        <f t="shared" si="10"/>
        <v>4789</v>
      </c>
      <c r="Q14" s="146">
        <f t="shared" si="10"/>
        <v>8910</v>
      </c>
      <c r="R14" s="150">
        <f t="shared" si="10"/>
        <v>2038</v>
      </c>
      <c r="S14" s="145">
        <f t="shared" si="10"/>
        <v>2472</v>
      </c>
      <c r="T14" s="148">
        <f t="shared" si="10"/>
        <v>4510</v>
      </c>
      <c r="U14" s="147">
        <f>IF(U11="","",SUM(U11:U13))</f>
        <v>365</v>
      </c>
      <c r="V14" s="145">
        <f>IF(V11="","",SUM(V11:V13))</f>
        <v>597</v>
      </c>
      <c r="W14" s="148">
        <f>IF(W11="","",SUM(W11:W13))</f>
        <v>962</v>
      </c>
      <c r="X14" s="147">
        <f t="shared" ref="X14:AF14" si="11">IF(X6="","",SUM(X6:X13))</f>
        <v>6524</v>
      </c>
      <c r="Y14" s="145">
        <f t="shared" si="11"/>
        <v>7858</v>
      </c>
      <c r="Z14" s="154">
        <f t="shared" si="11"/>
        <v>14382</v>
      </c>
      <c r="AA14" s="144" t="str">
        <f t="shared" si="11"/>
        <v/>
      </c>
      <c r="AB14" s="145" t="str">
        <f t="shared" si="11"/>
        <v/>
      </c>
      <c r="AC14" s="146" t="str">
        <f t="shared" si="11"/>
        <v/>
      </c>
      <c r="AD14" s="150" t="str">
        <f t="shared" si="11"/>
        <v/>
      </c>
      <c r="AE14" s="145" t="str">
        <f t="shared" si="11"/>
        <v/>
      </c>
      <c r="AF14" s="148" t="str">
        <f t="shared" si="11"/>
        <v/>
      </c>
      <c r="AG14" s="147" t="str">
        <f>IF(AG11="","",SUM(AG11:AG13))</f>
        <v/>
      </c>
      <c r="AH14" s="145" t="str">
        <f>IF(AH11="","",SUM(AH11:AH13))</f>
        <v/>
      </c>
      <c r="AI14" s="148" t="str">
        <f>IF(AI11="","",SUM(AI11:AI13))</f>
        <v/>
      </c>
      <c r="AJ14" s="147" t="str">
        <f>IF(AJ6="","",SUM(AJ6:AJ13))</f>
        <v/>
      </c>
      <c r="AK14" s="146" t="str">
        <f>IF(AK6="","",SUM(AK6:AK13))</f>
        <v/>
      </c>
      <c r="AL14" s="149" t="str">
        <f>IF(AL6="","",SUM(AL6:AL13))</f>
        <v/>
      </c>
    </row>
    <row r="15" spans="1:54" ht="24.9" customHeight="1" thickBot="1" x14ac:dyDescent="0.55000000000000004">
      <c r="AU15" s="155"/>
      <c r="AV15" s="155"/>
      <c r="AW15" s="155"/>
      <c r="AX15" s="155"/>
    </row>
    <row r="16" spans="1:54" ht="24.9" customHeight="1" thickTop="1" x14ac:dyDescent="0.5">
      <c r="A16" s="71" t="s">
        <v>24</v>
      </c>
      <c r="B16" s="72"/>
      <c r="C16" s="73" t="s">
        <v>51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 t="s">
        <v>52</v>
      </c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U16" s="155"/>
      <c r="AV16" s="98"/>
      <c r="AW16" s="98"/>
      <c r="AX16" s="98"/>
    </row>
    <row r="17" spans="1:54" ht="24.9" customHeight="1" x14ac:dyDescent="0.5">
      <c r="A17" s="76"/>
      <c r="B17" s="77"/>
      <c r="C17" s="78" t="s">
        <v>28</v>
      </c>
      <c r="D17" s="79"/>
      <c r="E17" s="79"/>
      <c r="F17" s="80" t="s">
        <v>53</v>
      </c>
      <c r="G17" s="79"/>
      <c r="H17" s="81"/>
      <c r="I17" s="80" t="s">
        <v>50</v>
      </c>
      <c r="J17" s="79"/>
      <c r="K17" s="81"/>
      <c r="L17" s="82" t="s">
        <v>33</v>
      </c>
      <c r="M17" s="83"/>
      <c r="N17" s="84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9" t="s">
        <v>28</v>
      </c>
      <c r="AB17" s="79"/>
      <c r="AC17" s="79"/>
      <c r="AD17" s="80" t="s">
        <v>54</v>
      </c>
      <c r="AE17" s="79"/>
      <c r="AF17" s="81"/>
      <c r="AG17" s="80" t="s">
        <v>55</v>
      </c>
      <c r="AH17" s="79"/>
      <c r="AI17" s="81"/>
      <c r="AJ17" s="82" t="s">
        <v>56</v>
      </c>
      <c r="AK17" s="80"/>
      <c r="AL17" s="170"/>
      <c r="AU17" s="155"/>
      <c r="AV17" s="155"/>
      <c r="AW17" s="155"/>
      <c r="AX17" s="155"/>
    </row>
    <row r="18" spans="1:54" ht="24.9" customHeight="1" x14ac:dyDescent="0.5">
      <c r="A18" s="89"/>
      <c r="B18" s="90"/>
      <c r="C18" s="91" t="s">
        <v>6</v>
      </c>
      <c r="D18" s="92" t="s">
        <v>7</v>
      </c>
      <c r="E18" s="93" t="s">
        <v>8</v>
      </c>
      <c r="F18" s="94" t="s">
        <v>6</v>
      </c>
      <c r="G18" s="92" t="s">
        <v>7</v>
      </c>
      <c r="H18" s="95" t="s">
        <v>8</v>
      </c>
      <c r="I18" s="94" t="s">
        <v>6</v>
      </c>
      <c r="J18" s="92" t="s">
        <v>7</v>
      </c>
      <c r="K18" s="95" t="s">
        <v>8</v>
      </c>
      <c r="L18" s="94" t="s">
        <v>6</v>
      </c>
      <c r="M18" s="93" t="s">
        <v>7</v>
      </c>
      <c r="N18" s="96" t="s">
        <v>8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71" t="s">
        <v>6</v>
      </c>
      <c r="AB18" s="92" t="s">
        <v>7</v>
      </c>
      <c r="AC18" s="93" t="s">
        <v>8</v>
      </c>
      <c r="AD18" s="94" t="s">
        <v>6</v>
      </c>
      <c r="AE18" s="92" t="s">
        <v>7</v>
      </c>
      <c r="AF18" s="95" t="s">
        <v>8</v>
      </c>
      <c r="AG18" s="94" t="s">
        <v>6</v>
      </c>
      <c r="AH18" s="92" t="s">
        <v>7</v>
      </c>
      <c r="AI18" s="95" t="s">
        <v>8</v>
      </c>
      <c r="AJ18" s="94" t="s">
        <v>6</v>
      </c>
      <c r="AK18" s="92" t="s">
        <v>7</v>
      </c>
      <c r="AL18" s="172" t="s">
        <v>8</v>
      </c>
      <c r="AU18" s="155"/>
      <c r="AV18" s="155"/>
      <c r="AW18" s="155"/>
      <c r="AX18" s="155"/>
    </row>
    <row r="19" spans="1:54" ht="24.9" customHeight="1" x14ac:dyDescent="0.5">
      <c r="A19" s="100">
        <f t="shared" ref="A19:A26" si="12">A6</f>
        <v>43554</v>
      </c>
      <c r="B19" s="101" t="s">
        <v>13</v>
      </c>
      <c r="C19" s="102" t="str">
        <f>IF('[1]期日前　県議'!Q34="","",'[1]期日前　県議'!Q34)</f>
        <v/>
      </c>
      <c r="D19" s="103" t="str">
        <f>IF('[1]期日前　県議'!R34="","",'[1]期日前　県議'!R34)</f>
        <v/>
      </c>
      <c r="E19" s="104" t="str">
        <f t="shared" ref="E19:E26" si="13">IF(C19="","",SUM(C19:D19))</f>
        <v/>
      </c>
      <c r="F19" s="105" t="str">
        <f>IF('[1]期日前　県議'!V34="","",'[1]期日前　県議'!V34)</f>
        <v/>
      </c>
      <c r="G19" s="103" t="str">
        <f>IF('[1]期日前　県議'!W34="","",'[1]期日前　県議'!W34)</f>
        <v/>
      </c>
      <c r="H19" s="111" t="str">
        <f t="shared" ref="H19:H26" si="14">IF(F19="","",SUM(F19,G19))</f>
        <v/>
      </c>
      <c r="I19" s="106"/>
      <c r="J19" s="107"/>
      <c r="K19" s="108"/>
      <c r="L19" s="109" t="str">
        <f t="shared" ref="L19:N26" si="15">IF(C19="","",SUM(C19,F19,I19))</f>
        <v/>
      </c>
      <c r="M19" s="104" t="str">
        <f t="shared" si="15"/>
        <v/>
      </c>
      <c r="N19" s="110" t="str">
        <f t="shared" si="15"/>
        <v/>
      </c>
      <c r="O19" s="157"/>
      <c r="P19" s="157"/>
      <c r="Q19" s="157"/>
      <c r="R19" s="157"/>
      <c r="S19" s="157"/>
      <c r="T19" s="157"/>
      <c r="U19" s="173"/>
      <c r="V19" s="173"/>
      <c r="W19" s="173"/>
      <c r="X19" s="157"/>
      <c r="Y19" s="157"/>
      <c r="Z19" s="157"/>
      <c r="AA19" s="174">
        <f>IF('[1]期日前　県議'!AS34="","",'[1]期日前　県議'!AS34)</f>
        <v>2002</v>
      </c>
      <c r="AB19" s="103">
        <f>IF('[1]期日前　県議'!AT34="","",'[1]期日前　県議'!AT34)</f>
        <v>1911</v>
      </c>
      <c r="AC19" s="104">
        <f t="shared" ref="AC19:AC26" si="16">IF(AA19="","",SUM(AA19:AB19))</f>
        <v>3913</v>
      </c>
      <c r="AD19" s="105">
        <f>IF('[1]期日前　県議'!AX34="","",'[1]期日前　県議'!AX34)</f>
        <v>778</v>
      </c>
      <c r="AE19" s="103">
        <f>IF('[1]期日前　県議'!AY34="","",'[1]期日前　県議'!AY34)</f>
        <v>865</v>
      </c>
      <c r="AF19" s="111">
        <f>IF(AD19="","",SUM(AD19,AE19))</f>
        <v>1643</v>
      </c>
      <c r="AG19" s="175"/>
      <c r="AH19" s="173"/>
      <c r="AI19" s="176"/>
      <c r="AJ19" s="109">
        <f t="shared" ref="AJ19:AL26" si="17">IF(AA19="","",SUM(AA19,AD19,AG19))</f>
        <v>2780</v>
      </c>
      <c r="AK19" s="103">
        <f t="shared" si="17"/>
        <v>2776</v>
      </c>
      <c r="AL19" s="177">
        <f t="shared" si="17"/>
        <v>5556</v>
      </c>
      <c r="AU19" s="155"/>
      <c r="AV19" s="98"/>
      <c r="AW19" s="98"/>
      <c r="AX19" s="98"/>
    </row>
    <row r="20" spans="1:54" ht="24.9" customHeight="1" x14ac:dyDescent="0.5">
      <c r="A20" s="100">
        <f t="shared" si="12"/>
        <v>43555</v>
      </c>
      <c r="B20" s="101" t="s">
        <v>14</v>
      </c>
      <c r="C20" s="102" t="str">
        <f>IF('[1]期日前　県議'!Q35="","",'[1]期日前　県議'!Q35)</f>
        <v/>
      </c>
      <c r="D20" s="103" t="str">
        <f>IF('[1]期日前　県議'!R35="","",'[1]期日前　県議'!R35)</f>
        <v/>
      </c>
      <c r="E20" s="104" t="str">
        <f t="shared" si="13"/>
        <v/>
      </c>
      <c r="F20" s="105" t="str">
        <f>IF('[1]期日前　県議'!V35="","",'[1]期日前　県議'!V35)</f>
        <v/>
      </c>
      <c r="G20" s="103" t="str">
        <f>IF('[1]期日前　県議'!W35="","",'[1]期日前　県議'!W35)</f>
        <v/>
      </c>
      <c r="H20" s="111" t="str">
        <f t="shared" si="14"/>
        <v/>
      </c>
      <c r="I20" s="119"/>
      <c r="J20" s="120"/>
      <c r="K20" s="121"/>
      <c r="L20" s="109" t="str">
        <f t="shared" si="15"/>
        <v/>
      </c>
      <c r="M20" s="104" t="str">
        <f t="shared" si="15"/>
        <v/>
      </c>
      <c r="N20" s="110" t="str">
        <f t="shared" si="15"/>
        <v/>
      </c>
      <c r="O20" s="157"/>
      <c r="P20" s="157"/>
      <c r="Q20" s="157"/>
      <c r="R20" s="157"/>
      <c r="S20" s="157"/>
      <c r="T20" s="157"/>
      <c r="U20" s="173"/>
      <c r="V20" s="173"/>
      <c r="W20" s="173"/>
      <c r="X20" s="157"/>
      <c r="Y20" s="157"/>
      <c r="Z20" s="157"/>
      <c r="AA20" s="174">
        <f>IF('[1]期日前　県議'!AS35="","",'[1]期日前　県議'!AS35)</f>
        <v>2744</v>
      </c>
      <c r="AB20" s="103">
        <f>IF('[1]期日前　県議'!AT35="","",'[1]期日前　県議'!AT35)</f>
        <v>2611</v>
      </c>
      <c r="AC20" s="104">
        <f t="shared" si="16"/>
        <v>5355</v>
      </c>
      <c r="AD20" s="105">
        <f>IF('[1]期日前　県議'!AX35="","",'[1]期日前　県議'!AX35)</f>
        <v>1132</v>
      </c>
      <c r="AE20" s="103">
        <f>IF('[1]期日前　県議'!AY35="","",'[1]期日前　県議'!AY35)</f>
        <v>1173</v>
      </c>
      <c r="AF20" s="111">
        <f t="shared" ref="AF20:AF26" si="18">IF(AD20="","",SUM(AD20,AE20))</f>
        <v>2305</v>
      </c>
      <c r="AG20" s="175"/>
      <c r="AH20" s="173"/>
      <c r="AI20" s="176"/>
      <c r="AJ20" s="109">
        <f t="shared" si="17"/>
        <v>3876</v>
      </c>
      <c r="AK20" s="103">
        <f t="shared" si="17"/>
        <v>3784</v>
      </c>
      <c r="AL20" s="177">
        <f t="shared" si="17"/>
        <v>7660</v>
      </c>
      <c r="AU20" s="155"/>
      <c r="AV20" s="98"/>
      <c r="AW20" s="98"/>
      <c r="AX20" s="98"/>
    </row>
    <row r="21" spans="1:54" ht="24.9" customHeight="1" x14ac:dyDescent="0.5">
      <c r="A21" s="100">
        <f t="shared" si="12"/>
        <v>43556</v>
      </c>
      <c r="B21" s="101" t="s">
        <v>15</v>
      </c>
      <c r="C21" s="102" t="str">
        <f>IF('[1]期日前　県議'!Q36="","",'[1]期日前　県議'!Q36)</f>
        <v/>
      </c>
      <c r="D21" s="103" t="str">
        <f>IF('[1]期日前　県議'!R36="","",'[1]期日前　県議'!R36)</f>
        <v/>
      </c>
      <c r="E21" s="104" t="str">
        <f t="shared" si="13"/>
        <v/>
      </c>
      <c r="F21" s="105" t="str">
        <f>IF('[1]期日前　県議'!V36="","",'[1]期日前　県議'!V36)</f>
        <v/>
      </c>
      <c r="G21" s="103" t="str">
        <f>IF('[1]期日前　県議'!W36="","",'[1]期日前　県議'!W36)</f>
        <v/>
      </c>
      <c r="H21" s="111" t="str">
        <f t="shared" si="14"/>
        <v/>
      </c>
      <c r="I21" s="119"/>
      <c r="J21" s="120"/>
      <c r="K21" s="121"/>
      <c r="L21" s="109" t="str">
        <f t="shared" si="15"/>
        <v/>
      </c>
      <c r="M21" s="104" t="str">
        <f t="shared" si="15"/>
        <v/>
      </c>
      <c r="N21" s="110" t="str">
        <f t="shared" si="15"/>
        <v/>
      </c>
      <c r="O21" s="157"/>
      <c r="P21" s="157"/>
      <c r="Q21" s="157"/>
      <c r="R21" s="157"/>
      <c r="S21" s="157"/>
      <c r="T21" s="157"/>
      <c r="U21" s="173"/>
      <c r="V21" s="173"/>
      <c r="W21" s="173"/>
      <c r="X21" s="157"/>
      <c r="Y21" s="157"/>
      <c r="Z21" s="157"/>
      <c r="AA21" s="174">
        <f>IF('[1]期日前　県議'!AS36="","",'[1]期日前　県議'!AS36)</f>
        <v>1727</v>
      </c>
      <c r="AB21" s="103">
        <f>IF('[1]期日前　県議'!AT36="","",'[1]期日前　県議'!AT36)</f>
        <v>2089</v>
      </c>
      <c r="AC21" s="104">
        <f t="shared" si="16"/>
        <v>3816</v>
      </c>
      <c r="AD21" s="105">
        <f>IF('[1]期日前　県議'!AX36="","",'[1]期日前　県議'!AX36)</f>
        <v>683</v>
      </c>
      <c r="AE21" s="103">
        <f>IF('[1]期日前　県議'!AY36="","",'[1]期日前　県議'!AY36)</f>
        <v>944</v>
      </c>
      <c r="AF21" s="111">
        <f t="shared" si="18"/>
        <v>1627</v>
      </c>
      <c r="AG21" s="175"/>
      <c r="AH21" s="173"/>
      <c r="AI21" s="176"/>
      <c r="AJ21" s="109">
        <f t="shared" si="17"/>
        <v>2410</v>
      </c>
      <c r="AK21" s="103">
        <f t="shared" si="17"/>
        <v>3033</v>
      </c>
      <c r="AL21" s="177">
        <f t="shared" si="17"/>
        <v>5443</v>
      </c>
      <c r="AU21" s="155"/>
      <c r="AV21" s="98"/>
      <c r="AW21" s="98"/>
      <c r="AX21" s="98"/>
    </row>
    <row r="22" spans="1:54" ht="24.9" customHeight="1" x14ac:dyDescent="0.5">
      <c r="A22" s="100">
        <f t="shared" si="12"/>
        <v>43557</v>
      </c>
      <c r="B22" s="101" t="s">
        <v>16</v>
      </c>
      <c r="C22" s="102" t="str">
        <f>IF('[1]期日前　県議'!Q37="","",'[1]期日前　県議'!Q37)</f>
        <v/>
      </c>
      <c r="D22" s="103" t="str">
        <f>IF('[1]期日前　県議'!R37="","",'[1]期日前　県議'!R37)</f>
        <v/>
      </c>
      <c r="E22" s="104" t="str">
        <f t="shared" si="13"/>
        <v/>
      </c>
      <c r="F22" s="105" t="str">
        <f>IF('[1]期日前　県議'!V37="","",'[1]期日前　県議'!V37)</f>
        <v/>
      </c>
      <c r="G22" s="103" t="str">
        <f>IF('[1]期日前　県議'!W37="","",'[1]期日前　県議'!W37)</f>
        <v/>
      </c>
      <c r="H22" s="111" t="str">
        <f t="shared" si="14"/>
        <v/>
      </c>
      <c r="I22" s="119"/>
      <c r="J22" s="120"/>
      <c r="K22" s="121"/>
      <c r="L22" s="109" t="str">
        <f t="shared" si="15"/>
        <v/>
      </c>
      <c r="M22" s="104" t="str">
        <f t="shared" si="15"/>
        <v/>
      </c>
      <c r="N22" s="110" t="str">
        <f t="shared" si="15"/>
        <v/>
      </c>
      <c r="O22" s="157"/>
      <c r="P22" s="157"/>
      <c r="Q22" s="157"/>
      <c r="R22" s="157"/>
      <c r="S22" s="157"/>
      <c r="T22" s="157"/>
      <c r="U22" s="173"/>
      <c r="V22" s="173"/>
      <c r="W22" s="173"/>
      <c r="X22" s="157"/>
      <c r="Y22" s="157"/>
      <c r="Z22" s="157"/>
      <c r="AA22" s="174">
        <f>IF('[1]期日前　県議'!AS37="","",'[1]期日前　県議'!AS37)</f>
        <v>1916</v>
      </c>
      <c r="AB22" s="103">
        <f>IF('[1]期日前　県議'!AT37="","",'[1]期日前　県議'!AT37)</f>
        <v>2453</v>
      </c>
      <c r="AC22" s="104">
        <f t="shared" si="16"/>
        <v>4369</v>
      </c>
      <c r="AD22" s="105">
        <f>IF('[1]期日前　県議'!AX37="","",'[1]期日前　県議'!AX37)</f>
        <v>807</v>
      </c>
      <c r="AE22" s="103">
        <f>IF('[1]期日前　県議'!AY37="","",'[1]期日前　県議'!AY37)</f>
        <v>1029</v>
      </c>
      <c r="AF22" s="111">
        <f t="shared" si="18"/>
        <v>1836</v>
      </c>
      <c r="AG22" s="175"/>
      <c r="AH22" s="173"/>
      <c r="AI22" s="176"/>
      <c r="AJ22" s="109">
        <f t="shared" si="17"/>
        <v>2723</v>
      </c>
      <c r="AK22" s="103">
        <f t="shared" si="17"/>
        <v>3482</v>
      </c>
      <c r="AL22" s="177">
        <f t="shared" si="17"/>
        <v>6205</v>
      </c>
      <c r="AU22" s="155"/>
      <c r="AV22" s="98"/>
      <c r="AW22" s="98"/>
      <c r="AX22" s="98"/>
    </row>
    <row r="23" spans="1:54" ht="24.9" customHeight="1" x14ac:dyDescent="0.5">
      <c r="A23" s="100">
        <f t="shared" si="12"/>
        <v>43558</v>
      </c>
      <c r="B23" s="101" t="s">
        <v>17</v>
      </c>
      <c r="C23" s="102" t="str">
        <f>IF('[1]期日前　県議'!Q38="","",'[1]期日前　県議'!Q38)</f>
        <v/>
      </c>
      <c r="D23" s="103" t="str">
        <f>IF('[1]期日前　県議'!R38="","",'[1]期日前　県議'!R38)</f>
        <v/>
      </c>
      <c r="E23" s="104" t="str">
        <f t="shared" si="13"/>
        <v/>
      </c>
      <c r="F23" s="105" t="str">
        <f>IF('[1]期日前　県議'!V38="","",'[1]期日前　県議'!V38)</f>
        <v/>
      </c>
      <c r="G23" s="103" t="str">
        <f>IF('[1]期日前　県議'!W38="","",'[1]期日前　県議'!W38)</f>
        <v/>
      </c>
      <c r="H23" s="111" t="str">
        <f t="shared" si="14"/>
        <v/>
      </c>
      <c r="I23" s="125"/>
      <c r="J23" s="126"/>
      <c r="K23" s="127"/>
      <c r="L23" s="109" t="str">
        <f t="shared" si="15"/>
        <v/>
      </c>
      <c r="M23" s="104" t="str">
        <f t="shared" si="15"/>
        <v/>
      </c>
      <c r="N23" s="110" t="str">
        <f t="shared" si="15"/>
        <v/>
      </c>
      <c r="O23" s="157"/>
      <c r="P23" s="157"/>
      <c r="Q23" s="157"/>
      <c r="R23" s="157"/>
      <c r="S23" s="157"/>
      <c r="T23" s="157"/>
      <c r="U23" s="173"/>
      <c r="V23" s="173"/>
      <c r="W23" s="173"/>
      <c r="X23" s="157"/>
      <c r="Y23" s="157"/>
      <c r="Z23" s="157"/>
      <c r="AA23" s="174">
        <f>IF('[1]期日前　県議'!AS38="","",'[1]期日前　県議'!AS38)</f>
        <v>2256</v>
      </c>
      <c r="AB23" s="103">
        <f>IF('[1]期日前　県議'!AT38="","",'[1]期日前　県議'!AT38)</f>
        <v>2768</v>
      </c>
      <c r="AC23" s="104">
        <f t="shared" si="16"/>
        <v>5024</v>
      </c>
      <c r="AD23" s="105">
        <f>IF('[1]期日前　県議'!AX38="","",'[1]期日前　県議'!AX38)</f>
        <v>979</v>
      </c>
      <c r="AE23" s="103">
        <f>IF('[1]期日前　県議'!AY38="","",'[1]期日前　県議'!AY38)</f>
        <v>1363</v>
      </c>
      <c r="AF23" s="111">
        <f t="shared" si="18"/>
        <v>2342</v>
      </c>
      <c r="AG23" s="178"/>
      <c r="AH23" s="179"/>
      <c r="AI23" s="180"/>
      <c r="AJ23" s="109">
        <f t="shared" si="17"/>
        <v>3235</v>
      </c>
      <c r="AK23" s="103">
        <f t="shared" si="17"/>
        <v>4131</v>
      </c>
      <c r="AL23" s="177">
        <f t="shared" si="17"/>
        <v>7366</v>
      </c>
      <c r="AU23" s="155"/>
      <c r="AV23" s="98"/>
      <c r="AW23" s="98"/>
      <c r="AX23" s="98"/>
    </row>
    <row r="24" spans="1:54" ht="24.9" customHeight="1" x14ac:dyDescent="0.5">
      <c r="A24" s="100">
        <f t="shared" si="12"/>
        <v>43559</v>
      </c>
      <c r="B24" s="101" t="s">
        <v>18</v>
      </c>
      <c r="C24" s="102" t="str">
        <f>IF('[1]期日前　県議'!Q39="","",'[1]期日前　県議'!Q39)</f>
        <v/>
      </c>
      <c r="D24" s="103" t="str">
        <f>IF('[1]期日前　県議'!R39="","",'[1]期日前　県議'!R39)</f>
        <v/>
      </c>
      <c r="E24" s="104" t="str">
        <f t="shared" si="13"/>
        <v/>
      </c>
      <c r="F24" s="105" t="str">
        <f>IF('[1]期日前　県議'!V39="","",'[1]期日前　県議'!V39)</f>
        <v/>
      </c>
      <c r="G24" s="103" t="str">
        <f>IF('[1]期日前　県議'!W39="","",'[1]期日前　県議'!W39)</f>
        <v/>
      </c>
      <c r="H24" s="111" t="str">
        <f t="shared" si="14"/>
        <v/>
      </c>
      <c r="I24" s="109" t="str">
        <f>IF('[1]期日前　県議'!Y39="","",'[1]期日前　県議'!Y39)</f>
        <v/>
      </c>
      <c r="J24" s="103" t="str">
        <f>IF('[1]期日前　県議'!Z39="","",'[1]期日前　県議'!Z39)</f>
        <v/>
      </c>
      <c r="K24" s="111" t="str">
        <f>IF(I24="","",SUM(I24:J24))</f>
        <v/>
      </c>
      <c r="L24" s="109" t="str">
        <f t="shared" si="15"/>
        <v/>
      </c>
      <c r="M24" s="104" t="str">
        <f t="shared" si="15"/>
        <v/>
      </c>
      <c r="N24" s="110" t="str">
        <f t="shared" si="15"/>
        <v/>
      </c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74">
        <f>IF('[1]期日前　県議'!AS39="","",'[1]期日前　県議'!AS39)</f>
        <v>2388</v>
      </c>
      <c r="AB24" s="103">
        <f>IF('[1]期日前　県議'!AT39="","",'[1]期日前　県議'!AT39)</f>
        <v>3033</v>
      </c>
      <c r="AC24" s="104">
        <f t="shared" si="16"/>
        <v>5421</v>
      </c>
      <c r="AD24" s="105">
        <f>IF('[1]期日前　県議'!AX39="","",'[1]期日前　県議'!AX39)</f>
        <v>1106</v>
      </c>
      <c r="AE24" s="103">
        <f>IF('[1]期日前　県議'!AY39="","",'[1]期日前　県議'!AY39)</f>
        <v>1555</v>
      </c>
      <c r="AF24" s="111">
        <f t="shared" si="18"/>
        <v>2661</v>
      </c>
      <c r="AG24" s="109">
        <f>IF('[1]期日前　県議'!BA39="","",'[1]期日前　県議'!BA39)</f>
        <v>737</v>
      </c>
      <c r="AH24" s="103">
        <f>IF('[1]期日前　県議'!BB39="","",'[1]期日前　県議'!BB39)</f>
        <v>1284</v>
      </c>
      <c r="AI24" s="111">
        <f>IF(AG24="","",SUM(AG24:AH24))</f>
        <v>2021</v>
      </c>
      <c r="AJ24" s="109">
        <f>IF(AA24="","",SUM(AA24,AD24,AG24))</f>
        <v>4231</v>
      </c>
      <c r="AK24" s="103">
        <f t="shared" si="17"/>
        <v>5872</v>
      </c>
      <c r="AL24" s="177">
        <f t="shared" si="17"/>
        <v>10103</v>
      </c>
      <c r="AU24" s="155"/>
      <c r="AV24" s="98"/>
      <c r="AW24" s="98"/>
      <c r="AX24" s="98"/>
    </row>
    <row r="25" spans="1:54" ht="24.9" customHeight="1" x14ac:dyDescent="0.5">
      <c r="A25" s="100">
        <f t="shared" si="12"/>
        <v>43560</v>
      </c>
      <c r="B25" s="101" t="s">
        <v>19</v>
      </c>
      <c r="C25" s="102" t="str">
        <f>IF('[1]期日前　県議'!Q40="","",'[1]期日前　県議'!Q40)</f>
        <v/>
      </c>
      <c r="D25" s="103" t="str">
        <f>IF('[1]期日前　県議'!R40="","",'[1]期日前　県議'!R40)</f>
        <v/>
      </c>
      <c r="E25" s="104" t="str">
        <f t="shared" si="13"/>
        <v/>
      </c>
      <c r="F25" s="105" t="str">
        <f>IF('[1]期日前　県議'!V40="","",'[1]期日前　県議'!V40)</f>
        <v/>
      </c>
      <c r="G25" s="103" t="str">
        <f>IF('[1]期日前　県議'!W40="","",'[1]期日前　県議'!W40)</f>
        <v/>
      </c>
      <c r="H25" s="111" t="str">
        <f t="shared" si="14"/>
        <v/>
      </c>
      <c r="I25" s="109" t="str">
        <f>IF('[1]期日前　県議'!Y40="","",'[1]期日前　県議'!Y40)</f>
        <v/>
      </c>
      <c r="J25" s="103" t="str">
        <f>IF('[1]期日前　県議'!Z40="","",'[1]期日前　県議'!Z40)</f>
        <v/>
      </c>
      <c r="K25" s="111" t="str">
        <f>IF(I25="","",SUM(I25:J25))</f>
        <v/>
      </c>
      <c r="L25" s="109" t="str">
        <f t="shared" si="15"/>
        <v/>
      </c>
      <c r="M25" s="104" t="str">
        <f t="shared" si="15"/>
        <v/>
      </c>
      <c r="N25" s="110" t="str">
        <f t="shared" si="15"/>
        <v/>
      </c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74">
        <f>IF('[1]期日前　県議'!AS40="","",'[1]期日前　県議'!AS40)</f>
        <v>2763</v>
      </c>
      <c r="AB25" s="103">
        <f>IF('[1]期日前　県議'!AT40="","",'[1]期日前　県議'!AT40)</f>
        <v>3589</v>
      </c>
      <c r="AC25" s="104">
        <f t="shared" si="16"/>
        <v>6352</v>
      </c>
      <c r="AD25" s="105">
        <f>IF('[1]期日前　県議'!AX40="","",'[1]期日前　県議'!AX40)</f>
        <v>1210</v>
      </c>
      <c r="AE25" s="103">
        <f>IF('[1]期日前　県議'!AY40="","",'[1]期日前　県議'!AY40)</f>
        <v>1774</v>
      </c>
      <c r="AF25" s="111">
        <f t="shared" si="18"/>
        <v>2984</v>
      </c>
      <c r="AG25" s="109">
        <f>IF('[1]期日前　県議'!BA40="","",'[1]期日前　県議'!BA40)</f>
        <v>767</v>
      </c>
      <c r="AH25" s="103">
        <f>IF('[1]期日前　県議'!BB40="","",'[1]期日前　県議'!BB40)</f>
        <v>1389</v>
      </c>
      <c r="AI25" s="111">
        <f>IF(AG25="","",SUM(AG25:AH25))</f>
        <v>2156</v>
      </c>
      <c r="AJ25" s="109">
        <f t="shared" si="17"/>
        <v>4740</v>
      </c>
      <c r="AK25" s="103">
        <f t="shared" si="17"/>
        <v>6752</v>
      </c>
      <c r="AL25" s="177">
        <f t="shared" si="17"/>
        <v>11492</v>
      </c>
      <c r="AU25" s="155"/>
      <c r="AV25" s="98"/>
      <c r="AW25" s="98"/>
      <c r="AX25" s="98"/>
    </row>
    <row r="26" spans="1:54" ht="24.9" customHeight="1" thickBot="1" x14ac:dyDescent="0.55000000000000004">
      <c r="A26" s="100">
        <f t="shared" si="12"/>
        <v>43561</v>
      </c>
      <c r="B26" s="101" t="s">
        <v>13</v>
      </c>
      <c r="C26" s="139" t="str">
        <f>IF('[1]期日前　県議'!Q41="","",'[1]期日前　県議'!Q41)</f>
        <v/>
      </c>
      <c r="D26" s="132" t="str">
        <f>IF('[1]期日前　県議'!R41="","",'[1]期日前　県議'!R41)</f>
        <v/>
      </c>
      <c r="E26" s="133" t="str">
        <f t="shared" si="13"/>
        <v/>
      </c>
      <c r="F26" s="131" t="str">
        <f>IF('[1]期日前　県議'!V41="","",'[1]期日前　県議'!V41)</f>
        <v/>
      </c>
      <c r="G26" s="132" t="str">
        <f>IF('[1]期日前　県議'!W41="","",'[1]期日前　県議'!W41)</f>
        <v/>
      </c>
      <c r="H26" s="140" t="str">
        <f t="shared" si="14"/>
        <v/>
      </c>
      <c r="I26" s="134" t="str">
        <f>IF('[1]期日前　県議'!Y41="","",'[1]期日前　県議'!Y41)</f>
        <v/>
      </c>
      <c r="J26" s="135" t="str">
        <f>IF('[1]期日前　県議'!Z41="","",'[1]期日前　県議'!Z41)</f>
        <v/>
      </c>
      <c r="K26" s="136" t="str">
        <f>IF(I26="","",SUM(I26:J26))</f>
        <v/>
      </c>
      <c r="L26" s="137" t="str">
        <f t="shared" si="15"/>
        <v/>
      </c>
      <c r="M26" s="133" t="str">
        <f t="shared" si="15"/>
        <v/>
      </c>
      <c r="N26" s="158" t="str">
        <f t="shared" si="15"/>
        <v/>
      </c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81">
        <f>IF('[1]期日前　県議'!AS41="","",'[1]期日前　県議'!AS41)</f>
        <v>5442</v>
      </c>
      <c r="AB26" s="132">
        <f>IF('[1]期日前　県議'!AT41="","",'[1]期日前　県議'!AT41)</f>
        <v>5547</v>
      </c>
      <c r="AC26" s="133">
        <f t="shared" si="16"/>
        <v>10989</v>
      </c>
      <c r="AD26" s="131">
        <f>IF('[1]期日前　県議'!AX41="","",'[1]期日前　県議'!AX41)</f>
        <v>2641</v>
      </c>
      <c r="AE26" s="132">
        <f>IF('[1]期日前　県議'!AY41="","",'[1]期日前　県議'!AY41)</f>
        <v>3030</v>
      </c>
      <c r="AF26" s="140">
        <f t="shared" si="18"/>
        <v>5671</v>
      </c>
      <c r="AG26" s="134">
        <f>IF('[1]期日前　県議'!BA41="","",'[1]期日前　県議'!BA41)</f>
        <v>1691</v>
      </c>
      <c r="AH26" s="135">
        <f>IF('[1]期日前　県議'!BB41="","",'[1]期日前　県議'!BB41)</f>
        <v>2277</v>
      </c>
      <c r="AI26" s="136">
        <f>IF(AG26="","",SUM(AG26:AH26))</f>
        <v>3968</v>
      </c>
      <c r="AJ26" s="137">
        <f t="shared" si="17"/>
        <v>9774</v>
      </c>
      <c r="AK26" s="132">
        <f>IF(AB26="","",SUM(AB26,AE26,AH26))</f>
        <v>10854</v>
      </c>
      <c r="AL26" s="182">
        <f>IF(AC26="","",SUM(AC26,AF26,AI26))</f>
        <v>20628</v>
      </c>
      <c r="AU26" s="155"/>
      <c r="AV26" s="98"/>
      <c r="AW26" s="98"/>
      <c r="AX26" s="98"/>
    </row>
    <row r="27" spans="1:54" ht="24.9" customHeight="1" thickBot="1" x14ac:dyDescent="0.55000000000000004">
      <c r="A27" s="142" t="s">
        <v>35</v>
      </c>
      <c r="B27" s="143"/>
      <c r="C27" s="144" t="str">
        <f t="shared" ref="C27:H27" si="19">IF(C19="","",SUM(C19:C26))</f>
        <v/>
      </c>
      <c r="D27" s="145" t="str">
        <f t="shared" si="19"/>
        <v/>
      </c>
      <c r="E27" s="146" t="str">
        <f t="shared" si="19"/>
        <v/>
      </c>
      <c r="F27" s="150" t="str">
        <f t="shared" si="19"/>
        <v/>
      </c>
      <c r="G27" s="145" t="str">
        <f t="shared" si="19"/>
        <v/>
      </c>
      <c r="H27" s="148" t="str">
        <f t="shared" si="19"/>
        <v/>
      </c>
      <c r="I27" s="147" t="str">
        <f>IF(I24="","",SUM(I24:I26))</f>
        <v/>
      </c>
      <c r="J27" s="145" t="str">
        <f>IF(J24="","",SUM(J24:J26))</f>
        <v/>
      </c>
      <c r="K27" s="148" t="str">
        <f>IF(K24="","",SUM(K24:K26))</f>
        <v/>
      </c>
      <c r="L27" s="147" t="str">
        <f>IF(L19="","",SUM(L19:L26))</f>
        <v/>
      </c>
      <c r="M27" s="146" t="str">
        <f>IF(M19="","",SUM(M19:M26))</f>
        <v/>
      </c>
      <c r="N27" s="158" t="str">
        <f>IF(N19="","",SUM(N19:N26))</f>
        <v/>
      </c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83">
        <f t="shared" ref="AA27:AF27" si="20">IF(AA19="","",SUM(AA19:AA26))</f>
        <v>21238</v>
      </c>
      <c r="AB27" s="184">
        <f t="shared" si="20"/>
        <v>24001</v>
      </c>
      <c r="AC27" s="185">
        <f t="shared" si="20"/>
        <v>45239</v>
      </c>
      <c r="AD27" s="186">
        <f t="shared" si="20"/>
        <v>9336</v>
      </c>
      <c r="AE27" s="184">
        <f t="shared" si="20"/>
        <v>11733</v>
      </c>
      <c r="AF27" s="187">
        <f t="shared" si="20"/>
        <v>21069</v>
      </c>
      <c r="AG27" s="188">
        <f>IF(AG24="","",SUM(AG24:AG26))</f>
        <v>3195</v>
      </c>
      <c r="AH27" s="184">
        <f>IF(AH24="","",SUM(AH24:AH26))</f>
        <v>4950</v>
      </c>
      <c r="AI27" s="187">
        <f>IF(AI24="","",SUM(AI24:AI26))</f>
        <v>8145</v>
      </c>
      <c r="AJ27" s="188">
        <f>IF(AJ19="","",SUM(AJ19:AJ26))</f>
        <v>33769</v>
      </c>
      <c r="AK27" s="184">
        <f>IF(AK19="","",SUM(AK19:AK26))</f>
        <v>40684</v>
      </c>
      <c r="AL27" s="189">
        <f>IF(AL19="","",SUM(AL19:AL26))</f>
        <v>74453</v>
      </c>
      <c r="AU27" s="155"/>
      <c r="AV27" s="98"/>
      <c r="AW27" s="98"/>
      <c r="AX27" s="98"/>
    </row>
    <row r="28" spans="1:54" ht="19.95" customHeight="1" x14ac:dyDescent="0.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98"/>
      <c r="AW28" s="98"/>
      <c r="AX28" s="98"/>
      <c r="AZ28" s="155"/>
      <c r="BA28" s="155"/>
      <c r="BB28" s="155"/>
    </row>
    <row r="29" spans="1:54" ht="15" customHeight="1" x14ac:dyDescent="0.5">
      <c r="AS29" s="155"/>
      <c r="AT29" s="155"/>
      <c r="AU29" s="155"/>
    </row>
    <row r="30" spans="1:54" ht="15" customHeight="1" x14ac:dyDescent="0.5">
      <c r="AS30" s="155"/>
      <c r="AT30" s="155"/>
      <c r="AU30" s="155"/>
    </row>
    <row r="31" spans="1:54" ht="15" customHeight="1" x14ac:dyDescent="0.5">
      <c r="AS31" s="155"/>
      <c r="AT31" s="155"/>
      <c r="AU31" s="155"/>
    </row>
    <row r="32" spans="1:54" ht="15" customHeight="1" x14ac:dyDescent="0.5">
      <c r="AS32" s="155"/>
      <c r="AT32" s="155"/>
      <c r="AU32" s="155"/>
      <c r="AZ32" s="155"/>
      <c r="BA32" s="155"/>
      <c r="BB32" s="155"/>
    </row>
    <row r="33" spans="3:54" ht="15" customHeight="1" x14ac:dyDescent="0.5">
      <c r="AS33" s="155"/>
      <c r="AT33" s="155"/>
      <c r="AU33" s="155"/>
      <c r="AZ33" s="155"/>
      <c r="BA33" s="155"/>
      <c r="BB33" s="155"/>
    </row>
    <row r="34" spans="3:54" ht="15" customHeight="1" x14ac:dyDescent="0.5">
      <c r="AS34" s="155"/>
      <c r="AT34" s="155"/>
      <c r="AU34" s="155"/>
      <c r="AZ34" s="155"/>
      <c r="BA34" s="155"/>
      <c r="BB34" s="155"/>
    </row>
    <row r="35" spans="3:54" ht="15" customHeight="1" x14ac:dyDescent="0.5">
      <c r="AS35" s="155"/>
      <c r="AT35" s="155"/>
      <c r="AU35" s="155"/>
      <c r="AZ35" s="155"/>
      <c r="BA35" s="155"/>
      <c r="BB35" s="155"/>
    </row>
    <row r="36" spans="3:54" ht="15" customHeight="1" x14ac:dyDescent="0.5">
      <c r="AS36" s="155"/>
      <c r="AT36" s="155"/>
      <c r="AU36" s="155"/>
      <c r="AZ36" s="155"/>
      <c r="BA36" s="155"/>
      <c r="BB36" s="155"/>
    </row>
    <row r="37" spans="3:54" ht="15" customHeight="1" x14ac:dyDescent="0.5">
      <c r="AS37" s="155"/>
      <c r="AT37" s="155"/>
      <c r="AU37" s="155"/>
    </row>
    <row r="38" spans="3:54" ht="13.2" customHeight="1" x14ac:dyDescent="0.5">
      <c r="AS38" s="190"/>
      <c r="AT38" s="190"/>
      <c r="AU38" s="155"/>
      <c r="AZ38" s="68"/>
      <c r="BA38" s="68"/>
      <c r="BB38" s="68"/>
    </row>
    <row r="39" spans="3:54" ht="13.2" customHeight="1" x14ac:dyDescent="0.5">
      <c r="AS39" s="190"/>
      <c r="AT39" s="190"/>
      <c r="AU39" s="155"/>
    </row>
    <row r="40" spans="3:54" ht="13.2" customHeight="1" x14ac:dyDescent="0.5">
      <c r="AS40" s="190"/>
      <c r="AT40" s="190"/>
      <c r="AU40" s="155"/>
    </row>
    <row r="41" spans="3:54" ht="13.2" customHeight="1" x14ac:dyDescent="0.5">
      <c r="AS41" s="191"/>
      <c r="AT41" s="191"/>
    </row>
    <row r="42" spans="3:54" ht="13.2" customHeight="1" x14ac:dyDescent="0.5">
      <c r="AS42" s="191"/>
      <c r="AT42" s="191"/>
    </row>
    <row r="43" spans="3:54" ht="13.2" customHeight="1" x14ac:dyDescent="0.5">
      <c r="AS43" s="191"/>
      <c r="AT43" s="191"/>
    </row>
    <row r="44" spans="3:54" ht="11.4" customHeight="1" x14ac:dyDescent="0.5">
      <c r="C44" s="155"/>
      <c r="F44" s="155"/>
      <c r="N44" s="155"/>
      <c r="Q44" s="155"/>
      <c r="T44" s="155"/>
      <c r="U44" s="155"/>
      <c r="V44" s="155"/>
      <c r="W44" s="155"/>
      <c r="AB44" s="155"/>
      <c r="AE44" s="155"/>
      <c r="AO44" s="155"/>
    </row>
    <row r="45" spans="3:54" ht="11.4" customHeight="1" x14ac:dyDescent="0.5">
      <c r="C45" s="155"/>
      <c r="F45" s="155"/>
      <c r="N45" s="155"/>
      <c r="Q45" s="155"/>
      <c r="T45" s="155"/>
      <c r="U45" s="155"/>
      <c r="V45" s="155"/>
      <c r="W45" s="155"/>
      <c r="AB45" s="155"/>
      <c r="AE45" s="155"/>
      <c r="AO45" s="155"/>
    </row>
  </sheetData>
  <sheetProtection algorithmName="SHA-512" hashValue="vdGMHGU2Ry/ByX2vVtZBAqaias0W5N0yIGjPGVTX13eFRHTd2o0m3+In7tGjQ5hH+/VcLNklA6qWyhPjtjRVQw==" saltValue="WLEPYwcNvodMBj/VIz12AA==" spinCount="100000" sheet="1" objects="1" scenarios="1"/>
  <mergeCells count="40">
    <mergeCell ref="AJ4:AL4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I6:K10"/>
    <mergeCell ref="U6:W10"/>
    <mergeCell ref="AG6:AI10"/>
    <mergeCell ref="A14:B14"/>
    <mergeCell ref="A16:B18"/>
    <mergeCell ref="C16:N16"/>
    <mergeCell ref="O16:Z16"/>
    <mergeCell ref="AA16:AL16"/>
    <mergeCell ref="C17:E17"/>
    <mergeCell ref="F17:H17"/>
    <mergeCell ref="A27:B27"/>
    <mergeCell ref="AA17:AC17"/>
    <mergeCell ref="AD17:AF17"/>
    <mergeCell ref="AG17:AI17"/>
    <mergeCell ref="AJ17:AL17"/>
    <mergeCell ref="I19:K23"/>
    <mergeCell ref="U19:W23"/>
    <mergeCell ref="AG19:AI23"/>
    <mergeCell ref="I17:K17"/>
    <mergeCell ref="L17:N17"/>
    <mergeCell ref="O17:Q17"/>
    <mergeCell ref="R17:T17"/>
    <mergeCell ref="U17:W17"/>
    <mergeCell ref="X17:Z17"/>
  </mergeCells>
  <phoneticPr fontId="2"/>
  <pageMargins left="0.7" right="0.7" top="0.75" bottom="0.75" header="0.3" footer="0.3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45"/>
  <sheetViews>
    <sheetView view="pageBreakPreview" zoomScaleNormal="100" zoomScaleSheetLayoutView="100" workbookViewId="0">
      <selection activeCell="Z13" sqref="Z13"/>
    </sheetView>
  </sheetViews>
  <sheetFormatPr defaultColWidth="7.26953125" defaultRowHeight="10.8" x14ac:dyDescent="0.5"/>
  <cols>
    <col min="1" max="1" width="6.36328125" style="69" customWidth="1"/>
    <col min="2" max="2" width="3.90625" style="69" customWidth="1"/>
    <col min="3" max="38" width="5.453125" style="69" customWidth="1"/>
    <col min="39" max="46" width="3.54296875" style="69" customWidth="1"/>
    <col min="47" max="47" width="3.90625" style="69" customWidth="1"/>
    <col min="48" max="48" width="4.1796875" style="69" customWidth="1"/>
    <col min="49" max="54" width="4.7265625" style="69" customWidth="1"/>
    <col min="55" max="16384" width="7.26953125" style="69"/>
  </cols>
  <sheetData>
    <row r="1" spans="1:54" ht="24.9" customHeight="1" x14ac:dyDescent="0.5">
      <c r="A1" s="67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Z1" s="68"/>
      <c r="BA1" s="68"/>
      <c r="BB1" s="68"/>
    </row>
    <row r="2" spans="1:54" ht="15" customHeight="1" thickBot="1" x14ac:dyDescent="0.55000000000000004">
      <c r="AV2" s="70"/>
      <c r="AW2" s="70"/>
      <c r="AX2" s="70"/>
    </row>
    <row r="3" spans="1:54" ht="24.9" customHeight="1" x14ac:dyDescent="0.5">
      <c r="A3" s="71" t="s">
        <v>24</v>
      </c>
      <c r="B3" s="72"/>
      <c r="C3" s="73" t="s">
        <v>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3" t="s">
        <v>26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73" t="s">
        <v>27</v>
      </c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1:54" ht="24.9" customHeight="1" x14ac:dyDescent="0.5">
      <c r="A4" s="76"/>
      <c r="B4" s="77"/>
      <c r="C4" s="78" t="s">
        <v>28</v>
      </c>
      <c r="D4" s="79"/>
      <c r="E4" s="79"/>
      <c r="F4" s="80" t="s">
        <v>29</v>
      </c>
      <c r="G4" s="79"/>
      <c r="H4" s="81"/>
      <c r="I4" s="80" t="s">
        <v>30</v>
      </c>
      <c r="J4" s="79"/>
      <c r="K4" s="81"/>
      <c r="L4" s="82" t="s">
        <v>31</v>
      </c>
      <c r="M4" s="83"/>
      <c r="N4" s="84"/>
      <c r="O4" s="78" t="s">
        <v>28</v>
      </c>
      <c r="P4" s="79"/>
      <c r="Q4" s="79"/>
      <c r="R4" s="80" t="s">
        <v>32</v>
      </c>
      <c r="S4" s="79"/>
      <c r="T4" s="81"/>
      <c r="U4" s="82"/>
      <c r="V4" s="83"/>
      <c r="W4" s="192"/>
      <c r="X4" s="82" t="s">
        <v>33</v>
      </c>
      <c r="Y4" s="80"/>
      <c r="Z4" s="88"/>
      <c r="AA4" s="78" t="s">
        <v>28</v>
      </c>
      <c r="AB4" s="79"/>
      <c r="AC4" s="79"/>
      <c r="AD4" s="80" t="s">
        <v>34</v>
      </c>
      <c r="AE4" s="79"/>
      <c r="AF4" s="81"/>
      <c r="AG4" s="80" t="s">
        <v>30</v>
      </c>
      <c r="AH4" s="79"/>
      <c r="AI4" s="81"/>
      <c r="AJ4" s="82" t="s">
        <v>33</v>
      </c>
      <c r="AK4" s="83"/>
      <c r="AL4" s="84"/>
    </row>
    <row r="5" spans="1:54" ht="24.75" customHeight="1" x14ac:dyDescent="0.5">
      <c r="A5" s="89"/>
      <c r="B5" s="90"/>
      <c r="C5" s="91" t="s">
        <v>6</v>
      </c>
      <c r="D5" s="92" t="s">
        <v>7</v>
      </c>
      <c r="E5" s="93" t="s">
        <v>8</v>
      </c>
      <c r="F5" s="94" t="s">
        <v>6</v>
      </c>
      <c r="G5" s="92" t="s">
        <v>7</v>
      </c>
      <c r="H5" s="95" t="s">
        <v>8</v>
      </c>
      <c r="I5" s="94" t="s">
        <v>6</v>
      </c>
      <c r="J5" s="92" t="s">
        <v>7</v>
      </c>
      <c r="K5" s="95" t="s">
        <v>8</v>
      </c>
      <c r="L5" s="94" t="s">
        <v>6</v>
      </c>
      <c r="M5" s="93" t="s">
        <v>7</v>
      </c>
      <c r="N5" s="96" t="s">
        <v>8</v>
      </c>
      <c r="O5" s="91" t="s">
        <v>6</v>
      </c>
      <c r="P5" s="92" t="s">
        <v>7</v>
      </c>
      <c r="Q5" s="93" t="s">
        <v>8</v>
      </c>
      <c r="R5" s="94" t="s">
        <v>6</v>
      </c>
      <c r="S5" s="92" t="s">
        <v>7</v>
      </c>
      <c r="T5" s="95" t="s">
        <v>8</v>
      </c>
      <c r="U5" s="193"/>
      <c r="V5" s="168"/>
      <c r="W5" s="194"/>
      <c r="X5" s="94" t="s">
        <v>6</v>
      </c>
      <c r="Y5" s="92" t="s">
        <v>7</v>
      </c>
      <c r="Z5" s="96" t="s">
        <v>8</v>
      </c>
      <c r="AA5" s="91" t="s">
        <v>6</v>
      </c>
      <c r="AB5" s="92" t="s">
        <v>7</v>
      </c>
      <c r="AC5" s="93" t="s">
        <v>8</v>
      </c>
      <c r="AD5" s="94" t="s">
        <v>6</v>
      </c>
      <c r="AE5" s="92" t="s">
        <v>7</v>
      </c>
      <c r="AF5" s="95" t="s">
        <v>8</v>
      </c>
      <c r="AG5" s="94" t="s">
        <v>6</v>
      </c>
      <c r="AH5" s="92" t="s">
        <v>7</v>
      </c>
      <c r="AI5" s="95" t="s">
        <v>8</v>
      </c>
      <c r="AJ5" s="94" t="s">
        <v>6</v>
      </c>
      <c r="AK5" s="93" t="s">
        <v>7</v>
      </c>
      <c r="AL5" s="96" t="s">
        <v>8</v>
      </c>
    </row>
    <row r="6" spans="1:54" ht="24.9" customHeight="1" x14ac:dyDescent="0.5">
      <c r="A6" s="100">
        <f>'[1]期日前　市議'!A6</f>
        <v>43554</v>
      </c>
      <c r="B6" s="101" t="s">
        <v>13</v>
      </c>
      <c r="C6" s="102">
        <f>IF('[1]期日前　市議'!C6="","",'[1]期日前　市議'!C6)</f>
        <v>324</v>
      </c>
      <c r="D6" s="103">
        <f>IF('[1]期日前　市議'!D6="","",'[1]期日前　市議'!D6)</f>
        <v>308</v>
      </c>
      <c r="E6" s="104">
        <f t="shared" ref="E6:E13" si="0">IF(C6="","",SUM(C6:D6))</f>
        <v>632</v>
      </c>
      <c r="F6" s="105">
        <f>IF('[1]期日前　市議'!H6="","",'[1]期日前　市議'!H6)</f>
        <v>127</v>
      </c>
      <c r="G6" s="103">
        <f>IF('[1]期日前　市議'!I6="","",'[1]期日前　市議'!I6)</f>
        <v>134</v>
      </c>
      <c r="H6" s="104">
        <f>IF(F6="","",SUM(F6:G6))</f>
        <v>261</v>
      </c>
      <c r="I6" s="175"/>
      <c r="J6" s="173"/>
      <c r="K6" s="176"/>
      <c r="L6" s="109">
        <f t="shared" ref="L6:L13" si="1">IF(C6="","",SUM(C6+F6+I6))</f>
        <v>451</v>
      </c>
      <c r="M6" s="104">
        <f t="shared" ref="M6:M13" si="2">IF(D6="","",SUM(D6+G6+J6))</f>
        <v>442</v>
      </c>
      <c r="N6" s="110">
        <f t="shared" ref="N6:N13" si="3">IF(L6="","",SUM(E6+H6+K6))</f>
        <v>893</v>
      </c>
      <c r="O6" s="102">
        <f>IF('[1]期日前　市議'!Q6="","",'[1]期日前　市議'!Q6)</f>
        <v>483</v>
      </c>
      <c r="P6" s="103">
        <f>IF('[1]期日前　市議'!R6="","",'[1]期日前　市議'!R6)</f>
        <v>507</v>
      </c>
      <c r="Q6" s="104">
        <f t="shared" ref="Q6:Q13" si="4">IF(O6="","",SUM(O6,P6))</f>
        <v>990</v>
      </c>
      <c r="R6" s="105">
        <f>IF('[1]期日前　市議'!V6="","",'[1]期日前　市議'!V6)</f>
        <v>159</v>
      </c>
      <c r="S6" s="103">
        <f>IF('[1]期日前　市議'!W6="","",'[1]期日前　市議'!W6)</f>
        <v>123</v>
      </c>
      <c r="T6" s="111">
        <f t="shared" ref="T6:T13" si="5">IF(R6="","",SUM(R6,S6))</f>
        <v>282</v>
      </c>
      <c r="U6" s="193"/>
      <c r="V6" s="168"/>
      <c r="W6" s="194"/>
      <c r="X6" s="109">
        <f t="shared" ref="X6:Z13" si="6">IF(O6="","",SUM(O6+R6+U6))</f>
        <v>642</v>
      </c>
      <c r="Y6" s="103">
        <f t="shared" si="6"/>
        <v>630</v>
      </c>
      <c r="Z6" s="115">
        <f t="shared" si="6"/>
        <v>1272</v>
      </c>
      <c r="AA6" s="102">
        <f>IF('[1]期日前　市議'!AE6="","",'[1]期日前　市議'!AE6)</f>
        <v>220</v>
      </c>
      <c r="AB6" s="103">
        <f>IF('[1]期日前　市議'!AF6="","",'[1]期日前　市議'!AF6)</f>
        <v>216</v>
      </c>
      <c r="AC6" s="104">
        <f t="shared" ref="AC6:AC13" si="7">IF(AA6="","",SUM(AA6,AB6))</f>
        <v>436</v>
      </c>
      <c r="AD6" s="105">
        <f>IF('[1]期日前　市議'!AJ6="","",'[1]期日前　市議'!AJ6)</f>
        <v>100</v>
      </c>
      <c r="AE6" s="103">
        <f>IF('[1]期日前　市議'!AK6="","",'[1]期日前　市議'!AK6)</f>
        <v>102</v>
      </c>
      <c r="AF6" s="111">
        <f t="shared" ref="AF6:AF13" si="8">IF(AD6="","",SUM(AD6,AE6))</f>
        <v>202</v>
      </c>
      <c r="AG6" s="175"/>
      <c r="AH6" s="173"/>
      <c r="AI6" s="176"/>
      <c r="AJ6" s="109">
        <f t="shared" ref="AJ6:AL13" si="9">IF(AA6="","",SUM(AA6,AD6,AG6))</f>
        <v>320</v>
      </c>
      <c r="AK6" s="104">
        <f t="shared" si="9"/>
        <v>318</v>
      </c>
      <c r="AL6" s="110">
        <f t="shared" si="9"/>
        <v>638</v>
      </c>
    </row>
    <row r="7" spans="1:54" ht="24.9" customHeight="1" x14ac:dyDescent="0.5">
      <c r="A7" s="100">
        <f>'[1]期日前　市議'!A7</f>
        <v>43555</v>
      </c>
      <c r="B7" s="101" t="s">
        <v>14</v>
      </c>
      <c r="C7" s="102">
        <f>IF('[1]期日前　市議'!C7="","",'[1]期日前　市議'!C7)</f>
        <v>421</v>
      </c>
      <c r="D7" s="103">
        <f>IF('[1]期日前　市議'!D7="","",'[1]期日前　市議'!D7)</f>
        <v>431</v>
      </c>
      <c r="E7" s="104">
        <f t="shared" si="0"/>
        <v>852</v>
      </c>
      <c r="F7" s="105">
        <f>IF('[1]期日前　市議'!H7="","",'[1]期日前　市議'!H7)</f>
        <v>189</v>
      </c>
      <c r="G7" s="103">
        <f>IF('[1]期日前　市議'!I7="","",'[1]期日前　市議'!I7)</f>
        <v>211</v>
      </c>
      <c r="H7" s="104">
        <f t="shared" ref="H7:H12" si="10">IF(F7="","",SUM(F7:G7))</f>
        <v>400</v>
      </c>
      <c r="I7" s="175"/>
      <c r="J7" s="173"/>
      <c r="K7" s="176"/>
      <c r="L7" s="109">
        <f t="shared" si="1"/>
        <v>610</v>
      </c>
      <c r="M7" s="104">
        <f t="shared" si="2"/>
        <v>642</v>
      </c>
      <c r="N7" s="110">
        <f t="shared" si="3"/>
        <v>1252</v>
      </c>
      <c r="O7" s="102">
        <f>IF('[1]期日前　市議'!Q7="","",'[1]期日前　市議'!Q7)</f>
        <v>562</v>
      </c>
      <c r="P7" s="103">
        <f>IF('[1]期日前　市議'!R7="","",'[1]期日前　市議'!R7)</f>
        <v>541</v>
      </c>
      <c r="Q7" s="104">
        <f t="shared" si="4"/>
        <v>1103</v>
      </c>
      <c r="R7" s="105">
        <f>IF('[1]期日前　市議'!V7="","",'[1]期日前　市議'!V7)</f>
        <v>214</v>
      </c>
      <c r="S7" s="103">
        <f>IF('[1]期日前　市議'!W7="","",'[1]期日前　市議'!W7)</f>
        <v>193</v>
      </c>
      <c r="T7" s="111">
        <f t="shared" si="5"/>
        <v>407</v>
      </c>
      <c r="U7" s="193"/>
      <c r="V7" s="168"/>
      <c r="W7" s="194"/>
      <c r="X7" s="109">
        <f t="shared" si="6"/>
        <v>776</v>
      </c>
      <c r="Y7" s="103">
        <f t="shared" si="6"/>
        <v>734</v>
      </c>
      <c r="Z7" s="115">
        <f t="shared" si="6"/>
        <v>1510</v>
      </c>
      <c r="AA7" s="102">
        <f>IF('[1]期日前　市議'!AE7="","",'[1]期日前　市議'!AE7)</f>
        <v>298</v>
      </c>
      <c r="AB7" s="103">
        <f>IF('[1]期日前　市議'!AF7="","",'[1]期日前　市議'!AF7)</f>
        <v>267</v>
      </c>
      <c r="AC7" s="104">
        <f t="shared" si="7"/>
        <v>565</v>
      </c>
      <c r="AD7" s="105">
        <f>IF('[1]期日前　市議'!AJ7="","",'[1]期日前　市議'!AJ7)</f>
        <v>173</v>
      </c>
      <c r="AE7" s="103">
        <f>IF('[1]期日前　市議'!AK7="","",'[1]期日前　市議'!AK7)</f>
        <v>156</v>
      </c>
      <c r="AF7" s="111">
        <f t="shared" si="8"/>
        <v>329</v>
      </c>
      <c r="AG7" s="175"/>
      <c r="AH7" s="173"/>
      <c r="AI7" s="176"/>
      <c r="AJ7" s="109">
        <f t="shared" si="9"/>
        <v>471</v>
      </c>
      <c r="AK7" s="104">
        <f t="shared" si="9"/>
        <v>423</v>
      </c>
      <c r="AL7" s="110">
        <f t="shared" si="9"/>
        <v>894</v>
      </c>
    </row>
    <row r="8" spans="1:54" ht="24.9" customHeight="1" x14ac:dyDescent="0.5">
      <c r="A8" s="100">
        <f>'[1]期日前　市議'!A8</f>
        <v>43556</v>
      </c>
      <c r="B8" s="101" t="s">
        <v>15</v>
      </c>
      <c r="C8" s="102">
        <f>IF('[1]期日前　市議'!C8="","",'[1]期日前　市議'!C8)</f>
        <v>270</v>
      </c>
      <c r="D8" s="103">
        <f>IF('[1]期日前　市議'!D8="","",'[1]期日前　市議'!D8)</f>
        <v>342</v>
      </c>
      <c r="E8" s="104">
        <f t="shared" si="0"/>
        <v>612</v>
      </c>
      <c r="F8" s="105">
        <f>IF('[1]期日前　市議'!H8="","",'[1]期日前　市議'!H8)</f>
        <v>103</v>
      </c>
      <c r="G8" s="103">
        <f>IF('[1]期日前　市議'!I8="","",'[1]期日前　市議'!I8)</f>
        <v>134</v>
      </c>
      <c r="H8" s="104">
        <f t="shared" si="10"/>
        <v>237</v>
      </c>
      <c r="I8" s="175"/>
      <c r="J8" s="173"/>
      <c r="K8" s="176"/>
      <c r="L8" s="109">
        <f t="shared" si="1"/>
        <v>373</v>
      </c>
      <c r="M8" s="104">
        <f t="shared" si="2"/>
        <v>476</v>
      </c>
      <c r="N8" s="110">
        <f t="shared" si="3"/>
        <v>849</v>
      </c>
      <c r="O8" s="102">
        <f>IF('[1]期日前　市議'!Q8="","",'[1]期日前　市議'!Q8)</f>
        <v>306</v>
      </c>
      <c r="P8" s="103">
        <f>IF('[1]期日前　市議'!R8="","",'[1]期日前　市議'!R8)</f>
        <v>345</v>
      </c>
      <c r="Q8" s="104">
        <f t="shared" si="4"/>
        <v>651</v>
      </c>
      <c r="R8" s="105">
        <f>IF('[1]期日前　市議'!V8="","",'[1]期日前　市議'!V8)</f>
        <v>108</v>
      </c>
      <c r="S8" s="103">
        <f>IF('[1]期日前　市議'!W8="","",'[1]期日前　市議'!W8)</f>
        <v>118</v>
      </c>
      <c r="T8" s="111">
        <f t="shared" si="5"/>
        <v>226</v>
      </c>
      <c r="U8" s="193"/>
      <c r="V8" s="168"/>
      <c r="W8" s="194"/>
      <c r="X8" s="109">
        <f t="shared" si="6"/>
        <v>414</v>
      </c>
      <c r="Y8" s="103">
        <f t="shared" si="6"/>
        <v>463</v>
      </c>
      <c r="Z8" s="115">
        <f t="shared" si="6"/>
        <v>877</v>
      </c>
      <c r="AA8" s="102">
        <f>IF('[1]期日前　市議'!AE8="","",'[1]期日前　市議'!AE8)</f>
        <v>230</v>
      </c>
      <c r="AB8" s="103">
        <f>IF('[1]期日前　市議'!AF8="","",'[1]期日前　市議'!AF8)</f>
        <v>241</v>
      </c>
      <c r="AC8" s="104">
        <f t="shared" si="7"/>
        <v>471</v>
      </c>
      <c r="AD8" s="105">
        <f>IF('[1]期日前　市議'!AJ8="","",'[1]期日前　市議'!AJ8)</f>
        <v>89</v>
      </c>
      <c r="AE8" s="103">
        <f>IF('[1]期日前　市議'!AK8="","",'[1]期日前　市議'!AK8)</f>
        <v>118</v>
      </c>
      <c r="AF8" s="111">
        <f t="shared" si="8"/>
        <v>207</v>
      </c>
      <c r="AG8" s="175"/>
      <c r="AH8" s="173"/>
      <c r="AI8" s="176"/>
      <c r="AJ8" s="109">
        <f t="shared" si="9"/>
        <v>319</v>
      </c>
      <c r="AK8" s="104">
        <f t="shared" si="9"/>
        <v>359</v>
      </c>
      <c r="AL8" s="110">
        <f t="shared" si="9"/>
        <v>678</v>
      </c>
    </row>
    <row r="9" spans="1:54" ht="24.9" customHeight="1" x14ac:dyDescent="0.5">
      <c r="A9" s="100">
        <f>'[1]期日前　市議'!A9</f>
        <v>43557</v>
      </c>
      <c r="B9" s="101" t="s">
        <v>16</v>
      </c>
      <c r="C9" s="102">
        <f>IF('[1]期日前　市議'!C9="","",'[1]期日前　市議'!C9)</f>
        <v>311</v>
      </c>
      <c r="D9" s="103">
        <f>IF('[1]期日前　市議'!D9="","",'[1]期日前　市議'!D9)</f>
        <v>391</v>
      </c>
      <c r="E9" s="104">
        <f t="shared" si="0"/>
        <v>702</v>
      </c>
      <c r="F9" s="105">
        <f>IF('[1]期日前　市議'!H9="","",'[1]期日前　市議'!H9)</f>
        <v>103</v>
      </c>
      <c r="G9" s="103">
        <f>IF('[1]期日前　市議'!I9="","",'[1]期日前　市議'!I9)</f>
        <v>158</v>
      </c>
      <c r="H9" s="104">
        <f t="shared" si="10"/>
        <v>261</v>
      </c>
      <c r="I9" s="175"/>
      <c r="J9" s="173"/>
      <c r="K9" s="176"/>
      <c r="L9" s="109">
        <f t="shared" si="1"/>
        <v>414</v>
      </c>
      <c r="M9" s="104">
        <f t="shared" si="2"/>
        <v>549</v>
      </c>
      <c r="N9" s="110">
        <f t="shared" si="3"/>
        <v>963</v>
      </c>
      <c r="O9" s="102">
        <f>IF('[1]期日前　市議'!Q9="","",'[1]期日前　市議'!Q9)</f>
        <v>352</v>
      </c>
      <c r="P9" s="103">
        <f>IF('[1]期日前　市議'!R9="","",'[1]期日前　市議'!R9)</f>
        <v>395</v>
      </c>
      <c r="Q9" s="104">
        <f t="shared" si="4"/>
        <v>747</v>
      </c>
      <c r="R9" s="105">
        <f>IF('[1]期日前　市議'!V9="","",'[1]期日前　市議'!V9)</f>
        <v>112</v>
      </c>
      <c r="S9" s="103">
        <f>IF('[1]期日前　市議'!W9="","",'[1]期日前　市議'!W9)</f>
        <v>101</v>
      </c>
      <c r="T9" s="111">
        <f t="shared" si="5"/>
        <v>213</v>
      </c>
      <c r="U9" s="193"/>
      <c r="V9" s="168"/>
      <c r="W9" s="194"/>
      <c r="X9" s="109">
        <f t="shared" si="6"/>
        <v>464</v>
      </c>
      <c r="Y9" s="103">
        <f t="shared" si="6"/>
        <v>496</v>
      </c>
      <c r="Z9" s="115">
        <f t="shared" si="6"/>
        <v>960</v>
      </c>
      <c r="AA9" s="102">
        <f>IF('[1]期日前　市議'!AE9="","",'[1]期日前　市議'!AE9)</f>
        <v>244</v>
      </c>
      <c r="AB9" s="103">
        <f>IF('[1]期日前　市議'!AF9="","",'[1]期日前　市議'!AF9)</f>
        <v>274</v>
      </c>
      <c r="AC9" s="104">
        <f t="shared" si="7"/>
        <v>518</v>
      </c>
      <c r="AD9" s="105">
        <f>IF('[1]期日前　市議'!AJ9="","",'[1]期日前　市議'!AJ9)</f>
        <v>117</v>
      </c>
      <c r="AE9" s="103">
        <f>IF('[1]期日前　市議'!AK9="","",'[1]期日前　市議'!AK9)</f>
        <v>132</v>
      </c>
      <c r="AF9" s="111">
        <f t="shared" si="8"/>
        <v>249</v>
      </c>
      <c r="AG9" s="175"/>
      <c r="AH9" s="173"/>
      <c r="AI9" s="176"/>
      <c r="AJ9" s="109">
        <f t="shared" si="9"/>
        <v>361</v>
      </c>
      <c r="AK9" s="104">
        <f t="shared" si="9"/>
        <v>406</v>
      </c>
      <c r="AL9" s="110">
        <f t="shared" si="9"/>
        <v>767</v>
      </c>
    </row>
    <row r="10" spans="1:54" ht="24.9" customHeight="1" x14ac:dyDescent="0.5">
      <c r="A10" s="100">
        <f>'[1]期日前　市議'!A10</f>
        <v>43558</v>
      </c>
      <c r="B10" s="101" t="s">
        <v>17</v>
      </c>
      <c r="C10" s="102">
        <f>IF('[1]期日前　市議'!C10="","",'[1]期日前　市議'!C10)</f>
        <v>348</v>
      </c>
      <c r="D10" s="103">
        <f>IF('[1]期日前　市議'!D10="","",'[1]期日前　市議'!D10)</f>
        <v>436</v>
      </c>
      <c r="E10" s="104">
        <f t="shared" si="0"/>
        <v>784</v>
      </c>
      <c r="F10" s="105">
        <f>IF('[1]期日前　市議'!H10="","",'[1]期日前　市議'!H10)</f>
        <v>142</v>
      </c>
      <c r="G10" s="103">
        <f>IF('[1]期日前　市議'!I10="","",'[1]期日前　市議'!I10)</f>
        <v>225</v>
      </c>
      <c r="H10" s="104">
        <f t="shared" si="10"/>
        <v>367</v>
      </c>
      <c r="I10" s="178"/>
      <c r="J10" s="179"/>
      <c r="K10" s="180"/>
      <c r="L10" s="109">
        <f t="shared" si="1"/>
        <v>490</v>
      </c>
      <c r="M10" s="104">
        <f t="shared" si="2"/>
        <v>661</v>
      </c>
      <c r="N10" s="110">
        <f t="shared" si="3"/>
        <v>1151</v>
      </c>
      <c r="O10" s="102">
        <f>IF('[1]期日前　市議'!Q10="","",'[1]期日前　市議'!Q10)</f>
        <v>430</v>
      </c>
      <c r="P10" s="103">
        <f>IF('[1]期日前　市議'!R10="","",'[1]期日前　市議'!R10)</f>
        <v>561</v>
      </c>
      <c r="Q10" s="104">
        <f t="shared" si="4"/>
        <v>991</v>
      </c>
      <c r="R10" s="105">
        <f>IF('[1]期日前　市議'!V10="","",'[1]期日前　市議'!V10)</f>
        <v>160</v>
      </c>
      <c r="S10" s="103">
        <f>IF('[1]期日前　市議'!W10="","",'[1]期日前　市議'!W10)</f>
        <v>152</v>
      </c>
      <c r="T10" s="111">
        <f t="shared" si="5"/>
        <v>312</v>
      </c>
      <c r="U10" s="193"/>
      <c r="V10" s="168"/>
      <c r="W10" s="194"/>
      <c r="X10" s="109">
        <f t="shared" si="6"/>
        <v>590</v>
      </c>
      <c r="Y10" s="103">
        <f t="shared" si="6"/>
        <v>713</v>
      </c>
      <c r="Z10" s="115">
        <f t="shared" si="6"/>
        <v>1303</v>
      </c>
      <c r="AA10" s="102">
        <f>IF('[1]期日前　市議'!AE10="","",'[1]期日前　市議'!AE10)</f>
        <v>260</v>
      </c>
      <c r="AB10" s="103">
        <f>IF('[1]期日前　市議'!AF10="","",'[1]期日前　市議'!AF10)</f>
        <v>340</v>
      </c>
      <c r="AC10" s="104">
        <f t="shared" si="7"/>
        <v>600</v>
      </c>
      <c r="AD10" s="105">
        <f>IF('[1]期日前　市議'!AJ10="","",'[1]期日前　市議'!AJ10)</f>
        <v>121</v>
      </c>
      <c r="AE10" s="103">
        <f>IF('[1]期日前　市議'!AK10="","",'[1]期日前　市議'!AK10)</f>
        <v>161</v>
      </c>
      <c r="AF10" s="111">
        <f t="shared" si="8"/>
        <v>282</v>
      </c>
      <c r="AG10" s="178"/>
      <c r="AH10" s="179"/>
      <c r="AI10" s="180"/>
      <c r="AJ10" s="109">
        <f t="shared" si="9"/>
        <v>381</v>
      </c>
      <c r="AK10" s="104">
        <f t="shared" si="9"/>
        <v>501</v>
      </c>
      <c r="AL10" s="110">
        <f t="shared" si="9"/>
        <v>882</v>
      </c>
    </row>
    <row r="11" spans="1:54" ht="24.9" customHeight="1" x14ac:dyDescent="0.5">
      <c r="A11" s="100">
        <f>'[1]期日前　市議'!A11</f>
        <v>43559</v>
      </c>
      <c r="B11" s="101" t="s">
        <v>18</v>
      </c>
      <c r="C11" s="102">
        <f>IF('[1]期日前　市議'!C11="","",'[1]期日前　市議'!C11)</f>
        <v>369</v>
      </c>
      <c r="D11" s="103">
        <f>IF('[1]期日前　市議'!D11="","",'[1]期日前　市議'!D11)</f>
        <v>467</v>
      </c>
      <c r="E11" s="104">
        <f t="shared" si="0"/>
        <v>836</v>
      </c>
      <c r="F11" s="105">
        <f>IF('[1]期日前　市議'!H11="","",'[1]期日前　市議'!H11)</f>
        <v>130</v>
      </c>
      <c r="G11" s="103">
        <f>IF('[1]期日前　市議'!I11="","",'[1]期日前　市議'!I11)</f>
        <v>207</v>
      </c>
      <c r="H11" s="104">
        <f t="shared" si="10"/>
        <v>337</v>
      </c>
      <c r="I11" s="109">
        <f>IF('[1]期日前　市議'!K11="","",'[1]期日前　市議'!K11)</f>
        <v>64</v>
      </c>
      <c r="J11" s="103">
        <f>IF('[1]期日前　市議'!L11="","",'[1]期日前　市議'!L11)</f>
        <v>110</v>
      </c>
      <c r="K11" s="111">
        <f>IF(I11="","",SUM(I11:J11))</f>
        <v>174</v>
      </c>
      <c r="L11" s="109">
        <f t="shared" si="1"/>
        <v>563</v>
      </c>
      <c r="M11" s="104">
        <f t="shared" si="2"/>
        <v>784</v>
      </c>
      <c r="N11" s="110">
        <f t="shared" si="3"/>
        <v>1347</v>
      </c>
      <c r="O11" s="102">
        <f>IF('[1]期日前　市議'!Q11="","",'[1]期日前　市議'!Q11)</f>
        <v>457</v>
      </c>
      <c r="P11" s="103">
        <f>IF('[1]期日前　市議'!R11="","",'[1]期日前　市議'!R11)</f>
        <v>633</v>
      </c>
      <c r="Q11" s="104">
        <f t="shared" si="4"/>
        <v>1090</v>
      </c>
      <c r="R11" s="105">
        <f>IF('[1]期日前　市議'!V11="","",'[1]期日前　市議'!V11)</f>
        <v>156</v>
      </c>
      <c r="S11" s="103">
        <f>IF('[1]期日前　市議'!W11="","",'[1]期日前　市議'!W11)</f>
        <v>185</v>
      </c>
      <c r="T11" s="111">
        <f t="shared" si="5"/>
        <v>341</v>
      </c>
      <c r="U11" s="193"/>
      <c r="V11" s="168"/>
      <c r="W11" s="194"/>
      <c r="X11" s="109">
        <f t="shared" si="6"/>
        <v>613</v>
      </c>
      <c r="Y11" s="103">
        <f t="shared" si="6"/>
        <v>818</v>
      </c>
      <c r="Z11" s="115">
        <f t="shared" si="6"/>
        <v>1431</v>
      </c>
      <c r="AA11" s="102">
        <f>IF('[1]期日前　市議'!AE11="","",'[1]期日前　市議'!AE11)</f>
        <v>279</v>
      </c>
      <c r="AB11" s="103">
        <f>IF('[1]期日前　市議'!AF11="","",'[1]期日前　市議'!AF11)</f>
        <v>384</v>
      </c>
      <c r="AC11" s="104">
        <f t="shared" si="7"/>
        <v>663</v>
      </c>
      <c r="AD11" s="105">
        <f>IF('[1]期日前　市議'!AJ11="","",'[1]期日前　市議'!AJ11)</f>
        <v>133</v>
      </c>
      <c r="AE11" s="103">
        <f>IF('[1]期日前　市議'!AK11="","",'[1]期日前　市議'!AK11)</f>
        <v>190</v>
      </c>
      <c r="AF11" s="111">
        <f t="shared" si="8"/>
        <v>323</v>
      </c>
      <c r="AG11" s="109">
        <f>IF('[1]期日前　市議'!AM11="","",'[1]期日前　市議'!AM11)</f>
        <v>135</v>
      </c>
      <c r="AH11" s="103">
        <f>IF('[1]期日前　市議'!AN11="","",'[1]期日前　市議'!AN11)</f>
        <v>225</v>
      </c>
      <c r="AI11" s="111">
        <f>IF(AG11="","",SUM(AG11:AH11))</f>
        <v>360</v>
      </c>
      <c r="AJ11" s="109">
        <f t="shared" si="9"/>
        <v>547</v>
      </c>
      <c r="AK11" s="104">
        <f t="shared" si="9"/>
        <v>799</v>
      </c>
      <c r="AL11" s="110">
        <f t="shared" si="9"/>
        <v>1346</v>
      </c>
    </row>
    <row r="12" spans="1:54" ht="24.9" customHeight="1" x14ac:dyDescent="0.5">
      <c r="A12" s="100">
        <f>'[1]期日前　市議'!A12</f>
        <v>43560</v>
      </c>
      <c r="B12" s="101" t="s">
        <v>19</v>
      </c>
      <c r="C12" s="102">
        <f>IF('[1]期日前　市議'!C12="","",'[1]期日前　市議'!C12)</f>
        <v>425</v>
      </c>
      <c r="D12" s="103">
        <f>IF('[1]期日前　市議'!D12="","",'[1]期日前　市議'!D12)</f>
        <v>545</v>
      </c>
      <c r="E12" s="104">
        <f t="shared" si="0"/>
        <v>970</v>
      </c>
      <c r="F12" s="105">
        <f>IF('[1]期日前　市議'!H12="","",'[1]期日前　市議'!H12)</f>
        <v>136</v>
      </c>
      <c r="G12" s="103">
        <f>IF('[1]期日前　市議'!I12="","",'[1]期日前　市議'!I12)</f>
        <v>213</v>
      </c>
      <c r="H12" s="104">
        <f t="shared" si="10"/>
        <v>349</v>
      </c>
      <c r="I12" s="109">
        <f>IF('[1]期日前　市議'!K12="","",'[1]期日前　市議'!K12)</f>
        <v>45</v>
      </c>
      <c r="J12" s="103">
        <f>IF('[1]期日前　市議'!L12="","",'[1]期日前　市議'!L12)</f>
        <v>113</v>
      </c>
      <c r="K12" s="111">
        <f>IF(I12="","",SUM(I12:J12))</f>
        <v>158</v>
      </c>
      <c r="L12" s="109">
        <f t="shared" si="1"/>
        <v>606</v>
      </c>
      <c r="M12" s="104">
        <f t="shared" si="2"/>
        <v>871</v>
      </c>
      <c r="N12" s="110">
        <f t="shared" si="3"/>
        <v>1477</v>
      </c>
      <c r="O12" s="102">
        <f>IF('[1]期日前　市議'!Q12="","",'[1]期日前　市議'!Q12)</f>
        <v>550</v>
      </c>
      <c r="P12" s="103">
        <f>IF('[1]期日前　市議'!R12="","",'[1]期日前　市議'!R12)</f>
        <v>696</v>
      </c>
      <c r="Q12" s="104">
        <f t="shared" si="4"/>
        <v>1246</v>
      </c>
      <c r="R12" s="105">
        <f>IF('[1]期日前　市議'!V12="","",'[1]期日前　市議'!V12)</f>
        <v>214</v>
      </c>
      <c r="S12" s="103">
        <f>IF('[1]期日前　市議'!W12="","",'[1]期日前　市議'!W12)</f>
        <v>227</v>
      </c>
      <c r="T12" s="111">
        <f t="shared" si="5"/>
        <v>441</v>
      </c>
      <c r="U12" s="193"/>
      <c r="V12" s="168"/>
      <c r="W12" s="194"/>
      <c r="X12" s="109">
        <f t="shared" si="6"/>
        <v>764</v>
      </c>
      <c r="Y12" s="103">
        <f t="shared" si="6"/>
        <v>923</v>
      </c>
      <c r="Z12" s="115">
        <f t="shared" si="6"/>
        <v>1687</v>
      </c>
      <c r="AA12" s="102">
        <f>IF('[1]期日前　市議'!AE12="","",'[1]期日前　市議'!AE12)</f>
        <v>309</v>
      </c>
      <c r="AB12" s="103">
        <f>IF('[1]期日前　市議'!AF12="","",'[1]期日前　市議'!AF12)</f>
        <v>448</v>
      </c>
      <c r="AC12" s="104">
        <f t="shared" si="7"/>
        <v>757</v>
      </c>
      <c r="AD12" s="105">
        <f>IF('[1]期日前　市議'!AJ12="","",'[1]期日前　市議'!AJ12)</f>
        <v>153</v>
      </c>
      <c r="AE12" s="103">
        <f>IF('[1]期日前　市議'!AK12="","",'[1]期日前　市議'!AK12)</f>
        <v>234</v>
      </c>
      <c r="AF12" s="111">
        <f t="shared" si="8"/>
        <v>387</v>
      </c>
      <c r="AG12" s="109">
        <f>IF('[1]期日前　市議'!AM12="","",'[1]期日前　市議'!AM12)</f>
        <v>117</v>
      </c>
      <c r="AH12" s="103">
        <f>IF('[1]期日前　市議'!AN12="","",'[1]期日前　市議'!AN12)</f>
        <v>193</v>
      </c>
      <c r="AI12" s="111">
        <f>IF(AG12="","",SUM(AG12:AH12))</f>
        <v>310</v>
      </c>
      <c r="AJ12" s="109">
        <f t="shared" si="9"/>
        <v>579</v>
      </c>
      <c r="AK12" s="104">
        <f t="shared" si="9"/>
        <v>875</v>
      </c>
      <c r="AL12" s="110">
        <f t="shared" si="9"/>
        <v>1454</v>
      </c>
    </row>
    <row r="13" spans="1:54" ht="24.9" customHeight="1" thickBot="1" x14ac:dyDescent="0.55000000000000004">
      <c r="A13" s="100">
        <f>'[1]期日前　市議'!A13</f>
        <v>43561</v>
      </c>
      <c r="B13" s="101" t="s">
        <v>13</v>
      </c>
      <c r="C13" s="102">
        <f>IF('[1]期日前　市議'!C13="","",'[1]期日前　市議'!C13)</f>
        <v>784</v>
      </c>
      <c r="D13" s="103">
        <f>IF('[1]期日前　市議'!D13="","",'[1]期日前　市議'!D13)</f>
        <v>821</v>
      </c>
      <c r="E13" s="104">
        <f t="shared" si="0"/>
        <v>1605</v>
      </c>
      <c r="F13" s="131">
        <f>IF('[1]期日前　市議'!H13="","",'[1]期日前　市議'!H13)</f>
        <v>311</v>
      </c>
      <c r="G13" s="132">
        <f>IF('[1]期日前　市議'!I13="","",'[1]期日前　市議'!I13)</f>
        <v>342</v>
      </c>
      <c r="H13" s="133">
        <f>IF(F13="","",SUM(F13:G13))</f>
        <v>653</v>
      </c>
      <c r="I13" s="134">
        <f>IF('[1]期日前　市議'!K13="","",'[1]期日前　市議'!K13)</f>
        <v>101</v>
      </c>
      <c r="J13" s="135">
        <f>IF('[1]期日前　市議'!L13="","",'[1]期日前　市議'!L13)</f>
        <v>161</v>
      </c>
      <c r="K13" s="136">
        <f>IF(I13="","",SUM(I13:J13))</f>
        <v>262</v>
      </c>
      <c r="L13" s="137">
        <f t="shared" si="1"/>
        <v>1196</v>
      </c>
      <c r="M13" s="133">
        <f t="shared" si="2"/>
        <v>1324</v>
      </c>
      <c r="N13" s="138">
        <f t="shared" si="3"/>
        <v>2520</v>
      </c>
      <c r="O13" s="139">
        <f>IF('[1]期日前　市議'!Q13="","",'[1]期日前　市議'!Q13)</f>
        <v>1098</v>
      </c>
      <c r="P13" s="132">
        <f>IF('[1]期日前　市議'!R13="","",'[1]期日前　市議'!R13)</f>
        <v>1113</v>
      </c>
      <c r="Q13" s="133">
        <f t="shared" si="4"/>
        <v>2211</v>
      </c>
      <c r="R13" s="131">
        <f>IF('[1]期日前　市議'!V13="","",'[1]期日前　市議'!V13)</f>
        <v>414</v>
      </c>
      <c r="S13" s="132">
        <f>IF('[1]期日前　市議'!W13="","",'[1]期日前　市議'!W13)</f>
        <v>446</v>
      </c>
      <c r="T13" s="140">
        <f t="shared" si="5"/>
        <v>860</v>
      </c>
      <c r="U13" s="193"/>
      <c r="V13" s="168"/>
      <c r="W13" s="194"/>
      <c r="X13" s="137">
        <f t="shared" si="6"/>
        <v>1512</v>
      </c>
      <c r="Y13" s="132">
        <f t="shared" si="6"/>
        <v>1559</v>
      </c>
      <c r="Z13" s="141">
        <f t="shared" si="6"/>
        <v>3071</v>
      </c>
      <c r="AA13" s="139">
        <f>IF('[1]期日前　市議'!AE13="","",'[1]期日前　市議'!AE13)</f>
        <v>537</v>
      </c>
      <c r="AB13" s="132">
        <f>IF('[1]期日前　市議'!AF13="","",'[1]期日前　市議'!AF13)</f>
        <v>544</v>
      </c>
      <c r="AC13" s="133">
        <f t="shared" si="7"/>
        <v>1081</v>
      </c>
      <c r="AD13" s="131">
        <f>IF('[1]期日前　市議'!AJ13="","",'[1]期日前　市議'!AJ13)</f>
        <v>348</v>
      </c>
      <c r="AE13" s="132">
        <f>IF('[1]期日前　市議'!AK13="","",'[1]期日前　市議'!AK13)</f>
        <v>391</v>
      </c>
      <c r="AF13" s="140">
        <f t="shared" si="8"/>
        <v>739</v>
      </c>
      <c r="AG13" s="134">
        <f>IF('[1]期日前　市議'!AM13="","",'[1]期日前　市議'!AM13)</f>
        <v>253</v>
      </c>
      <c r="AH13" s="135">
        <f>IF('[1]期日前　市議'!AN13="","",'[1]期日前　市議'!AN13)</f>
        <v>331</v>
      </c>
      <c r="AI13" s="136">
        <f>IF(AG13="","",SUM(AG13:AH13))</f>
        <v>584</v>
      </c>
      <c r="AJ13" s="137">
        <f t="shared" si="9"/>
        <v>1138</v>
      </c>
      <c r="AK13" s="133">
        <f t="shared" si="9"/>
        <v>1266</v>
      </c>
      <c r="AL13" s="138">
        <f t="shared" si="9"/>
        <v>2404</v>
      </c>
    </row>
    <row r="14" spans="1:54" ht="24.9" customHeight="1" thickBot="1" x14ac:dyDescent="0.55000000000000004">
      <c r="A14" s="142" t="s">
        <v>35</v>
      </c>
      <c r="B14" s="143"/>
      <c r="C14" s="144">
        <f t="shared" ref="C14:H14" si="11">IF(C6="","",SUM(C6:C13))</f>
        <v>3252</v>
      </c>
      <c r="D14" s="145">
        <f t="shared" si="11"/>
        <v>3741</v>
      </c>
      <c r="E14" s="146">
        <f t="shared" si="11"/>
        <v>6993</v>
      </c>
      <c r="F14" s="147">
        <f t="shared" si="11"/>
        <v>1241</v>
      </c>
      <c r="G14" s="145">
        <f t="shared" si="11"/>
        <v>1624</v>
      </c>
      <c r="H14" s="146">
        <f t="shared" si="11"/>
        <v>2865</v>
      </c>
      <c r="I14" s="147">
        <f>IF(I11="","",SUM(I11:I13))</f>
        <v>210</v>
      </c>
      <c r="J14" s="145">
        <f>IF(J11="","",SUM(J11:J13))</f>
        <v>384</v>
      </c>
      <c r="K14" s="148">
        <f>IF(K11="","",SUM(K11:K13))</f>
        <v>594</v>
      </c>
      <c r="L14" s="147">
        <f t="shared" ref="L14:Q14" si="12">IF(L6="","",SUM(L6:L13))</f>
        <v>4703</v>
      </c>
      <c r="M14" s="146">
        <f t="shared" si="12"/>
        <v>5749</v>
      </c>
      <c r="N14" s="149">
        <f t="shared" si="12"/>
        <v>10452</v>
      </c>
      <c r="O14" s="144">
        <f t="shared" si="12"/>
        <v>4238</v>
      </c>
      <c r="P14" s="145">
        <f t="shared" si="12"/>
        <v>4791</v>
      </c>
      <c r="Q14" s="146">
        <f t="shared" si="12"/>
        <v>9029</v>
      </c>
      <c r="R14" s="150">
        <f>IF(R6="","",SUM(R6:R13))</f>
        <v>1537</v>
      </c>
      <c r="S14" s="145">
        <f>IF(S6="","",SUM(S6:S13))</f>
        <v>1545</v>
      </c>
      <c r="T14" s="148">
        <f>IF(T6="","",SUM(T6:T13))</f>
        <v>3082</v>
      </c>
      <c r="U14" s="195"/>
      <c r="V14" s="196"/>
      <c r="W14" s="197"/>
      <c r="X14" s="147">
        <f t="shared" ref="X14:AC14" si="13">IF(X6="","",SUM(X6:X13))</f>
        <v>5775</v>
      </c>
      <c r="Y14" s="145">
        <f t="shared" si="13"/>
        <v>6336</v>
      </c>
      <c r="Z14" s="154">
        <f t="shared" si="13"/>
        <v>12111</v>
      </c>
      <c r="AA14" s="144">
        <f t="shared" si="13"/>
        <v>2377</v>
      </c>
      <c r="AB14" s="145">
        <f t="shared" si="13"/>
        <v>2714</v>
      </c>
      <c r="AC14" s="146">
        <f t="shared" si="13"/>
        <v>5091</v>
      </c>
      <c r="AD14" s="150">
        <f>IF(AD6="","",SUM(AD6:AD13))</f>
        <v>1234</v>
      </c>
      <c r="AE14" s="145">
        <f>IF(AE6="","",SUM(AE6:AE13))</f>
        <v>1484</v>
      </c>
      <c r="AF14" s="148">
        <f>IF(AF6="","",SUM(AF6:AF13))</f>
        <v>2718</v>
      </c>
      <c r="AG14" s="147">
        <f>IF(AG11="","",SUM(AG11:AG13))</f>
        <v>505</v>
      </c>
      <c r="AH14" s="145">
        <f>IF(AH11="","",SUM(AH11:AH13))</f>
        <v>749</v>
      </c>
      <c r="AI14" s="148">
        <f>IF(AI11="","",SUM(AI11:AI13))</f>
        <v>1254</v>
      </c>
      <c r="AJ14" s="147">
        <f>IF(AJ6="","",SUM(AJ6:AJ13))</f>
        <v>4116</v>
      </c>
      <c r="AK14" s="146">
        <f>IF(AK6="","",SUM(AK6:AK13))</f>
        <v>4947</v>
      </c>
      <c r="AL14" s="149">
        <f>IF(AL6="","",SUM(AL6:AL13))</f>
        <v>9063</v>
      </c>
    </row>
    <row r="15" spans="1:54" ht="24.9" customHeight="1" thickBot="1" x14ac:dyDescent="0.55000000000000004">
      <c r="AU15" s="155"/>
      <c r="AV15" s="155"/>
      <c r="AW15" s="155"/>
      <c r="AX15" s="155"/>
    </row>
    <row r="16" spans="1:54" ht="24.9" customHeight="1" x14ac:dyDescent="0.5">
      <c r="A16" s="71" t="s">
        <v>24</v>
      </c>
      <c r="B16" s="72"/>
      <c r="C16" s="73" t="s">
        <v>36</v>
      </c>
      <c r="D16" s="74"/>
      <c r="E16" s="74"/>
      <c r="F16" s="74"/>
      <c r="G16" s="74"/>
      <c r="H16" s="74"/>
      <c r="I16" s="198"/>
      <c r="J16" s="198"/>
      <c r="K16" s="198"/>
      <c r="L16" s="74"/>
      <c r="M16" s="74"/>
      <c r="N16" s="75"/>
      <c r="O16" s="73" t="s">
        <v>37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A16" s="73" t="s">
        <v>38</v>
      </c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5"/>
      <c r="AU16" s="155"/>
      <c r="AV16" s="98"/>
      <c r="AW16" s="98"/>
      <c r="AX16" s="98"/>
    </row>
    <row r="17" spans="1:54" ht="24.9" customHeight="1" x14ac:dyDescent="0.5">
      <c r="A17" s="76"/>
      <c r="B17" s="77"/>
      <c r="C17" s="78" t="s">
        <v>28</v>
      </c>
      <c r="D17" s="79"/>
      <c r="E17" s="79"/>
      <c r="F17" s="80" t="s">
        <v>39</v>
      </c>
      <c r="G17" s="79"/>
      <c r="H17" s="79"/>
      <c r="I17" s="82"/>
      <c r="J17" s="83"/>
      <c r="K17" s="192"/>
      <c r="L17" s="82" t="s">
        <v>33</v>
      </c>
      <c r="M17" s="80"/>
      <c r="N17" s="88"/>
      <c r="O17" s="78" t="s">
        <v>28</v>
      </c>
      <c r="P17" s="79"/>
      <c r="Q17" s="79"/>
      <c r="R17" s="80" t="s">
        <v>40</v>
      </c>
      <c r="S17" s="79"/>
      <c r="T17" s="81"/>
      <c r="U17" s="80" t="s">
        <v>30</v>
      </c>
      <c r="V17" s="79"/>
      <c r="W17" s="81"/>
      <c r="X17" s="82" t="s">
        <v>33</v>
      </c>
      <c r="Y17" s="83"/>
      <c r="Z17" s="84"/>
      <c r="AA17" s="78" t="s">
        <v>28</v>
      </c>
      <c r="AB17" s="79"/>
      <c r="AC17" s="79"/>
      <c r="AD17" s="80" t="s">
        <v>41</v>
      </c>
      <c r="AE17" s="79"/>
      <c r="AF17" s="81"/>
      <c r="AG17" s="80" t="s">
        <v>30</v>
      </c>
      <c r="AH17" s="79"/>
      <c r="AI17" s="81"/>
      <c r="AJ17" s="82" t="s">
        <v>33</v>
      </c>
      <c r="AK17" s="80"/>
      <c r="AL17" s="88"/>
      <c r="AU17" s="155"/>
      <c r="AV17" s="155"/>
      <c r="AW17" s="155"/>
      <c r="AX17" s="155"/>
    </row>
    <row r="18" spans="1:54" ht="24.9" customHeight="1" x14ac:dyDescent="0.5">
      <c r="A18" s="89"/>
      <c r="B18" s="90"/>
      <c r="C18" s="91" t="s">
        <v>6</v>
      </c>
      <c r="D18" s="92" t="s">
        <v>7</v>
      </c>
      <c r="E18" s="93" t="s">
        <v>8</v>
      </c>
      <c r="F18" s="94" t="s">
        <v>6</v>
      </c>
      <c r="G18" s="92" t="s">
        <v>7</v>
      </c>
      <c r="H18" s="93" t="s">
        <v>8</v>
      </c>
      <c r="I18" s="193"/>
      <c r="J18" s="168"/>
      <c r="K18" s="194"/>
      <c r="L18" s="199" t="s">
        <v>6</v>
      </c>
      <c r="M18" s="93" t="s">
        <v>7</v>
      </c>
      <c r="N18" s="93" t="s">
        <v>8</v>
      </c>
      <c r="O18" s="91" t="s">
        <v>6</v>
      </c>
      <c r="P18" s="92" t="s">
        <v>7</v>
      </c>
      <c r="Q18" s="93" t="s">
        <v>8</v>
      </c>
      <c r="R18" s="94" t="s">
        <v>6</v>
      </c>
      <c r="S18" s="92" t="s">
        <v>7</v>
      </c>
      <c r="T18" s="95" t="s">
        <v>8</v>
      </c>
      <c r="U18" s="94" t="s">
        <v>6</v>
      </c>
      <c r="V18" s="92" t="s">
        <v>7</v>
      </c>
      <c r="W18" s="95" t="s">
        <v>8</v>
      </c>
      <c r="X18" s="94" t="s">
        <v>6</v>
      </c>
      <c r="Y18" s="92" t="s">
        <v>7</v>
      </c>
      <c r="Z18" s="96" t="s">
        <v>8</v>
      </c>
      <c r="AA18" s="91" t="s">
        <v>6</v>
      </c>
      <c r="AB18" s="92" t="s">
        <v>7</v>
      </c>
      <c r="AC18" s="93" t="s">
        <v>8</v>
      </c>
      <c r="AD18" s="94" t="s">
        <v>6</v>
      </c>
      <c r="AE18" s="92" t="s">
        <v>7</v>
      </c>
      <c r="AF18" s="95" t="s">
        <v>8</v>
      </c>
      <c r="AG18" s="94" t="s">
        <v>6</v>
      </c>
      <c r="AH18" s="92" t="s">
        <v>7</v>
      </c>
      <c r="AI18" s="95" t="s">
        <v>8</v>
      </c>
      <c r="AJ18" s="94" t="s">
        <v>6</v>
      </c>
      <c r="AK18" s="92" t="s">
        <v>7</v>
      </c>
      <c r="AL18" s="96" t="s">
        <v>8</v>
      </c>
      <c r="AU18" s="155"/>
      <c r="AV18" s="155"/>
      <c r="AW18" s="155"/>
      <c r="AX18" s="155"/>
    </row>
    <row r="19" spans="1:54" ht="24.9" customHeight="1" x14ac:dyDescent="0.5">
      <c r="A19" s="100">
        <f t="shared" ref="A19:A26" si="14">A6</f>
        <v>43554</v>
      </c>
      <c r="B19" s="101" t="s">
        <v>13</v>
      </c>
      <c r="C19" s="102">
        <f>IF('[1]期日前　市議'!AS6="","",'[1]期日前　市議'!AS6)</f>
        <v>414</v>
      </c>
      <c r="D19" s="103">
        <f>IF('[1]期日前　市議'!AT6="","",'[1]期日前　市議'!AT6)</f>
        <v>404</v>
      </c>
      <c r="E19" s="104">
        <f t="shared" ref="E19:E26" si="15">IF(C19="","",SUM(C19,D19))</f>
        <v>818</v>
      </c>
      <c r="F19" s="105">
        <f>IF('[1]期日前　市議'!AX6="","",'[1]期日前　市議'!AX6)</f>
        <v>93</v>
      </c>
      <c r="G19" s="103">
        <f>IF('[1]期日前　市議'!AY6="","",'[1]期日前　市議'!AY6)</f>
        <v>148</v>
      </c>
      <c r="H19" s="104">
        <f t="shared" ref="H19:H26" si="16">IF(F19="","",SUM(F19,G19))</f>
        <v>241</v>
      </c>
      <c r="I19" s="193"/>
      <c r="J19" s="168"/>
      <c r="K19" s="194"/>
      <c r="L19" s="200">
        <f t="shared" ref="L19:N26" si="17">IF(C19="","",SUM(C19+F19+I19))</f>
        <v>507</v>
      </c>
      <c r="M19" s="104">
        <f t="shared" si="17"/>
        <v>552</v>
      </c>
      <c r="N19" s="104">
        <f t="shared" si="17"/>
        <v>1059</v>
      </c>
      <c r="O19" s="102">
        <f>IF('[1]期日前　市議'!C20="","",'[1]期日前　市議'!C20)</f>
        <v>327</v>
      </c>
      <c r="P19" s="103">
        <f>IF('[1]期日前　市議'!D20="","",'[1]期日前　市議'!D20)</f>
        <v>269</v>
      </c>
      <c r="Q19" s="111">
        <f t="shared" ref="Q19:Q26" si="18">IF(O19="","",SUM(O19,P19))</f>
        <v>596</v>
      </c>
      <c r="R19" s="105">
        <f>IF('[1]期日前　市議'!H20="","",'[1]期日前　市議'!H20)</f>
        <v>36</v>
      </c>
      <c r="S19" s="103">
        <f>IF('[1]期日前　市議'!I20="","",'[1]期日前　市議'!I20)</f>
        <v>38</v>
      </c>
      <c r="T19" s="104">
        <f>IF(R19="","",SUM(R19,S19))</f>
        <v>74</v>
      </c>
      <c r="U19" s="201"/>
      <c r="V19" s="107"/>
      <c r="W19" s="108"/>
      <c r="X19" s="109">
        <f t="shared" ref="X19:Z26" si="19">IF(O19="","",SUM(O19,R19,U19))</f>
        <v>363</v>
      </c>
      <c r="Y19" s="103">
        <f t="shared" si="19"/>
        <v>307</v>
      </c>
      <c r="Z19" s="115">
        <f t="shared" si="19"/>
        <v>670</v>
      </c>
      <c r="AA19" s="102">
        <f>IF('[1]期日前　市議'!Q20="","",'[1]期日前　市議'!Q20)</f>
        <v>206</v>
      </c>
      <c r="AB19" s="103">
        <f>IF('[1]期日前　市議'!R20="","",'[1]期日前　市議'!R20)</f>
        <v>212</v>
      </c>
      <c r="AC19" s="104">
        <f t="shared" ref="AC19:AC26" si="20">IF(AA19="","",SUM(AA19,AB19))</f>
        <v>418</v>
      </c>
      <c r="AD19" s="105">
        <f>IF('[1]期日前　市議'!V20="","",'[1]期日前　市議'!V20)</f>
        <v>84</v>
      </c>
      <c r="AE19" s="103">
        <f>IF('[1]期日前　市議'!W20="","",'[1]期日前　市議'!W20)</f>
        <v>91</v>
      </c>
      <c r="AF19" s="111">
        <f>IF(AD19="","",SUM(AD19,AE19))</f>
        <v>175</v>
      </c>
      <c r="AG19" s="175"/>
      <c r="AH19" s="173"/>
      <c r="AI19" s="176"/>
      <c r="AJ19" s="109">
        <f t="shared" ref="AJ19:AL26" si="21">IF(AA19="","",SUM(AA19,AD19,AG19))</f>
        <v>290</v>
      </c>
      <c r="AK19" s="103">
        <f t="shared" si="21"/>
        <v>303</v>
      </c>
      <c r="AL19" s="115">
        <f t="shared" si="21"/>
        <v>593</v>
      </c>
      <c r="AU19" s="155"/>
      <c r="AV19" s="98"/>
      <c r="AW19" s="98"/>
      <c r="AX19" s="98"/>
    </row>
    <row r="20" spans="1:54" ht="24.9" customHeight="1" x14ac:dyDescent="0.5">
      <c r="A20" s="100">
        <f t="shared" si="14"/>
        <v>43555</v>
      </c>
      <c r="B20" s="101" t="s">
        <v>14</v>
      </c>
      <c r="C20" s="102">
        <f>IF('[1]期日前　市議'!AS7="","",'[1]期日前　市議'!AS7)</f>
        <v>558</v>
      </c>
      <c r="D20" s="103">
        <f>IF('[1]期日前　市議'!AT7="","",'[1]期日前　市議'!AT7)</f>
        <v>546</v>
      </c>
      <c r="E20" s="104">
        <f t="shared" si="15"/>
        <v>1104</v>
      </c>
      <c r="F20" s="105">
        <f>IF('[1]期日前　市議'!AX7="","",'[1]期日前　市議'!AX7)</f>
        <v>131</v>
      </c>
      <c r="G20" s="103">
        <f>IF('[1]期日前　市議'!AY7="","",'[1]期日前　市議'!AY7)</f>
        <v>145</v>
      </c>
      <c r="H20" s="104">
        <f t="shared" si="16"/>
        <v>276</v>
      </c>
      <c r="I20" s="193"/>
      <c r="J20" s="168"/>
      <c r="K20" s="194"/>
      <c r="L20" s="200">
        <f t="shared" si="17"/>
        <v>689</v>
      </c>
      <c r="M20" s="104">
        <f t="shared" si="17"/>
        <v>691</v>
      </c>
      <c r="N20" s="104">
        <f t="shared" si="17"/>
        <v>1380</v>
      </c>
      <c r="O20" s="102">
        <f>IF('[1]期日前　市議'!C21="","",'[1]期日前　市議'!C21)</f>
        <v>417</v>
      </c>
      <c r="P20" s="103">
        <f>IF('[1]期日前　市議'!D21="","",'[1]期日前　市議'!D21)</f>
        <v>388</v>
      </c>
      <c r="Q20" s="111">
        <f t="shared" si="18"/>
        <v>805</v>
      </c>
      <c r="R20" s="105">
        <f>IF('[1]期日前　市議'!H21="","",'[1]期日前　市議'!H21)</f>
        <v>47</v>
      </c>
      <c r="S20" s="103">
        <f>IF('[1]期日前　市議'!I21="","",'[1]期日前　市議'!I21)</f>
        <v>43</v>
      </c>
      <c r="T20" s="104">
        <f t="shared" ref="T20:T25" si="22">IF(R20="","",SUM(R20,S20))</f>
        <v>90</v>
      </c>
      <c r="U20" s="202"/>
      <c r="V20" s="120"/>
      <c r="W20" s="121"/>
      <c r="X20" s="109">
        <f t="shared" si="19"/>
        <v>464</v>
      </c>
      <c r="Y20" s="103">
        <f t="shared" si="19"/>
        <v>431</v>
      </c>
      <c r="Z20" s="115">
        <f t="shared" si="19"/>
        <v>895</v>
      </c>
      <c r="AA20" s="102">
        <f>IF('[1]期日前　市議'!Q21="","",'[1]期日前　市議'!Q21)</f>
        <v>322</v>
      </c>
      <c r="AB20" s="103">
        <f>IF('[1]期日前　市議'!R21="","",'[1]期日前　市議'!R21)</f>
        <v>319</v>
      </c>
      <c r="AC20" s="104">
        <f t="shared" si="20"/>
        <v>641</v>
      </c>
      <c r="AD20" s="105">
        <f>IF('[1]期日前　市議'!V21="","",'[1]期日前　市議'!V21)</f>
        <v>160</v>
      </c>
      <c r="AE20" s="103">
        <f>IF('[1]期日前　市議'!W21="","",'[1]期日前　市議'!W21)</f>
        <v>153</v>
      </c>
      <c r="AF20" s="111">
        <f t="shared" ref="AF20:AF25" si="23">IF(AD20="","",SUM(AD20,AE20))</f>
        <v>313</v>
      </c>
      <c r="AG20" s="175"/>
      <c r="AH20" s="173"/>
      <c r="AI20" s="176"/>
      <c r="AJ20" s="109">
        <f t="shared" si="21"/>
        <v>482</v>
      </c>
      <c r="AK20" s="103">
        <f t="shared" si="21"/>
        <v>472</v>
      </c>
      <c r="AL20" s="115">
        <f t="shared" si="21"/>
        <v>954</v>
      </c>
      <c r="AU20" s="155"/>
      <c r="AV20" s="98"/>
      <c r="AW20" s="98"/>
      <c r="AX20" s="98"/>
    </row>
    <row r="21" spans="1:54" ht="24.9" customHeight="1" x14ac:dyDescent="0.5">
      <c r="A21" s="100">
        <f t="shared" si="14"/>
        <v>43556</v>
      </c>
      <c r="B21" s="101" t="s">
        <v>15</v>
      </c>
      <c r="C21" s="102">
        <f>IF('[1]期日前　市議'!AS8="","",'[1]期日前　市議'!AS8)</f>
        <v>415</v>
      </c>
      <c r="D21" s="103">
        <f>IF('[1]期日前　市議'!AT8="","",'[1]期日前　市議'!AT8)</f>
        <v>522</v>
      </c>
      <c r="E21" s="104">
        <f t="shared" si="15"/>
        <v>937</v>
      </c>
      <c r="F21" s="105">
        <f>IF('[1]期日前　市議'!AX8="","",'[1]期日前　市議'!AX8)</f>
        <v>100</v>
      </c>
      <c r="G21" s="103">
        <f>IF('[1]期日前　市議'!AY8="","",'[1]期日前　市議'!AY8)</f>
        <v>141</v>
      </c>
      <c r="H21" s="104">
        <f t="shared" si="16"/>
        <v>241</v>
      </c>
      <c r="I21" s="193"/>
      <c r="J21" s="168"/>
      <c r="K21" s="194"/>
      <c r="L21" s="200">
        <f t="shared" si="17"/>
        <v>515</v>
      </c>
      <c r="M21" s="104">
        <f t="shared" si="17"/>
        <v>663</v>
      </c>
      <c r="N21" s="104">
        <f t="shared" si="17"/>
        <v>1178</v>
      </c>
      <c r="O21" s="102">
        <f>IF('[1]期日前　市議'!C22="","",'[1]期日前　市議'!C22)</f>
        <v>220</v>
      </c>
      <c r="P21" s="103">
        <f>IF('[1]期日前　市議'!D22="","",'[1]期日前　市議'!D22)</f>
        <v>265</v>
      </c>
      <c r="Q21" s="111">
        <f t="shared" si="18"/>
        <v>485</v>
      </c>
      <c r="R21" s="105">
        <f>IF('[1]期日前　市議'!H22="","",'[1]期日前　市議'!H22)</f>
        <v>27</v>
      </c>
      <c r="S21" s="103">
        <f>IF('[1]期日前　市議'!I22="","",'[1]期日前　市議'!I22)</f>
        <v>27</v>
      </c>
      <c r="T21" s="104">
        <f t="shared" si="22"/>
        <v>54</v>
      </c>
      <c r="U21" s="202"/>
      <c r="V21" s="120"/>
      <c r="W21" s="121"/>
      <c r="X21" s="109">
        <f t="shared" si="19"/>
        <v>247</v>
      </c>
      <c r="Y21" s="103">
        <f t="shared" si="19"/>
        <v>292</v>
      </c>
      <c r="Z21" s="115">
        <f t="shared" si="19"/>
        <v>539</v>
      </c>
      <c r="AA21" s="102">
        <f>IF('[1]期日前　市議'!Q22="","",'[1]期日前　市議'!Q22)</f>
        <v>195</v>
      </c>
      <c r="AB21" s="103">
        <f>IF('[1]期日前　市議'!R22="","",'[1]期日前　市議'!R22)</f>
        <v>230</v>
      </c>
      <c r="AC21" s="104">
        <f t="shared" si="20"/>
        <v>425</v>
      </c>
      <c r="AD21" s="105">
        <f>IF('[1]期日前　市議'!V22="","",'[1]期日前　市議'!V22)</f>
        <v>66</v>
      </c>
      <c r="AE21" s="103">
        <f>IF('[1]期日前　市議'!W22="","",'[1]期日前　市議'!W22)</f>
        <v>88</v>
      </c>
      <c r="AF21" s="111">
        <f t="shared" si="23"/>
        <v>154</v>
      </c>
      <c r="AG21" s="175"/>
      <c r="AH21" s="173"/>
      <c r="AI21" s="176"/>
      <c r="AJ21" s="109">
        <f t="shared" si="21"/>
        <v>261</v>
      </c>
      <c r="AK21" s="103">
        <f t="shared" si="21"/>
        <v>318</v>
      </c>
      <c r="AL21" s="115">
        <f t="shared" si="21"/>
        <v>579</v>
      </c>
      <c r="AU21" s="155"/>
      <c r="AV21" s="98"/>
      <c r="AW21" s="98"/>
      <c r="AX21" s="98"/>
    </row>
    <row r="22" spans="1:54" ht="24.9" customHeight="1" x14ac:dyDescent="0.5">
      <c r="A22" s="100">
        <f t="shared" si="14"/>
        <v>43557</v>
      </c>
      <c r="B22" s="101" t="s">
        <v>16</v>
      </c>
      <c r="C22" s="102">
        <f>IF('[1]期日前　市議'!AS9="","",'[1]期日前　市議'!AS9)</f>
        <v>443</v>
      </c>
      <c r="D22" s="103">
        <f>IF('[1]期日前　市議'!AT9="","",'[1]期日前　市議'!AT9)</f>
        <v>582</v>
      </c>
      <c r="E22" s="104">
        <f t="shared" si="15"/>
        <v>1025</v>
      </c>
      <c r="F22" s="105">
        <f>IF('[1]期日前　市議'!AX9="","",'[1]期日前　市議'!AX9)</f>
        <v>103</v>
      </c>
      <c r="G22" s="103">
        <f>IF('[1]期日前　市議'!AY9="","",'[1]期日前　市議'!AY9)</f>
        <v>132</v>
      </c>
      <c r="H22" s="104">
        <f t="shared" si="16"/>
        <v>235</v>
      </c>
      <c r="I22" s="193"/>
      <c r="J22" s="168"/>
      <c r="K22" s="194"/>
      <c r="L22" s="200">
        <f t="shared" si="17"/>
        <v>546</v>
      </c>
      <c r="M22" s="104">
        <f t="shared" si="17"/>
        <v>714</v>
      </c>
      <c r="N22" s="104">
        <f t="shared" si="17"/>
        <v>1260</v>
      </c>
      <c r="O22" s="102">
        <f>IF('[1]期日前　市議'!C23="","",'[1]期日前　市議'!C23)</f>
        <v>250</v>
      </c>
      <c r="P22" s="103">
        <f>IF('[1]期日前　市議'!D23="","",'[1]期日前　市議'!D23)</f>
        <v>318</v>
      </c>
      <c r="Q22" s="111">
        <f t="shared" si="18"/>
        <v>568</v>
      </c>
      <c r="R22" s="105">
        <f>IF('[1]期日前　市議'!H23="","",'[1]期日前　市議'!H23)</f>
        <v>26</v>
      </c>
      <c r="S22" s="103">
        <f>IF('[1]期日前　市議'!I23="","",'[1]期日前　市議'!I23)</f>
        <v>30</v>
      </c>
      <c r="T22" s="104">
        <f t="shared" si="22"/>
        <v>56</v>
      </c>
      <c r="U22" s="202"/>
      <c r="V22" s="120"/>
      <c r="W22" s="121"/>
      <c r="X22" s="109">
        <f t="shared" si="19"/>
        <v>276</v>
      </c>
      <c r="Y22" s="103">
        <f t="shared" si="19"/>
        <v>348</v>
      </c>
      <c r="Z22" s="115">
        <f t="shared" si="19"/>
        <v>624</v>
      </c>
      <c r="AA22" s="102">
        <f>IF('[1]期日前　市議'!Q23="","",'[1]期日前　市議'!Q23)</f>
        <v>191</v>
      </c>
      <c r="AB22" s="103">
        <f>IF('[1]期日前　市議'!R23="","",'[1]期日前　市議'!R23)</f>
        <v>275</v>
      </c>
      <c r="AC22" s="104">
        <f t="shared" si="20"/>
        <v>466</v>
      </c>
      <c r="AD22" s="105">
        <f>IF('[1]期日前　市議'!V23="","",'[1]期日前　市議'!V23)</f>
        <v>72</v>
      </c>
      <c r="AE22" s="103">
        <f>IF('[1]期日前　市議'!W23="","",'[1]期日前　市議'!W23)</f>
        <v>98</v>
      </c>
      <c r="AF22" s="111">
        <f t="shared" si="23"/>
        <v>170</v>
      </c>
      <c r="AG22" s="175"/>
      <c r="AH22" s="173"/>
      <c r="AI22" s="176"/>
      <c r="AJ22" s="109">
        <f t="shared" si="21"/>
        <v>263</v>
      </c>
      <c r="AK22" s="103">
        <f t="shared" si="21"/>
        <v>373</v>
      </c>
      <c r="AL22" s="115">
        <f t="shared" si="21"/>
        <v>636</v>
      </c>
      <c r="AU22" s="155"/>
      <c r="AV22" s="98"/>
      <c r="AW22" s="98"/>
      <c r="AX22" s="98"/>
    </row>
    <row r="23" spans="1:54" ht="24.9" customHeight="1" x14ac:dyDescent="0.5">
      <c r="A23" s="100">
        <f t="shared" si="14"/>
        <v>43558</v>
      </c>
      <c r="B23" s="101" t="s">
        <v>17</v>
      </c>
      <c r="C23" s="102">
        <f>IF('[1]期日前　市議'!AS10="","",'[1]期日前　市議'!AS10)</f>
        <v>516</v>
      </c>
      <c r="D23" s="103">
        <f>IF('[1]期日前　市議'!AT10="","",'[1]期日前　市議'!AT10)</f>
        <v>635</v>
      </c>
      <c r="E23" s="104">
        <f t="shared" si="15"/>
        <v>1151</v>
      </c>
      <c r="F23" s="105">
        <f>IF('[1]期日前　市議'!AX10="","",'[1]期日前　市議'!AX10)</f>
        <v>106</v>
      </c>
      <c r="G23" s="103">
        <f>IF('[1]期日前　市議'!AY10="","",'[1]期日前　市議'!AY10)</f>
        <v>149</v>
      </c>
      <c r="H23" s="104">
        <f t="shared" si="16"/>
        <v>255</v>
      </c>
      <c r="I23" s="193"/>
      <c r="J23" s="168"/>
      <c r="K23" s="194"/>
      <c r="L23" s="200">
        <f t="shared" si="17"/>
        <v>622</v>
      </c>
      <c r="M23" s="104">
        <f t="shared" si="17"/>
        <v>784</v>
      </c>
      <c r="N23" s="104">
        <f t="shared" si="17"/>
        <v>1406</v>
      </c>
      <c r="O23" s="102">
        <f>IF('[1]期日前　市議'!C24="","",'[1]期日前　市議'!C24)</f>
        <v>282</v>
      </c>
      <c r="P23" s="103">
        <f>IF('[1]期日前　市議'!D24="","",'[1]期日前　市議'!D24)</f>
        <v>329</v>
      </c>
      <c r="Q23" s="111">
        <f t="shared" si="18"/>
        <v>611</v>
      </c>
      <c r="R23" s="105">
        <f>IF('[1]期日前　市議'!H24="","",'[1]期日前　市議'!H24)</f>
        <v>24</v>
      </c>
      <c r="S23" s="103">
        <f>IF('[1]期日前　市議'!I24="","",'[1]期日前　市議'!I24)</f>
        <v>39</v>
      </c>
      <c r="T23" s="104">
        <f t="shared" si="22"/>
        <v>63</v>
      </c>
      <c r="U23" s="203"/>
      <c r="V23" s="126"/>
      <c r="W23" s="127"/>
      <c r="X23" s="109">
        <f t="shared" si="19"/>
        <v>306</v>
      </c>
      <c r="Y23" s="103">
        <f t="shared" si="19"/>
        <v>368</v>
      </c>
      <c r="Z23" s="115">
        <f t="shared" si="19"/>
        <v>674</v>
      </c>
      <c r="AA23" s="102">
        <f>IF('[1]期日前　市議'!Q24="","",'[1]期日前　市議'!Q24)</f>
        <v>245</v>
      </c>
      <c r="AB23" s="103">
        <f>IF('[1]期日前　市議'!R24="","",'[1]期日前　市議'!R24)</f>
        <v>300</v>
      </c>
      <c r="AC23" s="104">
        <f t="shared" si="20"/>
        <v>545</v>
      </c>
      <c r="AD23" s="105">
        <f>IF('[1]期日前　市議'!V24="","",'[1]期日前　市議'!V24)</f>
        <v>115</v>
      </c>
      <c r="AE23" s="103">
        <f>IF('[1]期日前　市議'!W24="","",'[1]期日前　市議'!W24)</f>
        <v>146</v>
      </c>
      <c r="AF23" s="111">
        <f t="shared" si="23"/>
        <v>261</v>
      </c>
      <c r="AG23" s="178"/>
      <c r="AH23" s="179"/>
      <c r="AI23" s="180"/>
      <c r="AJ23" s="109">
        <f t="shared" si="21"/>
        <v>360</v>
      </c>
      <c r="AK23" s="103">
        <f t="shared" si="21"/>
        <v>446</v>
      </c>
      <c r="AL23" s="115">
        <f t="shared" si="21"/>
        <v>806</v>
      </c>
      <c r="AU23" s="155"/>
      <c r="AV23" s="98"/>
      <c r="AW23" s="98"/>
      <c r="AX23" s="98"/>
    </row>
    <row r="24" spans="1:54" ht="24.9" customHeight="1" x14ac:dyDescent="0.5">
      <c r="A24" s="100">
        <f t="shared" si="14"/>
        <v>43559</v>
      </c>
      <c r="B24" s="101" t="s">
        <v>18</v>
      </c>
      <c r="C24" s="102">
        <f>IF('[1]期日前　市議'!AS11="","",'[1]期日前　市議'!AS11)</f>
        <v>562</v>
      </c>
      <c r="D24" s="103">
        <f>IF('[1]期日前　市議'!AT11="","",'[1]期日前　市議'!AT11)</f>
        <v>743</v>
      </c>
      <c r="E24" s="104">
        <f t="shared" si="15"/>
        <v>1305</v>
      </c>
      <c r="F24" s="105">
        <f>IF('[1]期日前　市議'!AX11="","",'[1]期日前　市議'!AX11)</f>
        <v>148</v>
      </c>
      <c r="G24" s="103">
        <f>IF('[1]期日前　市議'!AY11="","",'[1]期日前　市議'!AY11)</f>
        <v>186</v>
      </c>
      <c r="H24" s="104">
        <f t="shared" si="16"/>
        <v>334</v>
      </c>
      <c r="I24" s="193"/>
      <c r="J24" s="168"/>
      <c r="K24" s="194"/>
      <c r="L24" s="200">
        <f t="shared" si="17"/>
        <v>710</v>
      </c>
      <c r="M24" s="104">
        <f t="shared" si="17"/>
        <v>929</v>
      </c>
      <c r="N24" s="104">
        <f t="shared" si="17"/>
        <v>1639</v>
      </c>
      <c r="O24" s="102">
        <f>IF('[1]期日前　市議'!C25="","",'[1]期日前　市議'!C25)</f>
        <v>292</v>
      </c>
      <c r="P24" s="103">
        <f>IF('[1]期日前　市議'!D25="","",'[1]期日前　市議'!D25)</f>
        <v>341</v>
      </c>
      <c r="Q24" s="111">
        <f t="shared" si="18"/>
        <v>633</v>
      </c>
      <c r="R24" s="105">
        <f>IF('[1]期日前　市議'!H25="","",'[1]期日前　市議'!H25)</f>
        <v>38</v>
      </c>
      <c r="S24" s="103">
        <f>IF('[1]期日前　市議'!I25="","",'[1]期日前　市議'!I25)</f>
        <v>63</v>
      </c>
      <c r="T24" s="104">
        <f t="shared" si="22"/>
        <v>101</v>
      </c>
      <c r="U24" s="204">
        <f>IF('[1]期日前　市議'!K25="","",'[1]期日前　市議'!K25)</f>
        <v>166</v>
      </c>
      <c r="V24" s="103">
        <f>IF('[1]期日前　市議'!L25="","",'[1]期日前　市議'!L25)</f>
        <v>287</v>
      </c>
      <c r="W24" s="111">
        <f>IF(U24="","",SUM(U24,V24))</f>
        <v>453</v>
      </c>
      <c r="X24" s="109">
        <f t="shared" si="19"/>
        <v>496</v>
      </c>
      <c r="Y24" s="103">
        <f t="shared" si="19"/>
        <v>691</v>
      </c>
      <c r="Z24" s="115">
        <f t="shared" si="19"/>
        <v>1187</v>
      </c>
      <c r="AA24" s="102">
        <f>IF('[1]期日前　市議'!Q25="","",'[1]期日前　市議'!Q25)</f>
        <v>233</v>
      </c>
      <c r="AB24" s="103">
        <f>IF('[1]期日前　市議'!R25="","",'[1]期日前　市議'!R25)</f>
        <v>276</v>
      </c>
      <c r="AC24" s="104">
        <f t="shared" si="20"/>
        <v>509</v>
      </c>
      <c r="AD24" s="105">
        <f>IF('[1]期日前　市議'!V25="","",'[1]期日前　市議'!V25)</f>
        <v>109</v>
      </c>
      <c r="AE24" s="103">
        <f>IF('[1]期日前　市議'!W25="","",'[1]期日前　市議'!W25)</f>
        <v>170</v>
      </c>
      <c r="AF24" s="111">
        <f t="shared" si="23"/>
        <v>279</v>
      </c>
      <c r="AG24" s="109">
        <f>IF('[1]期日前　市議'!Y25="","",'[1]期日前　市議'!Y25)</f>
        <v>60</v>
      </c>
      <c r="AH24" s="103">
        <f>IF('[1]期日前　市議'!Z25="","",'[1]期日前　市議'!Z25)</f>
        <v>110</v>
      </c>
      <c r="AI24" s="111">
        <f>IF(AG24="","",SUM(AG24:AH24))</f>
        <v>170</v>
      </c>
      <c r="AJ24" s="109">
        <f t="shared" si="21"/>
        <v>402</v>
      </c>
      <c r="AK24" s="103">
        <f t="shared" si="21"/>
        <v>556</v>
      </c>
      <c r="AL24" s="115">
        <f t="shared" si="21"/>
        <v>958</v>
      </c>
      <c r="AU24" s="155"/>
      <c r="AV24" s="98"/>
      <c r="AW24" s="98"/>
      <c r="AX24" s="98"/>
    </row>
    <row r="25" spans="1:54" ht="24.9" customHeight="1" x14ac:dyDescent="0.5">
      <c r="A25" s="100">
        <f t="shared" si="14"/>
        <v>43560</v>
      </c>
      <c r="B25" s="101" t="s">
        <v>19</v>
      </c>
      <c r="C25" s="102">
        <f>IF('[1]期日前　市議'!AS12="","",'[1]期日前　市議'!AS12)</f>
        <v>625</v>
      </c>
      <c r="D25" s="103">
        <f>IF('[1]期日前　市議'!AT12="","",'[1]期日前　市議'!AT12)</f>
        <v>833</v>
      </c>
      <c r="E25" s="104">
        <f t="shared" si="15"/>
        <v>1458</v>
      </c>
      <c r="F25" s="105">
        <f>IF('[1]期日前　市議'!AX12="","",'[1]期日前　市議'!AX12)</f>
        <v>148</v>
      </c>
      <c r="G25" s="103">
        <f>IF('[1]期日前　市議'!AY12="","",'[1]期日前　市議'!AY12)</f>
        <v>173</v>
      </c>
      <c r="H25" s="104">
        <f t="shared" si="16"/>
        <v>321</v>
      </c>
      <c r="I25" s="193"/>
      <c r="J25" s="168"/>
      <c r="K25" s="194"/>
      <c r="L25" s="200">
        <f t="shared" si="17"/>
        <v>773</v>
      </c>
      <c r="M25" s="104">
        <f t="shared" si="17"/>
        <v>1006</v>
      </c>
      <c r="N25" s="104">
        <f t="shared" si="17"/>
        <v>1779</v>
      </c>
      <c r="O25" s="102">
        <f>IF('[1]期日前　市議'!C26="","",'[1]期日前　市議'!C26)</f>
        <v>361</v>
      </c>
      <c r="P25" s="103">
        <f>IF('[1]期日前　市議'!D26="","",'[1]期日前　市議'!D26)</f>
        <v>436</v>
      </c>
      <c r="Q25" s="111">
        <f t="shared" si="18"/>
        <v>797</v>
      </c>
      <c r="R25" s="105">
        <f>IF('[1]期日前　市議'!H26="","",'[1]期日前　市議'!H26)</f>
        <v>28</v>
      </c>
      <c r="S25" s="103">
        <f>IF('[1]期日前　市議'!I26="","",'[1]期日前　市議'!I26)</f>
        <v>64</v>
      </c>
      <c r="T25" s="104">
        <f t="shared" si="22"/>
        <v>92</v>
      </c>
      <c r="U25" s="204">
        <f>IF('[1]期日前　市議'!K26="","",'[1]期日前　市議'!K26)</f>
        <v>177</v>
      </c>
      <c r="V25" s="103">
        <f>IF('[1]期日前　市議'!L26="","",'[1]期日前　市議'!L26)</f>
        <v>316</v>
      </c>
      <c r="W25" s="111">
        <f>IF(U25="","",SUM(U25,V25))</f>
        <v>493</v>
      </c>
      <c r="X25" s="109">
        <f t="shared" si="19"/>
        <v>566</v>
      </c>
      <c r="Y25" s="103">
        <f t="shared" si="19"/>
        <v>816</v>
      </c>
      <c r="Z25" s="115">
        <f t="shared" si="19"/>
        <v>1382</v>
      </c>
      <c r="AA25" s="102">
        <f>IF('[1]期日前　市議'!Q26="","",'[1]期日前　市議'!Q26)</f>
        <v>269</v>
      </c>
      <c r="AB25" s="103">
        <f>IF('[1]期日前　市議'!R26="","",'[1]期日前　市議'!R26)</f>
        <v>278</v>
      </c>
      <c r="AC25" s="104">
        <f t="shared" si="20"/>
        <v>547</v>
      </c>
      <c r="AD25" s="105">
        <f>IF('[1]期日前　市議'!V26="","",'[1]期日前　市議'!V26)</f>
        <v>140</v>
      </c>
      <c r="AE25" s="103">
        <f>IF('[1]期日前　市議'!W26="","",'[1]期日前　市議'!W26)</f>
        <v>160</v>
      </c>
      <c r="AF25" s="111">
        <f t="shared" si="23"/>
        <v>300</v>
      </c>
      <c r="AG25" s="109">
        <f>IF('[1]期日前　市議'!Y26="","",'[1]期日前　市議'!Y26)</f>
        <v>85</v>
      </c>
      <c r="AH25" s="103">
        <f>IF('[1]期日前　市議'!Z26="","",'[1]期日前　市議'!Z26)</f>
        <v>148</v>
      </c>
      <c r="AI25" s="111">
        <f>IF(AG25="","",SUM(AG25:AH25))</f>
        <v>233</v>
      </c>
      <c r="AJ25" s="109">
        <f t="shared" si="21"/>
        <v>494</v>
      </c>
      <c r="AK25" s="103">
        <f t="shared" si="21"/>
        <v>586</v>
      </c>
      <c r="AL25" s="115">
        <f t="shared" si="21"/>
        <v>1080</v>
      </c>
      <c r="AU25" s="155"/>
      <c r="AV25" s="98"/>
      <c r="AW25" s="98"/>
      <c r="AX25" s="98"/>
    </row>
    <row r="26" spans="1:54" ht="24.9" customHeight="1" thickBot="1" x14ac:dyDescent="0.55000000000000004">
      <c r="A26" s="100">
        <f t="shared" si="14"/>
        <v>43561</v>
      </c>
      <c r="B26" s="101" t="s">
        <v>13</v>
      </c>
      <c r="C26" s="139">
        <f>IF('[1]期日前　市議'!AS13="","",'[1]期日前　市議'!AS13)</f>
        <v>1141</v>
      </c>
      <c r="D26" s="132">
        <f>IF('[1]期日前　市議'!AT13="","",'[1]期日前　市議'!AT13)</f>
        <v>1240</v>
      </c>
      <c r="E26" s="133">
        <f t="shared" si="15"/>
        <v>2381</v>
      </c>
      <c r="F26" s="131">
        <f>IF('[1]期日前　市議'!AX13="","",'[1]期日前　市議'!AX13)</f>
        <v>269</v>
      </c>
      <c r="G26" s="132">
        <f>IF('[1]期日前　市議'!AY13="","",'[1]期日前　市議'!AY13)</f>
        <v>311</v>
      </c>
      <c r="H26" s="133">
        <f t="shared" si="16"/>
        <v>580</v>
      </c>
      <c r="I26" s="193"/>
      <c r="J26" s="168"/>
      <c r="K26" s="194"/>
      <c r="L26" s="205">
        <f t="shared" si="17"/>
        <v>1410</v>
      </c>
      <c r="M26" s="133">
        <f t="shared" si="17"/>
        <v>1551</v>
      </c>
      <c r="N26" s="206">
        <f t="shared" si="17"/>
        <v>2961</v>
      </c>
      <c r="O26" s="139">
        <f>IF('[1]期日前　市議'!C27="","",'[1]期日前　市議'!C27)</f>
        <v>722</v>
      </c>
      <c r="P26" s="132">
        <f>IF('[1]期日前　市議'!D27="","",'[1]期日前　市議'!D27)</f>
        <v>733</v>
      </c>
      <c r="Q26" s="140">
        <f t="shared" si="18"/>
        <v>1455</v>
      </c>
      <c r="R26" s="131">
        <f>IF('[1]期日前　市議'!H27="","",'[1]期日前　市議'!H27)</f>
        <v>89</v>
      </c>
      <c r="S26" s="132">
        <f>IF('[1]期日前　市議'!I27="","",'[1]期日前　市議'!I27)</f>
        <v>109</v>
      </c>
      <c r="T26" s="133">
        <f>IF(R26="","",SUM(R26,S26))</f>
        <v>198</v>
      </c>
      <c r="U26" s="207">
        <f>IF('[1]期日前　市議'!K27="","",'[1]期日前　市議'!K27)</f>
        <v>425</v>
      </c>
      <c r="V26" s="208">
        <f>IF('[1]期日前　市議'!L27="","",'[1]期日前　市議'!L27)</f>
        <v>533</v>
      </c>
      <c r="W26" s="209">
        <f>IF(U26="","",SUM(U26,V26))</f>
        <v>958</v>
      </c>
      <c r="X26" s="137">
        <f t="shared" si="19"/>
        <v>1236</v>
      </c>
      <c r="Y26" s="132">
        <f t="shared" si="19"/>
        <v>1375</v>
      </c>
      <c r="Z26" s="141">
        <f t="shared" si="19"/>
        <v>2611</v>
      </c>
      <c r="AA26" s="139">
        <f>IF('[1]期日前　市議'!Q27="","",'[1]期日前　市議'!Q27)</f>
        <v>540</v>
      </c>
      <c r="AB26" s="132">
        <f>IF('[1]期日前　市議'!R27="","",'[1]期日前　市議'!R27)</f>
        <v>500</v>
      </c>
      <c r="AC26" s="133">
        <f t="shared" si="20"/>
        <v>1040</v>
      </c>
      <c r="AD26" s="131">
        <f>IF('[1]期日前　市議'!V27="","",'[1]期日前　市議'!V27)</f>
        <v>325</v>
      </c>
      <c r="AE26" s="132">
        <f>IF('[1]期日前　市議'!W27="","",'[1]期日前　市議'!W27)</f>
        <v>346</v>
      </c>
      <c r="AF26" s="140">
        <f>IF(AD26="","",SUM(AD26,AE26))</f>
        <v>671</v>
      </c>
      <c r="AG26" s="134">
        <f>IF('[1]期日前　市議'!Y27="","",'[1]期日前　市議'!Y27)</f>
        <v>201</v>
      </c>
      <c r="AH26" s="135">
        <f>IF('[1]期日前　市議'!Z27="","",'[1]期日前　市議'!Z27)</f>
        <v>286</v>
      </c>
      <c r="AI26" s="136">
        <f>IF(AG26="","",SUM(AG26:AH26))</f>
        <v>487</v>
      </c>
      <c r="AJ26" s="137">
        <f t="shared" si="21"/>
        <v>1066</v>
      </c>
      <c r="AK26" s="132">
        <f t="shared" si="21"/>
        <v>1132</v>
      </c>
      <c r="AL26" s="141">
        <f t="shared" si="21"/>
        <v>2198</v>
      </c>
      <c r="AU26" s="155"/>
      <c r="AV26" s="98"/>
      <c r="AW26" s="98"/>
      <c r="AX26" s="98"/>
    </row>
    <row r="27" spans="1:54" ht="24.9" customHeight="1" thickBot="1" x14ac:dyDescent="0.55000000000000004">
      <c r="A27" s="142" t="s">
        <v>35</v>
      </c>
      <c r="B27" s="143"/>
      <c r="C27" s="144">
        <f t="shared" ref="C27:H27" si="24">IF(C19="","",SUM(C19:C26))</f>
        <v>4674</v>
      </c>
      <c r="D27" s="145">
        <f t="shared" si="24"/>
        <v>5505</v>
      </c>
      <c r="E27" s="146">
        <f t="shared" si="24"/>
        <v>10179</v>
      </c>
      <c r="F27" s="150">
        <f t="shared" si="24"/>
        <v>1098</v>
      </c>
      <c r="G27" s="145">
        <f t="shared" si="24"/>
        <v>1385</v>
      </c>
      <c r="H27" s="146">
        <f t="shared" si="24"/>
        <v>2483</v>
      </c>
      <c r="I27" s="195"/>
      <c r="J27" s="196"/>
      <c r="K27" s="197"/>
      <c r="L27" s="210">
        <f t="shared" ref="L27:Q27" si="25">IF(L19="","",SUM(L19:L26))</f>
        <v>5772</v>
      </c>
      <c r="M27" s="146">
        <f t="shared" si="25"/>
        <v>6890</v>
      </c>
      <c r="N27" s="206">
        <f t="shared" si="25"/>
        <v>12662</v>
      </c>
      <c r="O27" s="144">
        <f t="shared" si="25"/>
        <v>2871</v>
      </c>
      <c r="P27" s="145">
        <f t="shared" si="25"/>
        <v>3079</v>
      </c>
      <c r="Q27" s="148">
        <f t="shared" si="25"/>
        <v>5950</v>
      </c>
      <c r="R27" s="150">
        <f>IF(R19="","",SUM(R19:R26))</f>
        <v>315</v>
      </c>
      <c r="S27" s="145">
        <f>IF(S19="","",SUM(S19:S26))</f>
        <v>413</v>
      </c>
      <c r="T27" s="146">
        <f>IF(T19="","",SUM(T19:T26))</f>
        <v>728</v>
      </c>
      <c r="U27" s="211">
        <f>IF(U24="","",SUM(U24:U26))</f>
        <v>768</v>
      </c>
      <c r="V27" s="145">
        <f>IF(V24="","",SUM(V24:V26))</f>
        <v>1136</v>
      </c>
      <c r="W27" s="148">
        <f>IF(W24="","",SUM(W24:W26))</f>
        <v>1904</v>
      </c>
      <c r="X27" s="147">
        <f t="shared" ref="X27:AF27" si="26">IF(X19="","",SUM(X19:X26))</f>
        <v>3954</v>
      </c>
      <c r="Y27" s="145">
        <f t="shared" si="26"/>
        <v>4628</v>
      </c>
      <c r="Z27" s="154">
        <f t="shared" si="26"/>
        <v>8582</v>
      </c>
      <c r="AA27" s="144">
        <f t="shared" si="26"/>
        <v>2201</v>
      </c>
      <c r="AB27" s="145">
        <f t="shared" si="26"/>
        <v>2390</v>
      </c>
      <c r="AC27" s="146">
        <f t="shared" si="26"/>
        <v>4591</v>
      </c>
      <c r="AD27" s="150">
        <f t="shared" si="26"/>
        <v>1071</v>
      </c>
      <c r="AE27" s="145">
        <f t="shared" si="26"/>
        <v>1252</v>
      </c>
      <c r="AF27" s="148">
        <f t="shared" si="26"/>
        <v>2323</v>
      </c>
      <c r="AG27" s="147">
        <f>IF(AG24="","",SUM(AG24:AG26))</f>
        <v>346</v>
      </c>
      <c r="AH27" s="145">
        <f>IF(AH24="","",SUM(AH24:AH26))</f>
        <v>544</v>
      </c>
      <c r="AI27" s="148">
        <f>IF(AI24="","",SUM(AI24:AI26))</f>
        <v>890</v>
      </c>
      <c r="AJ27" s="147">
        <f>IF(AJ19="","",SUM(AJ19:AJ26))</f>
        <v>3618</v>
      </c>
      <c r="AK27" s="145">
        <f>IF(AK19="","",SUM(AK19:AK26))</f>
        <v>4186</v>
      </c>
      <c r="AL27" s="154">
        <f>IF(AL19="","",SUM(AL19:AL26))</f>
        <v>7804</v>
      </c>
      <c r="AU27" s="155"/>
      <c r="AV27" s="98"/>
      <c r="AW27" s="98"/>
      <c r="AX27" s="98"/>
    </row>
    <row r="28" spans="1:54" ht="19.95" customHeight="1" x14ac:dyDescent="0.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98"/>
      <c r="AW28" s="98"/>
      <c r="AX28" s="98"/>
      <c r="AZ28" s="155"/>
      <c r="BA28" s="155"/>
      <c r="BB28" s="155"/>
    </row>
    <row r="29" spans="1:54" ht="15" customHeight="1" x14ac:dyDescent="0.5">
      <c r="A29" s="37"/>
      <c r="AS29" s="155"/>
      <c r="AT29" s="155"/>
      <c r="AU29" s="155"/>
    </row>
    <row r="30" spans="1:54" ht="15" customHeight="1" x14ac:dyDescent="0.5">
      <c r="A30" s="37"/>
      <c r="AS30" s="155"/>
      <c r="AT30" s="155"/>
      <c r="AU30" s="155"/>
    </row>
    <row r="31" spans="1:54" ht="15" customHeight="1" x14ac:dyDescent="0.5">
      <c r="AS31" s="155"/>
      <c r="AT31" s="155"/>
      <c r="AU31" s="155"/>
    </row>
    <row r="32" spans="1:54" ht="15" customHeight="1" x14ac:dyDescent="0.5">
      <c r="AS32" s="155"/>
      <c r="AT32" s="155"/>
      <c r="AU32" s="155"/>
      <c r="AZ32" s="155"/>
      <c r="BA32" s="155"/>
      <c r="BB32" s="155"/>
    </row>
    <row r="33" spans="3:54" ht="15" customHeight="1" x14ac:dyDescent="0.5">
      <c r="AS33" s="155"/>
      <c r="AT33" s="155"/>
      <c r="AU33" s="155"/>
      <c r="AZ33" s="155"/>
      <c r="BA33" s="155"/>
      <c r="BB33" s="155"/>
    </row>
    <row r="34" spans="3:54" ht="15" customHeight="1" x14ac:dyDescent="0.5">
      <c r="AS34" s="155"/>
      <c r="AT34" s="155"/>
      <c r="AU34" s="155"/>
      <c r="AZ34" s="155"/>
      <c r="BA34" s="155"/>
      <c r="BB34" s="155"/>
    </row>
    <row r="35" spans="3:54" ht="15" customHeight="1" x14ac:dyDescent="0.5">
      <c r="AS35" s="155"/>
      <c r="AT35" s="155"/>
      <c r="AU35" s="155"/>
      <c r="AZ35" s="155"/>
      <c r="BA35" s="155"/>
      <c r="BB35" s="155"/>
    </row>
    <row r="36" spans="3:54" ht="15" customHeight="1" x14ac:dyDescent="0.5">
      <c r="AS36" s="155"/>
      <c r="AT36" s="155"/>
      <c r="AU36" s="155"/>
      <c r="AZ36" s="155"/>
      <c r="BA36" s="155"/>
      <c r="BB36" s="155"/>
    </row>
    <row r="37" spans="3:54" ht="15" customHeight="1" x14ac:dyDescent="0.5">
      <c r="AS37" s="155"/>
      <c r="AT37" s="155"/>
      <c r="AU37" s="155"/>
    </row>
    <row r="38" spans="3:54" ht="13.2" customHeight="1" x14ac:dyDescent="0.5">
      <c r="AS38" s="190"/>
      <c r="AT38" s="190"/>
      <c r="AU38" s="155"/>
      <c r="AZ38" s="68"/>
      <c r="BA38" s="68"/>
      <c r="BB38" s="68"/>
    </row>
    <row r="39" spans="3:54" ht="13.2" customHeight="1" x14ac:dyDescent="0.5">
      <c r="AS39" s="190"/>
      <c r="AT39" s="190"/>
      <c r="AU39" s="155"/>
    </row>
    <row r="40" spans="3:54" ht="13.2" customHeight="1" x14ac:dyDescent="0.5">
      <c r="AS40" s="190"/>
      <c r="AT40" s="190"/>
      <c r="AU40" s="155"/>
    </row>
    <row r="41" spans="3:54" ht="13.2" customHeight="1" x14ac:dyDescent="0.5">
      <c r="AS41" s="191"/>
      <c r="AT41" s="191"/>
    </row>
    <row r="42" spans="3:54" ht="13.2" customHeight="1" x14ac:dyDescent="0.5">
      <c r="AS42" s="191"/>
      <c r="AT42" s="191"/>
    </row>
    <row r="43" spans="3:54" ht="13.2" customHeight="1" x14ac:dyDescent="0.5">
      <c r="AS43" s="191"/>
      <c r="AT43" s="191"/>
    </row>
    <row r="44" spans="3:54" ht="11.4" customHeight="1" x14ac:dyDescent="0.5">
      <c r="C44" s="155"/>
      <c r="F44" s="155"/>
      <c r="N44" s="155"/>
      <c r="Q44" s="155"/>
      <c r="T44" s="155"/>
      <c r="U44" s="155"/>
      <c r="V44" s="155"/>
      <c r="W44" s="155"/>
      <c r="AB44" s="155"/>
      <c r="AE44" s="155"/>
      <c r="AO44" s="155"/>
    </row>
    <row r="45" spans="3:54" ht="11.4" customHeight="1" x14ac:dyDescent="0.5">
      <c r="C45" s="155"/>
      <c r="F45" s="155"/>
      <c r="N45" s="155"/>
      <c r="Q45" s="155"/>
      <c r="T45" s="155"/>
      <c r="U45" s="155"/>
      <c r="V45" s="155"/>
      <c r="W45" s="155"/>
      <c r="AB45" s="155"/>
      <c r="AE45" s="155"/>
      <c r="AO45" s="155"/>
    </row>
  </sheetData>
  <sheetProtection algorithmName="SHA-512" hashValue="QKwXC42ZhHwBr2+dvN0BIhvCtTpgVQvIdzeQAMUzP5ICuAumNtVqA8P7OXmDb/ehO9SENOJhvyM19oG0Kw3ydQ==" saltValue="V1ULLPkSX4Dfv0zOHrXmxA==" spinCount="100000" sheet="1" objects="1" scenarios="1"/>
  <mergeCells count="38"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I6:K10"/>
    <mergeCell ref="AG6:AI10"/>
    <mergeCell ref="A14:B14"/>
    <mergeCell ref="A16:B18"/>
    <mergeCell ref="C16:N16"/>
    <mergeCell ref="O16:Z16"/>
    <mergeCell ref="AA16:AL16"/>
    <mergeCell ref="C17:E17"/>
    <mergeCell ref="F17:H17"/>
    <mergeCell ref="I17:K27"/>
    <mergeCell ref="U4:W14"/>
    <mergeCell ref="X4:Z4"/>
    <mergeCell ref="AA4:AC4"/>
    <mergeCell ref="AD4:AF4"/>
    <mergeCell ref="AG4:AI4"/>
    <mergeCell ref="AJ4:AL4"/>
    <mergeCell ref="A27:B27"/>
    <mergeCell ref="L17:N17"/>
    <mergeCell ref="O17:Q17"/>
    <mergeCell ref="R17:T17"/>
    <mergeCell ref="U17:W17"/>
    <mergeCell ref="AD17:AF17"/>
    <mergeCell ref="AG17:AI17"/>
    <mergeCell ref="AJ17:AL17"/>
    <mergeCell ref="U19:W23"/>
    <mergeCell ref="AG19:AI23"/>
    <mergeCell ref="X17:Z17"/>
    <mergeCell ref="AA17:AC17"/>
  </mergeCells>
  <phoneticPr fontId="2"/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45"/>
  <sheetViews>
    <sheetView view="pageBreakPreview" topLeftCell="A7" zoomScaleNormal="100" zoomScaleSheetLayoutView="100" workbookViewId="0">
      <selection activeCell="U19" sqref="U19:W23"/>
    </sheetView>
  </sheetViews>
  <sheetFormatPr defaultColWidth="7.26953125" defaultRowHeight="10.8" x14ac:dyDescent="0.5"/>
  <cols>
    <col min="1" max="1" width="6.36328125" style="69" customWidth="1"/>
    <col min="2" max="2" width="3.90625" style="69" customWidth="1"/>
    <col min="3" max="38" width="5.453125" style="69" customWidth="1"/>
    <col min="39" max="46" width="3.54296875" style="69" customWidth="1"/>
    <col min="47" max="47" width="3.90625" style="69" customWidth="1"/>
    <col min="48" max="48" width="4.1796875" style="69" customWidth="1"/>
    <col min="49" max="54" width="4.7265625" style="69" customWidth="1"/>
    <col min="55" max="16384" width="7.26953125" style="69"/>
  </cols>
  <sheetData>
    <row r="1" spans="1:54" ht="24.9" customHeight="1" x14ac:dyDescent="0.5">
      <c r="A1" s="67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Z1" s="68"/>
      <c r="BA1" s="68"/>
      <c r="BB1" s="68"/>
    </row>
    <row r="2" spans="1:54" ht="15" customHeight="1" thickBot="1" x14ac:dyDescent="0.55000000000000004">
      <c r="AV2" s="70"/>
      <c r="AW2" s="70"/>
      <c r="AX2" s="70"/>
    </row>
    <row r="3" spans="1:54" ht="24.9" customHeight="1" x14ac:dyDescent="0.5">
      <c r="A3" s="71" t="s">
        <v>24</v>
      </c>
      <c r="B3" s="72"/>
      <c r="C3" s="73" t="s">
        <v>43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3" t="s">
        <v>44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73" t="s">
        <v>45</v>
      </c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1:54" ht="24.9" customHeight="1" x14ac:dyDescent="0.5">
      <c r="A4" s="76"/>
      <c r="B4" s="77"/>
      <c r="C4" s="78" t="s">
        <v>28</v>
      </c>
      <c r="D4" s="79"/>
      <c r="E4" s="79"/>
      <c r="F4" s="161" t="s">
        <v>46</v>
      </c>
      <c r="G4" s="162"/>
      <c r="H4" s="163"/>
      <c r="I4" s="161" t="s">
        <v>47</v>
      </c>
      <c r="J4" s="162"/>
      <c r="K4" s="163"/>
      <c r="L4" s="82" t="s">
        <v>31</v>
      </c>
      <c r="M4" s="83"/>
      <c r="N4" s="84"/>
      <c r="O4" s="78" t="s">
        <v>28</v>
      </c>
      <c r="P4" s="79"/>
      <c r="Q4" s="79"/>
      <c r="R4" s="80" t="s">
        <v>48</v>
      </c>
      <c r="S4" s="79"/>
      <c r="T4" s="81"/>
      <c r="U4" s="161" t="s">
        <v>47</v>
      </c>
      <c r="V4" s="162"/>
      <c r="W4" s="163"/>
      <c r="X4" s="82" t="s">
        <v>33</v>
      </c>
      <c r="Y4" s="80"/>
      <c r="Z4" s="88"/>
      <c r="AA4" s="78" t="s">
        <v>28</v>
      </c>
      <c r="AB4" s="79"/>
      <c r="AC4" s="79"/>
      <c r="AD4" s="80" t="s">
        <v>49</v>
      </c>
      <c r="AE4" s="79"/>
      <c r="AF4" s="81"/>
      <c r="AG4" s="80" t="s">
        <v>50</v>
      </c>
      <c r="AH4" s="79"/>
      <c r="AI4" s="81"/>
      <c r="AJ4" s="82" t="s">
        <v>33</v>
      </c>
      <c r="AK4" s="83"/>
      <c r="AL4" s="84"/>
    </row>
    <row r="5" spans="1:54" ht="24.75" customHeight="1" x14ac:dyDescent="0.5">
      <c r="A5" s="89"/>
      <c r="B5" s="90"/>
      <c r="C5" s="91" t="s">
        <v>6</v>
      </c>
      <c r="D5" s="92" t="s">
        <v>7</v>
      </c>
      <c r="E5" s="93" t="s">
        <v>8</v>
      </c>
      <c r="F5" s="94" t="s">
        <v>6</v>
      </c>
      <c r="G5" s="92" t="s">
        <v>7</v>
      </c>
      <c r="H5" s="95" t="s">
        <v>8</v>
      </c>
      <c r="I5" s="94" t="s">
        <v>6</v>
      </c>
      <c r="J5" s="92" t="s">
        <v>7</v>
      </c>
      <c r="K5" s="95" t="s">
        <v>8</v>
      </c>
      <c r="L5" s="94" t="s">
        <v>6</v>
      </c>
      <c r="M5" s="93" t="s">
        <v>7</v>
      </c>
      <c r="N5" s="96" t="s">
        <v>8</v>
      </c>
      <c r="O5" s="91" t="s">
        <v>6</v>
      </c>
      <c r="P5" s="92" t="s">
        <v>7</v>
      </c>
      <c r="Q5" s="93" t="s">
        <v>8</v>
      </c>
      <c r="R5" s="94" t="s">
        <v>6</v>
      </c>
      <c r="S5" s="92" t="s">
        <v>7</v>
      </c>
      <c r="T5" s="95" t="s">
        <v>8</v>
      </c>
      <c r="U5" s="94" t="s">
        <v>6</v>
      </c>
      <c r="V5" s="92" t="s">
        <v>7</v>
      </c>
      <c r="W5" s="95" t="s">
        <v>8</v>
      </c>
      <c r="X5" s="94" t="s">
        <v>6</v>
      </c>
      <c r="Y5" s="92" t="s">
        <v>7</v>
      </c>
      <c r="Z5" s="96" t="s">
        <v>8</v>
      </c>
      <c r="AA5" s="91" t="s">
        <v>6</v>
      </c>
      <c r="AB5" s="92" t="s">
        <v>7</v>
      </c>
      <c r="AC5" s="93" t="s">
        <v>8</v>
      </c>
      <c r="AD5" s="94" t="s">
        <v>6</v>
      </c>
      <c r="AE5" s="92" t="s">
        <v>7</v>
      </c>
      <c r="AF5" s="95" t="s">
        <v>8</v>
      </c>
      <c r="AG5" s="94" t="s">
        <v>6</v>
      </c>
      <c r="AH5" s="92" t="s">
        <v>7</v>
      </c>
      <c r="AI5" s="95" t="s">
        <v>8</v>
      </c>
      <c r="AJ5" s="94" t="s">
        <v>6</v>
      </c>
      <c r="AK5" s="93" t="s">
        <v>7</v>
      </c>
      <c r="AL5" s="96" t="s">
        <v>8</v>
      </c>
    </row>
    <row r="6" spans="1:54" ht="24.9" customHeight="1" x14ac:dyDescent="0.5">
      <c r="A6" s="100">
        <f>'[1]期日前　市議'!A6</f>
        <v>43554</v>
      </c>
      <c r="B6" s="101" t="s">
        <v>13</v>
      </c>
      <c r="C6" s="102">
        <f>IF('[1]期日前　市議'!AE20="","",'[1]期日前　市議'!AE20)</f>
        <v>179</v>
      </c>
      <c r="D6" s="103">
        <f>IF('[1]期日前　市議'!AF20="","",'[1]期日前　市議'!AF20)</f>
        <v>184</v>
      </c>
      <c r="E6" s="104">
        <f t="shared" ref="E6:E13" si="0">IF(C6="","",SUM(C6,D6))</f>
        <v>363</v>
      </c>
      <c r="F6" s="105">
        <f>IF('[1]期日前　市議'!AJ20="","",'[1]期日前　市議'!AJ20)</f>
        <v>188</v>
      </c>
      <c r="G6" s="103">
        <f>IF('[1]期日前　市議'!AK20="","",'[1]期日前　市議'!AK20)</f>
        <v>183</v>
      </c>
      <c r="H6" s="104">
        <f t="shared" ref="H6:H13" si="1">IF(F6="","",SUM(F6:G6))</f>
        <v>371</v>
      </c>
      <c r="I6" s="175"/>
      <c r="J6" s="173"/>
      <c r="K6" s="176"/>
      <c r="L6" s="109">
        <f t="shared" ref="L6:N13" si="2">IF(C6="","",SUM(C6,F6,I6))</f>
        <v>367</v>
      </c>
      <c r="M6" s="104">
        <f t="shared" si="2"/>
        <v>367</v>
      </c>
      <c r="N6" s="110">
        <f t="shared" si="2"/>
        <v>734</v>
      </c>
      <c r="O6" s="102">
        <f>IF('[1]期日前　市議'!AS20="","",'[1]期日前　市議'!AS20)</f>
        <v>329</v>
      </c>
      <c r="P6" s="103">
        <f>IF('[1]期日前　市議'!AT20="","",'[1]期日前　市議'!AT20)</f>
        <v>317</v>
      </c>
      <c r="Q6" s="104">
        <f t="shared" ref="Q6:Q13" si="3">IF(O6="","",SUM(O6,P6))</f>
        <v>646</v>
      </c>
      <c r="R6" s="105">
        <f>IF('[1]期日前　市議'!AX20="","",'[1]期日前　市議'!AX20)</f>
        <v>152</v>
      </c>
      <c r="S6" s="103">
        <f>IF('[1]期日前　市議'!AY20="","",'[1]期日前　市議'!AY20)</f>
        <v>169</v>
      </c>
      <c r="T6" s="111">
        <f t="shared" ref="T6:T13" si="4">IF(R6="","",SUM(R6,S6))</f>
        <v>321</v>
      </c>
      <c r="U6" s="175"/>
      <c r="V6" s="173"/>
      <c r="W6" s="176"/>
      <c r="X6" s="109">
        <f t="shared" ref="X6:Z13" si="5">IF(O6="","",SUM(O6,R6,U6))</f>
        <v>481</v>
      </c>
      <c r="Y6" s="103">
        <f t="shared" si="5"/>
        <v>486</v>
      </c>
      <c r="Z6" s="115">
        <f t="shared" si="5"/>
        <v>967</v>
      </c>
      <c r="AA6" s="102">
        <f>IF('[1]期日前　市議'!C34="","",'[1]期日前　市議'!C34)</f>
        <v>354</v>
      </c>
      <c r="AB6" s="103">
        <f>IF('[1]期日前　市議'!D34="","",'[1]期日前　市議'!D34)</f>
        <v>371</v>
      </c>
      <c r="AC6" s="104">
        <f t="shared" ref="AC6:AC13" si="6">IF(AA6="","",SUM(AA6:AB6))</f>
        <v>725</v>
      </c>
      <c r="AD6" s="105">
        <f>IF('[1]期日前　市議'!H34="","",'[1]期日前　市議'!H34)</f>
        <v>43</v>
      </c>
      <c r="AE6" s="103">
        <f>IF('[1]期日前　市議'!I34="","",'[1]期日前　市議'!I34)</f>
        <v>46</v>
      </c>
      <c r="AF6" s="111">
        <f t="shared" ref="AF6:AF13" si="7">IF(AD6="","",SUM(AD6,AE6))</f>
        <v>89</v>
      </c>
      <c r="AG6" s="175"/>
      <c r="AH6" s="173"/>
      <c r="AI6" s="176"/>
      <c r="AJ6" s="109">
        <f t="shared" ref="AJ6:AL13" si="8">IF(AA6="","",SUM(AA6,AD6,AG6))</f>
        <v>397</v>
      </c>
      <c r="AK6" s="104">
        <f t="shared" si="8"/>
        <v>417</v>
      </c>
      <c r="AL6" s="110">
        <f t="shared" si="8"/>
        <v>814</v>
      </c>
    </row>
    <row r="7" spans="1:54" ht="24.9" customHeight="1" x14ac:dyDescent="0.5">
      <c r="A7" s="100">
        <f>'[1]期日前　市議'!A7</f>
        <v>43555</v>
      </c>
      <c r="B7" s="101" t="s">
        <v>14</v>
      </c>
      <c r="C7" s="102">
        <f>IF('[1]期日前　市議'!AE21="","",'[1]期日前　市議'!AE21)</f>
        <v>226</v>
      </c>
      <c r="D7" s="103">
        <f>IF('[1]期日前　市議'!AF21="","",'[1]期日前　市議'!AF21)</f>
        <v>208</v>
      </c>
      <c r="E7" s="104">
        <f t="shared" si="0"/>
        <v>434</v>
      </c>
      <c r="F7" s="105">
        <f>IF('[1]期日前　市議'!AJ21="","",'[1]期日前　市議'!AJ21)</f>
        <v>254</v>
      </c>
      <c r="G7" s="103">
        <f>IF('[1]期日前　市議'!AK21="","",'[1]期日前　市議'!AK21)</f>
        <v>263</v>
      </c>
      <c r="H7" s="104">
        <f t="shared" si="1"/>
        <v>517</v>
      </c>
      <c r="I7" s="175"/>
      <c r="J7" s="173"/>
      <c r="K7" s="176"/>
      <c r="L7" s="109">
        <f t="shared" si="2"/>
        <v>480</v>
      </c>
      <c r="M7" s="104">
        <f t="shared" si="2"/>
        <v>471</v>
      </c>
      <c r="N7" s="110">
        <f t="shared" si="2"/>
        <v>951</v>
      </c>
      <c r="O7" s="102">
        <f>IF('[1]期日前　市議'!AS21="","",'[1]期日前　市議'!AS21)</f>
        <v>499</v>
      </c>
      <c r="P7" s="103">
        <f>IF('[1]期日前　市議'!AT21="","",'[1]期日前　市議'!AT21)</f>
        <v>454</v>
      </c>
      <c r="Q7" s="104">
        <f t="shared" si="3"/>
        <v>953</v>
      </c>
      <c r="R7" s="105">
        <f>IF('[1]期日前　市議'!AX21="","",'[1]期日前　市議'!AX21)</f>
        <v>176</v>
      </c>
      <c r="S7" s="103">
        <f>IF('[1]期日前　市議'!AY21="","",'[1]期日前　市議'!AY21)</f>
        <v>203</v>
      </c>
      <c r="T7" s="111">
        <f t="shared" si="4"/>
        <v>379</v>
      </c>
      <c r="U7" s="175"/>
      <c r="V7" s="173"/>
      <c r="W7" s="176"/>
      <c r="X7" s="109">
        <f t="shared" si="5"/>
        <v>675</v>
      </c>
      <c r="Y7" s="103">
        <f t="shared" si="5"/>
        <v>657</v>
      </c>
      <c r="Z7" s="115">
        <f t="shared" si="5"/>
        <v>1332</v>
      </c>
      <c r="AA7" s="102">
        <f>IF('[1]期日前　市議'!C35="","",'[1]期日前　市議'!C35)</f>
        <v>512</v>
      </c>
      <c r="AB7" s="103">
        <f>IF('[1]期日前　市議'!D35="","",'[1]期日前　市議'!D35)</f>
        <v>536</v>
      </c>
      <c r="AC7" s="104">
        <f t="shared" si="6"/>
        <v>1048</v>
      </c>
      <c r="AD7" s="105">
        <f>IF('[1]期日前　市議'!H35="","",'[1]期日前　市議'!H35)</f>
        <v>59</v>
      </c>
      <c r="AE7" s="103">
        <f>IF('[1]期日前　市議'!I35="","",'[1]期日前　市議'!I35)</f>
        <v>52</v>
      </c>
      <c r="AF7" s="111">
        <f t="shared" si="7"/>
        <v>111</v>
      </c>
      <c r="AG7" s="175"/>
      <c r="AH7" s="173"/>
      <c r="AI7" s="176"/>
      <c r="AJ7" s="109">
        <f t="shared" si="8"/>
        <v>571</v>
      </c>
      <c r="AK7" s="104">
        <f t="shared" si="8"/>
        <v>588</v>
      </c>
      <c r="AL7" s="110">
        <f t="shared" si="8"/>
        <v>1159</v>
      </c>
    </row>
    <row r="8" spans="1:54" ht="24.9" customHeight="1" x14ac:dyDescent="0.5">
      <c r="A8" s="100">
        <f>'[1]期日前　市議'!A8</f>
        <v>43556</v>
      </c>
      <c r="B8" s="101" t="s">
        <v>15</v>
      </c>
      <c r="C8" s="102">
        <f>IF('[1]期日前　市議'!AE22="","",'[1]期日前　市議'!AE22)</f>
        <v>117</v>
      </c>
      <c r="D8" s="103">
        <f>IF('[1]期日前　市議'!AF22="","",'[1]期日前　市議'!AF22)</f>
        <v>138</v>
      </c>
      <c r="E8" s="104">
        <f t="shared" si="0"/>
        <v>255</v>
      </c>
      <c r="F8" s="105">
        <f>IF('[1]期日前　市議'!AJ22="","",'[1]期日前　市議'!AJ22)</f>
        <v>182</v>
      </c>
      <c r="G8" s="103">
        <f>IF('[1]期日前　市議'!AK22="","",'[1]期日前　市議'!AK22)</f>
        <v>261</v>
      </c>
      <c r="H8" s="104">
        <f t="shared" si="1"/>
        <v>443</v>
      </c>
      <c r="I8" s="175"/>
      <c r="J8" s="173"/>
      <c r="K8" s="176"/>
      <c r="L8" s="109">
        <f t="shared" si="2"/>
        <v>299</v>
      </c>
      <c r="M8" s="104">
        <f t="shared" si="2"/>
        <v>399</v>
      </c>
      <c r="N8" s="110">
        <f t="shared" si="2"/>
        <v>698</v>
      </c>
      <c r="O8" s="102">
        <f>IF('[1]期日前　市議'!AS22="","",'[1]期日前　市議'!AS22)</f>
        <v>282</v>
      </c>
      <c r="P8" s="103">
        <f>IF('[1]期日前　市議'!AT22="","",'[1]期日前　市議'!AT22)</f>
        <v>351</v>
      </c>
      <c r="Q8" s="104">
        <f t="shared" si="3"/>
        <v>633</v>
      </c>
      <c r="R8" s="105">
        <f>IF('[1]期日前　市議'!AX22="","",'[1]期日前　市議'!AX22)</f>
        <v>116</v>
      </c>
      <c r="S8" s="103">
        <f>IF('[1]期日前　市議'!AY22="","",'[1]期日前　市議'!AY22)</f>
        <v>175</v>
      </c>
      <c r="T8" s="111">
        <f t="shared" si="4"/>
        <v>291</v>
      </c>
      <c r="U8" s="175"/>
      <c r="V8" s="173"/>
      <c r="W8" s="176"/>
      <c r="X8" s="109">
        <f t="shared" si="5"/>
        <v>398</v>
      </c>
      <c r="Y8" s="103">
        <f t="shared" si="5"/>
        <v>526</v>
      </c>
      <c r="Z8" s="115">
        <f t="shared" si="5"/>
        <v>924</v>
      </c>
      <c r="AA8" s="102">
        <f>IF('[1]期日前　市議'!C36="","",'[1]期日前　市議'!C36)</f>
        <v>305</v>
      </c>
      <c r="AB8" s="103">
        <f>IF('[1]期日前　市議'!D36="","",'[1]期日前　市議'!D36)</f>
        <v>373</v>
      </c>
      <c r="AC8" s="104">
        <f t="shared" si="6"/>
        <v>678</v>
      </c>
      <c r="AD8" s="105">
        <f>IF('[1]期日前　市議'!H36="","",'[1]期日前　市議'!H36)</f>
        <v>41</v>
      </c>
      <c r="AE8" s="103">
        <f>IF('[1]期日前　市議'!I36="","",'[1]期日前　市議'!I36)</f>
        <v>63</v>
      </c>
      <c r="AF8" s="111">
        <f t="shared" si="7"/>
        <v>104</v>
      </c>
      <c r="AG8" s="175"/>
      <c r="AH8" s="173"/>
      <c r="AI8" s="176"/>
      <c r="AJ8" s="109">
        <f t="shared" si="8"/>
        <v>346</v>
      </c>
      <c r="AK8" s="104">
        <f t="shared" si="8"/>
        <v>436</v>
      </c>
      <c r="AL8" s="110">
        <f t="shared" si="8"/>
        <v>782</v>
      </c>
    </row>
    <row r="9" spans="1:54" ht="24.9" customHeight="1" x14ac:dyDescent="0.5">
      <c r="A9" s="100">
        <f>'[1]期日前　市議'!A9</f>
        <v>43557</v>
      </c>
      <c r="B9" s="101" t="s">
        <v>16</v>
      </c>
      <c r="C9" s="102">
        <f>IF('[1]期日前　市議'!AE23="","",'[1]期日前　市議'!AE23)</f>
        <v>156</v>
      </c>
      <c r="D9" s="103">
        <f>IF('[1]期日前　市議'!AF23="","",'[1]期日前　市議'!AF23)</f>
        <v>173</v>
      </c>
      <c r="E9" s="104">
        <f t="shared" si="0"/>
        <v>329</v>
      </c>
      <c r="F9" s="105">
        <f>IF('[1]期日前　市議'!AJ23="","",'[1]期日前　市議'!AJ23)</f>
        <v>206</v>
      </c>
      <c r="G9" s="103">
        <f>IF('[1]期日前　市議'!AK23="","",'[1]期日前　市議'!AK23)</f>
        <v>300</v>
      </c>
      <c r="H9" s="104">
        <f t="shared" si="1"/>
        <v>506</v>
      </c>
      <c r="I9" s="175"/>
      <c r="J9" s="173"/>
      <c r="K9" s="176"/>
      <c r="L9" s="109">
        <f t="shared" si="2"/>
        <v>362</v>
      </c>
      <c r="M9" s="104">
        <f t="shared" si="2"/>
        <v>473</v>
      </c>
      <c r="N9" s="110">
        <f t="shared" si="2"/>
        <v>835</v>
      </c>
      <c r="O9" s="102">
        <f>IF('[1]期日前　市議'!AS23="","",'[1]期日前　市議'!AS23)</f>
        <v>319</v>
      </c>
      <c r="P9" s="103">
        <f>IF('[1]期日前　市議'!AT23="","",'[1]期日前　市議'!AT23)</f>
        <v>439</v>
      </c>
      <c r="Q9" s="104">
        <f t="shared" si="3"/>
        <v>758</v>
      </c>
      <c r="R9" s="105">
        <f>IF('[1]期日前　市議'!AX23="","",'[1]期日前　市議'!AX23)</f>
        <v>180</v>
      </c>
      <c r="S9" s="103">
        <f>IF('[1]期日前　市議'!AY23="","",'[1]期日前　市議'!AY23)</f>
        <v>179</v>
      </c>
      <c r="T9" s="111">
        <f t="shared" si="4"/>
        <v>359</v>
      </c>
      <c r="U9" s="175"/>
      <c r="V9" s="173"/>
      <c r="W9" s="176"/>
      <c r="X9" s="109">
        <f t="shared" si="5"/>
        <v>499</v>
      </c>
      <c r="Y9" s="103">
        <f t="shared" si="5"/>
        <v>618</v>
      </c>
      <c r="Z9" s="115">
        <f t="shared" si="5"/>
        <v>1117</v>
      </c>
      <c r="AA9" s="102">
        <f>IF('[1]期日前　市議'!C37="","",'[1]期日前　市議'!C37)</f>
        <v>279</v>
      </c>
      <c r="AB9" s="103">
        <f>IF('[1]期日前　市議'!D37="","",'[1]期日前　市議'!D37)</f>
        <v>412</v>
      </c>
      <c r="AC9" s="104">
        <f t="shared" si="6"/>
        <v>691</v>
      </c>
      <c r="AD9" s="105">
        <f>IF('[1]期日前　市議'!H37="","",'[1]期日前　市議'!H37)</f>
        <v>43</v>
      </c>
      <c r="AE9" s="103">
        <f>IF('[1]期日前　市議'!I37="","",'[1]期日前　市議'!I37)</f>
        <v>59</v>
      </c>
      <c r="AF9" s="111">
        <f t="shared" si="7"/>
        <v>102</v>
      </c>
      <c r="AG9" s="175"/>
      <c r="AH9" s="173"/>
      <c r="AI9" s="176"/>
      <c r="AJ9" s="109">
        <f t="shared" si="8"/>
        <v>322</v>
      </c>
      <c r="AK9" s="104">
        <f t="shared" si="8"/>
        <v>471</v>
      </c>
      <c r="AL9" s="110">
        <f t="shared" si="8"/>
        <v>793</v>
      </c>
    </row>
    <row r="10" spans="1:54" ht="24.9" customHeight="1" x14ac:dyDescent="0.5">
      <c r="A10" s="100">
        <f>'[1]期日前　市議'!A10</f>
        <v>43558</v>
      </c>
      <c r="B10" s="101" t="s">
        <v>17</v>
      </c>
      <c r="C10" s="102">
        <f>IF('[1]期日前　市議'!AE24="","",'[1]期日前　市議'!AE24)</f>
        <v>193</v>
      </c>
      <c r="D10" s="103">
        <f>IF('[1]期日前　市議'!AF24="","",'[1]期日前　市議'!AF24)</f>
        <v>183</v>
      </c>
      <c r="E10" s="104">
        <f t="shared" si="0"/>
        <v>376</v>
      </c>
      <c r="F10" s="105">
        <f>IF('[1]期日前　市議'!AJ24="","",'[1]期日前　市議'!AJ24)</f>
        <v>243</v>
      </c>
      <c r="G10" s="103">
        <f>IF('[1]期日前　市議'!AK24="","",'[1]期日前　市議'!AK24)</f>
        <v>367</v>
      </c>
      <c r="H10" s="104">
        <f t="shared" si="1"/>
        <v>610</v>
      </c>
      <c r="I10" s="178"/>
      <c r="J10" s="179"/>
      <c r="K10" s="180"/>
      <c r="L10" s="109">
        <f t="shared" si="2"/>
        <v>436</v>
      </c>
      <c r="M10" s="104">
        <f t="shared" si="2"/>
        <v>550</v>
      </c>
      <c r="N10" s="110">
        <f t="shared" si="2"/>
        <v>986</v>
      </c>
      <c r="O10" s="102">
        <f>IF('[1]期日前　市議'!AS24="","",'[1]期日前　市議'!AS24)</f>
        <v>412</v>
      </c>
      <c r="P10" s="103">
        <f>IF('[1]期日前　市議'!AT24="","",'[1]期日前　市議'!AT24)</f>
        <v>544</v>
      </c>
      <c r="Q10" s="104">
        <f t="shared" si="3"/>
        <v>956</v>
      </c>
      <c r="R10" s="105">
        <f>IF('[1]期日前　市議'!AX24="","",'[1]期日前　市議'!AX24)</f>
        <v>227</v>
      </c>
      <c r="S10" s="103">
        <f>IF('[1]期日前　市議'!AY24="","",'[1]期日前　市議'!AY24)</f>
        <v>275</v>
      </c>
      <c r="T10" s="111">
        <f t="shared" si="4"/>
        <v>502</v>
      </c>
      <c r="U10" s="178"/>
      <c r="V10" s="179"/>
      <c r="W10" s="180"/>
      <c r="X10" s="109">
        <f t="shared" si="5"/>
        <v>639</v>
      </c>
      <c r="Y10" s="103">
        <f t="shared" si="5"/>
        <v>819</v>
      </c>
      <c r="Z10" s="115">
        <f t="shared" si="5"/>
        <v>1458</v>
      </c>
      <c r="AA10" s="102">
        <f>IF('[1]期日前　市議'!C38="","",'[1]期日前　市議'!C38)</f>
        <v>347</v>
      </c>
      <c r="AB10" s="103">
        <f>IF('[1]期日前　市議'!D38="","",'[1]期日前　市議'!D38)</f>
        <v>425</v>
      </c>
      <c r="AC10" s="104">
        <f t="shared" si="6"/>
        <v>772</v>
      </c>
      <c r="AD10" s="105">
        <f>IF('[1]期日前　市議'!H38="","",'[1]期日前　市議'!H38)</f>
        <v>45</v>
      </c>
      <c r="AE10" s="103">
        <f>IF('[1]期日前　市議'!I38="","",'[1]期日前　市議'!I38)</f>
        <v>67</v>
      </c>
      <c r="AF10" s="111">
        <f t="shared" si="7"/>
        <v>112</v>
      </c>
      <c r="AG10" s="178"/>
      <c r="AH10" s="179"/>
      <c r="AI10" s="180"/>
      <c r="AJ10" s="109">
        <f t="shared" si="8"/>
        <v>392</v>
      </c>
      <c r="AK10" s="104">
        <f t="shared" si="8"/>
        <v>492</v>
      </c>
      <c r="AL10" s="110">
        <f t="shared" si="8"/>
        <v>884</v>
      </c>
    </row>
    <row r="11" spans="1:54" ht="24.9" customHeight="1" x14ac:dyDescent="0.5">
      <c r="A11" s="100">
        <f>'[1]期日前　市議'!A11</f>
        <v>43559</v>
      </c>
      <c r="B11" s="101" t="s">
        <v>18</v>
      </c>
      <c r="C11" s="102">
        <f>IF('[1]期日前　市議'!AE25="","",'[1]期日前　市議'!AE25)</f>
        <v>165</v>
      </c>
      <c r="D11" s="103">
        <f>IF('[1]期日前　市議'!AF25="","",'[1]期日前　市議'!AF25)</f>
        <v>210</v>
      </c>
      <c r="E11" s="104">
        <f t="shared" si="0"/>
        <v>375</v>
      </c>
      <c r="F11" s="105">
        <f>IF('[1]期日前　市議'!AJ25="","",'[1]期日前　市議'!AJ25)</f>
        <v>276</v>
      </c>
      <c r="G11" s="103">
        <f>IF('[1]期日前　市議'!AK25="","",'[1]期日前　市議'!AK25)</f>
        <v>378</v>
      </c>
      <c r="H11" s="104">
        <f t="shared" si="1"/>
        <v>654</v>
      </c>
      <c r="I11" s="109">
        <f>IF('[1]期日前　市議'!AM25="","",'[1]期日前　市議'!AM25)</f>
        <v>221</v>
      </c>
      <c r="J11" s="103">
        <f>IF('[1]期日前　市議'!AN25="","",'[1]期日前　市議'!AN25)</f>
        <v>386</v>
      </c>
      <c r="K11" s="111">
        <f>IF(I11="","",SUM(I11:J11))</f>
        <v>607</v>
      </c>
      <c r="L11" s="109">
        <f t="shared" si="2"/>
        <v>662</v>
      </c>
      <c r="M11" s="104">
        <f t="shared" si="2"/>
        <v>974</v>
      </c>
      <c r="N11" s="110">
        <f t="shared" si="2"/>
        <v>1636</v>
      </c>
      <c r="O11" s="102">
        <f>IF('[1]期日前　市議'!AS25="","",'[1]期日前　市議'!AS25)</f>
        <v>488</v>
      </c>
      <c r="P11" s="103">
        <f>IF('[1]期日前　市議'!AT25="","",'[1]期日前　市議'!AT25)</f>
        <v>612</v>
      </c>
      <c r="Q11" s="104">
        <f t="shared" si="3"/>
        <v>1100</v>
      </c>
      <c r="R11" s="105">
        <f>IF('[1]期日前　市議'!AX25="","",'[1]期日前　市議'!AX25)</f>
        <v>273</v>
      </c>
      <c r="S11" s="103">
        <f>IF('[1]期日前　市議'!AY25="","",'[1]期日前　市議'!AY25)</f>
        <v>362</v>
      </c>
      <c r="T11" s="111">
        <f t="shared" si="4"/>
        <v>635</v>
      </c>
      <c r="U11" s="109">
        <f>IF('[1]期日前　市議'!BA25="","",'[1]期日前　市議'!BA25)</f>
        <v>90</v>
      </c>
      <c r="V11" s="103">
        <f>IF('[1]期日前　市議'!BB25="","",'[1]期日前　市議'!BB25)</f>
        <v>166</v>
      </c>
      <c r="W11" s="111">
        <f>IF(U11="","",SUM(U11:V11))</f>
        <v>256</v>
      </c>
      <c r="X11" s="109">
        <f t="shared" si="5"/>
        <v>851</v>
      </c>
      <c r="Y11" s="103">
        <f t="shared" si="5"/>
        <v>1140</v>
      </c>
      <c r="Z11" s="115">
        <f t="shared" si="5"/>
        <v>1991</v>
      </c>
      <c r="AA11" s="102">
        <f>IF('[1]期日前　市議'!C39="","",'[1]期日前　市議'!C39)</f>
        <v>357</v>
      </c>
      <c r="AB11" s="103">
        <f>IF('[1]期日前　市議'!D39="","",'[1]期日前　市議'!D39)</f>
        <v>453</v>
      </c>
      <c r="AC11" s="104">
        <f t="shared" si="6"/>
        <v>810</v>
      </c>
      <c r="AD11" s="105">
        <f>IF('[1]期日前　市議'!H39="","",'[1]期日前　市議'!H39)</f>
        <v>62</v>
      </c>
      <c r="AE11" s="103">
        <f>IF('[1]期日前　市議'!I39="","",'[1]期日前　市議'!I39)</f>
        <v>73</v>
      </c>
      <c r="AF11" s="111">
        <f t="shared" si="7"/>
        <v>135</v>
      </c>
      <c r="AG11" s="109">
        <f>IF('[1]期日前　市議'!K39="","",'[1]期日前　市議'!K39)</f>
        <v>143</v>
      </c>
      <c r="AH11" s="103">
        <f>IF('[1]期日前　市議'!L39="","",'[1]期日前　市議'!L39)</f>
        <v>242</v>
      </c>
      <c r="AI11" s="111">
        <f>IF(AG11="","",SUM(AG11:AH11))</f>
        <v>385</v>
      </c>
      <c r="AJ11" s="109">
        <f t="shared" si="8"/>
        <v>562</v>
      </c>
      <c r="AK11" s="104">
        <f t="shared" si="8"/>
        <v>768</v>
      </c>
      <c r="AL11" s="110">
        <f t="shared" si="8"/>
        <v>1330</v>
      </c>
    </row>
    <row r="12" spans="1:54" ht="24.9" customHeight="1" x14ac:dyDescent="0.5">
      <c r="A12" s="100">
        <f>'[1]期日前　市議'!A12</f>
        <v>43560</v>
      </c>
      <c r="B12" s="101" t="s">
        <v>19</v>
      </c>
      <c r="C12" s="102">
        <f>IF('[1]期日前　市議'!AE26="","",'[1]期日前　市議'!AE26)</f>
        <v>217</v>
      </c>
      <c r="D12" s="103">
        <f>IF('[1]期日前　市議'!AF26="","",'[1]期日前　市議'!AF26)</f>
        <v>256</v>
      </c>
      <c r="E12" s="104">
        <f t="shared" si="0"/>
        <v>473</v>
      </c>
      <c r="F12" s="105">
        <f>IF('[1]期日前　市議'!AJ26="","",'[1]期日前　市議'!AJ26)</f>
        <v>305</v>
      </c>
      <c r="G12" s="103">
        <f>IF('[1]期日前　市議'!AK26="","",'[1]期日前　市議'!AK26)</f>
        <v>530</v>
      </c>
      <c r="H12" s="104">
        <f t="shared" si="1"/>
        <v>835</v>
      </c>
      <c r="I12" s="109">
        <f>IF('[1]期日前　市議'!AM26="","",'[1]期日前　市議'!AM26)</f>
        <v>233</v>
      </c>
      <c r="J12" s="103">
        <f>IF('[1]期日前　市議'!AN26="","",'[1]期日前　市議'!AN26)</f>
        <v>439</v>
      </c>
      <c r="K12" s="111">
        <f>IF(I12="","",SUM(I12:J12))</f>
        <v>672</v>
      </c>
      <c r="L12" s="109">
        <f t="shared" si="2"/>
        <v>755</v>
      </c>
      <c r="M12" s="104">
        <f t="shared" si="2"/>
        <v>1225</v>
      </c>
      <c r="N12" s="110">
        <f t="shared" si="2"/>
        <v>1980</v>
      </c>
      <c r="O12" s="102">
        <f>IF('[1]期日前　市議'!AS26="","",'[1]期日前　市議'!AS26)</f>
        <v>554</v>
      </c>
      <c r="P12" s="103">
        <f>IF('[1]期日前　市議'!AT26="","",'[1]期日前　市議'!AT26)</f>
        <v>792</v>
      </c>
      <c r="Q12" s="104">
        <f t="shared" si="3"/>
        <v>1346</v>
      </c>
      <c r="R12" s="105">
        <f>IF('[1]期日前　市議'!AX26="","",'[1]期日前　市議'!AX26)</f>
        <v>299</v>
      </c>
      <c r="S12" s="103">
        <f>IF('[1]期日前　市議'!AY26="","",'[1]期日前　市議'!AY26)</f>
        <v>401</v>
      </c>
      <c r="T12" s="111">
        <f t="shared" si="4"/>
        <v>700</v>
      </c>
      <c r="U12" s="109">
        <f>IF('[1]期日前　市議'!BA26="","",'[1]期日前　市議'!BA26)</f>
        <v>109</v>
      </c>
      <c r="V12" s="103">
        <f>IF('[1]期日前　市議'!BB26="","",'[1]期日前　市議'!BB26)</f>
        <v>180</v>
      </c>
      <c r="W12" s="111">
        <f>IF(U12="","",SUM(U12:V12))</f>
        <v>289</v>
      </c>
      <c r="X12" s="109">
        <f t="shared" si="5"/>
        <v>962</v>
      </c>
      <c r="Y12" s="103">
        <f t="shared" si="5"/>
        <v>1373</v>
      </c>
      <c r="Z12" s="115">
        <f t="shared" si="5"/>
        <v>2335</v>
      </c>
      <c r="AA12" s="102">
        <f>IF('[1]期日前　市議'!C40="","",'[1]期日前　市議'!C40)</f>
        <v>390</v>
      </c>
      <c r="AB12" s="103">
        <f>IF('[1]期日前　市議'!D40="","",'[1]期日前　市議'!D40)</f>
        <v>517</v>
      </c>
      <c r="AC12" s="104">
        <f t="shared" si="6"/>
        <v>907</v>
      </c>
      <c r="AD12" s="105">
        <f>IF('[1]期日前　市議'!H40="","",'[1]期日前　市議'!H40)</f>
        <v>52</v>
      </c>
      <c r="AE12" s="103">
        <f>IF('[1]期日前　市議'!I40="","",'[1]期日前　市議'!I40)</f>
        <v>96</v>
      </c>
      <c r="AF12" s="111">
        <f t="shared" si="7"/>
        <v>148</v>
      </c>
      <c r="AG12" s="109">
        <f>IF('[1]期日前　市議'!K40="","",'[1]期日前　市議'!K40)</f>
        <v>154</v>
      </c>
      <c r="AH12" s="103">
        <f>IF('[1]期日前　市議'!L40="","",'[1]期日前　市議'!L40)</f>
        <v>269</v>
      </c>
      <c r="AI12" s="111">
        <f>IF(AG12="","",SUM(AG12:AH12))</f>
        <v>423</v>
      </c>
      <c r="AJ12" s="109">
        <f t="shared" si="8"/>
        <v>596</v>
      </c>
      <c r="AK12" s="104">
        <f t="shared" si="8"/>
        <v>882</v>
      </c>
      <c r="AL12" s="110">
        <f t="shared" si="8"/>
        <v>1478</v>
      </c>
    </row>
    <row r="13" spans="1:54" ht="24.9" customHeight="1" thickBot="1" x14ac:dyDescent="0.55000000000000004">
      <c r="A13" s="100">
        <f>'[1]期日前　市議'!A13</f>
        <v>43561</v>
      </c>
      <c r="B13" s="101" t="s">
        <v>13</v>
      </c>
      <c r="C13" s="139">
        <f>IF('[1]期日前　市議'!AE27="","",'[1]期日前　市議'!AE27)</f>
        <v>480</v>
      </c>
      <c r="D13" s="132">
        <f>IF('[1]期日前　市議'!AF27="","",'[1]期日前　市議'!AF27)</f>
        <v>428</v>
      </c>
      <c r="E13" s="133">
        <f t="shared" si="0"/>
        <v>908</v>
      </c>
      <c r="F13" s="131">
        <f>IF('[1]期日前　市議'!AJ27="","",'[1]期日前　市議'!AJ27)</f>
        <v>688</v>
      </c>
      <c r="G13" s="132">
        <f>IF('[1]期日前　市議'!AK27="","",'[1]期日前　市議'!AK27)</f>
        <v>824</v>
      </c>
      <c r="H13" s="133">
        <f t="shared" si="1"/>
        <v>1512</v>
      </c>
      <c r="I13" s="134">
        <f>IF('[1]期日前　市議'!AM27="","",'[1]期日前　市議'!AM27)</f>
        <v>547</v>
      </c>
      <c r="J13" s="135">
        <f>IF('[1]期日前　市議'!AN27="","",'[1]期日前　市議'!AN27)</f>
        <v>716</v>
      </c>
      <c r="K13" s="136">
        <f>IF(I13="","",SUM(I13:J13))</f>
        <v>1263</v>
      </c>
      <c r="L13" s="137">
        <f t="shared" si="2"/>
        <v>1715</v>
      </c>
      <c r="M13" s="133">
        <f>IF(D13="","",SUM(D13,G13,J13))</f>
        <v>1968</v>
      </c>
      <c r="N13" s="138">
        <f>IF(E13="","",SUM(E13,H13,K13))</f>
        <v>3683</v>
      </c>
      <c r="O13" s="139">
        <f>IF('[1]期日前　市議'!AS27="","",'[1]期日前　市議'!AS27)</f>
        <v>1236</v>
      </c>
      <c r="P13" s="132">
        <f>IF('[1]期日前　市議'!AT27="","",'[1]期日前　市議'!AT27)</f>
        <v>1280</v>
      </c>
      <c r="Q13" s="133">
        <f t="shared" si="3"/>
        <v>2516</v>
      </c>
      <c r="R13" s="131">
        <f>IF('[1]期日前　市議'!AX27="","",'[1]期日前　市議'!AX27)</f>
        <v>613</v>
      </c>
      <c r="S13" s="132">
        <f>IF('[1]期日前　市議'!AY27="","",'[1]期日前　市議'!AY27)</f>
        <v>706</v>
      </c>
      <c r="T13" s="140">
        <f t="shared" si="4"/>
        <v>1319</v>
      </c>
      <c r="U13" s="134">
        <f>IF('[1]期日前　市議'!BA27="","",'[1]期日前　市議'!BA27)</f>
        <v>165</v>
      </c>
      <c r="V13" s="135">
        <f>IF('[1]期日前　市議'!BB27="","",'[1]期日前　市議'!BB27)</f>
        <v>251</v>
      </c>
      <c r="W13" s="136">
        <f>IF(U13="","",SUM(U13:V13))</f>
        <v>416</v>
      </c>
      <c r="X13" s="137">
        <f t="shared" si="5"/>
        <v>2014</v>
      </c>
      <c r="Y13" s="132">
        <f>IF(P13="","",SUM(P13,S13,V13))</f>
        <v>2237</v>
      </c>
      <c r="Z13" s="141">
        <f>IF(Q13="","",SUM(Q13,T13,W13))</f>
        <v>4251</v>
      </c>
      <c r="AA13" s="139">
        <f>IF('[1]期日前　市議'!C41="","",'[1]期日前　市議'!C41)</f>
        <v>753</v>
      </c>
      <c r="AB13" s="132">
        <f>IF('[1]期日前　市議'!D41="","",'[1]期日前　市議'!D41)</f>
        <v>792</v>
      </c>
      <c r="AC13" s="133">
        <f t="shared" si="6"/>
        <v>1545</v>
      </c>
      <c r="AD13" s="131">
        <f>IF('[1]期日前　市議'!H41="","",'[1]期日前　市議'!H41)</f>
        <v>151</v>
      </c>
      <c r="AE13" s="132">
        <f>IF('[1]期日前　市議'!I41="","",'[1]期日前　市議'!I41)</f>
        <v>168</v>
      </c>
      <c r="AF13" s="140">
        <f t="shared" si="7"/>
        <v>319</v>
      </c>
      <c r="AG13" s="134">
        <f>IF('[1]期日前　市議'!K41="","",'[1]期日前　市議'!K41)</f>
        <v>381</v>
      </c>
      <c r="AH13" s="135">
        <f>IF('[1]期日前　市議'!L41="","",'[1]期日前　市議'!L41)</f>
        <v>457</v>
      </c>
      <c r="AI13" s="136">
        <f>IF(AG13="","",SUM(AG13:AH13))</f>
        <v>838</v>
      </c>
      <c r="AJ13" s="137">
        <f t="shared" si="8"/>
        <v>1285</v>
      </c>
      <c r="AK13" s="133">
        <f>IF(AB13="","",SUM(AB13,AE13,AH13))</f>
        <v>1417</v>
      </c>
      <c r="AL13" s="138">
        <f>IF(AC13="","",SUM(AC13,AF13,AI13))</f>
        <v>2702</v>
      </c>
    </row>
    <row r="14" spans="1:54" ht="24.9" customHeight="1" thickBot="1" x14ac:dyDescent="0.55000000000000004">
      <c r="A14" s="142" t="s">
        <v>35</v>
      </c>
      <c r="B14" s="143"/>
      <c r="C14" s="144">
        <f t="shared" ref="C14:H14" si="9">IF(C6="","",SUM(C6:C13))</f>
        <v>1733</v>
      </c>
      <c r="D14" s="145">
        <f t="shared" si="9"/>
        <v>1780</v>
      </c>
      <c r="E14" s="146">
        <f t="shared" si="9"/>
        <v>3513</v>
      </c>
      <c r="F14" s="147">
        <f t="shared" si="9"/>
        <v>2342</v>
      </c>
      <c r="G14" s="145">
        <f t="shared" si="9"/>
        <v>3106</v>
      </c>
      <c r="H14" s="146">
        <f t="shared" si="9"/>
        <v>5448</v>
      </c>
      <c r="I14" s="147">
        <f>IF(I11="","",SUM(I11:I13))</f>
        <v>1001</v>
      </c>
      <c r="J14" s="145">
        <f>IF(J11="","",SUM(J11:J13))</f>
        <v>1541</v>
      </c>
      <c r="K14" s="148">
        <f>IF(K11="","",SUM(K11:K13))</f>
        <v>2542</v>
      </c>
      <c r="L14" s="147">
        <f t="shared" ref="L14:T14" si="10">IF(L6="","",SUM(L6:L13))</f>
        <v>5076</v>
      </c>
      <c r="M14" s="146">
        <f t="shared" si="10"/>
        <v>6427</v>
      </c>
      <c r="N14" s="149">
        <f t="shared" si="10"/>
        <v>11503</v>
      </c>
      <c r="O14" s="144">
        <f t="shared" si="10"/>
        <v>4119</v>
      </c>
      <c r="P14" s="145">
        <f t="shared" si="10"/>
        <v>4789</v>
      </c>
      <c r="Q14" s="146">
        <f t="shared" si="10"/>
        <v>8908</v>
      </c>
      <c r="R14" s="150">
        <f t="shared" si="10"/>
        <v>2036</v>
      </c>
      <c r="S14" s="145">
        <f t="shared" si="10"/>
        <v>2470</v>
      </c>
      <c r="T14" s="148">
        <f t="shared" si="10"/>
        <v>4506</v>
      </c>
      <c r="U14" s="147">
        <f>IF(U11="","",SUM(U11:U13))</f>
        <v>364</v>
      </c>
      <c r="V14" s="145">
        <f>IF(V11="","",SUM(V11:V13))</f>
        <v>597</v>
      </c>
      <c r="W14" s="148">
        <f>IF(W11="","",SUM(W11:W13))</f>
        <v>961</v>
      </c>
      <c r="X14" s="147">
        <f t="shared" ref="X14:AF14" si="11">IF(X6="","",SUM(X6:X13))</f>
        <v>6519</v>
      </c>
      <c r="Y14" s="145">
        <f t="shared" si="11"/>
        <v>7856</v>
      </c>
      <c r="Z14" s="154">
        <f t="shared" si="11"/>
        <v>14375</v>
      </c>
      <c r="AA14" s="144">
        <f t="shared" si="11"/>
        <v>3297</v>
      </c>
      <c r="AB14" s="145">
        <f t="shared" si="11"/>
        <v>3879</v>
      </c>
      <c r="AC14" s="146">
        <f t="shared" si="11"/>
        <v>7176</v>
      </c>
      <c r="AD14" s="150">
        <f t="shared" si="11"/>
        <v>496</v>
      </c>
      <c r="AE14" s="145">
        <f t="shared" si="11"/>
        <v>624</v>
      </c>
      <c r="AF14" s="148">
        <f t="shared" si="11"/>
        <v>1120</v>
      </c>
      <c r="AG14" s="147">
        <f>IF(AG11="","",SUM(AG11:AG13))</f>
        <v>678</v>
      </c>
      <c r="AH14" s="145">
        <f>IF(AH11="","",SUM(AH11:AH13))</f>
        <v>968</v>
      </c>
      <c r="AI14" s="148">
        <f>IF(AI11="","",SUM(AI11:AI13))</f>
        <v>1646</v>
      </c>
      <c r="AJ14" s="147">
        <f>IF(AJ6="","",SUM(AJ6:AJ13))</f>
        <v>4471</v>
      </c>
      <c r="AK14" s="146">
        <f>IF(AK6="","",SUM(AK6:AK13))</f>
        <v>5471</v>
      </c>
      <c r="AL14" s="149">
        <f>IF(AL6="","",SUM(AL6:AL13))</f>
        <v>9942</v>
      </c>
    </row>
    <row r="15" spans="1:54" ht="24.9" customHeight="1" thickBot="1" x14ac:dyDescent="0.55000000000000004">
      <c r="AU15" s="155"/>
      <c r="AV15" s="155"/>
      <c r="AW15" s="155"/>
      <c r="AX15" s="155"/>
    </row>
    <row r="16" spans="1:54" ht="24.9" customHeight="1" thickTop="1" x14ac:dyDescent="0.5">
      <c r="A16" s="71" t="s">
        <v>24</v>
      </c>
      <c r="B16" s="72"/>
      <c r="C16" s="73" t="s">
        <v>51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212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213" t="s">
        <v>52</v>
      </c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5"/>
      <c r="AU16" s="155"/>
      <c r="AV16" s="98"/>
      <c r="AW16" s="98"/>
      <c r="AX16" s="98"/>
    </row>
    <row r="17" spans="1:54" ht="24.9" customHeight="1" x14ac:dyDescent="0.5">
      <c r="A17" s="76"/>
      <c r="B17" s="77"/>
      <c r="C17" s="78" t="s">
        <v>28</v>
      </c>
      <c r="D17" s="79"/>
      <c r="E17" s="79"/>
      <c r="F17" s="80" t="s">
        <v>53</v>
      </c>
      <c r="G17" s="79"/>
      <c r="H17" s="81"/>
      <c r="I17" s="80" t="s">
        <v>50</v>
      </c>
      <c r="J17" s="79"/>
      <c r="K17" s="81"/>
      <c r="L17" s="82" t="s">
        <v>33</v>
      </c>
      <c r="M17" s="83"/>
      <c r="N17" s="83"/>
      <c r="O17" s="216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217" t="s">
        <v>28</v>
      </c>
      <c r="AB17" s="79"/>
      <c r="AC17" s="79"/>
      <c r="AD17" s="80" t="s">
        <v>54</v>
      </c>
      <c r="AE17" s="79"/>
      <c r="AF17" s="81"/>
      <c r="AG17" s="80" t="s">
        <v>55</v>
      </c>
      <c r="AH17" s="79"/>
      <c r="AI17" s="81"/>
      <c r="AJ17" s="82" t="s">
        <v>56</v>
      </c>
      <c r="AK17" s="80"/>
      <c r="AL17" s="218"/>
      <c r="AU17" s="155"/>
      <c r="AV17" s="155"/>
      <c r="AW17" s="155"/>
      <c r="AX17" s="155"/>
    </row>
    <row r="18" spans="1:54" ht="24.9" customHeight="1" x14ac:dyDescent="0.5">
      <c r="A18" s="89"/>
      <c r="B18" s="90"/>
      <c r="C18" s="91" t="s">
        <v>6</v>
      </c>
      <c r="D18" s="92" t="s">
        <v>7</v>
      </c>
      <c r="E18" s="93" t="s">
        <v>8</v>
      </c>
      <c r="F18" s="94" t="s">
        <v>6</v>
      </c>
      <c r="G18" s="92" t="s">
        <v>7</v>
      </c>
      <c r="H18" s="95" t="s">
        <v>8</v>
      </c>
      <c r="I18" s="94" t="s">
        <v>6</v>
      </c>
      <c r="J18" s="92" t="s">
        <v>7</v>
      </c>
      <c r="K18" s="95" t="s">
        <v>8</v>
      </c>
      <c r="L18" s="94" t="s">
        <v>6</v>
      </c>
      <c r="M18" s="93" t="s">
        <v>7</v>
      </c>
      <c r="N18" s="96" t="s">
        <v>8</v>
      </c>
      <c r="O18" s="219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220" t="s">
        <v>6</v>
      </c>
      <c r="AB18" s="92" t="s">
        <v>7</v>
      </c>
      <c r="AC18" s="93" t="s">
        <v>8</v>
      </c>
      <c r="AD18" s="94" t="s">
        <v>6</v>
      </c>
      <c r="AE18" s="92" t="s">
        <v>7</v>
      </c>
      <c r="AF18" s="95" t="s">
        <v>8</v>
      </c>
      <c r="AG18" s="94" t="s">
        <v>6</v>
      </c>
      <c r="AH18" s="92" t="s">
        <v>7</v>
      </c>
      <c r="AI18" s="95" t="s">
        <v>8</v>
      </c>
      <c r="AJ18" s="94" t="s">
        <v>6</v>
      </c>
      <c r="AK18" s="92" t="s">
        <v>7</v>
      </c>
      <c r="AL18" s="221" t="s">
        <v>8</v>
      </c>
      <c r="AU18" s="155"/>
      <c r="AV18" s="155"/>
      <c r="AW18" s="155"/>
      <c r="AX18" s="155"/>
    </row>
    <row r="19" spans="1:54" ht="24.9" customHeight="1" x14ac:dyDescent="0.5">
      <c r="A19" s="100">
        <f t="shared" ref="A19:A26" si="12">A6</f>
        <v>43554</v>
      </c>
      <c r="B19" s="101" t="s">
        <v>13</v>
      </c>
      <c r="C19" s="102">
        <f>IF('[1]期日前　市議'!Q34="","",'[1]期日前　市議'!Q34)</f>
        <v>220</v>
      </c>
      <c r="D19" s="103">
        <f>IF('[1]期日前　市議'!R34="","",'[1]期日前　市議'!R34)</f>
        <v>223</v>
      </c>
      <c r="E19" s="104">
        <f t="shared" ref="E19:E26" si="13">IF(C19="","",SUM(C19:D19))</f>
        <v>443</v>
      </c>
      <c r="F19" s="105">
        <f>IF('[1]期日前　市議'!V34="","",'[1]期日前　市議'!V34)</f>
        <v>106</v>
      </c>
      <c r="G19" s="103">
        <f>IF('[1]期日前　市議'!W34="","",'[1]期日前　市議'!W34)</f>
        <v>139</v>
      </c>
      <c r="H19" s="111">
        <f t="shared" ref="H19:H26" si="14">IF(F19="","",SUM(F19,G19))</f>
        <v>245</v>
      </c>
      <c r="I19" s="175"/>
      <c r="J19" s="173"/>
      <c r="K19" s="176"/>
      <c r="L19" s="109">
        <f t="shared" ref="L19:N26" si="15">IF(C19="","",SUM(C19,F19,I19))</f>
        <v>326</v>
      </c>
      <c r="M19" s="104">
        <f t="shared" si="15"/>
        <v>362</v>
      </c>
      <c r="N19" s="110">
        <f t="shared" si="15"/>
        <v>688</v>
      </c>
      <c r="O19" s="222"/>
      <c r="P19" s="157"/>
      <c r="Q19" s="157"/>
      <c r="R19" s="157"/>
      <c r="S19" s="157"/>
      <c r="T19" s="157"/>
      <c r="U19" s="173"/>
      <c r="V19" s="173"/>
      <c r="W19" s="173"/>
      <c r="X19" s="157"/>
      <c r="Y19" s="157"/>
      <c r="Z19" s="157"/>
      <c r="AA19" s="223">
        <f>IF('[1]期日前　市議'!AS34="","",'[1]期日前　市議'!AS34)</f>
        <v>3056</v>
      </c>
      <c r="AB19" s="103">
        <f>IF('[1]期日前　市議'!AT34="","",'[1]期日前　市議'!AT34)</f>
        <v>3011</v>
      </c>
      <c r="AC19" s="104">
        <f t="shared" ref="AC19:AC26" si="16">IF(AA19="","",SUM(AA19:AB19))</f>
        <v>6067</v>
      </c>
      <c r="AD19" s="105">
        <f>IF('[1]期日前　市議'!AX34="","",'[1]期日前　市議'!AX34)</f>
        <v>1088</v>
      </c>
      <c r="AE19" s="103">
        <f>IF('[1]期日前　市議'!AY34="","",'[1]期日前　市議'!AY34)</f>
        <v>1173</v>
      </c>
      <c r="AF19" s="111">
        <f t="shared" ref="AF19:AF26" si="17">IF(AD19="","",SUM(AD19,AE19))</f>
        <v>2261</v>
      </c>
      <c r="AG19" s="175"/>
      <c r="AH19" s="173"/>
      <c r="AI19" s="176"/>
      <c r="AJ19" s="109">
        <f>IF(AA19="","",SUM(AA19,AD19,AG19))</f>
        <v>4144</v>
      </c>
      <c r="AK19" s="103">
        <f t="shared" ref="AK19:AL25" si="18">IF(AB19="","",SUM(AB19,AE19,AH19))</f>
        <v>4184</v>
      </c>
      <c r="AL19" s="224">
        <f t="shared" si="18"/>
        <v>8328</v>
      </c>
      <c r="AU19" s="155"/>
      <c r="AV19" s="98"/>
      <c r="AW19" s="98"/>
      <c r="AX19" s="98"/>
    </row>
    <row r="20" spans="1:54" ht="24.9" customHeight="1" x14ac:dyDescent="0.5">
      <c r="A20" s="100">
        <f t="shared" si="12"/>
        <v>43555</v>
      </c>
      <c r="B20" s="101" t="s">
        <v>14</v>
      </c>
      <c r="C20" s="102">
        <f>IF('[1]期日前　市議'!Q35="","",'[1]期日前　市議'!Q35)</f>
        <v>268</v>
      </c>
      <c r="D20" s="103">
        <f>IF('[1]期日前　市議'!R35="","",'[1]期日前　市議'!R35)</f>
        <v>267</v>
      </c>
      <c r="E20" s="104">
        <f t="shared" si="13"/>
        <v>535</v>
      </c>
      <c r="F20" s="105">
        <f>IF('[1]期日前　市議'!V35="","",'[1]期日前　市議'!V35)</f>
        <v>202</v>
      </c>
      <c r="G20" s="103">
        <f>IF('[1]期日前　市議'!W35="","",'[1]期日前　市議'!W35)</f>
        <v>228</v>
      </c>
      <c r="H20" s="111">
        <f t="shared" si="14"/>
        <v>430</v>
      </c>
      <c r="I20" s="175"/>
      <c r="J20" s="173"/>
      <c r="K20" s="176"/>
      <c r="L20" s="109">
        <f t="shared" si="15"/>
        <v>470</v>
      </c>
      <c r="M20" s="104">
        <f t="shared" si="15"/>
        <v>495</v>
      </c>
      <c r="N20" s="110">
        <f t="shared" si="15"/>
        <v>965</v>
      </c>
      <c r="O20" s="222"/>
      <c r="P20" s="157"/>
      <c r="Q20" s="157"/>
      <c r="R20" s="157"/>
      <c r="S20" s="157"/>
      <c r="T20" s="157"/>
      <c r="U20" s="173"/>
      <c r="V20" s="173"/>
      <c r="W20" s="173"/>
      <c r="X20" s="157"/>
      <c r="Y20" s="157"/>
      <c r="Z20" s="157"/>
      <c r="AA20" s="223">
        <f>IF('[1]期日前　市議'!AS35="","",'[1]期日前　市議'!AS35)</f>
        <v>4083</v>
      </c>
      <c r="AB20" s="103">
        <f>IF('[1]期日前　市議'!AT35="","",'[1]期日前　市議'!AT35)</f>
        <v>3957</v>
      </c>
      <c r="AC20" s="104">
        <f t="shared" si="16"/>
        <v>8040</v>
      </c>
      <c r="AD20" s="105">
        <f>IF('[1]期日前　市議'!AX35="","",'[1]期日前　市議'!AX35)</f>
        <v>1605</v>
      </c>
      <c r="AE20" s="103">
        <f>IF('[1]期日前　市議'!AY35="","",'[1]期日前　市議'!AY35)</f>
        <v>1647</v>
      </c>
      <c r="AF20" s="111">
        <f t="shared" si="17"/>
        <v>3252</v>
      </c>
      <c r="AG20" s="175"/>
      <c r="AH20" s="173"/>
      <c r="AI20" s="176"/>
      <c r="AJ20" s="109">
        <f>IF(AA20="","",SUM(AA20,AD20,AG20))</f>
        <v>5688</v>
      </c>
      <c r="AK20" s="103">
        <f t="shared" si="18"/>
        <v>5604</v>
      </c>
      <c r="AL20" s="224">
        <f t="shared" si="18"/>
        <v>11292</v>
      </c>
      <c r="AU20" s="155"/>
      <c r="AV20" s="98"/>
      <c r="AW20" s="98"/>
      <c r="AX20" s="98"/>
    </row>
    <row r="21" spans="1:54" ht="24.9" customHeight="1" x14ac:dyDescent="0.5">
      <c r="A21" s="100">
        <f t="shared" si="12"/>
        <v>43556</v>
      </c>
      <c r="B21" s="101" t="s">
        <v>15</v>
      </c>
      <c r="C21" s="102">
        <f>IF('[1]期日前　市議'!Q36="","",'[1]期日前　市議'!Q36)</f>
        <v>214</v>
      </c>
      <c r="D21" s="103">
        <f>IF('[1]期日前　市議'!R36="","",'[1]期日前　市議'!R36)</f>
        <v>275</v>
      </c>
      <c r="E21" s="104">
        <f t="shared" si="13"/>
        <v>489</v>
      </c>
      <c r="F21" s="105">
        <f>IF('[1]期日前　市議'!V36="","",'[1]期日前　市議'!V36)</f>
        <v>117</v>
      </c>
      <c r="G21" s="103">
        <f>IF('[1]期日前　市議'!W36="","",'[1]期日前　市議'!W36)</f>
        <v>155</v>
      </c>
      <c r="H21" s="111">
        <f t="shared" si="14"/>
        <v>272</v>
      </c>
      <c r="I21" s="175"/>
      <c r="J21" s="173"/>
      <c r="K21" s="176"/>
      <c r="L21" s="109">
        <f t="shared" si="15"/>
        <v>331</v>
      </c>
      <c r="M21" s="104">
        <f t="shared" si="15"/>
        <v>430</v>
      </c>
      <c r="N21" s="110">
        <f t="shared" si="15"/>
        <v>761</v>
      </c>
      <c r="O21" s="222"/>
      <c r="P21" s="157"/>
      <c r="Q21" s="157"/>
      <c r="R21" s="157"/>
      <c r="S21" s="157"/>
      <c r="T21" s="157"/>
      <c r="U21" s="173"/>
      <c r="V21" s="173"/>
      <c r="W21" s="173"/>
      <c r="X21" s="157"/>
      <c r="Y21" s="157"/>
      <c r="Z21" s="157"/>
      <c r="AA21" s="223">
        <f>IF('[1]期日前　市議'!AS36="","",'[1]期日前　市議'!AS36)</f>
        <v>2554</v>
      </c>
      <c r="AB21" s="103">
        <f>IF('[1]期日前　市議'!AT36="","",'[1]期日前　市議'!AT36)</f>
        <v>3082</v>
      </c>
      <c r="AC21" s="104">
        <f t="shared" si="16"/>
        <v>5636</v>
      </c>
      <c r="AD21" s="105">
        <f>IF('[1]期日前　市議'!AX36="","",'[1]期日前　市議'!AX36)</f>
        <v>949</v>
      </c>
      <c r="AE21" s="103">
        <f>IF('[1]期日前　市議'!AY36="","",'[1]期日前　市議'!AY36)</f>
        <v>1280</v>
      </c>
      <c r="AF21" s="111">
        <f t="shared" si="17"/>
        <v>2229</v>
      </c>
      <c r="AG21" s="175"/>
      <c r="AH21" s="173"/>
      <c r="AI21" s="176"/>
      <c r="AJ21" s="109">
        <f>IF(AA21="","",SUM(AA21,AD21,AG21))</f>
        <v>3503</v>
      </c>
      <c r="AK21" s="103">
        <f t="shared" si="18"/>
        <v>4362</v>
      </c>
      <c r="AL21" s="224">
        <f t="shared" si="18"/>
        <v>7865</v>
      </c>
      <c r="AU21" s="155"/>
      <c r="AV21" s="98"/>
      <c r="AW21" s="98"/>
      <c r="AX21" s="98"/>
    </row>
    <row r="22" spans="1:54" ht="24.9" customHeight="1" x14ac:dyDescent="0.5">
      <c r="A22" s="100">
        <f t="shared" si="12"/>
        <v>43557</v>
      </c>
      <c r="B22" s="101" t="s">
        <v>16</v>
      </c>
      <c r="C22" s="102">
        <f>IF('[1]期日前　市議'!Q37="","",'[1]期日前　市議'!Q37)</f>
        <v>258</v>
      </c>
      <c r="D22" s="103">
        <f>IF('[1]期日前　市議'!R37="","",'[1]期日前　市議'!R37)</f>
        <v>321</v>
      </c>
      <c r="E22" s="104">
        <f t="shared" si="13"/>
        <v>579</v>
      </c>
      <c r="F22" s="105">
        <f>IF('[1]期日前　市議'!V37="","",'[1]期日前　市議'!V37)</f>
        <v>106</v>
      </c>
      <c r="G22" s="103">
        <f>IF('[1]期日前　市議'!W37="","",'[1]期日前　市議'!W37)</f>
        <v>165</v>
      </c>
      <c r="H22" s="111">
        <f t="shared" si="14"/>
        <v>271</v>
      </c>
      <c r="I22" s="175"/>
      <c r="J22" s="173"/>
      <c r="K22" s="176"/>
      <c r="L22" s="109">
        <f t="shared" si="15"/>
        <v>364</v>
      </c>
      <c r="M22" s="104">
        <f t="shared" si="15"/>
        <v>486</v>
      </c>
      <c r="N22" s="110">
        <f t="shared" si="15"/>
        <v>850</v>
      </c>
      <c r="O22" s="222"/>
      <c r="P22" s="157"/>
      <c r="Q22" s="157"/>
      <c r="R22" s="157"/>
      <c r="S22" s="157"/>
      <c r="T22" s="157"/>
      <c r="U22" s="173"/>
      <c r="V22" s="173"/>
      <c r="W22" s="173"/>
      <c r="X22" s="157"/>
      <c r="Y22" s="157"/>
      <c r="Z22" s="157"/>
      <c r="AA22" s="223">
        <f>IF('[1]期日前　市議'!AS37="","",'[1]期日前　市議'!AS37)</f>
        <v>2803</v>
      </c>
      <c r="AB22" s="103">
        <f>IF('[1]期日前　市議'!AT37="","",'[1]期日前　市議'!AT37)</f>
        <v>3580</v>
      </c>
      <c r="AC22" s="104">
        <f t="shared" si="16"/>
        <v>6383</v>
      </c>
      <c r="AD22" s="105">
        <f>IF('[1]期日前　市議'!AX37="","",'[1]期日前　市議'!AX37)</f>
        <v>1068</v>
      </c>
      <c r="AE22" s="103">
        <f>IF('[1]期日前　市議'!AY37="","",'[1]期日前　市議'!AY37)</f>
        <v>1354</v>
      </c>
      <c r="AF22" s="111">
        <f t="shared" si="17"/>
        <v>2422</v>
      </c>
      <c r="AG22" s="175"/>
      <c r="AH22" s="173"/>
      <c r="AI22" s="176"/>
      <c r="AJ22" s="109">
        <f>IF(AA22="","",SUM(AA22,AD22,AG22))</f>
        <v>3871</v>
      </c>
      <c r="AK22" s="103">
        <f t="shared" si="18"/>
        <v>4934</v>
      </c>
      <c r="AL22" s="224">
        <f t="shared" si="18"/>
        <v>8805</v>
      </c>
      <c r="AU22" s="155"/>
      <c r="AV22" s="98"/>
      <c r="AW22" s="98"/>
      <c r="AX22" s="98"/>
    </row>
    <row r="23" spans="1:54" ht="24.9" customHeight="1" x14ac:dyDescent="0.5">
      <c r="A23" s="100">
        <f t="shared" si="12"/>
        <v>43558</v>
      </c>
      <c r="B23" s="101" t="s">
        <v>17</v>
      </c>
      <c r="C23" s="102">
        <f>IF('[1]期日前　市議'!Q38="","",'[1]期日前　市議'!Q38)</f>
        <v>258</v>
      </c>
      <c r="D23" s="103">
        <f>IF('[1]期日前　市議'!R38="","",'[1]期日前　市議'!R38)</f>
        <v>394</v>
      </c>
      <c r="E23" s="104">
        <f t="shared" si="13"/>
        <v>652</v>
      </c>
      <c r="F23" s="105">
        <f>IF('[1]期日前　市議'!V38="","",'[1]期日前　市議'!V38)</f>
        <v>144</v>
      </c>
      <c r="G23" s="103">
        <f>IF('[1]期日前　市議'!W38="","",'[1]期日前　市議'!W38)</f>
        <v>184</v>
      </c>
      <c r="H23" s="111">
        <f t="shared" si="14"/>
        <v>328</v>
      </c>
      <c r="I23" s="178"/>
      <c r="J23" s="179"/>
      <c r="K23" s="180"/>
      <c r="L23" s="109">
        <f t="shared" si="15"/>
        <v>402</v>
      </c>
      <c r="M23" s="104">
        <f t="shared" si="15"/>
        <v>578</v>
      </c>
      <c r="N23" s="110">
        <f t="shared" si="15"/>
        <v>980</v>
      </c>
      <c r="O23" s="222"/>
      <c r="P23" s="157"/>
      <c r="Q23" s="157"/>
      <c r="R23" s="157"/>
      <c r="S23" s="157"/>
      <c r="T23" s="157"/>
      <c r="U23" s="173"/>
      <c r="V23" s="173"/>
      <c r="W23" s="173"/>
      <c r="X23" s="157"/>
      <c r="Y23" s="157"/>
      <c r="Z23" s="157"/>
      <c r="AA23" s="223">
        <f>IF('[1]期日前　市議'!AS38="","",'[1]期日前　市議'!AS38)</f>
        <v>3291</v>
      </c>
      <c r="AB23" s="103">
        <f>IF('[1]期日前　市議'!AT38="","",'[1]期日前　市議'!AT38)</f>
        <v>4147</v>
      </c>
      <c r="AC23" s="104">
        <f t="shared" si="16"/>
        <v>7438</v>
      </c>
      <c r="AD23" s="105">
        <f>IF('[1]期日前　市議'!AX38="","",'[1]期日前　市議'!AX38)</f>
        <v>1327</v>
      </c>
      <c r="AE23" s="103">
        <f>IF('[1]期日前　市議'!AY38="","",'[1]期日前　市議'!AY38)</f>
        <v>1765</v>
      </c>
      <c r="AF23" s="111">
        <f t="shared" si="17"/>
        <v>3092</v>
      </c>
      <c r="AG23" s="178"/>
      <c r="AH23" s="179"/>
      <c r="AI23" s="180"/>
      <c r="AJ23" s="109">
        <f>IF(AA23="","",SUM(AA23,AD23,AG23))</f>
        <v>4618</v>
      </c>
      <c r="AK23" s="103">
        <f t="shared" si="18"/>
        <v>5912</v>
      </c>
      <c r="AL23" s="224">
        <f t="shared" si="18"/>
        <v>10530</v>
      </c>
      <c r="AU23" s="155"/>
      <c r="AV23" s="98"/>
      <c r="AW23" s="98"/>
      <c r="AX23" s="98"/>
    </row>
    <row r="24" spans="1:54" ht="24.9" customHeight="1" x14ac:dyDescent="0.5">
      <c r="A24" s="100">
        <f t="shared" si="12"/>
        <v>43559</v>
      </c>
      <c r="B24" s="101" t="s">
        <v>18</v>
      </c>
      <c r="C24" s="102">
        <f>IF('[1]期日前　市議'!Q39="","",'[1]期日前　市議'!Q39)</f>
        <v>342</v>
      </c>
      <c r="D24" s="103">
        <f>IF('[1]期日前　市議'!R39="","",'[1]期日前　市議'!R39)</f>
        <v>413</v>
      </c>
      <c r="E24" s="104">
        <f t="shared" si="13"/>
        <v>755</v>
      </c>
      <c r="F24" s="105">
        <f>IF('[1]期日前　市議'!V39="","",'[1]期日前　市議'!V39)</f>
        <v>143</v>
      </c>
      <c r="G24" s="103">
        <f>IF('[1]期日前　市議'!W39="","",'[1]期日前　市議'!W39)</f>
        <v>220</v>
      </c>
      <c r="H24" s="111">
        <f t="shared" si="14"/>
        <v>363</v>
      </c>
      <c r="I24" s="109">
        <f>IF('[1]期日前　市議'!Y39="","",'[1]期日前　市議'!Y39)</f>
        <v>83</v>
      </c>
      <c r="J24" s="103">
        <f>IF('[1]期日前　市議'!Z39="","",'[1]期日前　市議'!Z39)</f>
        <v>117</v>
      </c>
      <c r="K24" s="111">
        <f>IF(I24="","",SUM(I24:J24))</f>
        <v>200</v>
      </c>
      <c r="L24" s="109">
        <f t="shared" si="15"/>
        <v>568</v>
      </c>
      <c r="M24" s="104">
        <f t="shared" si="15"/>
        <v>750</v>
      </c>
      <c r="N24" s="110">
        <f t="shared" si="15"/>
        <v>1318</v>
      </c>
      <c r="O24" s="222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223">
        <f>IF('[1]期日前　市議'!AS39="","",'[1]期日前　市議'!AS39)</f>
        <v>3544</v>
      </c>
      <c r="AB24" s="103">
        <f>IF('[1]期日前　市議'!AT39="","",'[1]期日前　市議'!AT39)</f>
        <v>4532</v>
      </c>
      <c r="AC24" s="104">
        <f t="shared" si="16"/>
        <v>8076</v>
      </c>
      <c r="AD24" s="105">
        <f>IF('[1]期日前　市議'!AX39="","",'[1]期日前　市議'!AX39)</f>
        <v>1468</v>
      </c>
      <c r="AE24" s="103">
        <f>IF('[1]期日前　市議'!AY39="","",'[1]期日前　市議'!AY39)</f>
        <v>2034</v>
      </c>
      <c r="AF24" s="111">
        <f t="shared" si="17"/>
        <v>3502</v>
      </c>
      <c r="AG24" s="109">
        <f>IF('[1]期日前　市議'!BA39="","",'[1]期日前　市議'!BA39)</f>
        <v>962</v>
      </c>
      <c r="AH24" s="103">
        <f>IF('[1]期日前　市議'!BB39="","",'[1]期日前　市議'!BB39)</f>
        <v>1643</v>
      </c>
      <c r="AI24" s="111">
        <f>IF(AG24="","",SUM(AG24:AH24))</f>
        <v>2605</v>
      </c>
      <c r="AJ24" s="109">
        <f t="shared" ref="AJ24:AK26" si="19">IF(AA24="","",SUM(AA24,AD24,AG24))</f>
        <v>5974</v>
      </c>
      <c r="AK24" s="103">
        <f t="shared" si="19"/>
        <v>8209</v>
      </c>
      <c r="AL24" s="224">
        <f t="shared" si="18"/>
        <v>14183</v>
      </c>
      <c r="AU24" s="155"/>
      <c r="AV24" s="98"/>
      <c r="AW24" s="98"/>
      <c r="AX24" s="98"/>
    </row>
    <row r="25" spans="1:54" ht="24.9" customHeight="1" x14ac:dyDescent="0.5">
      <c r="A25" s="100">
        <f t="shared" si="12"/>
        <v>43560</v>
      </c>
      <c r="B25" s="101" t="s">
        <v>19</v>
      </c>
      <c r="C25" s="102">
        <f>IF('[1]期日前　市議'!Q40="","",'[1]期日前　市議'!Q40)</f>
        <v>366</v>
      </c>
      <c r="D25" s="103">
        <f>IF('[1]期日前　市議'!R40="","",'[1]期日前　市議'!R40)</f>
        <v>526</v>
      </c>
      <c r="E25" s="104">
        <f t="shared" si="13"/>
        <v>892</v>
      </c>
      <c r="F25" s="105">
        <f>IF('[1]期日前　市議'!V40="","",'[1]期日前　市議'!V40)</f>
        <v>158</v>
      </c>
      <c r="G25" s="103">
        <f>IF('[1]期日前　市議'!W40="","",'[1]期日前　市議'!W40)</f>
        <v>221</v>
      </c>
      <c r="H25" s="111">
        <f t="shared" si="14"/>
        <v>379</v>
      </c>
      <c r="I25" s="109">
        <f>IF('[1]期日前　市議'!Y40="","",'[1]期日前　市議'!Y40)</f>
        <v>65</v>
      </c>
      <c r="J25" s="103">
        <f>IF('[1]期日前　市議'!Z40="","",'[1]期日前　市議'!Z40)</f>
        <v>123</v>
      </c>
      <c r="K25" s="111">
        <f>IF(I25="","",SUM(I25:J25))</f>
        <v>188</v>
      </c>
      <c r="L25" s="109">
        <f t="shared" si="15"/>
        <v>589</v>
      </c>
      <c r="M25" s="104">
        <f t="shared" si="15"/>
        <v>870</v>
      </c>
      <c r="N25" s="110">
        <f t="shared" si="15"/>
        <v>1459</v>
      </c>
      <c r="O25" s="222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223">
        <f>IF('[1]期日前　市議'!AS40="","",'[1]期日前　市議'!AS40)</f>
        <v>4066</v>
      </c>
      <c r="AB25" s="103">
        <f>IF('[1]期日前　市議'!AT40="","",'[1]期日前　市議'!AT40)</f>
        <v>5327</v>
      </c>
      <c r="AC25" s="104">
        <f t="shared" si="16"/>
        <v>9393</v>
      </c>
      <c r="AD25" s="105">
        <f>IF('[1]期日前　市議'!AX40="","",'[1]期日前　市議'!AX40)</f>
        <v>1633</v>
      </c>
      <c r="AE25" s="103">
        <f>IF('[1]期日前　市議'!AY40="","",'[1]期日前　市議'!AY40)</f>
        <v>2319</v>
      </c>
      <c r="AF25" s="111">
        <f t="shared" si="17"/>
        <v>3952</v>
      </c>
      <c r="AG25" s="109">
        <f>IF('[1]期日前　市議'!BA40="","",'[1]期日前　市議'!BA40)</f>
        <v>985</v>
      </c>
      <c r="AH25" s="103">
        <f>IF('[1]期日前　市議'!BB40="","",'[1]期日前　市議'!BB40)</f>
        <v>1781</v>
      </c>
      <c r="AI25" s="111">
        <f>IF(AG25="","",SUM(AG25:AH25))</f>
        <v>2766</v>
      </c>
      <c r="AJ25" s="109">
        <f t="shared" si="19"/>
        <v>6684</v>
      </c>
      <c r="AK25" s="103">
        <f t="shared" si="19"/>
        <v>9427</v>
      </c>
      <c r="AL25" s="224">
        <f t="shared" si="18"/>
        <v>16111</v>
      </c>
      <c r="AU25" s="155"/>
      <c r="AV25" s="98"/>
      <c r="AW25" s="98"/>
      <c r="AX25" s="98"/>
    </row>
    <row r="26" spans="1:54" ht="24.9" customHeight="1" thickBot="1" x14ac:dyDescent="0.55000000000000004">
      <c r="A26" s="100">
        <f t="shared" si="12"/>
        <v>43561</v>
      </c>
      <c r="B26" s="101" t="s">
        <v>13</v>
      </c>
      <c r="C26" s="139">
        <f>IF('[1]期日前　市議'!Q41="","",'[1]期日前　市議'!Q41)</f>
        <v>609</v>
      </c>
      <c r="D26" s="132">
        <f>IF('[1]期日前　市議'!R41="","",'[1]期日前　市議'!R41)</f>
        <v>660</v>
      </c>
      <c r="E26" s="133">
        <f t="shared" si="13"/>
        <v>1269</v>
      </c>
      <c r="F26" s="131">
        <f>IF('[1]期日前　市議'!V41="","",'[1]期日前　市議'!V41)</f>
        <v>320</v>
      </c>
      <c r="G26" s="132">
        <f>IF('[1]期日前　市議'!W41="","",'[1]期日前　市議'!W41)</f>
        <v>384</v>
      </c>
      <c r="H26" s="140">
        <f t="shared" si="14"/>
        <v>704</v>
      </c>
      <c r="I26" s="134">
        <f>IF('[1]期日前　市議'!Y41="","",'[1]期日前　市議'!Y41)</f>
        <v>137</v>
      </c>
      <c r="J26" s="135">
        <f>IF('[1]期日前　市議'!Z41="","",'[1]期日前　市議'!Z41)</f>
        <v>175</v>
      </c>
      <c r="K26" s="136">
        <f>IF(I26="","",SUM(I26:J26))</f>
        <v>312</v>
      </c>
      <c r="L26" s="137">
        <f t="shared" si="15"/>
        <v>1066</v>
      </c>
      <c r="M26" s="133">
        <f>IF(D26="","",SUM(D26,G26,J26))</f>
        <v>1219</v>
      </c>
      <c r="N26" s="158">
        <f>IF(E26="","",SUM(E26,H26,K26))</f>
        <v>2285</v>
      </c>
      <c r="O26" s="222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225">
        <f>IF('[1]期日前　市議'!AS41="","",'[1]期日前　市議'!AS41)</f>
        <v>7900</v>
      </c>
      <c r="AB26" s="132">
        <f>IF('[1]期日前　市議'!AT41="","",'[1]期日前　市議'!AT41)</f>
        <v>8111</v>
      </c>
      <c r="AC26" s="133">
        <f t="shared" si="16"/>
        <v>16011</v>
      </c>
      <c r="AD26" s="131">
        <f>IF('[1]期日前　市議'!AX41="","",'[1]期日前　市議'!AX41)</f>
        <v>3528</v>
      </c>
      <c r="AE26" s="132">
        <f>IF('[1]期日前　市議'!AY41="","",'[1]期日前　市議'!AY41)</f>
        <v>4027</v>
      </c>
      <c r="AF26" s="140">
        <f t="shared" si="17"/>
        <v>7555</v>
      </c>
      <c r="AG26" s="134">
        <f>IF('[1]期日前　市議'!BA41="","",'[1]期日前　市議'!BA41)</f>
        <v>2210</v>
      </c>
      <c r="AH26" s="135">
        <f>IF('[1]期日前　市議'!BB41="","",'[1]期日前　市議'!BB41)</f>
        <v>2910</v>
      </c>
      <c r="AI26" s="136">
        <f>IF(AG26="","",SUM(AG26:AH26))</f>
        <v>5120</v>
      </c>
      <c r="AJ26" s="137">
        <f t="shared" si="19"/>
        <v>13638</v>
      </c>
      <c r="AK26" s="132">
        <f t="shared" si="19"/>
        <v>15048</v>
      </c>
      <c r="AL26" s="226">
        <f>IF(AC26="","",SUM(AC26,AF26,AI26))</f>
        <v>28686</v>
      </c>
      <c r="AU26" s="155"/>
      <c r="AV26" s="98"/>
      <c r="AW26" s="98"/>
      <c r="AX26" s="98"/>
    </row>
    <row r="27" spans="1:54" ht="24.9" customHeight="1" thickBot="1" x14ac:dyDescent="0.55000000000000004">
      <c r="A27" s="142" t="s">
        <v>35</v>
      </c>
      <c r="B27" s="143"/>
      <c r="C27" s="144">
        <f t="shared" ref="C27:H27" si="20">IF(C19="","",SUM(C19:C26))</f>
        <v>2535</v>
      </c>
      <c r="D27" s="145">
        <f t="shared" si="20"/>
        <v>3079</v>
      </c>
      <c r="E27" s="146">
        <f t="shared" si="20"/>
        <v>5614</v>
      </c>
      <c r="F27" s="150">
        <f t="shared" si="20"/>
        <v>1296</v>
      </c>
      <c r="G27" s="145">
        <f t="shared" si="20"/>
        <v>1696</v>
      </c>
      <c r="H27" s="148">
        <f t="shared" si="20"/>
        <v>2992</v>
      </c>
      <c r="I27" s="147">
        <f>IF(I24="","",SUM(I24:I26))</f>
        <v>285</v>
      </c>
      <c r="J27" s="145">
        <f>IF(J24="","",SUM(J24:J26))</f>
        <v>415</v>
      </c>
      <c r="K27" s="148">
        <f>IF(K24="","",SUM(K24:K26))</f>
        <v>700</v>
      </c>
      <c r="L27" s="147">
        <f>IF(L19="","",SUM(L19:L26))</f>
        <v>4116</v>
      </c>
      <c r="M27" s="146">
        <f>IF(M19="","",SUM(M19:M26))</f>
        <v>5190</v>
      </c>
      <c r="N27" s="158">
        <f>IF(N19="","",SUM(N19:N26))</f>
        <v>9306</v>
      </c>
      <c r="O27" s="222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227">
        <f t="shared" ref="AA27:AF27" si="21">IF(AA19="","",SUM(AA19:AA26))</f>
        <v>31297</v>
      </c>
      <c r="AB27" s="228">
        <f t="shared" si="21"/>
        <v>35747</v>
      </c>
      <c r="AC27" s="229">
        <f t="shared" si="21"/>
        <v>67044</v>
      </c>
      <c r="AD27" s="230">
        <f t="shared" si="21"/>
        <v>12666</v>
      </c>
      <c r="AE27" s="228">
        <f t="shared" si="21"/>
        <v>15599</v>
      </c>
      <c r="AF27" s="231">
        <f t="shared" si="21"/>
        <v>28265</v>
      </c>
      <c r="AG27" s="232">
        <f>IF(AG24="","",SUM(AG24:AG26))</f>
        <v>4157</v>
      </c>
      <c r="AH27" s="228">
        <f>IF(AH24="","",SUM(AH24:AH26))</f>
        <v>6334</v>
      </c>
      <c r="AI27" s="231">
        <f>IF(AI24="","",SUM(AI24:AI26))</f>
        <v>10491</v>
      </c>
      <c r="AJ27" s="232">
        <f>IF(AJ19="","",SUM(AJ19:AJ26))</f>
        <v>48120</v>
      </c>
      <c r="AK27" s="228">
        <f>IF(AK19="","",SUM(AK19:AK26))</f>
        <v>57680</v>
      </c>
      <c r="AL27" s="233">
        <f>IF(AL19="","",SUM(AL19:AL26))</f>
        <v>105800</v>
      </c>
      <c r="AU27" s="155"/>
      <c r="AV27" s="98"/>
      <c r="AW27" s="98"/>
      <c r="AX27" s="98"/>
    </row>
    <row r="28" spans="1:54" ht="19.95" customHeight="1" x14ac:dyDescent="0.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98"/>
      <c r="AW28" s="98"/>
      <c r="AX28" s="98"/>
      <c r="AZ28" s="155"/>
      <c r="BA28" s="155"/>
      <c r="BB28" s="155"/>
    </row>
    <row r="29" spans="1:54" ht="15" customHeight="1" x14ac:dyDescent="0.5">
      <c r="AS29" s="155"/>
      <c r="AT29" s="155"/>
      <c r="AU29" s="155"/>
    </row>
    <row r="30" spans="1:54" ht="15" customHeight="1" x14ac:dyDescent="0.5">
      <c r="AS30" s="155"/>
      <c r="AT30" s="155"/>
      <c r="AU30" s="155"/>
    </row>
    <row r="31" spans="1:54" ht="15" customHeight="1" x14ac:dyDescent="0.5">
      <c r="AS31" s="155"/>
      <c r="AT31" s="155"/>
      <c r="AU31" s="155"/>
    </row>
    <row r="32" spans="1:54" ht="15" customHeight="1" x14ac:dyDescent="0.5">
      <c r="AS32" s="155"/>
      <c r="AT32" s="155"/>
      <c r="AU32" s="155"/>
      <c r="AZ32" s="155"/>
      <c r="BA32" s="155"/>
      <c r="BB32" s="155"/>
    </row>
    <row r="33" spans="3:54" ht="15" customHeight="1" x14ac:dyDescent="0.5">
      <c r="AS33" s="155"/>
      <c r="AT33" s="155"/>
      <c r="AU33" s="155"/>
      <c r="AZ33" s="155"/>
      <c r="BA33" s="155"/>
      <c r="BB33" s="155"/>
    </row>
    <row r="34" spans="3:54" ht="15" customHeight="1" x14ac:dyDescent="0.5">
      <c r="AS34" s="155"/>
      <c r="AT34" s="155"/>
      <c r="AU34" s="155"/>
      <c r="AZ34" s="155"/>
      <c r="BA34" s="155"/>
      <c r="BB34" s="155"/>
    </row>
    <row r="35" spans="3:54" ht="15" customHeight="1" x14ac:dyDescent="0.5">
      <c r="AS35" s="155"/>
      <c r="AT35" s="155"/>
      <c r="AU35" s="155"/>
      <c r="AZ35" s="155"/>
      <c r="BA35" s="155"/>
      <c r="BB35" s="155"/>
    </row>
    <row r="36" spans="3:54" ht="15" customHeight="1" x14ac:dyDescent="0.5">
      <c r="AS36" s="155"/>
      <c r="AT36" s="155"/>
      <c r="AU36" s="155"/>
      <c r="AZ36" s="155"/>
      <c r="BA36" s="155"/>
      <c r="BB36" s="155"/>
    </row>
    <row r="37" spans="3:54" ht="15" customHeight="1" x14ac:dyDescent="0.5">
      <c r="AS37" s="155"/>
      <c r="AT37" s="155"/>
      <c r="AU37" s="155"/>
    </row>
    <row r="38" spans="3:54" ht="13.2" customHeight="1" x14ac:dyDescent="0.5">
      <c r="AS38" s="190"/>
      <c r="AT38" s="190"/>
      <c r="AU38" s="155"/>
      <c r="AZ38" s="68"/>
      <c r="BA38" s="68"/>
      <c r="BB38" s="68"/>
    </row>
    <row r="39" spans="3:54" ht="13.2" customHeight="1" x14ac:dyDescent="0.5">
      <c r="AS39" s="190"/>
      <c r="AT39" s="190"/>
      <c r="AU39" s="155"/>
    </row>
    <row r="40" spans="3:54" ht="13.2" customHeight="1" x14ac:dyDescent="0.5">
      <c r="AS40" s="190"/>
      <c r="AT40" s="190"/>
      <c r="AU40" s="155"/>
    </row>
    <row r="41" spans="3:54" ht="13.2" customHeight="1" x14ac:dyDescent="0.5">
      <c r="AS41" s="191"/>
      <c r="AT41" s="191"/>
    </row>
    <row r="42" spans="3:54" ht="13.2" customHeight="1" x14ac:dyDescent="0.5">
      <c r="AS42" s="191"/>
      <c r="AT42" s="191"/>
    </row>
    <row r="43" spans="3:54" ht="13.2" customHeight="1" x14ac:dyDescent="0.5">
      <c r="AS43" s="191"/>
      <c r="AT43" s="191"/>
    </row>
    <row r="44" spans="3:54" ht="11.4" customHeight="1" x14ac:dyDescent="0.5">
      <c r="C44" s="155"/>
      <c r="F44" s="155"/>
      <c r="N44" s="155"/>
      <c r="Q44" s="155"/>
      <c r="T44" s="155"/>
      <c r="U44" s="155"/>
      <c r="V44" s="155"/>
      <c r="W44" s="155"/>
      <c r="AB44" s="155"/>
      <c r="AE44" s="155"/>
      <c r="AO44" s="155"/>
    </row>
    <row r="45" spans="3:54" ht="11.4" customHeight="1" x14ac:dyDescent="0.5">
      <c r="C45" s="155"/>
      <c r="F45" s="155"/>
      <c r="N45" s="155"/>
      <c r="Q45" s="155"/>
      <c r="T45" s="155"/>
      <c r="U45" s="155"/>
      <c r="V45" s="155"/>
      <c r="W45" s="155"/>
      <c r="AB45" s="155"/>
      <c r="AE45" s="155"/>
      <c r="AO45" s="155"/>
    </row>
  </sheetData>
  <sheetProtection algorithmName="SHA-512" hashValue="yP82+iZlarlf/ewZI8H8Lx+38jTU6BMZKmpV0/eKK6JTOnlqlbdjUQL6fo5VAW02/BDlFchYNijly7nOCAmm0A==" saltValue="JEk8xDzG8oE7CS9GDLDiDA==" spinCount="100000" sheet="1" objects="1" scenarios="1"/>
  <mergeCells count="40">
    <mergeCell ref="AJ4:AL4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I6:K10"/>
    <mergeCell ref="U6:W10"/>
    <mergeCell ref="AG6:AI10"/>
    <mergeCell ref="A14:B14"/>
    <mergeCell ref="A16:B18"/>
    <mergeCell ref="C16:N16"/>
    <mergeCell ref="O16:Z16"/>
    <mergeCell ref="AA16:AL16"/>
    <mergeCell ref="C17:E17"/>
    <mergeCell ref="F17:H17"/>
    <mergeCell ref="A27:B27"/>
    <mergeCell ref="AA17:AC17"/>
    <mergeCell ref="AD17:AF17"/>
    <mergeCell ref="AG17:AI17"/>
    <mergeCell ref="AJ17:AL17"/>
    <mergeCell ref="I19:K23"/>
    <mergeCell ref="U19:W23"/>
    <mergeCell ref="AG19:AI23"/>
    <mergeCell ref="I17:K17"/>
    <mergeCell ref="L17:N17"/>
    <mergeCell ref="O17:Q17"/>
    <mergeCell ref="R17:T17"/>
    <mergeCell ref="U17:W17"/>
    <mergeCell ref="X17:Z17"/>
  </mergeCells>
  <phoneticPr fontId="2"/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1"/>
  <sheetViews>
    <sheetView view="pageBreakPreview" topLeftCell="D1" zoomScaleNormal="100" zoomScaleSheetLayoutView="100" workbookViewId="0">
      <selection activeCell="O16" sqref="O16:Q16"/>
    </sheetView>
  </sheetViews>
  <sheetFormatPr defaultColWidth="7.36328125" defaultRowHeight="17.399999999999999" x14ac:dyDescent="0.5"/>
  <cols>
    <col min="1" max="1" width="5.08984375" style="236" customWidth="1"/>
    <col min="2" max="2" width="2.7265625" style="236" customWidth="1"/>
    <col min="3" max="38" width="3.81640625" style="236" customWidth="1"/>
    <col min="39" max="39" width="5" style="236" customWidth="1"/>
    <col min="40" max="40" width="5.90625" style="236" customWidth="1"/>
    <col min="41" max="41" width="2.7265625" style="236" customWidth="1"/>
    <col min="42" max="42" width="7.36328125" style="236"/>
    <col min="43" max="43" width="8.1796875" style="236" customWidth="1"/>
    <col min="44" max="16384" width="7.36328125" style="236"/>
  </cols>
  <sheetData>
    <row r="1" spans="1:43" ht="22.2" x14ac:dyDescent="0.5">
      <c r="A1" s="234" t="s">
        <v>59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/>
      <c r="AN1" s="235"/>
      <c r="AO1" s="235"/>
      <c r="AP1" s="235"/>
      <c r="AQ1" s="235"/>
    </row>
    <row r="3" spans="1:43" ht="18" thickBot="1" x14ac:dyDescent="0.55000000000000004">
      <c r="A3" s="237" t="s">
        <v>1</v>
      </c>
      <c r="B3" s="238"/>
      <c r="AJ3" s="238"/>
    </row>
    <row r="4" spans="1:43" x14ac:dyDescent="0.5">
      <c r="A4" s="71" t="s">
        <v>60</v>
      </c>
      <c r="B4" s="72"/>
      <c r="C4" s="239" t="s">
        <v>30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1"/>
      <c r="R4" s="239" t="s">
        <v>61</v>
      </c>
      <c r="S4" s="240"/>
      <c r="T4" s="240"/>
      <c r="U4" s="240"/>
      <c r="V4" s="240"/>
      <c r="W4" s="240"/>
      <c r="X4" s="240"/>
      <c r="Y4" s="240"/>
      <c r="Z4" s="241"/>
      <c r="AA4" s="239" t="s">
        <v>62</v>
      </c>
      <c r="AB4" s="240"/>
      <c r="AC4" s="240"/>
      <c r="AD4" s="240"/>
      <c r="AE4" s="240"/>
      <c r="AF4" s="240"/>
      <c r="AG4" s="240"/>
      <c r="AH4" s="240"/>
      <c r="AI4" s="241"/>
      <c r="AJ4" s="242" t="s">
        <v>63</v>
      </c>
      <c r="AK4" s="243"/>
      <c r="AL4" s="244"/>
    </row>
    <row r="5" spans="1:43" x14ac:dyDescent="0.5">
      <c r="A5" s="76"/>
      <c r="B5" s="77"/>
      <c r="C5" s="245" t="s">
        <v>64</v>
      </c>
      <c r="D5" s="246"/>
      <c r="E5" s="246"/>
      <c r="F5" s="247" t="s">
        <v>27</v>
      </c>
      <c r="G5" s="248"/>
      <c r="H5" s="249"/>
      <c r="I5" s="250" t="s">
        <v>65</v>
      </c>
      <c r="J5" s="248"/>
      <c r="K5" s="251"/>
      <c r="L5" s="247" t="s">
        <v>38</v>
      </c>
      <c r="M5" s="248"/>
      <c r="N5" s="249"/>
      <c r="O5" s="252" t="s">
        <v>66</v>
      </c>
      <c r="P5" s="246"/>
      <c r="Q5" s="253"/>
      <c r="R5" s="254" t="s">
        <v>43</v>
      </c>
      <c r="S5" s="248"/>
      <c r="T5" s="251"/>
      <c r="U5" s="247" t="s">
        <v>67</v>
      </c>
      <c r="V5" s="248"/>
      <c r="W5" s="249"/>
      <c r="X5" s="250" t="s">
        <v>68</v>
      </c>
      <c r="Y5" s="248"/>
      <c r="Z5" s="255"/>
      <c r="AA5" s="254" t="s">
        <v>69</v>
      </c>
      <c r="AB5" s="248"/>
      <c r="AC5" s="251"/>
      <c r="AD5" s="247" t="s">
        <v>51</v>
      </c>
      <c r="AE5" s="248"/>
      <c r="AF5" s="249"/>
      <c r="AG5" s="250" t="s">
        <v>68</v>
      </c>
      <c r="AH5" s="248"/>
      <c r="AI5" s="255"/>
      <c r="AJ5" s="78"/>
      <c r="AK5" s="79"/>
      <c r="AL5" s="88"/>
    </row>
    <row r="6" spans="1:43" x14ac:dyDescent="0.5">
      <c r="A6" s="89"/>
      <c r="B6" s="90"/>
      <c r="C6" s="256" t="s">
        <v>6</v>
      </c>
      <c r="D6" s="257" t="s">
        <v>7</v>
      </c>
      <c r="E6" s="258" t="s">
        <v>8</v>
      </c>
      <c r="F6" s="259" t="s">
        <v>6</v>
      </c>
      <c r="G6" s="257" t="s">
        <v>7</v>
      </c>
      <c r="H6" s="260" t="s">
        <v>8</v>
      </c>
      <c r="I6" s="261" t="s">
        <v>6</v>
      </c>
      <c r="J6" s="257" t="s">
        <v>7</v>
      </c>
      <c r="K6" s="258" t="s">
        <v>8</v>
      </c>
      <c r="L6" s="259" t="s">
        <v>6</v>
      </c>
      <c r="M6" s="257" t="s">
        <v>7</v>
      </c>
      <c r="N6" s="260" t="s">
        <v>8</v>
      </c>
      <c r="O6" s="261" t="s">
        <v>6</v>
      </c>
      <c r="P6" s="257" t="s">
        <v>7</v>
      </c>
      <c r="Q6" s="262" t="s">
        <v>8</v>
      </c>
      <c r="R6" s="263" t="s">
        <v>6</v>
      </c>
      <c r="S6" s="257" t="s">
        <v>7</v>
      </c>
      <c r="T6" s="258" t="s">
        <v>8</v>
      </c>
      <c r="U6" s="259" t="s">
        <v>6</v>
      </c>
      <c r="V6" s="257" t="s">
        <v>7</v>
      </c>
      <c r="W6" s="260" t="s">
        <v>8</v>
      </c>
      <c r="X6" s="261" t="s">
        <v>6</v>
      </c>
      <c r="Y6" s="257" t="s">
        <v>7</v>
      </c>
      <c r="Z6" s="264" t="s">
        <v>8</v>
      </c>
      <c r="AA6" s="263" t="s">
        <v>6</v>
      </c>
      <c r="AB6" s="257" t="s">
        <v>7</v>
      </c>
      <c r="AC6" s="258" t="s">
        <v>8</v>
      </c>
      <c r="AD6" s="259" t="s">
        <v>6</v>
      </c>
      <c r="AE6" s="257" t="s">
        <v>7</v>
      </c>
      <c r="AF6" s="260" t="s">
        <v>8</v>
      </c>
      <c r="AG6" s="261" t="s">
        <v>6</v>
      </c>
      <c r="AH6" s="257" t="s">
        <v>7</v>
      </c>
      <c r="AI6" s="264" t="s">
        <v>8</v>
      </c>
      <c r="AJ6" s="256" t="s">
        <v>6</v>
      </c>
      <c r="AK6" s="257" t="s">
        <v>7</v>
      </c>
      <c r="AL6" s="262" t="s">
        <v>8</v>
      </c>
    </row>
    <row r="7" spans="1:43" x14ac:dyDescent="0.5">
      <c r="A7" s="265">
        <f>'[1]期日前　県議'!A11</f>
        <v>43559</v>
      </c>
      <c r="B7" s="96" t="str">
        <f>'[1]期日前　県議'!B11</f>
        <v>木</v>
      </c>
      <c r="C7" s="266">
        <f>IF('[1]期日前　県議'!K11="","",'[1]期日前　県議'!K11)</f>
        <v>64</v>
      </c>
      <c r="D7" s="267">
        <f>IF('[1]期日前　県議'!L11="","",'[1]期日前　県議'!L11)</f>
        <v>110</v>
      </c>
      <c r="E7" s="268">
        <f>IF(C7="","",SUM(C7:D7))</f>
        <v>174</v>
      </c>
      <c r="F7" s="269">
        <f>IF('[1]期日前　県議'!AM11="","",'[1]期日前　県議'!AM11)</f>
        <v>135</v>
      </c>
      <c r="G7" s="267">
        <f>IF('[1]期日前　県議'!AN11="","",'[1]期日前　県議'!AN11)</f>
        <v>225</v>
      </c>
      <c r="H7" s="270">
        <f>IF(F7="","",SUM(F7:G7))</f>
        <v>360</v>
      </c>
      <c r="I7" s="271">
        <f>IF('[1]期日前　県議'!K25="","",'[1]期日前　県議'!K25)</f>
        <v>166</v>
      </c>
      <c r="J7" s="267">
        <f>IF('[1]期日前　県議'!L25="","",'[1]期日前　県議'!L25)</f>
        <v>287</v>
      </c>
      <c r="K7" s="268">
        <f>IF(I7="","",SUM(I7:J7))</f>
        <v>453</v>
      </c>
      <c r="L7" s="269">
        <f>IF('[1]期日前　県議'!Y25="","",'[1]期日前　県議'!Y25)</f>
        <v>60</v>
      </c>
      <c r="M7" s="267">
        <f>IF('[1]期日前　県議'!Z25="","",'[1]期日前　県議'!Z25)</f>
        <v>110</v>
      </c>
      <c r="N7" s="270">
        <f>IF(L7="","",SUM(L7:M7))</f>
        <v>170</v>
      </c>
      <c r="O7" s="271">
        <f t="shared" ref="O7:P9" si="0">IF(C7="","",SUM(C7+F7+I7+L7))</f>
        <v>425</v>
      </c>
      <c r="P7" s="267">
        <f t="shared" si="0"/>
        <v>732</v>
      </c>
      <c r="Q7" s="272">
        <f>IF(O7="","",SUM(O7:P7))</f>
        <v>1157</v>
      </c>
      <c r="R7" s="273">
        <f>IF('[1]期日前　県議'!AM25="","",'[1]期日前　県議'!AM25)</f>
        <v>222</v>
      </c>
      <c r="S7" s="267">
        <f>IF('[1]期日前　県議'!AN25="","",'[1]期日前　県議'!AN25)</f>
        <v>386</v>
      </c>
      <c r="T7" s="268">
        <f>IF(R7="","",SUM(R7:S7))</f>
        <v>608</v>
      </c>
      <c r="U7" s="269">
        <f>IF('[1]期日前　県議'!BA25="","",'[1]期日前　県議'!BA25)</f>
        <v>90</v>
      </c>
      <c r="V7" s="267">
        <f>IF('[1]期日前　県議'!BB25="","",'[1]期日前　県議'!BB25)</f>
        <v>166</v>
      </c>
      <c r="W7" s="270">
        <f>IF(U7="","",SUM(U7:V7))</f>
        <v>256</v>
      </c>
      <c r="X7" s="271">
        <f t="shared" ref="X7:Y9" si="1">IF(R7="","",R7+U7)</f>
        <v>312</v>
      </c>
      <c r="Y7" s="267">
        <f t="shared" si="1"/>
        <v>552</v>
      </c>
      <c r="Z7" s="274">
        <f>IF(X7="","",SUM(X7:Y7))</f>
        <v>864</v>
      </c>
      <c r="AA7" s="273" t="str">
        <f>IF('[1]期日前　県議'!K39="","",'[1]期日前　県議'!K39)</f>
        <v/>
      </c>
      <c r="AB7" s="267" t="str">
        <f>IF('[1]期日前　県議'!L39="","",'[1]期日前　県議'!L39)</f>
        <v/>
      </c>
      <c r="AC7" s="268" t="str">
        <f>IF(AA7="","",SUM(AA7:AB7))</f>
        <v/>
      </c>
      <c r="AD7" s="269" t="str">
        <f>IF('[1]期日前　県議'!Y39="","",'[1]期日前　県議'!Y39)</f>
        <v/>
      </c>
      <c r="AE7" s="267" t="str">
        <f>IF('[1]期日前　県議'!Z39="","",'[1]期日前　県議'!Z39)</f>
        <v/>
      </c>
      <c r="AF7" s="270" t="str">
        <f>IF(AD7="","",SUM(AD7:AE7))</f>
        <v/>
      </c>
      <c r="AG7" s="271">
        <f t="shared" ref="AG7:AH9" si="2">IF(AA7="",0,AA7+AD7)</f>
        <v>0</v>
      </c>
      <c r="AH7" s="271">
        <f t="shared" si="2"/>
        <v>0</v>
      </c>
      <c r="AI7" s="274">
        <f>IF(AG7="","",SUM(AG7:AH7))</f>
        <v>0</v>
      </c>
      <c r="AJ7" s="275">
        <f>IF(O7="","",O7+X7+AG7)</f>
        <v>737</v>
      </c>
      <c r="AK7" s="276">
        <f>IF(P7="","",SUM(P7+Y7+AH7))</f>
        <v>1284</v>
      </c>
      <c r="AL7" s="277">
        <f>IF(AJ7="","",SUM(AJ7:AK7))</f>
        <v>2021</v>
      </c>
    </row>
    <row r="8" spans="1:43" x14ac:dyDescent="0.5">
      <c r="A8" s="265">
        <f>'[1]期日前　県議'!A12</f>
        <v>43560</v>
      </c>
      <c r="B8" s="96" t="str">
        <f>'[1]期日前　県議'!B12</f>
        <v>金</v>
      </c>
      <c r="C8" s="266">
        <f>IF('[1]期日前　県議'!K12="","",'[1]期日前　県議'!K12)</f>
        <v>45</v>
      </c>
      <c r="D8" s="267">
        <f>IF('[1]期日前　県議'!L12="","",'[1]期日前　県議'!L12)</f>
        <v>113</v>
      </c>
      <c r="E8" s="268">
        <f>IF(C8="","",SUM(C8:D8))</f>
        <v>158</v>
      </c>
      <c r="F8" s="269">
        <f>IF('[1]期日前　県議'!AM12="","",'[1]期日前　県議'!AM12)</f>
        <v>117</v>
      </c>
      <c r="G8" s="267">
        <f>IF('[1]期日前　県議'!AN12="","",'[1]期日前　県議'!AN12)</f>
        <v>193</v>
      </c>
      <c r="H8" s="270">
        <f>IF(F8="","",SUM(F8:G8))</f>
        <v>310</v>
      </c>
      <c r="I8" s="271">
        <f>IF('[1]期日前　県議'!K26="","",'[1]期日前　県議'!K26)</f>
        <v>177</v>
      </c>
      <c r="J8" s="267">
        <f>IF('[1]期日前　県議'!L26="","",'[1]期日前　県議'!L26)</f>
        <v>316</v>
      </c>
      <c r="K8" s="268">
        <f>IF(I8="","",SUM(I8:J8))</f>
        <v>493</v>
      </c>
      <c r="L8" s="269">
        <f>IF('[1]期日前　県議'!Y26="","",'[1]期日前　県議'!Y26)</f>
        <v>85</v>
      </c>
      <c r="M8" s="267">
        <f>IF('[1]期日前　県議'!Z26="","",'[1]期日前　県議'!Z26)</f>
        <v>148</v>
      </c>
      <c r="N8" s="270">
        <f>IF(L8="","",SUM(L8:M8))</f>
        <v>233</v>
      </c>
      <c r="O8" s="271">
        <f t="shared" si="0"/>
        <v>424</v>
      </c>
      <c r="P8" s="267">
        <f t="shared" si="0"/>
        <v>770</v>
      </c>
      <c r="Q8" s="272">
        <f>IF(O8="","",SUM(O8:P8))</f>
        <v>1194</v>
      </c>
      <c r="R8" s="273">
        <f>IF('[1]期日前　県議'!AM26="","",'[1]期日前　県議'!AM26)</f>
        <v>233</v>
      </c>
      <c r="S8" s="267">
        <f>IF('[1]期日前　県議'!AN26="","",'[1]期日前　県議'!AN26)</f>
        <v>439</v>
      </c>
      <c r="T8" s="268">
        <f>IF(R8="","",SUM(R8:S8))</f>
        <v>672</v>
      </c>
      <c r="U8" s="269">
        <f>IF('[1]期日前　県議'!BA26="","",'[1]期日前　県議'!BA26)</f>
        <v>110</v>
      </c>
      <c r="V8" s="267">
        <f>IF('[1]期日前　県議'!BB26="","",'[1]期日前　県議'!BB26)</f>
        <v>180</v>
      </c>
      <c r="W8" s="270">
        <f>IF(U8="","",SUM(U8:V8))</f>
        <v>290</v>
      </c>
      <c r="X8" s="271">
        <f t="shared" si="1"/>
        <v>343</v>
      </c>
      <c r="Y8" s="267">
        <f t="shared" si="1"/>
        <v>619</v>
      </c>
      <c r="Z8" s="274">
        <f>IF(X8="","",SUM(X8:Y8))</f>
        <v>962</v>
      </c>
      <c r="AA8" s="273" t="str">
        <f>IF('[1]期日前　県議'!K40="","",'[1]期日前　県議'!K40)</f>
        <v/>
      </c>
      <c r="AB8" s="267" t="str">
        <f>IF('[1]期日前　県議'!L40="","",'[1]期日前　県議'!L40)</f>
        <v/>
      </c>
      <c r="AC8" s="268" t="str">
        <f>IF(AA8="","",SUM(AA8:AB8))</f>
        <v/>
      </c>
      <c r="AD8" s="269" t="str">
        <f>IF('[1]期日前　県議'!Y40="","",'[1]期日前　県議'!Y40)</f>
        <v/>
      </c>
      <c r="AE8" s="267" t="str">
        <f>IF('[1]期日前　県議'!Z40="","",'[1]期日前　県議'!Z40)</f>
        <v/>
      </c>
      <c r="AF8" s="270" t="str">
        <f>IF(AD8="","",SUM(AD8:AE8))</f>
        <v/>
      </c>
      <c r="AG8" s="271">
        <f t="shared" si="2"/>
        <v>0</v>
      </c>
      <c r="AH8" s="271">
        <f t="shared" si="2"/>
        <v>0</v>
      </c>
      <c r="AI8" s="274">
        <f>IF(AG8="","",SUM(AG8:AH8))</f>
        <v>0</v>
      </c>
      <c r="AJ8" s="278">
        <f>IF(O8="","",SUM(O8+X8+AG8))</f>
        <v>767</v>
      </c>
      <c r="AK8" s="279">
        <f>IF(P8="","",SUM(P8+Y8+AH8))</f>
        <v>1389</v>
      </c>
      <c r="AL8" s="280">
        <f>IF(AJ8="","",SUM(AJ8:AK8))</f>
        <v>2156</v>
      </c>
    </row>
    <row r="9" spans="1:43" ht="18" thickBot="1" x14ac:dyDescent="0.55000000000000004">
      <c r="A9" s="265">
        <f>'[1]期日前　県議'!A13</f>
        <v>43561</v>
      </c>
      <c r="B9" s="96" t="str">
        <f>'[1]期日前　県議'!B13</f>
        <v>土</v>
      </c>
      <c r="C9" s="275">
        <f>IF('[1]期日前　県議'!K13="","",'[1]期日前　県議'!K13)</f>
        <v>101</v>
      </c>
      <c r="D9" s="276">
        <f>IF('[1]期日前　県議'!L13="","",'[1]期日前　県議'!L13)</f>
        <v>161</v>
      </c>
      <c r="E9" s="281">
        <f>IF(C9="","",SUM(C9:D9))</f>
        <v>262</v>
      </c>
      <c r="F9" s="282">
        <f>IF('[1]期日前　県議'!AM13="","",'[1]期日前　県議'!AM13)</f>
        <v>252</v>
      </c>
      <c r="G9" s="276">
        <f>IF('[1]期日前　県議'!AN13="","",'[1]期日前　県議'!AN13)</f>
        <v>330</v>
      </c>
      <c r="H9" s="283">
        <f>IF(F9="","",SUM(F9:G9))</f>
        <v>582</v>
      </c>
      <c r="I9" s="284">
        <f>IF('[1]期日前　県議'!K27="","",'[1]期日前　県議'!K27)</f>
        <v>425</v>
      </c>
      <c r="J9" s="276">
        <f>IF('[1]期日前　県議'!L27="","",'[1]期日前　県議'!L27)</f>
        <v>533</v>
      </c>
      <c r="K9" s="281">
        <f>IF(I9="","",SUM(I9:J9))</f>
        <v>958</v>
      </c>
      <c r="L9" s="282">
        <f>IF('[1]期日前　県議'!Y27="","",'[1]期日前　県議'!Y27)</f>
        <v>201</v>
      </c>
      <c r="M9" s="276">
        <f>IF('[1]期日前　県議'!Z27="","",'[1]期日前　県議'!Z27)</f>
        <v>286</v>
      </c>
      <c r="N9" s="283">
        <f>IF(L9="","",SUM(L9:M9))</f>
        <v>487</v>
      </c>
      <c r="O9" s="284">
        <f t="shared" si="0"/>
        <v>979</v>
      </c>
      <c r="P9" s="276">
        <f t="shared" si="0"/>
        <v>1310</v>
      </c>
      <c r="Q9" s="277">
        <f>IF(O9="","",SUM(O9:P9))</f>
        <v>2289</v>
      </c>
      <c r="R9" s="285">
        <f>IF('[1]期日前　県議'!AM27="","",'[1]期日前　県議'!AM27)</f>
        <v>547</v>
      </c>
      <c r="S9" s="276">
        <f>IF('[1]期日前　県議'!AN27="","",'[1]期日前　県議'!AN27)</f>
        <v>716</v>
      </c>
      <c r="T9" s="281">
        <f>IF(R9="","",SUM(R9:S9))</f>
        <v>1263</v>
      </c>
      <c r="U9" s="282">
        <f>IF('[1]期日前　県議'!BA27="","",'[1]期日前　県議'!BA27)</f>
        <v>165</v>
      </c>
      <c r="V9" s="276">
        <f>IF('[1]期日前　県議'!BB27="","",'[1]期日前　県議'!BB27)</f>
        <v>251</v>
      </c>
      <c r="W9" s="283">
        <f>IF(U9="","",SUM(U9:V9))</f>
        <v>416</v>
      </c>
      <c r="X9" s="284">
        <f t="shared" si="1"/>
        <v>712</v>
      </c>
      <c r="Y9" s="276">
        <f t="shared" si="1"/>
        <v>967</v>
      </c>
      <c r="Z9" s="286">
        <f>IF(X9="","",SUM(X9:Y9))</f>
        <v>1679</v>
      </c>
      <c r="AA9" s="285" t="str">
        <f>IF('[1]期日前　県議'!K41="","",'[1]期日前　県議'!K41)</f>
        <v/>
      </c>
      <c r="AB9" s="276" t="str">
        <f>IF('[1]期日前　県議'!L41="","",'[1]期日前　県議'!L41)</f>
        <v/>
      </c>
      <c r="AC9" s="281" t="str">
        <f>IF(AA9="","",SUM(AA9:AB9))</f>
        <v/>
      </c>
      <c r="AD9" s="282" t="str">
        <f>IF('[1]期日前　県議'!Y41="","",'[1]期日前　県議'!Y41)</f>
        <v/>
      </c>
      <c r="AE9" s="276" t="str">
        <f>IF('[1]期日前　県議'!Z41="","",'[1]期日前　県議'!Z41)</f>
        <v/>
      </c>
      <c r="AF9" s="283" t="str">
        <f>IF(AD9="","",SUM(AD9:AE9))</f>
        <v/>
      </c>
      <c r="AG9" s="271">
        <f t="shared" si="2"/>
        <v>0</v>
      </c>
      <c r="AH9" s="271">
        <f t="shared" si="2"/>
        <v>0</v>
      </c>
      <c r="AI9" s="286">
        <f>IF(AG9="","",SUM(AG9:AH9))</f>
        <v>0</v>
      </c>
      <c r="AJ9" s="278">
        <f>IF(O9="","",SUM(O9+X9+AG9))</f>
        <v>1691</v>
      </c>
      <c r="AK9" s="279">
        <f>IF(P9="","",SUM(P9+Y9+AH9))</f>
        <v>2277</v>
      </c>
      <c r="AL9" s="280">
        <f>IF(AJ9="","",SUM(AJ9:AK9))</f>
        <v>3968</v>
      </c>
    </row>
    <row r="10" spans="1:43" ht="18" thickBot="1" x14ac:dyDescent="0.55000000000000004">
      <c r="A10" s="287" t="s">
        <v>35</v>
      </c>
      <c r="B10" s="288"/>
      <c r="C10" s="289">
        <f>IF(C7="","",SUM(C7:C9))</f>
        <v>210</v>
      </c>
      <c r="D10" s="290">
        <f>IF(D7="","",SUM(D7:D9))</f>
        <v>384</v>
      </c>
      <c r="E10" s="291">
        <f>IF(E7="","",SUM(E7:E9))</f>
        <v>594</v>
      </c>
      <c r="F10" s="292">
        <f t="shared" ref="F10:AK10" si="3">IF(F7="","",SUM(F7:F9))</f>
        <v>504</v>
      </c>
      <c r="G10" s="290">
        <f t="shared" si="3"/>
        <v>748</v>
      </c>
      <c r="H10" s="293">
        <f t="shared" si="3"/>
        <v>1252</v>
      </c>
      <c r="I10" s="294">
        <f t="shared" si="3"/>
        <v>768</v>
      </c>
      <c r="J10" s="290">
        <f t="shared" si="3"/>
        <v>1136</v>
      </c>
      <c r="K10" s="291">
        <f t="shared" si="3"/>
        <v>1904</v>
      </c>
      <c r="L10" s="292">
        <f t="shared" si="3"/>
        <v>346</v>
      </c>
      <c r="M10" s="290">
        <f t="shared" si="3"/>
        <v>544</v>
      </c>
      <c r="N10" s="293">
        <f t="shared" si="3"/>
        <v>890</v>
      </c>
      <c r="O10" s="294">
        <f t="shared" si="3"/>
        <v>1828</v>
      </c>
      <c r="P10" s="290">
        <f t="shared" si="3"/>
        <v>2812</v>
      </c>
      <c r="Q10" s="295">
        <f t="shared" si="3"/>
        <v>4640</v>
      </c>
      <c r="R10" s="296">
        <f t="shared" si="3"/>
        <v>1002</v>
      </c>
      <c r="S10" s="290">
        <f t="shared" si="3"/>
        <v>1541</v>
      </c>
      <c r="T10" s="291">
        <f t="shared" si="3"/>
        <v>2543</v>
      </c>
      <c r="U10" s="292">
        <f t="shared" si="3"/>
        <v>365</v>
      </c>
      <c r="V10" s="290">
        <f t="shared" si="3"/>
        <v>597</v>
      </c>
      <c r="W10" s="293">
        <f t="shared" si="3"/>
        <v>962</v>
      </c>
      <c r="X10" s="294">
        <f t="shared" si="3"/>
        <v>1367</v>
      </c>
      <c r="Y10" s="290">
        <f t="shared" si="3"/>
        <v>2138</v>
      </c>
      <c r="Z10" s="297">
        <f t="shared" si="3"/>
        <v>3505</v>
      </c>
      <c r="AA10" s="296" t="str">
        <f t="shared" si="3"/>
        <v/>
      </c>
      <c r="AB10" s="290" t="str">
        <f t="shared" si="3"/>
        <v/>
      </c>
      <c r="AC10" s="291" t="str">
        <f t="shared" si="3"/>
        <v/>
      </c>
      <c r="AD10" s="292" t="str">
        <f t="shared" si="3"/>
        <v/>
      </c>
      <c r="AE10" s="290" t="str">
        <f t="shared" si="3"/>
        <v/>
      </c>
      <c r="AF10" s="293" t="str">
        <f t="shared" si="3"/>
        <v/>
      </c>
      <c r="AG10" s="294">
        <f t="shared" si="3"/>
        <v>0</v>
      </c>
      <c r="AH10" s="290">
        <f t="shared" si="3"/>
        <v>0</v>
      </c>
      <c r="AI10" s="297">
        <f t="shared" si="3"/>
        <v>0</v>
      </c>
      <c r="AJ10" s="289">
        <f t="shared" si="3"/>
        <v>3195</v>
      </c>
      <c r="AK10" s="290">
        <f t="shared" si="3"/>
        <v>4950</v>
      </c>
      <c r="AL10" s="295">
        <f>IF(AL7="","",SUM(AL7:AL9))</f>
        <v>8145</v>
      </c>
    </row>
    <row r="14" spans="1:43" ht="18" thickBot="1" x14ac:dyDescent="0.55000000000000004">
      <c r="A14" s="237" t="s">
        <v>21</v>
      </c>
      <c r="B14" s="238"/>
      <c r="AJ14" s="238"/>
    </row>
    <row r="15" spans="1:43" x14ac:dyDescent="0.5">
      <c r="A15" s="71" t="s">
        <v>70</v>
      </c>
      <c r="B15" s="72"/>
      <c r="C15" s="239" t="s">
        <v>30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1"/>
      <c r="R15" s="239" t="s">
        <v>61</v>
      </c>
      <c r="S15" s="240"/>
      <c r="T15" s="240"/>
      <c r="U15" s="240"/>
      <c r="V15" s="240"/>
      <c r="W15" s="240"/>
      <c r="X15" s="240"/>
      <c r="Y15" s="240"/>
      <c r="Z15" s="241"/>
      <c r="AA15" s="239" t="s">
        <v>71</v>
      </c>
      <c r="AB15" s="240"/>
      <c r="AC15" s="240"/>
      <c r="AD15" s="240"/>
      <c r="AE15" s="240"/>
      <c r="AF15" s="240"/>
      <c r="AG15" s="240"/>
      <c r="AH15" s="240"/>
      <c r="AI15" s="241"/>
      <c r="AJ15" s="242" t="s">
        <v>63</v>
      </c>
      <c r="AK15" s="243"/>
      <c r="AL15" s="244"/>
    </row>
    <row r="16" spans="1:43" x14ac:dyDescent="0.5">
      <c r="A16" s="76"/>
      <c r="B16" s="77"/>
      <c r="C16" s="245" t="s">
        <v>64</v>
      </c>
      <c r="D16" s="246"/>
      <c r="E16" s="246"/>
      <c r="F16" s="298" t="s">
        <v>27</v>
      </c>
      <c r="G16" s="246"/>
      <c r="H16" s="246"/>
      <c r="I16" s="298" t="s">
        <v>65</v>
      </c>
      <c r="J16" s="246"/>
      <c r="K16" s="299"/>
      <c r="L16" s="252" t="s">
        <v>38</v>
      </c>
      <c r="M16" s="246"/>
      <c r="N16" s="299"/>
      <c r="O16" s="252" t="s">
        <v>66</v>
      </c>
      <c r="P16" s="246"/>
      <c r="Q16" s="253"/>
      <c r="R16" s="245" t="s">
        <v>43</v>
      </c>
      <c r="S16" s="246"/>
      <c r="T16" s="246"/>
      <c r="U16" s="298" t="s">
        <v>67</v>
      </c>
      <c r="V16" s="246"/>
      <c r="W16" s="299"/>
      <c r="X16" s="252" t="s">
        <v>68</v>
      </c>
      <c r="Y16" s="246"/>
      <c r="Z16" s="253"/>
      <c r="AA16" s="254" t="s">
        <v>69</v>
      </c>
      <c r="AB16" s="248"/>
      <c r="AC16" s="251"/>
      <c r="AD16" s="247" t="s">
        <v>51</v>
      </c>
      <c r="AE16" s="248"/>
      <c r="AF16" s="249"/>
      <c r="AG16" s="252" t="s">
        <v>68</v>
      </c>
      <c r="AH16" s="246"/>
      <c r="AI16" s="253"/>
      <c r="AJ16" s="78"/>
      <c r="AK16" s="79"/>
      <c r="AL16" s="88"/>
    </row>
    <row r="17" spans="1:38" x14ac:dyDescent="0.5">
      <c r="A17" s="89"/>
      <c r="B17" s="90"/>
      <c r="C17" s="256" t="s">
        <v>6</v>
      </c>
      <c r="D17" s="257" t="s">
        <v>7</v>
      </c>
      <c r="E17" s="300" t="s">
        <v>8</v>
      </c>
      <c r="F17" s="93" t="s">
        <v>6</v>
      </c>
      <c r="G17" s="257" t="s">
        <v>7</v>
      </c>
      <c r="H17" s="300" t="s">
        <v>8</v>
      </c>
      <c r="I17" s="93" t="s">
        <v>6</v>
      </c>
      <c r="J17" s="257" t="s">
        <v>7</v>
      </c>
      <c r="K17" s="199" t="s">
        <v>8</v>
      </c>
      <c r="L17" s="300" t="s">
        <v>6</v>
      </c>
      <c r="M17" s="257" t="s">
        <v>7</v>
      </c>
      <c r="N17" s="199" t="s">
        <v>8</v>
      </c>
      <c r="O17" s="300" t="s">
        <v>6</v>
      </c>
      <c r="P17" s="257" t="s">
        <v>7</v>
      </c>
      <c r="Q17" s="262" t="s">
        <v>8</v>
      </c>
      <c r="R17" s="256" t="s">
        <v>6</v>
      </c>
      <c r="S17" s="257" t="s">
        <v>7</v>
      </c>
      <c r="T17" s="300" t="s">
        <v>8</v>
      </c>
      <c r="U17" s="93" t="s">
        <v>6</v>
      </c>
      <c r="V17" s="257" t="s">
        <v>7</v>
      </c>
      <c r="W17" s="199" t="s">
        <v>8</v>
      </c>
      <c r="X17" s="300" t="s">
        <v>6</v>
      </c>
      <c r="Y17" s="257" t="s">
        <v>7</v>
      </c>
      <c r="Z17" s="262" t="s">
        <v>8</v>
      </c>
      <c r="AA17" s="256" t="s">
        <v>6</v>
      </c>
      <c r="AB17" s="257" t="s">
        <v>7</v>
      </c>
      <c r="AC17" s="300" t="s">
        <v>8</v>
      </c>
      <c r="AD17" s="93" t="s">
        <v>6</v>
      </c>
      <c r="AE17" s="257" t="s">
        <v>7</v>
      </c>
      <c r="AF17" s="199" t="s">
        <v>8</v>
      </c>
      <c r="AG17" s="300" t="s">
        <v>6</v>
      </c>
      <c r="AH17" s="257" t="s">
        <v>7</v>
      </c>
      <c r="AI17" s="262" t="s">
        <v>8</v>
      </c>
      <c r="AJ17" s="91" t="s">
        <v>6</v>
      </c>
      <c r="AK17" s="92" t="s">
        <v>7</v>
      </c>
      <c r="AL17" s="96" t="s">
        <v>8</v>
      </c>
    </row>
    <row r="18" spans="1:38" x14ac:dyDescent="0.5">
      <c r="A18" s="265">
        <f>'[1]期日前　市議'!A11</f>
        <v>43559</v>
      </c>
      <c r="B18" s="96" t="str">
        <f>'[1]期日前　市議'!B11</f>
        <v>木</v>
      </c>
      <c r="C18" s="266">
        <f>IF('[1]期日前　市議'!K11="","",'[1]期日前　市議'!K11)</f>
        <v>64</v>
      </c>
      <c r="D18" s="267">
        <f>IF('[1]期日前　市議'!L11="","",'[1]期日前　市議'!L11)</f>
        <v>110</v>
      </c>
      <c r="E18" s="301">
        <f>IF(C18="","",SUM(C18:D18))</f>
        <v>174</v>
      </c>
      <c r="F18" s="302">
        <f>IF('[1]期日前　市議'!AM11="","",'[1]期日前　市議'!AM11)</f>
        <v>135</v>
      </c>
      <c r="G18" s="267">
        <f>IF('[1]期日前　市議'!AN11="","",'[1]期日前　市議'!AN11)</f>
        <v>225</v>
      </c>
      <c r="H18" s="301">
        <f>IF(F18="","",SUM(F18:G18))</f>
        <v>360</v>
      </c>
      <c r="I18" s="302">
        <f>IF('[1]期日前　市議'!K25="","",'[1]期日前　市議'!K25)</f>
        <v>166</v>
      </c>
      <c r="J18" s="267">
        <f>IF('[1]期日前　市議'!L25="","",'[1]期日前　市議'!L25)</f>
        <v>287</v>
      </c>
      <c r="K18" s="303">
        <f>IF(I18="","",SUM(I18:J18))</f>
        <v>453</v>
      </c>
      <c r="L18" s="301">
        <f>IF('[1]期日前　市議'!Y25="","",'[1]期日前　市議'!Y25)</f>
        <v>60</v>
      </c>
      <c r="M18" s="267">
        <f>IF('[1]期日前　市議'!Z25="","",'[1]期日前　市議'!Z25)</f>
        <v>110</v>
      </c>
      <c r="N18" s="303">
        <f>IF(L18="","",SUM(L18:M18))</f>
        <v>170</v>
      </c>
      <c r="O18" s="301">
        <f t="shared" ref="O18:P20" si="4">IF(C18="","",SUM(C18+F18+I18+L18))</f>
        <v>425</v>
      </c>
      <c r="P18" s="267">
        <f t="shared" si="4"/>
        <v>732</v>
      </c>
      <c r="Q18" s="272">
        <f>IF(O18="","",SUM(O18:P18))</f>
        <v>1157</v>
      </c>
      <c r="R18" s="266">
        <f>IF('[1]期日前　市議'!AM25="","",'[1]期日前　市議'!AM25)</f>
        <v>221</v>
      </c>
      <c r="S18" s="267">
        <f>IF('[1]期日前　市議'!AN25="","",'[1]期日前　市議'!AN25)</f>
        <v>386</v>
      </c>
      <c r="T18" s="301">
        <f>IF(R18="","",SUM(R18:S18))</f>
        <v>607</v>
      </c>
      <c r="U18" s="302">
        <f>IF('[1]期日前　市議'!BA25="","",'[1]期日前　市議'!BA25)</f>
        <v>90</v>
      </c>
      <c r="V18" s="267">
        <f>IF('[1]期日前　市議'!BB25="","",'[1]期日前　市議'!BB25)</f>
        <v>166</v>
      </c>
      <c r="W18" s="303">
        <f>IF(U18="","",SUM(U18:V18))</f>
        <v>256</v>
      </c>
      <c r="X18" s="301">
        <f t="shared" ref="X18:Y20" si="5">IF(R18="","",R18+U18)</f>
        <v>311</v>
      </c>
      <c r="Y18" s="267">
        <f t="shared" si="5"/>
        <v>552</v>
      </c>
      <c r="Z18" s="272">
        <f>IF(X18="","",SUM(X18:Y18))</f>
        <v>863</v>
      </c>
      <c r="AA18" s="266">
        <f>IF('[1]期日前　市議'!K39="","",'[1]期日前　市議'!K39)</f>
        <v>143</v>
      </c>
      <c r="AB18" s="267">
        <f>IF('[1]期日前　市議'!L39="","",'[1]期日前　市議'!L39)</f>
        <v>242</v>
      </c>
      <c r="AC18" s="301">
        <f>IF(AA18="","",SUM(AA18:AB18))</f>
        <v>385</v>
      </c>
      <c r="AD18" s="302">
        <f>IF('[1]期日前　市議'!Y39="","",'[1]期日前　市議'!Y39)</f>
        <v>83</v>
      </c>
      <c r="AE18" s="267">
        <f>IF('[1]期日前　市議'!Z39="","",'[1]期日前　市議'!Z39)</f>
        <v>117</v>
      </c>
      <c r="AF18" s="303">
        <f>IF(AD18="","",SUM(AD18:AE18))</f>
        <v>200</v>
      </c>
      <c r="AG18" s="301">
        <f t="shared" ref="AG18:AH20" si="6">IF(AA18="","",AA18+AD18)</f>
        <v>226</v>
      </c>
      <c r="AH18" s="267">
        <f t="shared" si="6"/>
        <v>359</v>
      </c>
      <c r="AI18" s="272">
        <f>IF(AG18="","",SUM(AG18:AH18))</f>
        <v>585</v>
      </c>
      <c r="AJ18" s="304">
        <f t="shared" ref="AJ18:AK20" si="7">IF(O18="","",SUM(O18+X18+AG18))</f>
        <v>962</v>
      </c>
      <c r="AK18" s="305">
        <f t="shared" si="7"/>
        <v>1643</v>
      </c>
      <c r="AL18" s="306">
        <f>IF(AJ18="","",SUM(AJ18:AK18))</f>
        <v>2605</v>
      </c>
    </row>
    <row r="19" spans="1:38" x14ac:dyDescent="0.5">
      <c r="A19" s="265">
        <f>'[1]期日前　市議'!A12</f>
        <v>43560</v>
      </c>
      <c r="B19" s="96" t="str">
        <f>'[1]期日前　市議'!B12</f>
        <v>金</v>
      </c>
      <c r="C19" s="266">
        <f>IF('[1]期日前　市議'!K12="","",'[1]期日前　市議'!K12)</f>
        <v>45</v>
      </c>
      <c r="D19" s="267">
        <f>IF('[1]期日前　市議'!L12="","",'[1]期日前　市議'!L12)</f>
        <v>113</v>
      </c>
      <c r="E19" s="301">
        <f>IF(C19="","",SUM(C19:D19))</f>
        <v>158</v>
      </c>
      <c r="F19" s="302">
        <f>IF('[1]期日前　市議'!AM12="","",'[1]期日前　市議'!AM12)</f>
        <v>117</v>
      </c>
      <c r="G19" s="267">
        <f>IF('[1]期日前　市議'!AN12="","",'[1]期日前　市議'!AN12)</f>
        <v>193</v>
      </c>
      <c r="H19" s="301">
        <f>IF(F19="","",SUM(F19:G19))</f>
        <v>310</v>
      </c>
      <c r="I19" s="302">
        <f>IF('[1]期日前　市議'!K26="","",'[1]期日前　市議'!K26)</f>
        <v>177</v>
      </c>
      <c r="J19" s="267">
        <f>IF('[1]期日前　市議'!L26="","",'[1]期日前　市議'!L26)</f>
        <v>316</v>
      </c>
      <c r="K19" s="303">
        <f>IF(I19="","",SUM(I19:J19))</f>
        <v>493</v>
      </c>
      <c r="L19" s="301">
        <f>IF('[1]期日前　市議'!Y26="","",'[1]期日前　市議'!Y26)</f>
        <v>85</v>
      </c>
      <c r="M19" s="267">
        <f>IF('[1]期日前　市議'!Z26="","",'[1]期日前　市議'!Z26)</f>
        <v>148</v>
      </c>
      <c r="N19" s="303">
        <f>IF(L19="","",SUM(L19:M19))</f>
        <v>233</v>
      </c>
      <c r="O19" s="301">
        <f t="shared" si="4"/>
        <v>424</v>
      </c>
      <c r="P19" s="267">
        <f t="shared" si="4"/>
        <v>770</v>
      </c>
      <c r="Q19" s="272">
        <f>IF(O19="","",SUM(O19:P19))</f>
        <v>1194</v>
      </c>
      <c r="R19" s="266">
        <f>IF('[1]期日前　市議'!AM26="","",'[1]期日前　市議'!AM26)</f>
        <v>233</v>
      </c>
      <c r="S19" s="267">
        <f>IF('[1]期日前　市議'!AN26="","",'[1]期日前　市議'!AN26)</f>
        <v>439</v>
      </c>
      <c r="T19" s="301">
        <f>IF(R19="","",SUM(R19:S19))</f>
        <v>672</v>
      </c>
      <c r="U19" s="302">
        <f>IF('[1]期日前　市議'!BA26="","",'[1]期日前　市議'!BA26)</f>
        <v>109</v>
      </c>
      <c r="V19" s="267">
        <f>IF('[1]期日前　市議'!BB26="","",'[1]期日前　市議'!BB26)</f>
        <v>180</v>
      </c>
      <c r="W19" s="303">
        <f>IF(U19="","",SUM(U19:V19))</f>
        <v>289</v>
      </c>
      <c r="X19" s="301">
        <f t="shared" si="5"/>
        <v>342</v>
      </c>
      <c r="Y19" s="267">
        <f t="shared" si="5"/>
        <v>619</v>
      </c>
      <c r="Z19" s="272">
        <f>IF(X19="","",SUM(X19:Y19))</f>
        <v>961</v>
      </c>
      <c r="AA19" s="266">
        <f>IF('[1]期日前　市議'!K40="","",'[1]期日前　市議'!K40)</f>
        <v>154</v>
      </c>
      <c r="AB19" s="267">
        <f>IF('[1]期日前　市議'!L40="","",'[1]期日前　市議'!L40)</f>
        <v>269</v>
      </c>
      <c r="AC19" s="301">
        <f>IF(AA19="","",SUM(AA19:AB19))</f>
        <v>423</v>
      </c>
      <c r="AD19" s="302">
        <f>IF('[1]期日前　市議'!Y40="","",'[1]期日前　市議'!Y40)</f>
        <v>65</v>
      </c>
      <c r="AE19" s="267">
        <f>IF('[1]期日前　市議'!Z40="","",'[1]期日前　市議'!Z40)</f>
        <v>123</v>
      </c>
      <c r="AF19" s="303">
        <f>IF(AD19="","",SUM(AD19:AE19))</f>
        <v>188</v>
      </c>
      <c r="AG19" s="301">
        <f t="shared" si="6"/>
        <v>219</v>
      </c>
      <c r="AH19" s="267">
        <f t="shared" si="6"/>
        <v>392</v>
      </c>
      <c r="AI19" s="272">
        <f>IF(AG19="","",SUM(AG19:AH19))</f>
        <v>611</v>
      </c>
      <c r="AJ19" s="307">
        <f t="shared" si="7"/>
        <v>985</v>
      </c>
      <c r="AK19" s="308">
        <f t="shared" si="7"/>
        <v>1781</v>
      </c>
      <c r="AL19" s="309">
        <f>IF(AJ19="","",SUM(AJ19:AK19))</f>
        <v>2766</v>
      </c>
    </row>
    <row r="20" spans="1:38" ht="18" thickBot="1" x14ac:dyDescent="0.55000000000000004">
      <c r="A20" s="265">
        <f>'[1]期日前　市議'!A13</f>
        <v>43561</v>
      </c>
      <c r="B20" s="96" t="str">
        <f>'[1]期日前　市議'!B13</f>
        <v>土</v>
      </c>
      <c r="C20" s="275">
        <f>IF('[1]期日前　市議'!K13="","",'[1]期日前　市議'!K13)</f>
        <v>101</v>
      </c>
      <c r="D20" s="276">
        <f>IF('[1]期日前　市議'!L13="","",'[1]期日前　市議'!L13)</f>
        <v>161</v>
      </c>
      <c r="E20" s="310">
        <f>IF(C20="","",SUM(C20:D20))</f>
        <v>262</v>
      </c>
      <c r="F20" s="311">
        <f>IF('[1]期日前　市議'!AM13="","",'[1]期日前　市議'!AM13)</f>
        <v>253</v>
      </c>
      <c r="G20" s="276">
        <f>IF('[1]期日前　市議'!AN13="","",'[1]期日前　市議'!AN13)</f>
        <v>331</v>
      </c>
      <c r="H20" s="310">
        <f>IF(F20="","",SUM(F20:G20))</f>
        <v>584</v>
      </c>
      <c r="I20" s="311">
        <f>IF('[1]期日前　市議'!K27="","",'[1]期日前　市議'!K27)</f>
        <v>425</v>
      </c>
      <c r="J20" s="276">
        <f>IF('[1]期日前　市議'!L27="","",'[1]期日前　市議'!L27)</f>
        <v>533</v>
      </c>
      <c r="K20" s="312">
        <f>IF(I20="","",SUM(I20:J20))</f>
        <v>958</v>
      </c>
      <c r="L20" s="310">
        <f>IF('[1]期日前　市議'!Y27="","",'[1]期日前　市議'!Y27)</f>
        <v>201</v>
      </c>
      <c r="M20" s="276">
        <f>IF('[1]期日前　市議'!Z27="","",'[1]期日前　市議'!Z27)</f>
        <v>286</v>
      </c>
      <c r="N20" s="312">
        <f>IF(L20="","",SUM(L20:M20))</f>
        <v>487</v>
      </c>
      <c r="O20" s="310">
        <f t="shared" si="4"/>
        <v>980</v>
      </c>
      <c r="P20" s="276">
        <f t="shared" si="4"/>
        <v>1311</v>
      </c>
      <c r="Q20" s="277">
        <f>IF(O20="","",SUM(O20:P20))</f>
        <v>2291</v>
      </c>
      <c r="R20" s="275">
        <f>IF('[1]期日前　市議'!AM27="","",'[1]期日前　市議'!AM27)</f>
        <v>547</v>
      </c>
      <c r="S20" s="276">
        <f>IF('[1]期日前　市議'!AN27="","",'[1]期日前　市議'!AN27)</f>
        <v>716</v>
      </c>
      <c r="T20" s="310">
        <f>IF(R20="","",SUM(R20:S20))</f>
        <v>1263</v>
      </c>
      <c r="U20" s="313">
        <f>IF('[1]期日前　市議'!BA27="","",'[1]期日前　市議'!BA27)</f>
        <v>165</v>
      </c>
      <c r="V20" s="314">
        <f>IF('[1]期日前　市議'!BB27="","",'[1]期日前　市議'!BB27)</f>
        <v>251</v>
      </c>
      <c r="W20" s="315">
        <f>IF(U20="","",SUM(U20:V20))</f>
        <v>416</v>
      </c>
      <c r="X20" s="310">
        <f t="shared" si="5"/>
        <v>712</v>
      </c>
      <c r="Y20" s="276">
        <f t="shared" si="5"/>
        <v>967</v>
      </c>
      <c r="Z20" s="277">
        <f>IF(X20="","",SUM(X20:Y20))</f>
        <v>1679</v>
      </c>
      <c r="AA20" s="275">
        <f>IF('[1]期日前　市議'!K41="","",'[1]期日前　市議'!K41)</f>
        <v>381</v>
      </c>
      <c r="AB20" s="276">
        <f>IF('[1]期日前　市議'!L41="","",'[1]期日前　市議'!L41)</f>
        <v>457</v>
      </c>
      <c r="AC20" s="310">
        <f>IF(AA20="","",SUM(AA20:AB20))</f>
        <v>838</v>
      </c>
      <c r="AD20" s="313">
        <f>IF('[1]期日前　市議'!Y41="","",'[1]期日前　市議'!Y41)</f>
        <v>137</v>
      </c>
      <c r="AE20" s="314">
        <f>IF('[1]期日前　市議'!Z41="","",'[1]期日前　市議'!Z41)</f>
        <v>175</v>
      </c>
      <c r="AF20" s="315">
        <f>IF(AD20="","",SUM(AD20:AE20))</f>
        <v>312</v>
      </c>
      <c r="AG20" s="310">
        <f t="shared" si="6"/>
        <v>518</v>
      </c>
      <c r="AH20" s="276">
        <f t="shared" si="6"/>
        <v>632</v>
      </c>
      <c r="AI20" s="277">
        <f>IF(AG20="","",SUM(AG20:AH20))</f>
        <v>1150</v>
      </c>
      <c r="AJ20" s="307">
        <f t="shared" si="7"/>
        <v>2210</v>
      </c>
      <c r="AK20" s="308">
        <f t="shared" si="7"/>
        <v>2910</v>
      </c>
      <c r="AL20" s="309">
        <f>IF(AJ20="","",SUM(AJ20:AK20))</f>
        <v>5120</v>
      </c>
    </row>
    <row r="21" spans="1:38" ht="18" thickBot="1" x14ac:dyDescent="0.55000000000000004">
      <c r="A21" s="287" t="s">
        <v>35</v>
      </c>
      <c r="B21" s="288"/>
      <c r="C21" s="289">
        <f>IF(C18="","",SUM(C18:C20))</f>
        <v>210</v>
      </c>
      <c r="D21" s="290">
        <f t="shared" ref="D21:Z21" si="8">IF(D18="","",SUM(D18:D20))</f>
        <v>384</v>
      </c>
      <c r="E21" s="316">
        <f t="shared" si="8"/>
        <v>594</v>
      </c>
      <c r="F21" s="317">
        <f t="shared" si="8"/>
        <v>505</v>
      </c>
      <c r="G21" s="290">
        <f t="shared" si="8"/>
        <v>749</v>
      </c>
      <c r="H21" s="316">
        <f t="shared" si="8"/>
        <v>1254</v>
      </c>
      <c r="I21" s="317">
        <f t="shared" si="8"/>
        <v>768</v>
      </c>
      <c r="J21" s="290">
        <f t="shared" si="8"/>
        <v>1136</v>
      </c>
      <c r="K21" s="318">
        <f t="shared" si="8"/>
        <v>1904</v>
      </c>
      <c r="L21" s="316">
        <f t="shared" si="8"/>
        <v>346</v>
      </c>
      <c r="M21" s="290">
        <f t="shared" si="8"/>
        <v>544</v>
      </c>
      <c r="N21" s="318">
        <f t="shared" si="8"/>
        <v>890</v>
      </c>
      <c r="O21" s="316">
        <f t="shared" si="8"/>
        <v>1829</v>
      </c>
      <c r="P21" s="290">
        <f>IF(P18="","",SUM(P18:P20))</f>
        <v>2813</v>
      </c>
      <c r="Q21" s="295">
        <f t="shared" si="8"/>
        <v>4642</v>
      </c>
      <c r="R21" s="289">
        <f t="shared" si="8"/>
        <v>1001</v>
      </c>
      <c r="S21" s="290">
        <f t="shared" si="8"/>
        <v>1541</v>
      </c>
      <c r="T21" s="316">
        <f t="shared" si="8"/>
        <v>2542</v>
      </c>
      <c r="U21" s="317">
        <f t="shared" si="8"/>
        <v>364</v>
      </c>
      <c r="V21" s="290">
        <f t="shared" si="8"/>
        <v>597</v>
      </c>
      <c r="W21" s="318">
        <f t="shared" si="8"/>
        <v>961</v>
      </c>
      <c r="X21" s="316">
        <f t="shared" si="8"/>
        <v>1365</v>
      </c>
      <c r="Y21" s="290">
        <f t="shared" si="8"/>
        <v>2138</v>
      </c>
      <c r="Z21" s="295">
        <f t="shared" si="8"/>
        <v>3503</v>
      </c>
      <c r="AA21" s="289">
        <f>IF(AA18="","",SUM(AA18:AA20))</f>
        <v>678</v>
      </c>
      <c r="AB21" s="290">
        <f>IF(AB18="","",SUM(AB18:AB20))</f>
        <v>968</v>
      </c>
      <c r="AC21" s="316">
        <f>IF(AC18="","",SUM(AC18:AC20))</f>
        <v>1646</v>
      </c>
      <c r="AD21" s="317">
        <f>IF(AD18="","",SUM(AD18:AD20))</f>
        <v>285</v>
      </c>
      <c r="AE21" s="290">
        <f>IF(AE18="","",SUM(AE18:AE20))</f>
        <v>415</v>
      </c>
      <c r="AF21" s="318">
        <f t="shared" ref="AF21:AL21" si="9">IF(AF18="","",SUM(AF18:AF20))</f>
        <v>700</v>
      </c>
      <c r="AG21" s="316">
        <f t="shared" si="9"/>
        <v>963</v>
      </c>
      <c r="AH21" s="290">
        <f t="shared" si="9"/>
        <v>1383</v>
      </c>
      <c r="AI21" s="295">
        <f t="shared" si="9"/>
        <v>2346</v>
      </c>
      <c r="AJ21" s="319">
        <f t="shared" si="9"/>
        <v>4157</v>
      </c>
      <c r="AK21" s="320">
        <f t="shared" si="9"/>
        <v>6334</v>
      </c>
      <c r="AL21" s="321">
        <f t="shared" si="9"/>
        <v>10491</v>
      </c>
    </row>
  </sheetData>
  <sheetProtection algorithmName="SHA-512" hashValue="9L2lDb87C5fgEB3ElBHLPdvS0Av7XVvQ8xZYe4qOSB7YlwfYt2KpOkII4T8ZgKuAGbCQ9dEIgiWW2sB2CCFc2w==" saltValue="+7EnfNnw76AZTJF+sXXZfw==" spinCount="100000" sheet="1" objects="1" scenarios="1"/>
  <mergeCells count="35">
    <mergeCell ref="A1:AL1"/>
    <mergeCell ref="A4:B6"/>
    <mergeCell ref="C4:Q4"/>
    <mergeCell ref="R4:Z4"/>
    <mergeCell ref="AA4:AI4"/>
    <mergeCell ref="AJ4:AL5"/>
    <mergeCell ref="C5:E5"/>
    <mergeCell ref="F5:H5"/>
    <mergeCell ref="I5:K5"/>
    <mergeCell ref="L5:N5"/>
    <mergeCell ref="AG5:AI5"/>
    <mergeCell ref="A10:B10"/>
    <mergeCell ref="A15:B17"/>
    <mergeCell ref="C15:Q15"/>
    <mergeCell ref="R15:Z15"/>
    <mergeCell ref="AA15:AI15"/>
    <mergeCell ref="AD16:AF16"/>
    <mergeCell ref="AG16:AI16"/>
    <mergeCell ref="O5:Q5"/>
    <mergeCell ref="R5:T5"/>
    <mergeCell ref="U5:W5"/>
    <mergeCell ref="X5:Z5"/>
    <mergeCell ref="AA5:AC5"/>
    <mergeCell ref="AD5:AF5"/>
    <mergeCell ref="A21:B21"/>
    <mergeCell ref="AJ15:AL16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</mergeCells>
  <phoneticPr fontId="2"/>
  <conditionalFormatting sqref="AG7:AI10">
    <cfRule type="cellIs" dxfId="0" priority="1" operator="equal">
      <formula>0</formula>
    </cfRule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前回比</vt:lpstr>
      <vt:lpstr>県議選（西～桜）</vt:lpstr>
      <vt:lpstr>県議選（浦和～岩槻）</vt:lpstr>
      <vt:lpstr>市議選（西～桜）</vt:lpstr>
      <vt:lpstr>市議選（浦和～岩槻）</vt:lpstr>
      <vt:lpstr>増設臨時期日前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2019-05-10T00:36:01Z</dcterms:created>
  <dcterms:modified xsi:type="dcterms:W3CDTF">2019-05-10T04:49:19Z</dcterms:modified>
</cp:coreProperties>
</file>