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afi002\0011600財政局\0011610財政部\0011620財政課\☆令和6年度\65 財政状況資料集\07_公表\"/>
    </mc:Choice>
  </mc:AlternateContent>
  <bookViews>
    <workbookView xWindow="0" yWindow="0" windowWidth="28800" windowHeight="14112" firstSheet="5" activeTab="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<sst xmlns="http://schemas.openxmlformats.org/spreadsheetml/2006/main" count="1026" uniqueCount="592">
  <si>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</si>
  <si>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</si>
  <si>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</si>
  <si>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</si>
  <si>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</si>
  <si>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</si>
  <si>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</si>
  <si>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</si>
  <si>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</si>
  <si>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</si>
  <si>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</si>
  <si>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</si>
  <si>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</si>
  <si>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</si>
  <si>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</si>
  <si>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</si>
  <si>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</si>
  <si>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</si>
  <si>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</si>
  <si>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</si>
  <si>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</si>
  <si>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</si>
  <si>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</si>
  <si>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</si>
  <si>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</si>
  <si>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</si>
  <si>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</si>
  <si>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</si>
  <si>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</si>
  <si>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</si>
  <si>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</si>
  <si>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</si>
  <si>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</si>
  <si>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</si>
  <si>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</si>
  <si>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</si>
  <si>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</si>
  <si>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</si>
  <si>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</si>
  <si>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</si>
  <si>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</si>
  <si>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</si>
  <si>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</si>
  <si>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</si>
  <si>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</si>
  <si>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</si>
  <si>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</si>
  <si>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</si>
  <si>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</si>
  <si>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</si>
  <si>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</si>
  <si>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</si>
  <si>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</si>
  <si>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</si>
  <si>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</si>
  <si>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</si>
  <si>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</si>
  <si>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</si>
  <si>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</si>
  <si>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</si>
  <si>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</si>
  <si>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</si>
  <si>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</si>
  <si>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</si>
  <si>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</si>
  <si>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</si>
  <si>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</si>
  <si>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</si>
  <si>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</si>
  <si>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</si>
  <si>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</si>
  <si>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</si>
  <si>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</si>
  <si>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</si>
  <si>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</si>
  <si>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</si>
  <si>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</si>
  <si>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</si>
  <si>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</si>
  <si>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</si>
  <si>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</si>
  <si>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政令指定都市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</si>
  <si>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</si>
  <si>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</si>
  <si>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</si>
  <si>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</si>
  <si>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</si>
  <si>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</si>
  <si>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</si>
  <si>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</si>
  <si>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</si>
  <si>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</si>
  <si>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</si>
  <si>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</si>
  <si>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さいたま市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</si>
  <si>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</si>
  <si>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</si>
  <si>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</si>
  <si>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</si>
  <si>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</si>
  <si>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</si>
  <si>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</si>
  <si>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</si>
  <si>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</si>
  <si>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</si>
  <si>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</si>
  <si>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</si>
  <si>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</si>
  <si>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</si>
  <si>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</si>
  <si>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</si>
  <si>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</si>
  <si>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</si>
  <si>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</si>
  <si>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</si>
  <si>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</si>
  <si>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</si>
  <si>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</si>
  <si>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</si>
  <si>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</si>
  <si>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</si>
  <si>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</si>
  <si>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</si>
  <si>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</si>
  <si>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</si>
  <si>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</si>
  <si>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</si>
  <si>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</si>
  <si>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</si>
  <si>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</si>
  <si>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</si>
  <si>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</si>
  <si>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</si>
  <si>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</si>
  <si>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</si>
  <si>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</si>
  <si>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</si>
  <si>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</si>
  <si>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</si>
  <si>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</si>
  <si>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</si>
  <si>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</si>
  <si>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</si>
  <si>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</si>
  <si>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</si>
  <si>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</si>
  <si>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</si>
  <si>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</si>
  <si>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</si>
  <si>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</si>
  <si>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</si>
  <si>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</si>
  <si>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</si>
  <si>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</si>
  <si>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</si>
  <si>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</si>
  <si>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</si>
  <si>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</si>
  <si>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</si>
  <si>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</si>
  <si>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</si>
  <si>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</si>
  <si>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</si>
  <si>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</si>
  <si>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</si>
  <si>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</si>
  <si>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</si>
  <si>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</si>
  <si>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</si>
  <si>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</si>
  <si>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</si>
  <si>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</si>
  <si>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</si>
  <si>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</si>
  <si>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</si>
  <si>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</si>
  <si>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</si>
  <si>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</si>
  <si>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</si>
  <si>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</si>
  <si>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</si>
  <si>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</si>
  <si>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</si>
  <si>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</si>
  <si>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</si>
  <si>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</si>
  <si>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</si>
  <si>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</si>
  <si>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</si>
  <si>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</si>
  <si>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</si>
  <si>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</si>
  <si>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</si>
  <si>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</si>
  <si>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</si>
  <si>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</si>
  <si>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</si>
  <si>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</si>
  <si>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</si>
  <si>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</si>
  <si>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</si>
  <si>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</si>
  <si>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</si>
  <si>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埼玉県さいたま市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</si>
  <si>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</si>
  <si>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</si>
  <si>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</si>
  <si>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</si>
  <si>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</si>
  <si>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</si>
  <si>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</si>
  <si>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</si>
  <si>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</si>
  <si>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</si>
  <si>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</si>
  <si>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</si>
  <si>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</si>
  <si>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</si>
  <si>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</si>
  <si>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</si>
  <si>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</si>
  <si>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</si>
  <si>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</si>
  <si>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</si>
  <si>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</si>
  <si>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</si>
  <si>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</si>
  <si>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</si>
  <si>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</si>
  <si>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</si>
  <si>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</si>
  <si>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</si>
  <si>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</si>
  <si>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</si>
  <si>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</si>
  <si>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</si>
  <si>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</si>
  <si>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</si>
  <si>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</si>
  <si>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</si>
  <si>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</si>
  <si>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</si>
  <si>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</si>
  <si>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</si>
  <si>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</si>
  <si>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</si>
  <si>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</si>
  <si>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</si>
  <si>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</si>
  <si>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</si>
  <si>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</si>
  <si>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</si>
  <si>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</si>
  <si>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</si>
  <si>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</si>
  <si>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</si>
  <si>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</si>
  <si>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</si>
  <si>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</si>
  <si>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</si>
  <si>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</si>
  <si>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</si>
  <si>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</si>
  <si>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</si>
  <si>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</si>
  <si>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</si>
  <si>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</si>
  <si>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</si>
  <si>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</si>
  <si>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</si>
  <si>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</si>
  <si>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</si>
  <si>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</si>
  <si>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</si>
  <si>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</si>
  <si>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</si>
  <si>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</si>
  <si>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</si>
  <si>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</si>
  <si>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</si>
  <si>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</si>
  <si>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</si>
  <si>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</si>
  <si>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</si>
  <si>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</si>
  <si>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</si>
  <si>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</si>
  <si>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</si>
  <si>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</si>
  <si>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</si>
  <si>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</si>
  <si>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</si>
  <si>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</si>
  <si>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</si>
  <si>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</si>
  <si>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</si>
  <si>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</si>
  <si>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</si>
  <si>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</si>
  <si>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</si>
  <si>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</si>
  <si>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</si>
  <si>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</si>
  <si>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</si>
  <si>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</si>
  <si>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</si>
  <si>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</si>
  <si>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</si>
  <si>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</si>
  <si>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</si>
  <si>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</si>
  <si>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</si>
  <si>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</si>
  <si>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</si>
  <si>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</si>
  <si>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</si>
  <si>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</si>
  <si>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</si>
  <si>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</si>
  <si>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</si>
  <si>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</si>
  <si>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</si>
  <si>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</si>
  <si>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</si>
  <si>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</si>
  <si>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</si>
  <si>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</si>
  <si>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</si>
  <si>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</si>
  <si>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</si>
  <si>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</si>
  <si>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</si>
  <si>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</si>
  <si>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</si>
  <si>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</si>
  <si>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</si>
  <si>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</si>
  <si>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</si>
  <si>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</si>
  <si>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</si>
  <si>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</si>
  <si>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</si>
  <si>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</si>
  <si>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</si>
  <si>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</si>
  <si>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</si>
  <si>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</si>
  <si>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</si>
  <si>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</si>
  <si>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</si>
  <si>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</si>
  <si>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</si>
  <si>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</si>
  <si>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</si>
  <si>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埼玉県さいたま市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</si>
  <si>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</si>
  <si>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</si>
  <si>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</si>
  <si>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</si>
  <si>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</si>
  <si>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</si>
  <si>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</si>
  <si>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</si>
  <si>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</si>
  <si>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</si>
  <si>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</si>
  <si>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</si>
  <si>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</si>
  <si>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</si>
  <si>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</si>
  <si>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</si>
  <si>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</si>
  <si>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</si>
  <si>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</si>
  <si>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</si>
  <si>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さいたま市母子父子寡婦福祉資金貸付事業特別会計</t>
    <phoneticPr fontId="5"/>
  </si>
  <si>
    <t>さいたま市用地先行取得事業特別会計</t>
    <phoneticPr fontId="5"/>
  </si>
  <si>
    <t>さいたま市大宮駅西口都市改造事業特別会計</t>
    <phoneticPr fontId="5"/>
  </si>
  <si>
    <t>さいたま市南与野駅西口土地区画整理事業特別会計</t>
    <phoneticPr fontId="5"/>
  </si>
  <si>
    <t>さいたま市公債管理特別会計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</si>
  <si>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</si>
  <si>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</si>
  <si>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</si>
  <si>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</si>
  <si>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</si>
  <si>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</si>
  <si>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</si>
  <si>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</si>
  <si>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</si>
  <si>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</si>
  <si>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</si>
  <si>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</si>
  <si>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</si>
  <si>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さいたま市国民健康保険事業特別会計</t>
    <phoneticPr fontId="5"/>
  </si>
  <si>
    <t>さいたま市介護保険事業特別会計</t>
    <phoneticPr fontId="5"/>
  </si>
  <si>
    <t>さいたま市後期高齢者医療事業特別会計</t>
    <phoneticPr fontId="5"/>
  </si>
  <si>
    <t>さいたま市水道事業会計</t>
    <phoneticPr fontId="5"/>
  </si>
  <si>
    <t>法適用企業</t>
    <phoneticPr fontId="5"/>
  </si>
  <si>
    <t>さいたま市病院事業会計</t>
    <phoneticPr fontId="5"/>
  </si>
  <si>
    <t>さいたま市下水道事業会計</t>
    <phoneticPr fontId="5"/>
  </si>
  <si>
    <t>さいたま市食肉中央卸売市場及びと畜場事業特別会計</t>
    <phoneticPr fontId="5"/>
  </si>
  <si>
    <t>法非適用企業</t>
    <phoneticPr fontId="5"/>
  </si>
  <si>
    <t>宅地造成事業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</si>
  <si>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</si>
  <si>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</si>
  <si>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</si>
  <si>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</si>
  <si>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</si>
  <si>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</si>
  <si>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</si>
  <si>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</si>
  <si>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</si>
  <si>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</si>
  <si>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</si>
  <si>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</si>
  <si>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</si>
  <si>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</si>
  <si>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</si>
  <si>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</si>
  <si>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</si>
  <si>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</si>
  <si>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</si>
  <si>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</si>
  <si>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</si>
  <si>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</si>
  <si>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</si>
  <si>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</si>
  <si>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</si>
  <si>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</si>
  <si>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</si>
  <si>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</si>
  <si>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</si>
  <si>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</si>
  <si>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</si>
  <si>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</si>
  <si>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</si>
  <si>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</si>
  <si>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</si>
  <si>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</si>
  <si>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</si>
  <si>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</si>
  <si>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</si>
  <si>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</si>
  <si>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</si>
  <si>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</si>
  <si>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</si>
  <si>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</si>
  <si>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</si>
  <si>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</si>
  <si>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</si>
  <si>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</si>
  <si>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</si>
  <si>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</si>
  <si>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</si>
  <si>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</si>
  <si>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</si>
  <si>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</si>
  <si>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さいたま市東浦和第二土地区画整理事業特別会計</t>
    <phoneticPr fontId="5"/>
  </si>
  <si>
    <t>(Ｆ)</t>
    <phoneticPr fontId="5"/>
  </si>
  <si>
    <t>さいたま市指扇土地区画整理事業特別会計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</si>
  <si>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</si>
  <si>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</si>
  <si>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</si>
  <si>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</si>
  <si>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</si>
  <si>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</si>
  <si>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</si>
  <si>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</si>
  <si>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</si>
  <si>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</si>
  <si>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</si>
  <si>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</si>
  <si>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</si>
  <si>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</si>
  <si>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</si>
  <si>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</si>
  <si>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</si>
  <si>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</si>
  <si>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</si>
  <si>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</si>
  <si>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</si>
  <si>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</si>
  <si>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</si>
  <si>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</si>
  <si>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</si>
  <si>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</si>
  <si>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</si>
  <si>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</si>
  <si>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</si>
  <si>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</si>
  <si>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</si>
  <si>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</si>
  <si>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</si>
  <si>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</si>
  <si>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</si>
  <si>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</si>
  <si>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</si>
  <si>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</si>
  <si>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</si>
  <si>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</si>
  <si>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</si>
  <si>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</si>
  <si>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</si>
  <si>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</si>
  <si>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</si>
  <si>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</si>
  <si>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</si>
  <si>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</si>
  <si>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</si>
  <si>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</si>
  <si>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</si>
  <si>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</si>
  <si>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</si>
  <si>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</si>
  <si>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</si>
  <si>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</si>
  <si>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</si>
  <si>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</si>
  <si>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</si>
  <si>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</si>
  <si>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</si>
  <si>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</si>
  <si>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</si>
  <si>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</si>
  <si>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</si>
  <si>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</si>
  <si>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</si>
  <si>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</si>
  <si>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</si>
  <si>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</si>
  <si>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</si>
  <si>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</si>
  <si>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</si>
  <si>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</si>
  <si>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</si>
  <si>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</si>
  <si>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</si>
  <si>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</si>
  <si>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</si>
  <si>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</si>
  <si>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さいたま市水道事業会計</t>
  </si>
  <si>
    <t>一般会計</t>
  </si>
  <si>
    <t>さいたま市下水道事業会計</t>
  </si>
  <si>
    <t>さいたま市病院事業会計</t>
  </si>
  <si>
    <t>さいたま市介護保険事業特別会計</t>
  </si>
  <si>
    <t>さいたま市国民健康保険事業特別会計</t>
  </si>
  <si>
    <t>さいたま市後期高齢者医療事業特別会計</t>
  </si>
  <si>
    <t>さいたま市食肉中央卸売市場及びと畜場事業特別会計</t>
  </si>
  <si>
    <t>その他会計（赤字）</t>
  </si>
  <si>
    <t>その他会計（黒字）</t>
  </si>
  <si>
    <t>R01</t>
    <phoneticPr fontId="5"/>
  </si>
  <si>
    <t>R02</t>
    <phoneticPr fontId="5"/>
  </si>
  <si>
    <t>R03</t>
    <phoneticPr fontId="5"/>
  </si>
  <si>
    <t>R04</t>
    <phoneticPr fontId="5"/>
  </si>
  <si>
    <t>R05</t>
    <phoneticPr fontId="5"/>
  </si>
  <si>
    <t>-</t>
    <phoneticPr fontId="2"/>
  </si>
  <si>
    <t>公営事業</t>
    <rPh sb="0" eb="2">
      <t>コウエイ</t>
    </rPh>
    <rPh sb="2" eb="4">
      <t>ジギョウ</t>
    </rPh>
    <phoneticPr fontId="2"/>
  </si>
  <si>
    <t>彩の国さいたま人づくり広域連合</t>
    <rPh sb="0" eb="1">
      <t>サイ</t>
    </rPh>
    <rPh sb="2" eb="3">
      <t>クニ</t>
    </rPh>
    <rPh sb="7" eb="8">
      <t>ヒト</t>
    </rPh>
    <rPh sb="11" eb="13">
      <t>コウイキ</t>
    </rPh>
    <rPh sb="13" eb="15">
      <t>レンゴウ</t>
    </rPh>
    <phoneticPr fontId="37"/>
  </si>
  <si>
    <t>埼玉県都市ボートレース企業団</t>
    <rPh sb="0" eb="3">
      <t>サイタマケン</t>
    </rPh>
    <rPh sb="3" eb="5">
      <t>トシ</t>
    </rPh>
    <rPh sb="11" eb="13">
      <t>キギョウ</t>
    </rPh>
    <rPh sb="13" eb="14">
      <t>ダン</t>
    </rPh>
    <phoneticPr fontId="18"/>
  </si>
  <si>
    <t>埼玉県浦和競馬組合</t>
    <rPh sb="0" eb="3">
      <t>サイタマケン</t>
    </rPh>
    <rPh sb="3" eb="5">
      <t>ウラワ</t>
    </rPh>
    <rPh sb="5" eb="7">
      <t>ケイバ</t>
    </rPh>
    <rPh sb="7" eb="9">
      <t>クミアイ</t>
    </rPh>
    <phoneticPr fontId="18"/>
  </si>
  <si>
    <t>埼玉県後期高齢者医療広域連合（一般会計）</t>
    <rPh sb="0" eb="3">
      <t>サイタマケン</t>
    </rPh>
    <rPh sb="3" eb="5">
      <t>コウキ</t>
    </rPh>
    <rPh sb="5" eb="8">
      <t>コウレイシャ</t>
    </rPh>
    <rPh sb="8" eb="10">
      <t>イリョウ</t>
    </rPh>
    <rPh sb="10" eb="12">
      <t>コウイキ</t>
    </rPh>
    <rPh sb="12" eb="14">
      <t>レンゴウ</t>
    </rPh>
    <rPh sb="15" eb="17">
      <t>イッパン</t>
    </rPh>
    <rPh sb="17" eb="19">
      <t>カイケイ</t>
    </rPh>
    <phoneticPr fontId="18"/>
  </si>
  <si>
    <t>埼玉県後期高齢者医療広域連合（特別会計）</t>
    <rPh sb="0" eb="3">
      <t>サイタマケン</t>
    </rPh>
    <rPh sb="3" eb="5">
      <t>コウキ</t>
    </rPh>
    <rPh sb="5" eb="8">
      <t>コウレイシャ</t>
    </rPh>
    <rPh sb="8" eb="10">
      <t>イリョウ</t>
    </rPh>
    <rPh sb="10" eb="12">
      <t>コウイキ</t>
    </rPh>
    <rPh sb="12" eb="14">
      <t>レンゴウ</t>
    </rPh>
    <rPh sb="15" eb="17">
      <t>トクベツ</t>
    </rPh>
    <rPh sb="17" eb="19">
      <t>カイケイ</t>
    </rPh>
    <phoneticPr fontId="18"/>
  </si>
  <si>
    <t>公益財団法人さいたま市スポーツ協会</t>
  </si>
  <si>
    <t>公益財団法人さいたま市文化振興事業団</t>
    <rPh sb="0" eb="2">
      <t>コウエキ</t>
    </rPh>
    <rPh sb="2" eb="4">
      <t>ザイダン</t>
    </rPh>
    <rPh sb="4" eb="6">
      <t>ホウジン</t>
    </rPh>
    <phoneticPr fontId="1"/>
  </si>
  <si>
    <t>一般財団法人さいたま市浦和地域医療センター</t>
    <rPh sb="0" eb="2">
      <t>イッパン</t>
    </rPh>
    <rPh sb="2" eb="4">
      <t>ザイダン</t>
    </rPh>
    <rPh sb="4" eb="6">
      <t>ホウジン</t>
    </rPh>
    <phoneticPr fontId="1"/>
  </si>
  <si>
    <t>公益財団法人さいたま市産業創造財団</t>
  </si>
  <si>
    <t>公益社団法人さいたま観光国際協会</t>
    <rPh sb="0" eb="2">
      <t>コウエキ</t>
    </rPh>
    <phoneticPr fontId="1"/>
  </si>
  <si>
    <t>公益財団法人さいたま市公園緑地協会</t>
  </si>
  <si>
    <t>一般財団法人さいたま市都市整備公社</t>
    <rPh sb="0" eb="2">
      <t>イッパン</t>
    </rPh>
    <rPh sb="2" eb="4">
      <t>ザイダン</t>
    </rPh>
    <rPh sb="4" eb="6">
      <t>ホウジン</t>
    </rPh>
    <rPh sb="10" eb="11">
      <t>シ</t>
    </rPh>
    <rPh sb="11" eb="13">
      <t>トシ</t>
    </rPh>
    <rPh sb="13" eb="15">
      <t>セイビ</t>
    </rPh>
    <rPh sb="15" eb="17">
      <t>コウシャ</t>
    </rPh>
    <phoneticPr fontId="1"/>
  </si>
  <si>
    <t>北浦和ターミナルビル株式会社</t>
  </si>
  <si>
    <t>与野都市開発株式会社</t>
  </si>
  <si>
    <t>岩槻都市振興株式会社</t>
  </si>
  <si>
    <t>一般財団法人さいたま市土地区画整理協会</t>
    <rPh sb="0" eb="2">
      <t>イッパン</t>
    </rPh>
    <phoneticPr fontId="1"/>
  </si>
  <si>
    <t>埼玉高速鉄道株式会社</t>
    <rPh sb="6" eb="10">
      <t>カブシキガイシャ</t>
    </rPh>
    <phoneticPr fontId="17"/>
  </si>
  <si>
    <t>大門第二特定土地区画整理組合</t>
  </si>
  <si>
    <t>大門上・下野田特定土地区画整理組合</t>
  </si>
  <si>
    <t>大谷口・太田窪土地区画整理組合</t>
  </si>
  <si>
    <t>丸ヶ崎土地区画整理組合</t>
  </si>
  <si>
    <t>七里駅北側特定土地区画整理組合</t>
  </si>
  <si>
    <t>台・一ノ久保特定土地区画整理組合</t>
  </si>
  <si>
    <t>大和田特定土地区画整理組合</t>
  </si>
  <si>
    <t>中川第一特定土地区画整理組合</t>
  </si>
  <si>
    <t>土呂農住特定土地区画整理組合</t>
  </si>
  <si>
    <t>島町西部土地区画整理組合</t>
  </si>
  <si>
    <t>内谷・会ノ谷特定土地区画整理組合</t>
  </si>
  <si>
    <t>風渡野南特定土地区画整理組合</t>
  </si>
  <si>
    <t>蓮沼下特定土地区画整理組合</t>
  </si>
  <si>
    <t>公共施設マネジメント基金</t>
    <rPh sb="0" eb="2">
      <t>コウキョウ</t>
    </rPh>
    <rPh sb="2" eb="4">
      <t>シセツ</t>
    </rPh>
    <rPh sb="10" eb="12">
      <t>キキン</t>
    </rPh>
    <phoneticPr fontId="5"/>
  </si>
  <si>
    <t>庁舎整備基金</t>
    <rPh sb="0" eb="2">
      <t>チョウシャ</t>
    </rPh>
    <rPh sb="2" eb="4">
      <t>セイビ</t>
    </rPh>
    <rPh sb="4" eb="6">
      <t>キキン</t>
    </rPh>
    <phoneticPr fontId="2"/>
  </si>
  <si>
    <t>都市開発基金</t>
    <rPh sb="0" eb="2">
      <t>トシ</t>
    </rPh>
    <rPh sb="2" eb="4">
      <t>カイハツ</t>
    </rPh>
    <rPh sb="4" eb="6">
      <t>キキン</t>
    </rPh>
    <phoneticPr fontId="2"/>
  </si>
  <si>
    <t>合併振興基金</t>
    <rPh sb="0" eb="2">
      <t>ガッペイ</t>
    </rPh>
    <rPh sb="2" eb="4">
      <t>シンコウ</t>
    </rPh>
    <rPh sb="4" eb="6">
      <t>キキン</t>
    </rPh>
    <phoneticPr fontId="2"/>
  </si>
  <si>
    <t>災害救助基金</t>
    <rPh sb="0" eb="2">
      <t>サイガイ</t>
    </rPh>
    <rPh sb="2" eb="4">
      <t>キュウジョ</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</si>
</sst>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30" xfId="12" applyNumberFormat="1" applyFont="1" applyFill="1" applyBorder="1" applyAlignment="1" applyProtection="1">
      <alignment horizontal="right" vertical="center" shrinkToFit="1"/>
      <protection locked="0"/>
    </xf>
    <xf numFmtId="177" fontId="35" fillId="8" borderId="18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57132</c:v>
                </c:pt>
                <c:pt idx="1">
                  <c:v>58766</c:v>
                </c:pt>
                <c:pt idx="2">
                  <c:v>62482</c:v>
                </c:pt>
                <c:pt idx="3">
                  <c:v>59288</c:v>
                </c:pt>
                <c:pt idx="4">
                  <c:v>63490</c:v>
                </c:pt>
              </c:numCache>
            </c:numRef>
          </c:val>
          <c:smooth val="0"/>
          <c:extLst>
            <c:ext xmlns:c16="http://schemas.microsoft.com/office/drawing/2014/chart" uri="{C3380CC4-5D6E-409C-BE32-E72D297353CC}">
              <c16:uniqueId val="{00000000-7B8A-49C2-BBC9-86DDFC7909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55672</c:v>
                </c:pt>
                <c:pt idx="1">
                  <c:v>51789</c:v>
                </c:pt>
                <c:pt idx="2">
                  <c:v>53789</c:v>
                </c:pt>
                <c:pt idx="3">
                  <c:v>54196</c:v>
                </c:pt>
                <c:pt idx="4">
                  <c:v>71690</c:v>
                </c:pt>
              </c:numCache>
            </c:numRef>
          </c:val>
          <c:smooth val="0"/>
          <c:extLst>
            <c:ext xmlns:c16="http://schemas.microsoft.com/office/drawing/2014/chart" uri="{C3380CC4-5D6E-409C-BE32-E72D297353CC}">
              <c16:uniqueId val="{00000001-7B8A-49C2-BBC9-86DDFC7909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0.57999999999999996</c:v>
                </c:pt>
                <c:pt idx="1">
                  <c:v>2.52</c:v>
                </c:pt>
                <c:pt idx="2">
                  <c:v>2.2400000000000002</c:v>
                </c:pt>
                <c:pt idx="3">
                  <c:v>1.85</c:v>
                </c:pt>
                <c:pt idx="4">
                  <c:v>3.62</c:v>
                </c:pt>
              </c:numCache>
            </c:numRef>
          </c:val>
          <c:extLst>
            <c:ext xmlns:c16="http://schemas.microsoft.com/office/drawing/2014/chart" uri="{C3380CC4-5D6E-409C-BE32-E72D297353CC}">
              <c16:uniqueId val="{00000000-D772-44E5-8D9C-5A145473E4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7.55</c:v>
                </c:pt>
                <c:pt idx="1">
                  <c:v>7.27</c:v>
                </c:pt>
                <c:pt idx="2">
                  <c:v>9.27</c:v>
                </c:pt>
                <c:pt idx="3">
                  <c:v>11.65</c:v>
                </c:pt>
                <c:pt idx="4">
                  <c:v>11.38</c:v>
                </c:pt>
              </c:numCache>
            </c:numRef>
          </c:val>
          <c:extLst>
            <c:ext xmlns:c16="http://schemas.microsoft.com/office/drawing/2014/chart" uri="{C3380CC4-5D6E-409C-BE32-E72D297353CC}">
              <c16:uniqueId val="{00000001-D772-44E5-8D9C-5A145473E4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0.08</c:v>
                </c:pt>
                <c:pt idx="1">
                  <c:v>1.87</c:v>
                </c:pt>
                <c:pt idx="2">
                  <c:v>2.2400000000000002</c:v>
                </c:pt>
                <c:pt idx="3">
                  <c:v>1.85</c:v>
                </c:pt>
                <c:pt idx="4">
                  <c:v>1.82</c:v>
                </c:pt>
              </c:numCache>
            </c:numRef>
          </c:val>
          <c:smooth val="0"/>
          <c:extLst>
            <c:ext xmlns:c16="http://schemas.microsoft.com/office/drawing/2014/chart" uri="{C3380CC4-5D6E-409C-BE32-E72D297353CC}">
              <c16:uniqueId val="{00000002-D772-44E5-8D9C-5A145473E4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8F0-441F-9DB1-8721256A14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8F0-441F-9DB1-8721256A1454}"/>
            </c:ext>
          </c:extLst>
        </c:ser>
        <c:ser>
          <c:idx val="2"/>
          <c:order val="2"/>
          <c:tx>
            <c:strRef>
              <c:f>データシート!$A$29</c:f>
              <c:strCache>
                <c:ptCount val="1"/>
                <c:pt idx="0">
                  <c:v>さいたま市食肉中央卸売市場及びと畜場事業特別会計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0.02</c:v>
                </c:pt>
                <c:pt idx="4">
                  <c:v>#N/A</c:v>
                </c:pt>
                <c:pt idx="5">
                  <c:v>0</c:v>
                </c:pt>
                <c:pt idx="6">
                  <c:v>#N/A</c:v>
                </c:pt>
                <c:pt idx="7">
                  <c:v>0.01</c:v>
                </c:pt>
                <c:pt idx="8">
                  <c:v>#N/A</c:v>
                </c:pt>
                <c:pt idx="9">
                  <c:v>0</c:v>
                </c:pt>
              </c:numCache>
            </c:numRef>
          </c:val>
          <c:extLst>
            <c:ext xmlns:c16="http://schemas.microsoft.com/office/drawing/2014/chart" uri="{C3380CC4-5D6E-409C-BE32-E72D297353CC}">
              <c16:uniqueId val="{00000002-D8F0-441F-9DB1-8721256A1454}"/>
            </c:ext>
          </c:extLst>
        </c:ser>
        <c:ser>
          <c:idx val="3"/>
          <c:order val="3"/>
          <c:tx>
            <c:strRef>
              <c:f>データシート!$A$30</c:f>
              <c:strCache>
                <c:ptCount val="1"/>
                <c:pt idx="0">
                  <c:v>さいたま市後期高齢者医療事業特別会計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D8F0-441F-9DB1-8721256A1454}"/>
            </c:ext>
          </c:extLst>
        </c:ser>
        <c:ser>
          <c:idx val="4"/>
          <c:order val="4"/>
          <c:tx>
            <c:strRef>
              <c:f>データシート!$A$31</c:f>
              <c:strCache>
                <c:ptCount val="1"/>
                <c:pt idx="0">
                  <c:v>さいたま市国民健康保険事業特別会計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0.47</c:v>
                </c:pt>
                <c:pt idx="4">
                  <c:v>#N/A</c:v>
                </c:pt>
                <c:pt idx="5">
                  <c:v>0.11</c:v>
                </c:pt>
                <c:pt idx="6">
                  <c:v>#N/A</c:v>
                </c:pt>
                <c:pt idx="7">
                  <c:v>0.05</c:v>
                </c:pt>
                <c:pt idx="8">
                  <c:v>#N/A</c:v>
                </c:pt>
                <c:pt idx="9">
                  <c:v>0.13</c:v>
                </c:pt>
              </c:numCache>
            </c:numRef>
          </c:val>
          <c:extLst>
            <c:ext xmlns:c16="http://schemas.microsoft.com/office/drawing/2014/chart" uri="{C3380CC4-5D6E-409C-BE32-E72D297353CC}">
              <c16:uniqueId val="{00000004-D8F0-441F-9DB1-8721256A1454}"/>
            </c:ext>
          </c:extLst>
        </c:ser>
        <c:ser>
          <c:idx val="5"/>
          <c:order val="5"/>
          <c:tx>
            <c:strRef>
              <c:f>データシート!$A$32</c:f>
              <c:strCache>
                <c:ptCount val="1"/>
                <c:pt idx="0">
                  <c:v>さいたま市介護保険事業特別会計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0.63</c:v>
                </c:pt>
                <c:pt idx="4">
                  <c:v>#N/A</c:v>
                </c:pt>
                <c:pt idx="5">
                  <c:v>0.64</c:v>
                </c:pt>
                <c:pt idx="6">
                  <c:v>#N/A</c:v>
                </c:pt>
                <c:pt idx="7">
                  <c:v>0.85</c:v>
                </c:pt>
                <c:pt idx="8">
                  <c:v>#N/A</c:v>
                </c:pt>
                <c:pt idx="9">
                  <c:v>0.33</c:v>
                </c:pt>
              </c:numCache>
            </c:numRef>
          </c:val>
          <c:extLst>
            <c:ext xmlns:c16="http://schemas.microsoft.com/office/drawing/2014/chart" uri="{C3380CC4-5D6E-409C-BE32-E72D297353CC}">
              <c16:uniqueId val="{00000005-D8F0-441F-9DB1-8721256A1454}"/>
            </c:ext>
          </c:extLst>
        </c:ser>
        <c:ser>
          <c:idx val="6"/>
          <c:order val="6"/>
          <c:tx>
            <c:strRef>
              <c:f>データシート!$A$33</c:f>
              <c:strCache>
                <c:ptCount val="1"/>
                <c:pt idx="0">
                  <c:v>さいたま市病院事業会計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c:v>
                </c:pt>
                <c:pt idx="2">
                  <c:v>#N/A</c:v>
                </c:pt>
                <c:pt idx="3">
                  <c:v>1.46</c:v>
                </c:pt>
                <c:pt idx="4">
                  <c:v>#N/A</c:v>
                </c:pt>
                <c:pt idx="5">
                  <c:v>2.1</c:v>
                </c:pt>
                <c:pt idx="6">
                  <c:v>#N/A</c:v>
                </c:pt>
                <c:pt idx="7">
                  <c:v>2.5499999999999998</c:v>
                </c:pt>
                <c:pt idx="8">
                  <c:v>#N/A</c:v>
                </c:pt>
                <c:pt idx="9">
                  <c:v>1.35</c:v>
                </c:pt>
              </c:numCache>
            </c:numRef>
          </c:val>
          <c:extLst>
            <c:ext xmlns:c16="http://schemas.microsoft.com/office/drawing/2014/chart" uri="{C3380CC4-5D6E-409C-BE32-E72D297353CC}">
              <c16:uniqueId val="{00000006-D8F0-441F-9DB1-8721256A1454}"/>
            </c:ext>
          </c:extLst>
        </c:ser>
        <c:ser>
          <c:idx val="7"/>
          <c:order val="7"/>
          <c:tx>
            <c:strRef>
              <c:f>データシート!$A$34</c:f>
              <c:strCache>
                <c:ptCount val="1"/>
                <c:pt idx="0">
                  <c:v>さいたま市下水道事業会計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1.54</c:v>
                </c:pt>
                <c:pt idx="2">
                  <c:v>#N/A</c:v>
                </c:pt>
                <c:pt idx="3">
                  <c:v>1.68</c:v>
                </c:pt>
                <c:pt idx="4">
                  <c:v>#N/A</c:v>
                </c:pt>
                <c:pt idx="5">
                  <c:v>1.72</c:v>
                </c:pt>
                <c:pt idx="6">
                  <c:v>#N/A</c:v>
                </c:pt>
                <c:pt idx="7">
                  <c:v>1.57</c:v>
                </c:pt>
                <c:pt idx="8">
                  <c:v>#N/A</c:v>
                </c:pt>
                <c:pt idx="9">
                  <c:v>1.38</c:v>
                </c:pt>
              </c:numCache>
            </c:numRef>
          </c:val>
          <c:extLst>
            <c:ext xmlns:c16="http://schemas.microsoft.com/office/drawing/2014/chart" uri="{C3380CC4-5D6E-409C-BE32-E72D297353CC}">
              <c16:uniqueId val="{00000007-D8F0-441F-9DB1-8721256A145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0.57999999999999996</c:v>
                </c:pt>
                <c:pt idx="2">
                  <c:v>#N/A</c:v>
                </c:pt>
                <c:pt idx="3">
                  <c:v>2.5099999999999998</c:v>
                </c:pt>
                <c:pt idx="4">
                  <c:v>#N/A</c:v>
                </c:pt>
                <c:pt idx="5">
                  <c:v>2.2400000000000002</c:v>
                </c:pt>
                <c:pt idx="6">
                  <c:v>#N/A</c:v>
                </c:pt>
                <c:pt idx="7">
                  <c:v>1.84</c:v>
                </c:pt>
                <c:pt idx="8">
                  <c:v>#N/A</c:v>
                </c:pt>
                <c:pt idx="9">
                  <c:v>3.61</c:v>
                </c:pt>
              </c:numCache>
            </c:numRef>
          </c:val>
          <c:extLst>
            <c:ext xmlns:c16="http://schemas.microsoft.com/office/drawing/2014/chart" uri="{C3380CC4-5D6E-409C-BE32-E72D297353CC}">
              <c16:uniqueId val="{00000008-D8F0-441F-9DB1-8721256A1454}"/>
            </c:ext>
          </c:extLst>
        </c:ser>
        <c:ser>
          <c:idx val="9"/>
          <c:order val="9"/>
          <c:tx>
            <c:strRef>
              <c:f>データシート!$A$36</c:f>
              <c:strCache>
                <c:ptCount val="1"/>
                <c:pt idx="0">
                  <c:v>さいたま市水道事業会計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3.91</c:v>
                </c:pt>
                <c:pt idx="2">
                  <c:v>#N/A</c:v>
                </c:pt>
                <c:pt idx="3">
                  <c:v>3.64</c:v>
                </c:pt>
                <c:pt idx="4">
                  <c:v>#N/A</c:v>
                </c:pt>
                <c:pt idx="5">
                  <c:v>3.84</c:v>
                </c:pt>
                <c:pt idx="6">
                  <c:v>#N/A</c:v>
                </c:pt>
                <c:pt idx="7">
                  <c:v>3.86</c:v>
                </c:pt>
                <c:pt idx="8">
                  <c:v>#N/A</c:v>
                </c:pt>
                <c:pt idx="9">
                  <c:v>3.75</c:v>
                </c:pt>
              </c:numCache>
            </c:numRef>
          </c:val>
          <c:extLst>
            <c:ext xmlns:c16="http://schemas.microsoft.com/office/drawing/2014/chart" uri="{C3380CC4-5D6E-409C-BE32-E72D297353CC}">
              <c16:uniqueId val="{00000009-D8F0-441F-9DB1-8721256A145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41621</c:v>
                </c:pt>
                <c:pt idx="5">
                  <c:v>41316</c:v>
                </c:pt>
                <c:pt idx="8">
                  <c:v>39956</c:v>
                </c:pt>
                <c:pt idx="11">
                  <c:v>40873</c:v>
                </c:pt>
                <c:pt idx="14">
                  <c:v>41163</c:v>
                </c:pt>
              </c:numCache>
            </c:numRef>
          </c:val>
          <c:extLst>
            <c:ext xmlns:c16="http://schemas.microsoft.com/office/drawing/2014/chart" uri="{C3380CC4-5D6E-409C-BE32-E72D297353CC}">
              <c16:uniqueId val="{00000000-C6CA-4056-A335-58208D65B9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CA-4056-A335-58208D65B9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581</c:v>
                </c:pt>
                <c:pt idx="3">
                  <c:v>577</c:v>
                </c:pt>
                <c:pt idx="6">
                  <c:v>570</c:v>
                </c:pt>
                <c:pt idx="9">
                  <c:v>625</c:v>
                </c:pt>
                <c:pt idx="12">
                  <c:v>308</c:v>
                </c:pt>
              </c:numCache>
            </c:numRef>
          </c:val>
          <c:extLst>
            <c:ext xmlns:c16="http://schemas.microsoft.com/office/drawing/2014/chart" uri="{C3380CC4-5D6E-409C-BE32-E72D297353CC}">
              <c16:uniqueId val="{00000002-C6CA-4056-A335-58208D65B9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CA-4056-A335-58208D65B9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4435</c:v>
                </c:pt>
                <c:pt idx="3">
                  <c:v>5143</c:v>
                </c:pt>
                <c:pt idx="6">
                  <c:v>5417</c:v>
                </c:pt>
                <c:pt idx="9">
                  <c:v>5205</c:v>
                </c:pt>
                <c:pt idx="12">
                  <c:v>4898</c:v>
                </c:pt>
              </c:numCache>
            </c:numRef>
          </c:val>
          <c:extLst>
            <c:ext xmlns:c16="http://schemas.microsoft.com/office/drawing/2014/chart" uri="{C3380CC4-5D6E-409C-BE32-E72D297353CC}">
              <c16:uniqueId val="{00000004-C6CA-4056-A335-58208D65B9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3333</c:v>
                </c:pt>
                <c:pt idx="3">
                  <c:v>3333</c:v>
                </c:pt>
                <c:pt idx="6">
                  <c:v>3333</c:v>
                </c:pt>
                <c:pt idx="9">
                  <c:v>3333</c:v>
                </c:pt>
                <c:pt idx="12">
                  <c:v>3333</c:v>
                </c:pt>
              </c:numCache>
            </c:numRef>
          </c:val>
          <c:extLst>
            <c:ext xmlns:c16="http://schemas.microsoft.com/office/drawing/2014/chart" uri="{C3380CC4-5D6E-409C-BE32-E72D297353CC}">
              <c16:uniqueId val="{00000005-C6CA-4056-A335-58208D65B9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CA-4056-A335-58208D65B9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49397</c:v>
                </c:pt>
                <c:pt idx="3">
                  <c:v>51260</c:v>
                </c:pt>
                <c:pt idx="6">
                  <c:v>51303</c:v>
                </c:pt>
                <c:pt idx="9">
                  <c:v>50314</c:v>
                </c:pt>
                <c:pt idx="12">
                  <c:v>50392</c:v>
                </c:pt>
              </c:numCache>
            </c:numRef>
          </c:val>
          <c:extLst>
            <c:ext xmlns:c16="http://schemas.microsoft.com/office/drawing/2014/chart" uri="{C3380CC4-5D6E-409C-BE32-E72D297353CC}">
              <c16:uniqueId val="{00000007-C6CA-4056-A335-58208D65B9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16125</c:v>
                </c:pt>
                <c:pt idx="2">
                  <c:v>#N/A</c:v>
                </c:pt>
                <c:pt idx="3">
                  <c:v>#N/A</c:v>
                </c:pt>
                <c:pt idx="4">
                  <c:v>18997</c:v>
                </c:pt>
                <c:pt idx="5">
                  <c:v>#N/A</c:v>
                </c:pt>
                <c:pt idx="6">
                  <c:v>#N/A</c:v>
                </c:pt>
                <c:pt idx="7">
                  <c:v>20667</c:v>
                </c:pt>
                <c:pt idx="8">
                  <c:v>#N/A</c:v>
                </c:pt>
                <c:pt idx="9">
                  <c:v>#N/A</c:v>
                </c:pt>
                <c:pt idx="10">
                  <c:v>18604</c:v>
                </c:pt>
                <c:pt idx="11">
                  <c:v>#N/A</c:v>
                </c:pt>
                <c:pt idx="12">
                  <c:v>#N/A</c:v>
                </c:pt>
                <c:pt idx="13">
                  <c:v>17768</c:v>
                </c:pt>
                <c:pt idx="14">
                  <c:v>#N/A</c:v>
                </c:pt>
              </c:numCache>
            </c:numRef>
          </c:val>
          <c:smooth val="0"/>
          <c:extLst>
            <c:ext xmlns:c16="http://schemas.microsoft.com/office/drawing/2014/chart" uri="{C3380CC4-5D6E-409C-BE32-E72D297353CC}">
              <c16:uniqueId val="{00000008-C6CA-4056-A335-58208D65B9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378372</c:v>
                </c:pt>
                <c:pt idx="5">
                  <c:v>377319</c:v>
                </c:pt>
                <c:pt idx="8">
                  <c:v>388044</c:v>
                </c:pt>
                <c:pt idx="11">
                  <c:v>385172</c:v>
                </c:pt>
                <c:pt idx="14">
                  <c:v>382583</c:v>
                </c:pt>
              </c:numCache>
            </c:numRef>
          </c:val>
          <c:extLst>
            <c:ext xmlns:c16="http://schemas.microsoft.com/office/drawing/2014/chart" uri="{C3380CC4-5D6E-409C-BE32-E72D297353CC}">
              <c16:uniqueId val="{00000000-A6F3-4DE6-8AD8-EE288F125F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98808</c:v>
                </c:pt>
                <c:pt idx="5">
                  <c:v>102481</c:v>
                </c:pt>
                <c:pt idx="8">
                  <c:v>99277</c:v>
                </c:pt>
                <c:pt idx="11">
                  <c:v>99319</c:v>
                </c:pt>
                <c:pt idx="14">
                  <c:v>102875</c:v>
                </c:pt>
              </c:numCache>
            </c:numRef>
          </c:val>
          <c:extLst>
            <c:ext xmlns:c16="http://schemas.microsoft.com/office/drawing/2014/chart" uri="{C3380CC4-5D6E-409C-BE32-E72D297353CC}">
              <c16:uniqueId val="{00000001-A6F3-4DE6-8AD8-EE288F125F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61315</c:v>
                </c:pt>
                <c:pt idx="5">
                  <c:v>59776</c:v>
                </c:pt>
                <c:pt idx="8">
                  <c:v>74211</c:v>
                </c:pt>
                <c:pt idx="11">
                  <c:v>84981</c:v>
                </c:pt>
                <c:pt idx="14">
                  <c:v>89334</c:v>
                </c:pt>
              </c:numCache>
            </c:numRef>
          </c:val>
          <c:extLst>
            <c:ext xmlns:c16="http://schemas.microsoft.com/office/drawing/2014/chart" uri="{C3380CC4-5D6E-409C-BE32-E72D297353CC}">
              <c16:uniqueId val="{00000002-A6F3-4DE6-8AD8-EE288F125F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F3-4DE6-8AD8-EE288F125F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F3-4DE6-8AD8-EE288F125F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435</c:v>
                </c:pt>
                <c:pt idx="3">
                  <c:v>407</c:v>
                </c:pt>
                <c:pt idx="6">
                  <c:v>407</c:v>
                </c:pt>
                <c:pt idx="9">
                  <c:v>620</c:v>
                </c:pt>
                <c:pt idx="12">
                  <c:v>521</c:v>
                </c:pt>
              </c:numCache>
            </c:numRef>
          </c:val>
          <c:extLst>
            <c:ext xmlns:c16="http://schemas.microsoft.com/office/drawing/2014/chart" uri="{C3380CC4-5D6E-409C-BE32-E72D297353CC}">
              <c16:uniqueId val="{00000005-A6F3-4DE6-8AD8-EE288F125F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74154</c:v>
                </c:pt>
                <c:pt idx="3">
                  <c:v>75224</c:v>
                </c:pt>
                <c:pt idx="6">
                  <c:v>74603</c:v>
                </c:pt>
                <c:pt idx="9">
                  <c:v>75184</c:v>
                </c:pt>
                <c:pt idx="12">
                  <c:v>79184</c:v>
                </c:pt>
              </c:numCache>
            </c:numRef>
          </c:val>
          <c:extLst>
            <c:ext xmlns:c16="http://schemas.microsoft.com/office/drawing/2014/chart" uri="{C3380CC4-5D6E-409C-BE32-E72D297353CC}">
              <c16:uniqueId val="{00000006-A6F3-4DE6-8AD8-EE288F125F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6F3-4DE6-8AD8-EE288F125F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75693</c:v>
                </c:pt>
                <c:pt idx="3">
                  <c:v>73023</c:v>
                </c:pt>
                <c:pt idx="6">
                  <c:v>70512</c:v>
                </c:pt>
                <c:pt idx="9">
                  <c:v>68241</c:v>
                </c:pt>
                <c:pt idx="12">
                  <c:v>66356</c:v>
                </c:pt>
              </c:numCache>
            </c:numRef>
          </c:val>
          <c:extLst>
            <c:ext xmlns:c16="http://schemas.microsoft.com/office/drawing/2014/chart" uri="{C3380CC4-5D6E-409C-BE32-E72D297353CC}">
              <c16:uniqueId val="{00000008-A6F3-4DE6-8AD8-EE288F125F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4599</c:v>
                </c:pt>
                <c:pt idx="3">
                  <c:v>4078</c:v>
                </c:pt>
                <c:pt idx="6">
                  <c:v>4277</c:v>
                </c:pt>
                <c:pt idx="9">
                  <c:v>4029</c:v>
                </c:pt>
                <c:pt idx="12">
                  <c:v>3444</c:v>
                </c:pt>
              </c:numCache>
            </c:numRef>
          </c:val>
          <c:extLst>
            <c:ext xmlns:c16="http://schemas.microsoft.com/office/drawing/2014/chart" uri="{C3380CC4-5D6E-409C-BE32-E72D297353CC}">
              <c16:uniqueId val="{00000009-A6F3-4DE6-8AD8-EE288F125F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471043</c:v>
                </c:pt>
                <c:pt idx="3">
                  <c:v>466542</c:v>
                </c:pt>
                <c:pt idx="6">
                  <c:v>468335</c:v>
                </c:pt>
                <c:pt idx="9">
                  <c:v>470035</c:v>
                </c:pt>
                <c:pt idx="12">
                  <c:v>486277</c:v>
                </c:pt>
              </c:numCache>
            </c:numRef>
          </c:val>
          <c:extLst>
            <c:ext xmlns:c16="http://schemas.microsoft.com/office/drawing/2014/chart" uri="{C3380CC4-5D6E-409C-BE32-E72D297353CC}">
              <c16:uniqueId val="{0000000A-A6F3-4DE6-8AD8-EE288F125F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87430</c:v>
                </c:pt>
                <c:pt idx="2">
                  <c:v>#N/A</c:v>
                </c:pt>
                <c:pt idx="3">
                  <c:v>#N/A</c:v>
                </c:pt>
                <c:pt idx="4">
                  <c:v>79697</c:v>
                </c:pt>
                <c:pt idx="5">
                  <c:v>#N/A</c:v>
                </c:pt>
                <c:pt idx="6">
                  <c:v>#N/A</c:v>
                </c:pt>
                <c:pt idx="7">
                  <c:v>56603</c:v>
                </c:pt>
                <c:pt idx="8">
                  <c:v>#N/A</c:v>
                </c:pt>
                <c:pt idx="9">
                  <c:v>#N/A</c:v>
                </c:pt>
                <c:pt idx="10">
                  <c:v>48636</c:v>
                </c:pt>
                <c:pt idx="11">
                  <c:v>#N/A</c:v>
                </c:pt>
                <c:pt idx="12">
                  <c:v>#N/A</c:v>
                </c:pt>
                <c:pt idx="13">
                  <c:v>60989</c:v>
                </c:pt>
                <c:pt idx="14">
                  <c:v>#N/A</c:v>
                </c:pt>
              </c:numCache>
            </c:numRef>
          </c:val>
          <c:smooth val="0"/>
          <c:extLst>
            <c:ext xmlns:c16="http://schemas.microsoft.com/office/drawing/2014/chart" uri="{C3380CC4-5D6E-409C-BE32-E72D297353CC}">
              <c16:uniqueId val="{0000000B-A6F3-4DE6-8AD8-EE288F125F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30288</c:v>
                </c:pt>
                <c:pt idx="1">
                  <c:v>37616</c:v>
                </c:pt>
                <c:pt idx="2">
                  <c:v>37618</c:v>
                </c:pt>
              </c:numCache>
            </c:numRef>
          </c:val>
          <c:extLst>
            <c:ext xmlns:c16="http://schemas.microsoft.com/office/drawing/2014/chart" uri="{C3380CC4-5D6E-409C-BE32-E72D297353CC}">
              <c16:uniqueId val="{00000000-D09A-461B-8BB8-7517D0C298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1489</c:v>
                </c:pt>
                <c:pt idx="1">
                  <c:v>1479</c:v>
                </c:pt>
                <c:pt idx="2">
                  <c:v>8339</c:v>
                </c:pt>
              </c:numCache>
            </c:numRef>
          </c:val>
          <c:extLst>
            <c:ext xmlns:c16="http://schemas.microsoft.com/office/drawing/2014/chart" uri="{C3380CC4-5D6E-409C-BE32-E72D297353CC}">
              <c16:uniqueId val="{00000001-D09A-461B-8BB8-7517D0C298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24831</c:v>
                </c:pt>
                <c:pt idx="1">
                  <c:v>28808</c:v>
                </c:pt>
                <c:pt idx="2">
                  <c:v>25138</c:v>
                </c:pt>
              </c:numCache>
            </c:numRef>
          </c:val>
          <c:extLst>
            <c:ext xmlns:c16="http://schemas.microsoft.com/office/drawing/2014/chart" uri="{C3380CC4-5D6E-409C-BE32-E72D297353CC}">
              <c16:uniqueId val="{00000002-D09A-461B-8BB8-7517D0C298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については、公営企業債の元利償還金に対する繰入金の減や債務負担行為に基づく支出額の減等により、減少した。</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については、事業費補正により基準財政需要額に算入された公債費の増額等により増加した。</a:t>
          </a:r>
        </a:p>
        <a:p>
          <a:r>
            <a:rPr kumimoji="1" lang="ja-JP" altLang="en-US" sz="1400">
              <a:latin typeface="ＭＳ ゴシック" pitchFamily="49" charset="-128"/>
              <a:ea typeface="ＭＳ ゴシック" pitchFamily="49" charset="-128"/>
            </a:rPr>
            <a:t>　今後も、有利な地方債を活用しながら、市債残高を見据えた普通建設事業の平準化に努める。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総務省が示す積立ルールが</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年償還で毎年度の積立額を発行額の</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分の</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としているのに対し、本市では</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年償還を予定しており、発行年度を含めて</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年据置後、発行額の</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％ずつ積み立てているため乖離が生じている。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については、地方債現在高や退職手当負担見込額が増額したことから、全体で増加した。</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については、充当可能基金が、減債基金等の積立てにより増加し、全体で増加した。</a:t>
          </a:r>
        </a:p>
        <a:p>
          <a:r>
            <a:rPr kumimoji="1" lang="ja-JP" altLang="en-US" sz="1400">
              <a:latin typeface="ＭＳ ゴシック" pitchFamily="49" charset="-128"/>
              <a:ea typeface="ＭＳ ゴシック" pitchFamily="49" charset="-128"/>
            </a:rPr>
            <a:t>　今後もインフラ整備や施設の老朽化対策により将来負担額の増加が見込まれることから、普通建設事業の平準化を図り、財政の健全化に努めていく必要がある。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埼玉県さいたま市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・前年度決算剰余金を減債基金に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百万円を積み立てるとともに、庁舎整備に必要な経費の財源を確保するため、庁舎整備基金に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百万円を新たに積立てたことによる増となった一方で、市の公共施設の計画的な保全及び更新を行うため、公共施設マネジメント基金を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百万円を取り崩したこと等による減等により、基金全体として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・財政調整基金は、財政の年度間調整を図るため、予算編成において財源不足が生じた場合、取崩しを行う。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市債の償還に必要な財源に不足が生じた場合、取崩しを行う。市債の発行額が増加していく見込みであるため、決算剰余金が生じた場合等に積立てを行い、今後の公債費増加を踏まえて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・公共施設マネジメント基金は、公共施設の計画的な保全及び更新を行っていくことから、必要に応じて積立てを行うとともに、必要な財源に充てるため、取崩しを行う。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・庁舎整備基金：庁舎（本庁舎又は区役所庁舎）の整備に必要な経費への充当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・公共施設マネジメント基金：市の公共施設の計画的な保全及び更新に必要な経費への充当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・庁舎整備基金：庁舎整備に必要な経費の財源を確保するため、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百万円の積立てを行ったこと等による増加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・公共施設マネジメント基金：市の公共施設の計画的な保全及び更新を行うため、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年度を目途にした新庁舎整備に必要な経費の財源を確保するため、継続して積立てを行う。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・公共施設マネジメント基金：市の公共施設の計画的な保全及び更新に必要な経費の財源を確保するため、継続して積立てを行う。一方で、保全及び更新に必要な経費の財源に充てるため、取崩しを行う。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・預金利子等を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・決算において剰余金が生じた場合には、地方財政法の規定に基づき、積立てを行う。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・また、財政の年度間調整を図るため、予算編成において財源不足が生じた場合、取崩しを行う。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・普通交付税の再算定における追加交付額の一部（臨時財政対策債償還基金費分）を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・繰上償還に代わる措置として減債基金への積立てを実施した分については、平成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年度にかけて取り崩すことを予定している。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・市債発行額が増加していく見込みであるため、今後の公債費増額に備えて、決算剰余金が生じた場合などに積立てを行い、必要に応じて取崩しを行う。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1,345,012
1,313,424
217.43
682,341,469
667,562,830
11,957,282
330,447,137
472,098,681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市民の所得水準が高く、類似団体平均を上回る税収があるため、</a:t>
          </a:r>
          <a:r>
            <a:rPr kumimoji="1" lang="en-US" altLang="ja-JP" sz="1300">
              <a:latin typeface="ＭＳ Ｐゴシック" panose="020B0600070205080204" pitchFamily="50" charset="-128"/>
              <a:ea typeface="ＭＳ Ｐゴシック" panose="020B0600070205080204" pitchFamily="50" charset="-128"/>
            </a:rPr>
            <a:t>0.95</a:t>
          </a:r>
          <a:r>
            <a:rPr kumimoji="1" lang="ja-JP" altLang="en-US" sz="1300">
              <a:latin typeface="ＭＳ Ｐゴシック" panose="020B0600070205080204" pitchFamily="50" charset="-128"/>
              <a:ea typeface="ＭＳ Ｐゴシック" panose="020B0600070205080204" pitchFamily="50" charset="-128"/>
            </a:rPr>
            <a:t>となっており、横ばい傾向となっている。</a:t>
          </a:r>
        </a:p>
        <a:p>
          <a:r>
            <a:rPr kumimoji="1" lang="ja-JP" altLang="en-US" sz="1300">
              <a:latin typeface="ＭＳ Ｐゴシック" panose="020B0600070205080204" pitchFamily="50" charset="-128"/>
              <a:ea typeface="ＭＳ Ｐゴシック" panose="020B0600070205080204" pitchFamily="50" charset="-128"/>
            </a:rPr>
            <a:t>　単年度の算定結果では、令和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0.938</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0.961</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0.956</a:t>
          </a:r>
          <a:r>
            <a:rPr kumimoji="1" lang="ja-JP" altLang="en-US" sz="1300">
              <a:latin typeface="ＭＳ Ｐゴシック" panose="020B0600070205080204" pitchFamily="50" charset="-128"/>
              <a:ea typeface="ＭＳ Ｐゴシック" panose="020B0600070205080204" pitchFamily="50" charset="-128"/>
            </a:rPr>
            <a:t>と概ね安定的に推移しており、引き続き、税の徴収強化等により歳入の確保に努める。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130628</xdr:rowOff>
    </xdr:to>
    <xdr:cxnSp macro="">
      <xdr:nvCxnSpPr>
        <xdr:cNvPr id="66" name="直線コネクタ 65"/>
        <xdr:cNvCxnSpPr/>
      </xdr:nvCxnSpPr>
      <xdr:spPr>
        <a:xfrm flipV="1">
          <a:off x="4953000" y="636451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90715</xdr:rowOff>
    </xdr:from>
    <xdr:to>
      <xdr:col>23</xdr:col>
      <xdr:colOff>133350</xdr:colOff>
      <xdr:row>38</xdr:row>
      <xdr:rowOff>125185</xdr:rowOff>
    </xdr:to>
    <xdr:cxnSp macro="">
      <xdr:nvCxnSpPr>
        <xdr:cNvPr id="71" name="直線コネクタ 70"/>
        <xdr:cNvCxnSpPr/>
      </xdr:nvCxnSpPr>
      <xdr:spPr>
        <a:xfrm>
          <a:off x="4114800" y="66058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56243</xdr:rowOff>
    </xdr:from>
    <xdr:to>
      <xdr:col>19</xdr:col>
      <xdr:colOff>133350</xdr:colOff>
      <xdr:row>38</xdr:row>
      <xdr:rowOff>90715</xdr:rowOff>
    </xdr:to>
    <xdr:cxnSp macro="">
      <xdr:nvCxnSpPr>
        <xdr:cNvPr id="74" name="直線コネクタ 73"/>
        <xdr:cNvCxnSpPr/>
      </xdr:nvCxnSpPr>
      <xdr:spPr>
        <a:xfrm>
          <a:off x="3225800" y="65713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21772</xdr:rowOff>
    </xdr:from>
    <xdr:to>
      <xdr:col>15</xdr:col>
      <xdr:colOff>82550</xdr:colOff>
      <xdr:row>38</xdr:row>
      <xdr:rowOff>56243</xdr:rowOff>
    </xdr:to>
    <xdr:cxnSp macro="">
      <xdr:nvCxnSpPr>
        <xdr:cNvPr id="77" name="直線コネクタ 76"/>
        <xdr:cNvCxnSpPr/>
      </xdr:nvCxnSpPr>
      <xdr:spPr>
        <a:xfrm>
          <a:off x="2336800" y="65368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21772</xdr:rowOff>
    </xdr:from>
    <xdr:to>
      <xdr:col>11</xdr:col>
      <xdr:colOff>31750</xdr:colOff>
      <xdr:row>38</xdr:row>
      <xdr:rowOff>21772</xdr:rowOff>
    </xdr:to>
    <xdr:cxnSp macro="">
      <xdr:nvCxnSpPr>
        <xdr:cNvPr id="80" name="直線コネクタ 79"/>
        <xdr:cNvCxnSpPr/>
      </xdr:nvCxnSpPr>
      <xdr:spPr>
        <a:xfrm>
          <a:off x="1447800" y="6536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128105</xdr:rowOff>
    </xdr:from>
    <xdr:ext cx="762000" cy="259045"/>
    <xdr:sp macro="" textlink="">
      <xdr:nvSpPr>
        <xdr:cNvPr id="82" name="テキスト ボックス 81"/>
        <xdr:cNvSpPr txBox="1"/>
      </xdr:nvSpPr>
      <xdr:spPr>
        <a:xfrm>
          <a:off x="1955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74385</xdr:rowOff>
    </xdr:from>
    <xdr:to>
      <xdr:col>23</xdr:col>
      <xdr:colOff>184150</xdr:colOff>
      <xdr:row>39</xdr:row>
      <xdr:rowOff>4535</xdr:rowOff>
    </xdr:to>
    <xdr:sp macro="" textlink="">
      <xdr:nvSpPr>
        <xdr:cNvPr id="90" name="楕円 89"/>
        <xdr:cNvSpPr/>
      </xdr:nvSpPr>
      <xdr:spPr>
        <a:xfrm>
          <a:off x="4902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90913</xdr:rowOff>
    </xdr:from>
    <xdr:ext cx="762000" cy="259045"/>
    <xdr:sp macro="" textlink="">
      <xdr:nvSpPr>
        <xdr:cNvPr id="91" name="財政力該当値テキスト"/>
        <xdr:cNvSpPr txBox="1"/>
      </xdr:nvSpPr>
      <xdr:spPr>
        <a:xfrm>
          <a:off x="5041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39915</xdr:rowOff>
    </xdr:from>
    <xdr:to>
      <xdr:col>19</xdr:col>
      <xdr:colOff>184150</xdr:colOff>
      <xdr:row>38</xdr:row>
      <xdr:rowOff>141515</xdr:rowOff>
    </xdr:to>
    <xdr:sp macro="" textlink="">
      <xdr:nvSpPr>
        <xdr:cNvPr id="92" name="楕円 91"/>
        <xdr:cNvSpPr/>
      </xdr:nvSpPr>
      <xdr:spPr>
        <a:xfrm>
          <a:off x="4064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151691</xdr:rowOff>
    </xdr:from>
    <xdr:ext cx="736600" cy="259045"/>
    <xdr:sp macro="" textlink="">
      <xdr:nvSpPr>
        <xdr:cNvPr id="93" name="テキスト ボックス 92"/>
        <xdr:cNvSpPr txBox="1"/>
      </xdr:nvSpPr>
      <xdr:spPr>
        <a:xfrm>
          <a:off x="3733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5443</xdr:rowOff>
    </xdr:from>
    <xdr:to>
      <xdr:col>15</xdr:col>
      <xdr:colOff>133350</xdr:colOff>
      <xdr:row>38</xdr:row>
      <xdr:rowOff>107043</xdr:rowOff>
    </xdr:to>
    <xdr:sp macro="" textlink="">
      <xdr:nvSpPr>
        <xdr:cNvPr id="94" name="楕円 93"/>
        <xdr:cNvSpPr/>
      </xdr:nvSpPr>
      <xdr:spPr>
        <a:xfrm>
          <a:off x="3175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117220</xdr:rowOff>
    </xdr:from>
    <xdr:ext cx="762000" cy="259045"/>
    <xdr:sp macro="" textlink="">
      <xdr:nvSpPr>
        <xdr:cNvPr id="95" name="テキスト ボックス 94"/>
        <xdr:cNvSpPr txBox="1"/>
      </xdr:nvSpPr>
      <xdr:spPr>
        <a:xfrm>
          <a:off x="2844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142422</xdr:rowOff>
    </xdr:from>
    <xdr:to>
      <xdr:col>11</xdr:col>
      <xdr:colOff>82550</xdr:colOff>
      <xdr:row>38</xdr:row>
      <xdr:rowOff>72572</xdr:rowOff>
    </xdr:to>
    <xdr:sp macro="" textlink="">
      <xdr:nvSpPr>
        <xdr:cNvPr id="96" name="楕円 95"/>
        <xdr:cNvSpPr/>
      </xdr:nvSpPr>
      <xdr:spPr>
        <a:xfrm>
          <a:off x="2286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82749</xdr:rowOff>
    </xdr:from>
    <xdr:ext cx="762000" cy="259045"/>
    <xdr:sp macro="" textlink="">
      <xdr:nvSpPr>
        <xdr:cNvPr id="97" name="テキスト ボックス 96"/>
        <xdr:cNvSpPr txBox="1"/>
      </xdr:nvSpPr>
      <xdr:spPr>
        <a:xfrm>
          <a:off x="1955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142422</xdr:rowOff>
    </xdr:from>
    <xdr:to>
      <xdr:col>7</xdr:col>
      <xdr:colOff>31750</xdr:colOff>
      <xdr:row>38</xdr:row>
      <xdr:rowOff>72572</xdr:rowOff>
    </xdr:to>
    <xdr:sp macro="" textlink="">
      <xdr:nvSpPr>
        <xdr:cNvPr id="98" name="楕円 97"/>
        <xdr:cNvSpPr/>
      </xdr:nvSpPr>
      <xdr:spPr>
        <a:xfrm>
          <a:off x="1397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82749</xdr:rowOff>
    </xdr:from>
    <xdr:ext cx="762000" cy="259045"/>
    <xdr:sp macro="" textlink="">
      <xdr:nvSpPr>
        <xdr:cNvPr id="99" name="テキスト ボックス 98"/>
        <xdr:cNvSpPr txBox="1"/>
      </xdr:nvSpPr>
      <xdr:spPr>
        <a:xfrm>
          <a:off x="1066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人件費、物件費等の経常経費が増となったことにより、算定上の分子が約</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億円増加した。一方で、地方税等が約</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億円増加、臨時財政対策債が約</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億円減となったことにより、算定上の分母となる経常的な一般財源収入が約</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億円増加したことにより、昨年度と横ばいとなった。</a:t>
          </a:r>
        </a:p>
        <a:p>
          <a:r>
            <a:rPr kumimoji="1" lang="ja-JP" altLang="en-US" sz="1300">
              <a:latin typeface="ＭＳ Ｐゴシック" panose="020B0600070205080204" pitchFamily="50" charset="-128"/>
              <a:ea typeface="ＭＳ Ｐゴシック" panose="020B0600070205080204" pitchFamily="50" charset="-128"/>
            </a:rPr>
            <a:t>　今後も公債費や扶助費の増加が見込まれるため、引き続き、市税を始めとする自主財源の確保や事務事業の見直しによる経常経費の削減に努める。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66</xdr:row>
      <xdr:rowOff>136172</xdr:rowOff>
    </xdr:to>
    <xdr:cxnSp macro="">
      <xdr:nvCxnSpPr>
        <xdr:cNvPr id="129" name="直線コネクタ 128"/>
        <xdr:cNvCxnSpPr/>
      </xdr:nvCxnSpPr>
      <xdr:spPr>
        <a:xfrm flipV="1">
          <a:off x="4953000" y="999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108249</xdr:rowOff>
    </xdr:from>
    <xdr:ext cx="762000" cy="259045"/>
    <xdr:sp macro="" textlink="">
      <xdr:nvSpPr>
        <xdr:cNvPr id="130" name="財政構造の弾力性最小値テキスト"/>
        <xdr:cNvSpPr txBox="1"/>
      </xdr:nvSpPr>
      <xdr:spPr>
        <a:xfrm>
          <a:off x="5041900" y="1142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136172</xdr:rowOff>
    </xdr:from>
    <xdr:to>
      <xdr:col>24</xdr:col>
      <xdr:colOff>12700</xdr:colOff>
      <xdr:row>66</xdr:row>
      <xdr:rowOff>136172</xdr:rowOff>
    </xdr:to>
    <xdr:cxnSp macro="">
      <xdr:nvCxnSpPr>
        <xdr:cNvPr id="131" name="直線コネクタ 130"/>
        <xdr:cNvCxnSpPr/>
      </xdr:nvCxnSpPr>
      <xdr:spPr>
        <a:xfrm>
          <a:off x="4864100" y="1145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2" name="財政構造の弾力性最大値テキスト"/>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3" name="直線コネクタ 132"/>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111478</xdr:rowOff>
    </xdr:from>
    <xdr:to>
      <xdr:col>23</xdr:col>
      <xdr:colOff>133350</xdr:colOff>
      <xdr:row>62</xdr:row>
      <xdr:rowOff>111478</xdr:rowOff>
    </xdr:to>
    <xdr:cxnSp macro="">
      <xdr:nvCxnSpPr>
        <xdr:cNvPr id="134" name="直線コネクタ 133"/>
        <xdr:cNvCxnSpPr/>
      </xdr:nvCxnSpPr>
      <xdr:spPr>
        <a:xfrm>
          <a:off x="4114800" y="107413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113188</xdr:rowOff>
    </xdr:from>
    <xdr:ext cx="762000" cy="259045"/>
    <xdr:sp macro="" textlink="">
      <xdr:nvSpPr>
        <xdr:cNvPr id="135" name="財政構造の弾力性平均値テキスト"/>
        <xdr:cNvSpPr txBox="1"/>
      </xdr:nvSpPr>
      <xdr:spPr>
        <a:xfrm>
          <a:off x="5041900" y="1074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141111</xdr:rowOff>
    </xdr:from>
    <xdr:to>
      <xdr:col>23</xdr:col>
      <xdr:colOff>184150</xdr:colOff>
      <xdr:row>63</xdr:row>
      <xdr:rowOff>71261</xdr:rowOff>
    </xdr:to>
    <xdr:sp macro="" textlink="">
      <xdr:nvSpPr>
        <xdr:cNvPr id="136" name="フローチャート: 判断 135"/>
        <xdr:cNvSpPr/>
      </xdr:nvSpPr>
      <xdr:spPr>
        <a:xfrm>
          <a:off x="49022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38805</xdr:rowOff>
    </xdr:from>
    <xdr:to>
      <xdr:col>19</xdr:col>
      <xdr:colOff>133350</xdr:colOff>
      <xdr:row>62</xdr:row>
      <xdr:rowOff>111478</xdr:rowOff>
    </xdr:to>
    <xdr:cxnSp macro="">
      <xdr:nvCxnSpPr>
        <xdr:cNvPr id="137" name="直線コネクタ 136"/>
        <xdr:cNvCxnSpPr/>
      </xdr:nvCxnSpPr>
      <xdr:spPr>
        <a:xfrm>
          <a:off x="3225800" y="10325805"/>
          <a:ext cx="889000" cy="41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127705</xdr:rowOff>
    </xdr:from>
    <xdr:to>
      <xdr:col>19</xdr:col>
      <xdr:colOff>184150</xdr:colOff>
      <xdr:row>63</xdr:row>
      <xdr:rowOff>57855</xdr:rowOff>
    </xdr:to>
    <xdr:sp macro="" textlink="">
      <xdr:nvSpPr>
        <xdr:cNvPr id="138" name="フローチャート: 判断 137"/>
        <xdr:cNvSpPr/>
      </xdr:nvSpPr>
      <xdr:spPr>
        <a:xfrm>
          <a:off x="4064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42632</xdr:rowOff>
    </xdr:from>
    <xdr:ext cx="736600" cy="259045"/>
    <xdr:sp macro="" textlink="">
      <xdr:nvSpPr>
        <xdr:cNvPr id="139" name="テキスト ボックス 138"/>
        <xdr:cNvSpPr txBox="1"/>
      </xdr:nvSpPr>
      <xdr:spPr>
        <a:xfrm>
          <a:off x="3733800" y="1084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38805</xdr:rowOff>
    </xdr:from>
    <xdr:to>
      <xdr:col>15</xdr:col>
      <xdr:colOff>82550</xdr:colOff>
      <xdr:row>63</xdr:row>
      <xdr:rowOff>167922</xdr:rowOff>
    </xdr:to>
    <xdr:cxnSp macro="">
      <xdr:nvCxnSpPr>
        <xdr:cNvPr id="140" name="直線コネクタ 139"/>
        <xdr:cNvCxnSpPr/>
      </xdr:nvCxnSpPr>
      <xdr:spPr>
        <a:xfrm flipV="1">
          <a:off x="2336800" y="10325805"/>
          <a:ext cx="889000" cy="64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14817</xdr:rowOff>
    </xdr:from>
    <xdr:to>
      <xdr:col>15</xdr:col>
      <xdr:colOff>133350</xdr:colOff>
      <xdr:row>60</xdr:row>
      <xdr:rowOff>116417</xdr:rowOff>
    </xdr:to>
    <xdr:sp macro="" textlink="">
      <xdr:nvSpPr>
        <xdr:cNvPr id="141" name="フローチャート: 判断 140"/>
        <xdr:cNvSpPr/>
      </xdr:nvSpPr>
      <xdr:spPr>
        <a:xfrm>
          <a:off x="3175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101194</xdr:rowOff>
    </xdr:from>
    <xdr:ext cx="762000" cy="259045"/>
    <xdr:sp macro="" textlink="">
      <xdr:nvSpPr>
        <xdr:cNvPr id="142" name="テキスト ボックス 141"/>
        <xdr:cNvSpPr txBox="1"/>
      </xdr:nvSpPr>
      <xdr:spPr>
        <a:xfrm>
          <a:off x="2844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167922</xdr:rowOff>
    </xdr:from>
    <xdr:to>
      <xdr:col>11</xdr:col>
      <xdr:colOff>31750</xdr:colOff>
      <xdr:row>65</xdr:row>
      <xdr:rowOff>39511</xdr:rowOff>
    </xdr:to>
    <xdr:cxnSp macro="">
      <xdr:nvCxnSpPr>
        <xdr:cNvPr id="143" name="直線コネクタ 142"/>
        <xdr:cNvCxnSpPr/>
      </xdr:nvCxnSpPr>
      <xdr:spPr>
        <a:xfrm flipV="1">
          <a:off x="1447800" y="10969272"/>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4" name="フローチャート: 判断 143"/>
        <xdr:cNvSpPr/>
      </xdr:nvSpPr>
      <xdr:spPr>
        <a:xfrm>
          <a:off x="2286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45" name="テキスト ボックス 144"/>
        <xdr:cNvSpPr txBox="1"/>
      </xdr:nvSpPr>
      <xdr:spPr>
        <a:xfrm>
          <a:off x="1955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60678</xdr:rowOff>
    </xdr:from>
    <xdr:to>
      <xdr:col>23</xdr:col>
      <xdr:colOff>184150</xdr:colOff>
      <xdr:row>62</xdr:row>
      <xdr:rowOff>162278</xdr:rowOff>
    </xdr:to>
    <xdr:sp macro="" textlink="">
      <xdr:nvSpPr>
        <xdr:cNvPr id="153" name="楕円 152"/>
        <xdr:cNvSpPr/>
      </xdr:nvSpPr>
      <xdr:spPr>
        <a:xfrm>
          <a:off x="4902200" y="106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77205</xdr:rowOff>
    </xdr:from>
    <xdr:ext cx="762000" cy="259045"/>
    <xdr:sp macro="" textlink="">
      <xdr:nvSpPr>
        <xdr:cNvPr id="154" name="財政構造の弾力性該当値テキスト"/>
        <xdr:cNvSpPr txBox="1"/>
      </xdr:nvSpPr>
      <xdr:spPr>
        <a:xfrm>
          <a:off x="5041900" y="1053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60678</xdr:rowOff>
    </xdr:from>
    <xdr:to>
      <xdr:col>19</xdr:col>
      <xdr:colOff>184150</xdr:colOff>
      <xdr:row>62</xdr:row>
      <xdr:rowOff>162278</xdr:rowOff>
    </xdr:to>
    <xdr:sp macro="" textlink="">
      <xdr:nvSpPr>
        <xdr:cNvPr id="155" name="楕円 154"/>
        <xdr:cNvSpPr/>
      </xdr:nvSpPr>
      <xdr:spPr>
        <a:xfrm>
          <a:off x="4064000" y="106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1005</xdr:rowOff>
    </xdr:from>
    <xdr:ext cx="736600" cy="259045"/>
    <xdr:sp macro="" textlink="">
      <xdr:nvSpPr>
        <xdr:cNvPr id="156" name="テキスト ボックス 155"/>
        <xdr:cNvSpPr txBox="1"/>
      </xdr:nvSpPr>
      <xdr:spPr>
        <a:xfrm>
          <a:off x="3733800" y="1045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159455</xdr:rowOff>
    </xdr:from>
    <xdr:to>
      <xdr:col>15</xdr:col>
      <xdr:colOff>133350</xdr:colOff>
      <xdr:row>60</xdr:row>
      <xdr:rowOff>89605</xdr:rowOff>
    </xdr:to>
    <xdr:sp macro="" textlink="">
      <xdr:nvSpPr>
        <xdr:cNvPr id="157" name="楕円 156"/>
        <xdr:cNvSpPr/>
      </xdr:nvSpPr>
      <xdr:spPr>
        <a:xfrm>
          <a:off x="3175000" y="10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99782</xdr:rowOff>
    </xdr:from>
    <xdr:ext cx="762000" cy="259045"/>
    <xdr:sp macro="" textlink="">
      <xdr:nvSpPr>
        <xdr:cNvPr id="158" name="テキスト ボックス 157"/>
        <xdr:cNvSpPr txBox="1"/>
      </xdr:nvSpPr>
      <xdr:spPr>
        <a:xfrm>
          <a:off x="2844800" y="1004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117122</xdr:rowOff>
    </xdr:from>
    <xdr:to>
      <xdr:col>11</xdr:col>
      <xdr:colOff>82550</xdr:colOff>
      <xdr:row>64</xdr:row>
      <xdr:rowOff>47272</xdr:rowOff>
    </xdr:to>
    <xdr:sp macro="" textlink="">
      <xdr:nvSpPr>
        <xdr:cNvPr id="159" name="楕円 158"/>
        <xdr:cNvSpPr/>
      </xdr:nvSpPr>
      <xdr:spPr>
        <a:xfrm>
          <a:off x="2286000" y="109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32049</xdr:rowOff>
    </xdr:from>
    <xdr:ext cx="762000" cy="259045"/>
    <xdr:sp macro="" textlink="">
      <xdr:nvSpPr>
        <xdr:cNvPr id="160" name="テキスト ボックス 159"/>
        <xdr:cNvSpPr txBox="1"/>
      </xdr:nvSpPr>
      <xdr:spPr>
        <a:xfrm>
          <a:off x="1955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160161</xdr:rowOff>
    </xdr:from>
    <xdr:to>
      <xdr:col>7</xdr:col>
      <xdr:colOff>31750</xdr:colOff>
      <xdr:row>65</xdr:row>
      <xdr:rowOff>90311</xdr:rowOff>
    </xdr:to>
    <xdr:sp macro="" textlink="">
      <xdr:nvSpPr>
        <xdr:cNvPr id="161" name="楕円 160"/>
        <xdr:cNvSpPr/>
      </xdr:nvSpPr>
      <xdr:spPr>
        <a:xfrm>
          <a:off x="1397000" y="111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75088</xdr:rowOff>
    </xdr:from>
    <xdr:ext cx="762000" cy="259045"/>
    <xdr:sp macro="" textlink="">
      <xdr:nvSpPr>
        <xdr:cNvPr id="162" name="テキスト ボックス 161"/>
        <xdr:cNvSpPr txBox="1"/>
      </xdr:nvSpPr>
      <xdr:spPr>
        <a:xfrm>
          <a:off x="1066800" y="112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新型コロナウイルスワクチン接種事業に係る事務費等の減により、物件費が減少したほか、人件費も定年延長に伴う定年退職者の減により、令和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年度決算を下回る数値であった。また、人口が</a:t>
          </a:r>
          <a:r>
            <a:rPr kumimoji="1" lang="en-US" altLang="ja-JP" sz="1300">
              <a:latin typeface="ＭＳ Ｐゴシック" panose="020B0600070205080204" pitchFamily="50" charset="-128"/>
              <a:ea typeface="ＭＳ Ｐゴシック" panose="020B0600070205080204" pitchFamily="50" charset="-128"/>
            </a:rPr>
            <a:t>5,679</a:t>
          </a:r>
          <a:r>
            <a:rPr kumimoji="1" lang="ja-JP" altLang="en-US" sz="1300">
              <a:latin typeface="ＭＳ Ｐゴシック" panose="020B0600070205080204" pitchFamily="50" charset="-128"/>
              <a:ea typeface="ＭＳ Ｐゴシック" panose="020B0600070205080204" pitchFamily="50" charset="-128"/>
            </a:rPr>
            <a:t>人増加したこともあり（令和</a:t>
          </a:r>
          <a:r>
            <a:rPr kumimoji="1" lang="en-US" altLang="ja-JP" sz="1300">
              <a:latin typeface="ＭＳ Ｐゴシック" panose="020B0600070205080204" pitchFamily="50" charset="-128"/>
              <a:ea typeface="ＭＳ Ｐゴシック" panose="020B0600070205080204" pitchFamily="50" charset="-128"/>
            </a:rPr>
            <a:t>5.1.1-</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6.1.1</a:t>
          </a:r>
          <a:r>
            <a:rPr kumimoji="1" lang="ja-JP" altLang="en-US" sz="1300">
              <a:latin typeface="ＭＳ Ｐゴシック" panose="020B0600070205080204" pitchFamily="50" charset="-128"/>
              <a:ea typeface="ＭＳ Ｐゴシック" panose="020B0600070205080204" pitchFamily="50" charset="-128"/>
            </a:rPr>
            <a:t>比較）、人口１人当たりの人件費・物件費等の決算額は、類似団体の平均値を下回っている。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今後も、適正な定員管理計画を進めるとともに、公民連携等の民間活力の活用の推進や、既存事業の更なる見直しによるコスト削減を図る。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90049</xdr:rowOff>
    </xdr:from>
    <xdr:to>
      <xdr:col>23</xdr:col>
      <xdr:colOff>133350</xdr:colOff>
      <xdr:row>89</xdr:row>
      <xdr:rowOff>133152</xdr:rowOff>
    </xdr:to>
    <xdr:cxnSp macro="">
      <xdr:nvCxnSpPr>
        <xdr:cNvPr id="192" name="直線コネクタ 191"/>
        <xdr:cNvCxnSpPr/>
      </xdr:nvCxnSpPr>
      <xdr:spPr>
        <a:xfrm flipV="1">
          <a:off x="4953000" y="13977499"/>
          <a:ext cx="0" cy="1414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105229</xdr:rowOff>
    </xdr:from>
    <xdr:ext cx="762000" cy="259045"/>
    <xdr:sp macro="" textlink="">
      <xdr:nvSpPr>
        <xdr:cNvPr id="193" name="人件費・物件費等の状況最小値テキスト"/>
        <xdr:cNvSpPr txBox="1"/>
      </xdr:nvSpPr>
      <xdr:spPr>
        <a:xfrm>
          <a:off x="5041900" y="1536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133152</xdr:rowOff>
    </xdr:from>
    <xdr:to>
      <xdr:col>24</xdr:col>
      <xdr:colOff>12700</xdr:colOff>
      <xdr:row>89</xdr:row>
      <xdr:rowOff>133152</xdr:rowOff>
    </xdr:to>
    <xdr:cxnSp macro="">
      <xdr:nvCxnSpPr>
        <xdr:cNvPr id="194" name="直線コネクタ 193"/>
        <xdr:cNvCxnSpPr/>
      </xdr:nvCxnSpPr>
      <xdr:spPr>
        <a:xfrm>
          <a:off x="4864100" y="1539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4976</xdr:rowOff>
    </xdr:from>
    <xdr:ext cx="762000" cy="259045"/>
    <xdr:sp macro="" textlink="">
      <xdr:nvSpPr>
        <xdr:cNvPr id="195" name="人件費・物件費等の状況最大値テキスト"/>
        <xdr:cNvSpPr txBox="1"/>
      </xdr:nvSpPr>
      <xdr:spPr>
        <a:xfrm>
          <a:off x="5041900" y="1372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90049</xdr:rowOff>
    </xdr:from>
    <xdr:to>
      <xdr:col>24</xdr:col>
      <xdr:colOff>12700</xdr:colOff>
      <xdr:row>81</xdr:row>
      <xdr:rowOff>90049</xdr:rowOff>
    </xdr:to>
    <xdr:cxnSp macro="">
      <xdr:nvCxnSpPr>
        <xdr:cNvPr id="196" name="直線コネクタ 195"/>
        <xdr:cNvCxnSpPr/>
      </xdr:nvCxnSpPr>
      <xdr:spPr>
        <a:xfrm>
          <a:off x="4864100" y="1397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90559</xdr:rowOff>
    </xdr:from>
    <xdr:to>
      <xdr:col>23</xdr:col>
      <xdr:colOff>133350</xdr:colOff>
      <xdr:row>84</xdr:row>
      <xdr:rowOff>152005</xdr:rowOff>
    </xdr:to>
    <xdr:cxnSp macro="">
      <xdr:nvCxnSpPr>
        <xdr:cNvPr id="197" name="直線コネクタ 196"/>
        <xdr:cNvCxnSpPr/>
      </xdr:nvCxnSpPr>
      <xdr:spPr>
        <a:xfrm flipV="1">
          <a:off x="4114800" y="14320909"/>
          <a:ext cx="838200" cy="23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9572</xdr:rowOff>
    </xdr:from>
    <xdr:ext cx="762000" cy="259045"/>
    <xdr:sp macro="" textlink="">
      <xdr:nvSpPr>
        <xdr:cNvPr id="198" name="人件費・物件費等の状況平均値テキスト"/>
        <xdr:cNvSpPr txBox="1"/>
      </xdr:nvSpPr>
      <xdr:spPr>
        <a:xfrm>
          <a:off x="5041900" y="1458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37495</xdr:rowOff>
    </xdr:from>
    <xdr:to>
      <xdr:col>23</xdr:col>
      <xdr:colOff>184150</xdr:colOff>
      <xdr:row>85</xdr:row>
      <xdr:rowOff>139095</xdr:rowOff>
    </xdr:to>
    <xdr:sp macro="" textlink="">
      <xdr:nvSpPr>
        <xdr:cNvPr id="199" name="フローチャート: 判断 198"/>
        <xdr:cNvSpPr/>
      </xdr:nvSpPr>
      <xdr:spPr>
        <a:xfrm>
          <a:off x="4902200" y="1461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130977</xdr:rowOff>
    </xdr:from>
    <xdr:to>
      <xdr:col>19</xdr:col>
      <xdr:colOff>133350</xdr:colOff>
      <xdr:row>84</xdr:row>
      <xdr:rowOff>152005</xdr:rowOff>
    </xdr:to>
    <xdr:cxnSp macro="">
      <xdr:nvCxnSpPr>
        <xdr:cNvPr id="200" name="直線コネクタ 199"/>
        <xdr:cNvCxnSpPr/>
      </xdr:nvCxnSpPr>
      <xdr:spPr>
        <a:xfrm>
          <a:off x="3225800" y="14361327"/>
          <a:ext cx="889000" cy="19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125924</xdr:rowOff>
    </xdr:from>
    <xdr:to>
      <xdr:col>19</xdr:col>
      <xdr:colOff>184150</xdr:colOff>
      <xdr:row>87</xdr:row>
      <xdr:rowOff>56074</xdr:rowOff>
    </xdr:to>
    <xdr:sp macro="" textlink="">
      <xdr:nvSpPr>
        <xdr:cNvPr id="201" name="フローチャート: 判断 200"/>
        <xdr:cNvSpPr/>
      </xdr:nvSpPr>
      <xdr:spPr>
        <a:xfrm>
          <a:off x="4064000" y="148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40851</xdr:rowOff>
    </xdr:from>
    <xdr:ext cx="736600" cy="259045"/>
    <xdr:sp macro="" textlink="">
      <xdr:nvSpPr>
        <xdr:cNvPr id="202" name="テキスト ボックス 201"/>
        <xdr:cNvSpPr txBox="1"/>
      </xdr:nvSpPr>
      <xdr:spPr>
        <a:xfrm>
          <a:off x="3733800" y="1495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7572</xdr:rowOff>
    </xdr:from>
    <xdr:to>
      <xdr:col>15</xdr:col>
      <xdr:colOff>82550</xdr:colOff>
      <xdr:row>83</xdr:row>
      <xdr:rowOff>130977</xdr:rowOff>
    </xdr:to>
    <xdr:cxnSp macro="">
      <xdr:nvCxnSpPr>
        <xdr:cNvPr id="203" name="直線コネクタ 202"/>
        <xdr:cNvCxnSpPr/>
      </xdr:nvCxnSpPr>
      <xdr:spPr>
        <a:xfrm>
          <a:off x="2336800" y="13723572"/>
          <a:ext cx="889000" cy="63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107874</xdr:rowOff>
    </xdr:from>
    <xdr:to>
      <xdr:col>15</xdr:col>
      <xdr:colOff>133350</xdr:colOff>
      <xdr:row>86</xdr:row>
      <xdr:rowOff>38024</xdr:rowOff>
    </xdr:to>
    <xdr:sp macro="" textlink="">
      <xdr:nvSpPr>
        <xdr:cNvPr id="204" name="フローチャート: 判断 203"/>
        <xdr:cNvSpPr/>
      </xdr:nvSpPr>
      <xdr:spPr>
        <a:xfrm>
          <a:off x="3175000" y="146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22801</xdr:rowOff>
    </xdr:from>
    <xdr:ext cx="762000" cy="259045"/>
    <xdr:sp macro="" textlink="">
      <xdr:nvSpPr>
        <xdr:cNvPr id="205" name="テキスト ボックス 204"/>
        <xdr:cNvSpPr txBox="1"/>
      </xdr:nvSpPr>
      <xdr:spPr>
        <a:xfrm>
          <a:off x="2844800" y="1476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7572</xdr:rowOff>
    </xdr:from>
    <xdr:to>
      <xdr:col>11</xdr:col>
      <xdr:colOff>31750</xdr:colOff>
      <xdr:row>80</xdr:row>
      <xdr:rowOff>30294</xdr:rowOff>
    </xdr:to>
    <xdr:cxnSp macro="">
      <xdr:nvCxnSpPr>
        <xdr:cNvPr id="206" name="直線コネクタ 205"/>
        <xdr:cNvCxnSpPr/>
      </xdr:nvCxnSpPr>
      <xdr:spPr>
        <a:xfrm flipV="1">
          <a:off x="1447800" y="13723572"/>
          <a:ext cx="8890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106124</xdr:rowOff>
    </xdr:from>
    <xdr:to>
      <xdr:col>11</xdr:col>
      <xdr:colOff>82550</xdr:colOff>
      <xdr:row>83</xdr:row>
      <xdr:rowOff>36274</xdr:rowOff>
    </xdr:to>
    <xdr:sp macro="" textlink="">
      <xdr:nvSpPr>
        <xdr:cNvPr id="207" name="フローチャート: 判断 206"/>
        <xdr:cNvSpPr/>
      </xdr:nvSpPr>
      <xdr:spPr>
        <a:xfrm>
          <a:off x="2286000" y="1416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21051</xdr:rowOff>
    </xdr:from>
    <xdr:ext cx="762000" cy="259045"/>
    <xdr:sp macro="" textlink="">
      <xdr:nvSpPr>
        <xdr:cNvPr id="208" name="テキスト ボックス 207"/>
        <xdr:cNvSpPr txBox="1"/>
      </xdr:nvSpPr>
      <xdr:spPr>
        <a:xfrm>
          <a:off x="1955800" y="1425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153592</xdr:rowOff>
    </xdr:from>
    <xdr:to>
      <xdr:col>7</xdr:col>
      <xdr:colOff>31750</xdr:colOff>
      <xdr:row>81</xdr:row>
      <xdr:rowOff>83742</xdr:rowOff>
    </xdr:to>
    <xdr:sp macro="" textlink="">
      <xdr:nvSpPr>
        <xdr:cNvPr id="209" name="フローチャート: 判断 208"/>
        <xdr:cNvSpPr/>
      </xdr:nvSpPr>
      <xdr:spPr>
        <a:xfrm>
          <a:off x="1397000" y="138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68519</xdr:rowOff>
    </xdr:from>
    <xdr:ext cx="762000" cy="259045"/>
    <xdr:sp macro="" textlink="">
      <xdr:nvSpPr>
        <xdr:cNvPr id="210" name="テキスト ボックス 209"/>
        <xdr:cNvSpPr txBox="1"/>
      </xdr:nvSpPr>
      <xdr:spPr>
        <a:xfrm>
          <a:off x="1066800" y="1395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39759</xdr:rowOff>
    </xdr:from>
    <xdr:to>
      <xdr:col>23</xdr:col>
      <xdr:colOff>184150</xdr:colOff>
      <xdr:row>83</xdr:row>
      <xdr:rowOff>141359</xdr:rowOff>
    </xdr:to>
    <xdr:sp macro="" textlink="">
      <xdr:nvSpPr>
        <xdr:cNvPr id="216" name="楕円 215"/>
        <xdr:cNvSpPr/>
      </xdr:nvSpPr>
      <xdr:spPr>
        <a:xfrm>
          <a:off x="4902200" y="1427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56286</xdr:rowOff>
    </xdr:from>
    <xdr:ext cx="762000" cy="259045"/>
    <xdr:sp macro="" textlink="">
      <xdr:nvSpPr>
        <xdr:cNvPr id="217" name="人件費・物件費等の状況該当値テキスト"/>
        <xdr:cNvSpPr txBox="1"/>
      </xdr:nvSpPr>
      <xdr:spPr>
        <a:xfrm>
          <a:off x="5041900" y="1411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101205</xdr:rowOff>
    </xdr:from>
    <xdr:to>
      <xdr:col>19</xdr:col>
      <xdr:colOff>184150</xdr:colOff>
      <xdr:row>85</xdr:row>
      <xdr:rowOff>31355</xdr:rowOff>
    </xdr:to>
    <xdr:sp macro="" textlink="">
      <xdr:nvSpPr>
        <xdr:cNvPr id="218" name="楕円 217"/>
        <xdr:cNvSpPr/>
      </xdr:nvSpPr>
      <xdr:spPr>
        <a:xfrm>
          <a:off x="4064000" y="145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41532</xdr:rowOff>
    </xdr:from>
    <xdr:ext cx="736600" cy="259045"/>
    <xdr:sp macro="" textlink="">
      <xdr:nvSpPr>
        <xdr:cNvPr id="219" name="テキスト ボックス 218"/>
        <xdr:cNvSpPr txBox="1"/>
      </xdr:nvSpPr>
      <xdr:spPr>
        <a:xfrm>
          <a:off x="3733800" y="1427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80177</xdr:rowOff>
    </xdr:from>
    <xdr:to>
      <xdr:col>15</xdr:col>
      <xdr:colOff>133350</xdr:colOff>
      <xdr:row>84</xdr:row>
      <xdr:rowOff>10327</xdr:rowOff>
    </xdr:to>
    <xdr:sp macro="" textlink="">
      <xdr:nvSpPr>
        <xdr:cNvPr id="220" name="楕円 219"/>
        <xdr:cNvSpPr/>
      </xdr:nvSpPr>
      <xdr:spPr>
        <a:xfrm>
          <a:off x="3175000" y="1431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20504</xdr:rowOff>
    </xdr:from>
    <xdr:ext cx="762000" cy="259045"/>
    <xdr:sp macro="" textlink="">
      <xdr:nvSpPr>
        <xdr:cNvPr id="221" name="テキスト ボックス 220"/>
        <xdr:cNvSpPr txBox="1"/>
      </xdr:nvSpPr>
      <xdr:spPr>
        <a:xfrm>
          <a:off x="2844800" y="14079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128222</xdr:rowOff>
    </xdr:from>
    <xdr:to>
      <xdr:col>11</xdr:col>
      <xdr:colOff>82550</xdr:colOff>
      <xdr:row>80</xdr:row>
      <xdr:rowOff>58372</xdr:rowOff>
    </xdr:to>
    <xdr:sp macro="" textlink="">
      <xdr:nvSpPr>
        <xdr:cNvPr id="222" name="楕円 221"/>
        <xdr:cNvSpPr/>
      </xdr:nvSpPr>
      <xdr:spPr>
        <a:xfrm>
          <a:off x="2286000" y="1367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68549</xdr:rowOff>
    </xdr:from>
    <xdr:ext cx="762000" cy="259045"/>
    <xdr:sp macro="" textlink="">
      <xdr:nvSpPr>
        <xdr:cNvPr id="223" name="テキスト ボックス 222"/>
        <xdr:cNvSpPr txBox="1"/>
      </xdr:nvSpPr>
      <xdr:spPr>
        <a:xfrm>
          <a:off x="1955800" y="1344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150944</xdr:rowOff>
    </xdr:from>
    <xdr:to>
      <xdr:col>7</xdr:col>
      <xdr:colOff>31750</xdr:colOff>
      <xdr:row>80</xdr:row>
      <xdr:rowOff>81094</xdr:rowOff>
    </xdr:to>
    <xdr:sp macro="" textlink="">
      <xdr:nvSpPr>
        <xdr:cNvPr id="224" name="楕円 223"/>
        <xdr:cNvSpPr/>
      </xdr:nvSpPr>
      <xdr:spPr>
        <a:xfrm>
          <a:off x="1397000" y="1369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91271</xdr:rowOff>
    </xdr:from>
    <xdr:ext cx="762000" cy="259045"/>
    <xdr:sp macro="" textlink="">
      <xdr:nvSpPr>
        <xdr:cNvPr id="225" name="テキスト ボックス 224"/>
        <xdr:cNvSpPr txBox="1"/>
      </xdr:nvSpPr>
      <xdr:spPr>
        <a:xfrm>
          <a:off x="1066800" y="1346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を超え、類似団体と比較しても高い状態で推移している。職員構成の相違のほか、キャリア最終盤における給与水準の上昇の抑制が国や類似団体に比べて弱いこと等が要因と考える。</a:t>
          </a:r>
        </a:p>
        <a:p>
          <a:r>
            <a:rPr kumimoji="1" lang="ja-JP" altLang="en-US" sz="1300">
              <a:latin typeface="ＭＳ Ｐゴシック" panose="020B0600070205080204" pitchFamily="50" charset="-128"/>
              <a:ea typeface="ＭＳ Ｐゴシック" panose="020B0600070205080204" pitchFamily="50" charset="-128"/>
            </a:rPr>
            <a:t>　本市では、平成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給与制度の総合的見直し」により、給料表について国を上回る引下げを行うとともに、年功的な給与水準の抑制を図ったところであり、その効果をしっかりと検証し、引き続き市人事委員会勧告に基づく適正な給与水準の確保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87</xdr:row>
      <xdr:rowOff>68036</xdr:rowOff>
    </xdr:to>
    <xdr:cxnSp macro="">
      <xdr:nvCxnSpPr>
        <xdr:cNvPr id="261" name="直線コネクタ 260"/>
        <xdr:cNvCxnSpPr/>
      </xdr:nvCxnSpPr>
      <xdr:spPr>
        <a:xfrm flipV="1">
          <a:off x="16179800" y="1488077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136979</xdr:rowOff>
    </xdr:to>
    <xdr:cxnSp macro="">
      <xdr:nvCxnSpPr>
        <xdr:cNvPr id="264" name="直線コネクタ 263"/>
        <xdr:cNvCxnSpPr/>
      </xdr:nvCxnSpPr>
      <xdr:spPr>
        <a:xfrm flipV="1">
          <a:off x="15290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5" name="フローチャート: 判断 264"/>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66" name="テキスト ボックス 265"/>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68943</xdr:rowOff>
    </xdr:to>
    <xdr:cxnSp macro="">
      <xdr:nvCxnSpPr>
        <xdr:cNvPr id="267" name="直線コネクタ 266"/>
        <xdr:cNvCxnSpPr/>
      </xdr:nvCxnSpPr>
      <xdr:spPr>
        <a:xfrm flipV="1">
          <a:off x="14401800" y="150531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9" name="テキスト ボックス 268"/>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68943</xdr:rowOff>
    </xdr:to>
    <xdr:cxnSp macro="">
      <xdr:nvCxnSpPr>
        <xdr:cNvPr id="270" name="直線コネクタ 269"/>
        <xdr:cNvCxnSpPr/>
      </xdr:nvCxnSpPr>
      <xdr:spPr>
        <a:xfrm>
          <a:off x="13512800" y="151220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117021</xdr:rowOff>
    </xdr:from>
    <xdr:to>
      <xdr:col>68</xdr:col>
      <xdr:colOff>203200</xdr:colOff>
      <xdr:row>84</xdr:row>
      <xdr:rowOff>47171</xdr:rowOff>
    </xdr:to>
    <xdr:sp macro="" textlink="">
      <xdr:nvSpPr>
        <xdr:cNvPr id="271" name="フローチャート: 判断 270"/>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72" name="テキスト ボックス 271"/>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4" name="テキスト ボックス 273"/>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80" name="楕円 279"/>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81" name="給与水準   （国との比較）該当値テキスト"/>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2" name="楕円 281"/>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3" name="テキスト ボックス 282"/>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4" name="楕円 283"/>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5" name="テキスト ボックス 284"/>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6" name="楕円 285"/>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7" name="テキスト ボックス 286"/>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8" name="楕円 287"/>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9" name="テキスト ボックス 288"/>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月に策定した「さいたま市定員管理計画」に基づき、市の最重要計画に位置付けられた個別事業の確実な実施や育児休業等職員の代替配置の推進、定年引上げへの対応等を行うため、令和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年度にかけて職員の増員を図っているところであるが、平均値を下回る状態となっている。</a:t>
          </a:r>
        </a:p>
        <a:p>
          <a:r>
            <a:rPr kumimoji="1" lang="ja-JP" altLang="en-US" sz="1300">
              <a:latin typeface="ＭＳ Ｐゴシック" panose="020B0600070205080204" pitchFamily="50" charset="-128"/>
              <a:ea typeface="ＭＳ Ｐゴシック" panose="020B0600070205080204" pitchFamily="50" charset="-128"/>
            </a:rPr>
            <a:t>　今後も、将来にわたって持続可能な都市として成長・発展していくため、総人件費の抑制に配慮しつつ、「さいたま市定員管理計画」に基づき、業務量に応じた適正な職員数の確保に努めていく。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131826</xdr:rowOff>
    </xdr:from>
    <xdr:to>
      <xdr:col>81</xdr:col>
      <xdr:colOff>44450</xdr:colOff>
      <xdr:row>65</xdr:row>
      <xdr:rowOff>152654</xdr:rowOff>
    </xdr:to>
    <xdr:cxnSp macro="">
      <xdr:nvCxnSpPr>
        <xdr:cNvPr id="317" name="直線コネクタ 316"/>
        <xdr:cNvCxnSpPr/>
      </xdr:nvCxnSpPr>
      <xdr:spPr>
        <a:xfrm flipV="1">
          <a:off x="17018000" y="10075926"/>
          <a:ext cx="0" cy="1220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124731</xdr:rowOff>
    </xdr:from>
    <xdr:ext cx="762000" cy="259045"/>
    <xdr:sp macro="" textlink="">
      <xdr:nvSpPr>
        <xdr:cNvPr id="318" name="定員管理の状況最小値テキスト"/>
        <xdr:cNvSpPr txBox="1"/>
      </xdr:nvSpPr>
      <xdr:spPr>
        <a:xfrm>
          <a:off x="17106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152654</xdr:rowOff>
    </xdr:from>
    <xdr:to>
      <xdr:col>81</xdr:col>
      <xdr:colOff>133350</xdr:colOff>
      <xdr:row>65</xdr:row>
      <xdr:rowOff>152654</xdr:rowOff>
    </xdr:to>
    <xdr:cxnSp macro="">
      <xdr:nvCxnSpPr>
        <xdr:cNvPr id="319" name="直線コネクタ 318"/>
        <xdr:cNvCxnSpPr/>
      </xdr:nvCxnSpPr>
      <xdr:spPr>
        <a:xfrm>
          <a:off x="16929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46753</xdr:rowOff>
    </xdr:from>
    <xdr:ext cx="762000" cy="259045"/>
    <xdr:sp macro="" textlink="">
      <xdr:nvSpPr>
        <xdr:cNvPr id="320" name="定員管理の状況最大値テキスト"/>
        <xdr:cNvSpPr txBox="1"/>
      </xdr:nvSpPr>
      <xdr:spPr>
        <a:xfrm>
          <a:off x="17106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131826</xdr:rowOff>
    </xdr:from>
    <xdr:to>
      <xdr:col>81</xdr:col>
      <xdr:colOff>133350</xdr:colOff>
      <xdr:row>58</xdr:row>
      <xdr:rowOff>131826</xdr:rowOff>
    </xdr:to>
    <xdr:cxnSp macro="">
      <xdr:nvCxnSpPr>
        <xdr:cNvPr id="321" name="直線コネクタ 320"/>
        <xdr:cNvCxnSpPr/>
      </xdr:nvCxnSpPr>
      <xdr:spPr>
        <a:xfrm>
          <a:off x="16929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124460</xdr:rowOff>
    </xdr:from>
    <xdr:to>
      <xdr:col>81</xdr:col>
      <xdr:colOff>44450</xdr:colOff>
      <xdr:row>60</xdr:row>
      <xdr:rowOff>15748</xdr:rowOff>
    </xdr:to>
    <xdr:cxnSp macro="">
      <xdr:nvCxnSpPr>
        <xdr:cNvPr id="322" name="直線コネクタ 321"/>
        <xdr:cNvCxnSpPr/>
      </xdr:nvCxnSpPr>
      <xdr:spPr>
        <a:xfrm>
          <a:off x="16179800" y="10240010"/>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28465</xdr:rowOff>
    </xdr:from>
    <xdr:ext cx="762000" cy="259045"/>
    <xdr:sp macro="" textlink="">
      <xdr:nvSpPr>
        <xdr:cNvPr id="323" name="定員管理の状況平均値テキスト"/>
        <xdr:cNvSpPr txBox="1"/>
      </xdr:nvSpPr>
      <xdr:spPr>
        <a:xfrm>
          <a:off x="17106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macro="" textlink="">
      <xdr:nvSpPr>
        <xdr:cNvPr id="324" name="フローチャート: 判断 323"/>
        <xdr:cNvSpPr/>
      </xdr:nvSpPr>
      <xdr:spPr>
        <a:xfrm>
          <a:off x="16967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85852</xdr:rowOff>
    </xdr:from>
    <xdr:to>
      <xdr:col>77</xdr:col>
      <xdr:colOff>44450</xdr:colOff>
      <xdr:row>59</xdr:row>
      <xdr:rowOff>124460</xdr:rowOff>
    </xdr:to>
    <xdr:cxnSp macro="">
      <xdr:nvCxnSpPr>
        <xdr:cNvPr id="325" name="直線コネクタ 324"/>
        <xdr:cNvCxnSpPr/>
      </xdr:nvCxnSpPr>
      <xdr:spPr>
        <a:xfrm>
          <a:off x="15290800" y="1020140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6" name="フローチャート: 判断 325"/>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118635</xdr:rowOff>
    </xdr:from>
    <xdr:ext cx="736600" cy="259045"/>
    <xdr:sp macro="" textlink="">
      <xdr:nvSpPr>
        <xdr:cNvPr id="327" name="テキスト ボックス 326"/>
        <xdr:cNvSpPr txBox="1"/>
      </xdr:nvSpPr>
      <xdr:spPr>
        <a:xfrm>
          <a:off x="15798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85852</xdr:rowOff>
    </xdr:from>
    <xdr:to>
      <xdr:col>72</xdr:col>
      <xdr:colOff>203200</xdr:colOff>
      <xdr:row>59</xdr:row>
      <xdr:rowOff>114808</xdr:rowOff>
    </xdr:to>
    <xdr:cxnSp macro="">
      <xdr:nvCxnSpPr>
        <xdr:cNvPr id="328" name="直線コネクタ 327"/>
        <xdr:cNvCxnSpPr/>
      </xdr:nvCxnSpPr>
      <xdr:spPr>
        <a:xfrm flipV="1">
          <a:off x="14401800" y="1020140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22606</xdr:rowOff>
    </xdr:from>
    <xdr:to>
      <xdr:col>73</xdr:col>
      <xdr:colOff>44450</xdr:colOff>
      <xdr:row>62</xdr:row>
      <xdr:rowOff>124206</xdr:rowOff>
    </xdr:to>
    <xdr:sp macro="" textlink="">
      <xdr:nvSpPr>
        <xdr:cNvPr id="329" name="フローチャート: 判断 328"/>
        <xdr:cNvSpPr/>
      </xdr:nvSpPr>
      <xdr:spPr>
        <a:xfrm>
          <a:off x="15240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108983</xdr:rowOff>
    </xdr:from>
    <xdr:ext cx="762000" cy="259045"/>
    <xdr:sp macro="" textlink="">
      <xdr:nvSpPr>
        <xdr:cNvPr id="330" name="テキスト ボックス 329"/>
        <xdr:cNvSpPr txBox="1"/>
      </xdr:nvSpPr>
      <xdr:spPr>
        <a:xfrm>
          <a:off x="14909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71374</xdr:rowOff>
    </xdr:from>
    <xdr:to>
      <xdr:col>68</xdr:col>
      <xdr:colOff>152400</xdr:colOff>
      <xdr:row>59</xdr:row>
      <xdr:rowOff>114808</xdr:rowOff>
    </xdr:to>
    <xdr:cxnSp macro="">
      <xdr:nvCxnSpPr>
        <xdr:cNvPr id="331" name="直線コネクタ 330"/>
        <xdr:cNvCxnSpPr/>
      </xdr:nvCxnSpPr>
      <xdr:spPr>
        <a:xfrm>
          <a:off x="13512800" y="1018692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8128</xdr:rowOff>
    </xdr:from>
    <xdr:to>
      <xdr:col>68</xdr:col>
      <xdr:colOff>203200</xdr:colOff>
      <xdr:row>62</xdr:row>
      <xdr:rowOff>109728</xdr:rowOff>
    </xdr:to>
    <xdr:sp macro="" textlink="">
      <xdr:nvSpPr>
        <xdr:cNvPr id="332" name="フローチャート: 判断 331"/>
        <xdr:cNvSpPr/>
      </xdr:nvSpPr>
      <xdr:spPr>
        <a:xfrm>
          <a:off x="14351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94505</xdr:rowOff>
    </xdr:from>
    <xdr:ext cx="762000" cy="259045"/>
    <xdr:sp macro="" textlink="">
      <xdr:nvSpPr>
        <xdr:cNvPr id="333" name="テキスト ボックス 332"/>
        <xdr:cNvSpPr txBox="1"/>
      </xdr:nvSpPr>
      <xdr:spPr>
        <a:xfrm>
          <a:off x="14020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macro="" textlink="">
      <xdr:nvSpPr>
        <xdr:cNvPr id="334" name="フローチャート: 判断 333"/>
        <xdr:cNvSpPr/>
      </xdr:nvSpPr>
      <xdr:spPr>
        <a:xfrm>
          <a:off x="13462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77741</xdr:rowOff>
    </xdr:from>
    <xdr:ext cx="762000" cy="259045"/>
    <xdr:sp macro="" textlink="">
      <xdr:nvSpPr>
        <xdr:cNvPr id="335" name="テキスト ボックス 334"/>
        <xdr:cNvSpPr txBox="1"/>
      </xdr:nvSpPr>
      <xdr:spPr>
        <a:xfrm>
          <a:off x="131318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136398</xdr:rowOff>
    </xdr:from>
    <xdr:to>
      <xdr:col>81</xdr:col>
      <xdr:colOff>95250</xdr:colOff>
      <xdr:row>60</xdr:row>
      <xdr:rowOff>66548</xdr:rowOff>
    </xdr:to>
    <xdr:sp macro="" textlink="">
      <xdr:nvSpPr>
        <xdr:cNvPr id="341" name="楕円 340"/>
        <xdr:cNvSpPr/>
      </xdr:nvSpPr>
      <xdr:spPr>
        <a:xfrm>
          <a:off x="169672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152925</xdr:rowOff>
    </xdr:from>
    <xdr:ext cx="762000" cy="259045"/>
    <xdr:sp macro="" textlink="">
      <xdr:nvSpPr>
        <xdr:cNvPr id="342" name="定員管理の状況該当値テキスト"/>
        <xdr:cNvSpPr txBox="1"/>
      </xdr:nvSpPr>
      <xdr:spPr>
        <a:xfrm>
          <a:off x="17106900" y="100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73660</xdr:rowOff>
    </xdr:from>
    <xdr:to>
      <xdr:col>77</xdr:col>
      <xdr:colOff>95250</xdr:colOff>
      <xdr:row>60</xdr:row>
      <xdr:rowOff>3810</xdr:rowOff>
    </xdr:to>
    <xdr:sp macro="" textlink="">
      <xdr:nvSpPr>
        <xdr:cNvPr id="343" name="楕円 342"/>
        <xdr:cNvSpPr/>
      </xdr:nvSpPr>
      <xdr:spPr>
        <a:xfrm>
          <a:off x="16129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13987</xdr:rowOff>
    </xdr:from>
    <xdr:ext cx="736600" cy="259045"/>
    <xdr:sp macro="" textlink="">
      <xdr:nvSpPr>
        <xdr:cNvPr id="344" name="テキスト ボックス 343"/>
        <xdr:cNvSpPr txBox="1"/>
      </xdr:nvSpPr>
      <xdr:spPr>
        <a:xfrm>
          <a:off x="15798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35052</xdr:rowOff>
    </xdr:from>
    <xdr:to>
      <xdr:col>73</xdr:col>
      <xdr:colOff>44450</xdr:colOff>
      <xdr:row>59</xdr:row>
      <xdr:rowOff>136652</xdr:rowOff>
    </xdr:to>
    <xdr:sp macro="" textlink="">
      <xdr:nvSpPr>
        <xdr:cNvPr id="345" name="楕円 344"/>
        <xdr:cNvSpPr/>
      </xdr:nvSpPr>
      <xdr:spPr>
        <a:xfrm>
          <a:off x="15240000" y="101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146829</xdr:rowOff>
    </xdr:from>
    <xdr:ext cx="762000" cy="259045"/>
    <xdr:sp macro="" textlink="">
      <xdr:nvSpPr>
        <xdr:cNvPr id="346" name="テキスト ボックス 345"/>
        <xdr:cNvSpPr txBox="1"/>
      </xdr:nvSpPr>
      <xdr:spPr>
        <a:xfrm>
          <a:off x="14909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64008</xdr:rowOff>
    </xdr:from>
    <xdr:to>
      <xdr:col>68</xdr:col>
      <xdr:colOff>203200</xdr:colOff>
      <xdr:row>59</xdr:row>
      <xdr:rowOff>165608</xdr:rowOff>
    </xdr:to>
    <xdr:sp macro="" textlink="">
      <xdr:nvSpPr>
        <xdr:cNvPr id="347" name="楕円 346"/>
        <xdr:cNvSpPr/>
      </xdr:nvSpPr>
      <xdr:spPr>
        <a:xfrm>
          <a:off x="14351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4335</xdr:rowOff>
    </xdr:from>
    <xdr:ext cx="762000" cy="259045"/>
    <xdr:sp macro="" textlink="">
      <xdr:nvSpPr>
        <xdr:cNvPr id="348" name="テキスト ボックス 347"/>
        <xdr:cNvSpPr txBox="1"/>
      </xdr:nvSpPr>
      <xdr:spPr>
        <a:xfrm>
          <a:off x="14020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20574</xdr:rowOff>
    </xdr:from>
    <xdr:to>
      <xdr:col>64</xdr:col>
      <xdr:colOff>152400</xdr:colOff>
      <xdr:row>59</xdr:row>
      <xdr:rowOff>122174</xdr:rowOff>
    </xdr:to>
    <xdr:sp macro="" textlink="">
      <xdr:nvSpPr>
        <xdr:cNvPr id="349" name="楕円 348"/>
        <xdr:cNvSpPr/>
      </xdr:nvSpPr>
      <xdr:spPr>
        <a:xfrm>
          <a:off x="134620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132351</xdr:rowOff>
    </xdr:from>
    <xdr:ext cx="762000" cy="259045"/>
    <xdr:sp macro="" textlink="">
      <xdr:nvSpPr>
        <xdr:cNvPr id="350" name="テキスト ボックス 349"/>
        <xdr:cNvSpPr txBox="1"/>
      </xdr:nvSpPr>
      <xdr:spPr>
        <a:xfrm>
          <a:off x="13131800" y="990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公債費に準ずる債務負担行為額が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億円減少したこと等により算定上の分子となる数値が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億円減少した。一方、標準財政規模が</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億円増額したこと等から、分母となる数値が</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億円増加したため、令和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年度単年の実質公債費比率は</a:t>
          </a:r>
          <a:r>
            <a:rPr kumimoji="1" lang="en-US" altLang="ja-JP" sz="1300">
              <a:latin typeface="ＭＳ Ｐゴシック" panose="020B0600070205080204" pitchFamily="50" charset="-128"/>
              <a:ea typeface="ＭＳ Ｐゴシック" panose="020B0600070205080204" pitchFamily="50" charset="-128"/>
            </a:rPr>
            <a:t>5.86</a:t>
          </a:r>
          <a:r>
            <a:rPr kumimoji="1" lang="ja-JP" altLang="en-US" sz="1300">
              <a:latin typeface="ＭＳ Ｐゴシック" panose="020B0600070205080204" pitchFamily="50" charset="-128"/>
              <a:ea typeface="ＭＳ Ｐゴシック" panose="020B0600070205080204" pitchFamily="50" charset="-128"/>
            </a:rPr>
            <a:t>％となった。そのため、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カ年平均については、算定外となる令和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年度単年の実質公債費比率（</a:t>
          </a:r>
          <a:r>
            <a:rPr kumimoji="1" lang="en-US" altLang="ja-JP" sz="1300">
              <a:latin typeface="ＭＳ Ｐゴシック" panose="020B0600070205080204" pitchFamily="50" charset="-128"/>
              <a:ea typeface="ＭＳ Ｐゴシック" panose="020B0600070205080204" pitchFamily="50" charset="-128"/>
            </a:rPr>
            <a:t>6.74</a:t>
          </a:r>
          <a:r>
            <a:rPr kumimoji="1" lang="ja-JP" altLang="en-US" sz="1300">
              <a:latin typeface="ＭＳ Ｐゴシック" panose="020B0600070205080204" pitchFamily="50" charset="-128"/>
              <a:ea typeface="ＭＳ Ｐゴシック" panose="020B0600070205080204" pitchFamily="50" charset="-128"/>
            </a:rPr>
            <a:t>％）を下回る数値であったことから比率が改善した。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元利償還金に対する地方交付税措置のある有利な起債を活用するなど、今後も市債残高を見据えた普通建設事業費の平準化に努める。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87489</xdr:rowOff>
    </xdr:to>
    <xdr:cxnSp macro="">
      <xdr:nvCxnSpPr>
        <xdr:cNvPr id="379" name="直線コネクタ 378"/>
        <xdr:cNvCxnSpPr/>
      </xdr:nvCxnSpPr>
      <xdr:spPr>
        <a:xfrm flipV="1">
          <a:off x="17018000" y="6301317"/>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80" name="公債費負担の状況最小値テキスト"/>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81" name="直線コネクタ 380"/>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2" name="公債費負担の状況最大値テキスト"/>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3" name="直線コネクタ 382"/>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35983</xdr:rowOff>
    </xdr:to>
    <xdr:cxnSp macro="">
      <xdr:nvCxnSpPr>
        <xdr:cNvPr id="384" name="直線コネクタ 383"/>
        <xdr:cNvCxnSpPr/>
      </xdr:nvCxnSpPr>
      <xdr:spPr>
        <a:xfrm flipV="1">
          <a:off x="16179800" y="70252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5" name="公債費負担の状況平均値テキスト"/>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6" name="フローチャート: 判断 385"/>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22578</xdr:rowOff>
    </xdr:from>
    <xdr:to>
      <xdr:col>77</xdr:col>
      <xdr:colOff>44450</xdr:colOff>
      <xdr:row>41</xdr:row>
      <xdr:rowOff>35983</xdr:rowOff>
    </xdr:to>
    <xdr:cxnSp macro="">
      <xdr:nvCxnSpPr>
        <xdr:cNvPr id="387" name="直線コネクタ 386"/>
        <xdr:cNvCxnSpPr/>
      </xdr:nvCxnSpPr>
      <xdr:spPr>
        <a:xfrm>
          <a:off x="15290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11995</xdr:rowOff>
    </xdr:from>
    <xdr:to>
      <xdr:col>77</xdr:col>
      <xdr:colOff>95250</xdr:colOff>
      <xdr:row>41</xdr:row>
      <xdr:rowOff>113595</xdr:rowOff>
    </xdr:to>
    <xdr:sp macro="" textlink="">
      <xdr:nvSpPr>
        <xdr:cNvPr id="388" name="フローチャート: 判断 387"/>
        <xdr:cNvSpPr/>
      </xdr:nvSpPr>
      <xdr:spPr>
        <a:xfrm>
          <a:off x="16129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98372</xdr:rowOff>
    </xdr:from>
    <xdr:ext cx="736600" cy="259045"/>
    <xdr:sp macro="" textlink="">
      <xdr:nvSpPr>
        <xdr:cNvPr id="389" name="テキスト ボックス 388"/>
        <xdr:cNvSpPr txBox="1"/>
      </xdr:nvSpPr>
      <xdr:spPr>
        <a:xfrm>
          <a:off x="15798800" y="71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100189</xdr:rowOff>
    </xdr:from>
    <xdr:to>
      <xdr:col>72</xdr:col>
      <xdr:colOff>203200</xdr:colOff>
      <xdr:row>41</xdr:row>
      <xdr:rowOff>22578</xdr:rowOff>
    </xdr:to>
    <xdr:cxnSp macro="">
      <xdr:nvCxnSpPr>
        <xdr:cNvPr id="390" name="直線コネクタ 389"/>
        <xdr:cNvCxnSpPr/>
      </xdr:nvCxnSpPr>
      <xdr:spPr>
        <a:xfrm>
          <a:off x="14401800" y="69581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91" name="フローチャート: 判断 390"/>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392" name="テキスト ボックス 391"/>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33161</xdr:rowOff>
    </xdr:from>
    <xdr:to>
      <xdr:col>68</xdr:col>
      <xdr:colOff>152400</xdr:colOff>
      <xdr:row>40</xdr:row>
      <xdr:rowOff>100189</xdr:rowOff>
    </xdr:to>
    <xdr:cxnSp macro="">
      <xdr:nvCxnSpPr>
        <xdr:cNvPr id="393" name="直線コネクタ 392"/>
        <xdr:cNvCxnSpPr/>
      </xdr:nvCxnSpPr>
      <xdr:spPr>
        <a:xfrm>
          <a:off x="13512800" y="68911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4" name="フローチャート: 判断 393"/>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395" name="テキスト ボックス 394"/>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7" name="テキスト ボックス 396"/>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403" name="楕円 402"/>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404" name="公債費負担の状況該当値テキスト"/>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5" name="楕円 404"/>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406" name="テキスト ボックス 405"/>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143228</xdr:rowOff>
    </xdr:from>
    <xdr:to>
      <xdr:col>73</xdr:col>
      <xdr:colOff>44450</xdr:colOff>
      <xdr:row>41</xdr:row>
      <xdr:rowOff>73378</xdr:rowOff>
    </xdr:to>
    <xdr:sp macro="" textlink="">
      <xdr:nvSpPr>
        <xdr:cNvPr id="407" name="楕円 406"/>
        <xdr:cNvSpPr/>
      </xdr:nvSpPr>
      <xdr:spPr>
        <a:xfrm>
          <a:off x="15240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408" name="テキスト ボックス 407"/>
        <xdr:cNvSpPr txBox="1"/>
      </xdr:nvSpPr>
      <xdr:spPr>
        <a:xfrm>
          <a:off x="14909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49389</xdr:rowOff>
    </xdr:from>
    <xdr:to>
      <xdr:col>68</xdr:col>
      <xdr:colOff>203200</xdr:colOff>
      <xdr:row>40</xdr:row>
      <xdr:rowOff>150989</xdr:rowOff>
    </xdr:to>
    <xdr:sp macro="" textlink="">
      <xdr:nvSpPr>
        <xdr:cNvPr id="409" name="楕円 408"/>
        <xdr:cNvSpPr/>
      </xdr:nvSpPr>
      <xdr:spPr>
        <a:xfrm>
          <a:off x="14351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161166</xdr:rowOff>
    </xdr:from>
    <xdr:ext cx="762000" cy="259045"/>
    <xdr:sp macro="" textlink="">
      <xdr:nvSpPr>
        <xdr:cNvPr id="410" name="テキスト ボックス 409"/>
        <xdr:cNvSpPr txBox="1"/>
      </xdr:nvSpPr>
      <xdr:spPr>
        <a:xfrm>
          <a:off x="14020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153811</xdr:rowOff>
    </xdr:from>
    <xdr:to>
      <xdr:col>64</xdr:col>
      <xdr:colOff>152400</xdr:colOff>
      <xdr:row>40</xdr:row>
      <xdr:rowOff>83961</xdr:rowOff>
    </xdr:to>
    <xdr:sp macro="" textlink="">
      <xdr:nvSpPr>
        <xdr:cNvPr id="411" name="楕円 410"/>
        <xdr:cNvSpPr/>
      </xdr:nvSpPr>
      <xdr:spPr>
        <a:xfrm>
          <a:off x="13462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94138</xdr:rowOff>
    </xdr:from>
    <xdr:ext cx="762000" cy="259045"/>
    <xdr:sp macro="" textlink="">
      <xdr:nvSpPr>
        <xdr:cNvPr id="412" name="テキスト ボックス 411"/>
        <xdr:cNvSpPr txBox="1"/>
      </xdr:nvSpPr>
      <xdr:spPr>
        <a:xfrm>
          <a:off x="13131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標準財政規模が</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億円増額したこと等から、分母となる数値が</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億円増加した。一方、分子となる地方債の現在高が</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億円増加したこと等から将来負担額が</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億円増額したため、差し引きされる充当可能基金等が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億円増額したものの、分子の数値が大幅に増加したことから、将来負担比率は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％数値が上昇した。</a:t>
          </a:r>
        </a:p>
        <a:p>
          <a:r>
            <a:rPr kumimoji="1" lang="ja-JP" altLang="en-US" sz="1300">
              <a:latin typeface="ＭＳ Ｐゴシック" panose="020B0600070205080204" pitchFamily="50" charset="-128"/>
              <a:ea typeface="ＭＳ Ｐゴシック" panose="020B0600070205080204" pitchFamily="50" charset="-128"/>
            </a:rPr>
            <a:t>　今後もインフラ整備や施設の老朽化対策により将来負担額の増加が見込まれることから、普通建設事業の平準化を図り、財政の健全化に努める。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100584</xdr:rowOff>
    </xdr:to>
    <xdr:cxnSp macro="">
      <xdr:nvCxnSpPr>
        <xdr:cNvPr id="441" name="直線コネクタ 440"/>
        <xdr:cNvCxnSpPr/>
      </xdr:nvCxnSpPr>
      <xdr:spPr>
        <a:xfrm flipV="1">
          <a:off x="17018000" y="2370667"/>
          <a:ext cx="0" cy="1330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72661</xdr:rowOff>
    </xdr:from>
    <xdr:ext cx="762000" cy="259045"/>
    <xdr:sp macro="" textlink="">
      <xdr:nvSpPr>
        <xdr:cNvPr id="442" name="将来負担の状況最小値テキスト"/>
        <xdr:cNvSpPr txBox="1"/>
      </xdr:nvSpPr>
      <xdr:spPr>
        <a:xfrm>
          <a:off x="17106900" y="36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100584</xdr:rowOff>
    </xdr:from>
    <xdr:to>
      <xdr:col>81</xdr:col>
      <xdr:colOff>133350</xdr:colOff>
      <xdr:row>21</xdr:row>
      <xdr:rowOff>100584</xdr:rowOff>
    </xdr:to>
    <xdr:cxnSp macro="">
      <xdr:nvCxnSpPr>
        <xdr:cNvPr id="443" name="直線コネクタ 442"/>
        <xdr:cNvCxnSpPr/>
      </xdr:nvCxnSpPr>
      <xdr:spPr>
        <a:xfrm>
          <a:off x="16929100" y="370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102277</xdr:rowOff>
    </xdr:from>
    <xdr:to>
      <xdr:col>81</xdr:col>
      <xdr:colOff>44450</xdr:colOff>
      <xdr:row>14</xdr:row>
      <xdr:rowOff>132038</xdr:rowOff>
    </xdr:to>
    <xdr:cxnSp macro="">
      <xdr:nvCxnSpPr>
        <xdr:cNvPr id="446" name="直線コネクタ 445"/>
        <xdr:cNvCxnSpPr/>
      </xdr:nvCxnSpPr>
      <xdr:spPr>
        <a:xfrm>
          <a:off x="16179800" y="2502577"/>
          <a:ext cx="8382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55474</xdr:rowOff>
    </xdr:from>
    <xdr:ext cx="762000" cy="259045"/>
    <xdr:sp macro="" textlink="">
      <xdr:nvSpPr>
        <xdr:cNvPr id="447" name="将来負担の状況平均値テキスト"/>
        <xdr:cNvSpPr txBox="1"/>
      </xdr:nvSpPr>
      <xdr:spPr>
        <a:xfrm>
          <a:off x="17106900" y="279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48" name="フローチャート: 判断 447"/>
        <xdr:cNvSpPr/>
      </xdr:nvSpPr>
      <xdr:spPr>
        <a:xfrm>
          <a:off x="169672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102277</xdr:rowOff>
    </xdr:from>
    <xdr:to>
      <xdr:col>77</xdr:col>
      <xdr:colOff>44450</xdr:colOff>
      <xdr:row>14</xdr:row>
      <xdr:rowOff>122386</xdr:rowOff>
    </xdr:to>
    <xdr:cxnSp macro="">
      <xdr:nvCxnSpPr>
        <xdr:cNvPr id="449" name="直線コネクタ 448"/>
        <xdr:cNvCxnSpPr/>
      </xdr:nvCxnSpPr>
      <xdr:spPr>
        <a:xfrm flipV="1">
          <a:off x="15290800" y="2502577"/>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120396</xdr:rowOff>
    </xdr:from>
    <xdr:to>
      <xdr:col>77</xdr:col>
      <xdr:colOff>95250</xdr:colOff>
      <xdr:row>17</xdr:row>
      <xdr:rowOff>50546</xdr:rowOff>
    </xdr:to>
    <xdr:sp macro="" textlink="">
      <xdr:nvSpPr>
        <xdr:cNvPr id="450" name="フローチャート: 判断 449"/>
        <xdr:cNvSpPr/>
      </xdr:nvSpPr>
      <xdr:spPr>
        <a:xfrm>
          <a:off x="16129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35323</xdr:rowOff>
    </xdr:from>
    <xdr:ext cx="736600" cy="259045"/>
    <xdr:sp macro="" textlink="">
      <xdr:nvSpPr>
        <xdr:cNvPr id="451" name="テキスト ボックス 450"/>
        <xdr:cNvSpPr txBox="1"/>
      </xdr:nvSpPr>
      <xdr:spPr>
        <a:xfrm>
          <a:off x="15798800" y="294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122386</xdr:rowOff>
    </xdr:from>
    <xdr:to>
      <xdr:col>72</xdr:col>
      <xdr:colOff>203200</xdr:colOff>
      <xdr:row>15</xdr:row>
      <xdr:rowOff>25739</xdr:rowOff>
    </xdr:to>
    <xdr:cxnSp macro="">
      <xdr:nvCxnSpPr>
        <xdr:cNvPr id="452" name="直線コネクタ 451"/>
        <xdr:cNvCxnSpPr/>
      </xdr:nvCxnSpPr>
      <xdr:spPr>
        <a:xfrm flipV="1">
          <a:off x="14401800" y="2522686"/>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162221</xdr:rowOff>
    </xdr:from>
    <xdr:to>
      <xdr:col>73</xdr:col>
      <xdr:colOff>44450</xdr:colOff>
      <xdr:row>17</xdr:row>
      <xdr:rowOff>92371</xdr:rowOff>
    </xdr:to>
    <xdr:sp macro="" textlink="">
      <xdr:nvSpPr>
        <xdr:cNvPr id="453" name="フローチャート: 判断 452"/>
        <xdr:cNvSpPr/>
      </xdr:nvSpPr>
      <xdr:spPr>
        <a:xfrm>
          <a:off x="15240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77148</xdr:rowOff>
    </xdr:from>
    <xdr:ext cx="762000" cy="259045"/>
    <xdr:sp macro="" textlink="">
      <xdr:nvSpPr>
        <xdr:cNvPr id="454" name="テキスト ボックス 453"/>
        <xdr:cNvSpPr txBox="1"/>
      </xdr:nvSpPr>
      <xdr:spPr>
        <a:xfrm>
          <a:off x="14909800" y="299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25739</xdr:rowOff>
    </xdr:from>
    <xdr:to>
      <xdr:col>68</xdr:col>
      <xdr:colOff>152400</xdr:colOff>
      <xdr:row>15</xdr:row>
      <xdr:rowOff>56303</xdr:rowOff>
    </xdr:to>
    <xdr:cxnSp macro="">
      <xdr:nvCxnSpPr>
        <xdr:cNvPr id="455" name="直線コネクタ 454"/>
        <xdr:cNvCxnSpPr/>
      </xdr:nvCxnSpPr>
      <xdr:spPr>
        <a:xfrm flipV="1">
          <a:off x="13512800" y="2597489"/>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97748</xdr:rowOff>
    </xdr:from>
    <xdr:to>
      <xdr:col>68</xdr:col>
      <xdr:colOff>203200</xdr:colOff>
      <xdr:row>18</xdr:row>
      <xdr:rowOff>27898</xdr:rowOff>
    </xdr:to>
    <xdr:sp macro="" textlink="">
      <xdr:nvSpPr>
        <xdr:cNvPr id="456" name="フローチャート: 判断 455"/>
        <xdr:cNvSpPr/>
      </xdr:nvSpPr>
      <xdr:spPr>
        <a:xfrm>
          <a:off x="14351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12675</xdr:rowOff>
    </xdr:from>
    <xdr:ext cx="762000" cy="259045"/>
    <xdr:sp macro="" textlink="">
      <xdr:nvSpPr>
        <xdr:cNvPr id="457" name="テキスト ボックス 456"/>
        <xdr:cNvSpPr txBox="1"/>
      </xdr:nvSpPr>
      <xdr:spPr>
        <a:xfrm>
          <a:off x="14020800" y="309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144399</xdr:rowOff>
    </xdr:from>
    <xdr:to>
      <xdr:col>64</xdr:col>
      <xdr:colOff>152400</xdr:colOff>
      <xdr:row>18</xdr:row>
      <xdr:rowOff>74549</xdr:rowOff>
    </xdr:to>
    <xdr:sp macro="" textlink="">
      <xdr:nvSpPr>
        <xdr:cNvPr id="458" name="フローチャート: 判断 457"/>
        <xdr:cNvSpPr/>
      </xdr:nvSpPr>
      <xdr:spPr>
        <a:xfrm>
          <a:off x="13462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59326</xdr:rowOff>
    </xdr:from>
    <xdr:ext cx="762000" cy="259045"/>
    <xdr:sp macro="" textlink="">
      <xdr:nvSpPr>
        <xdr:cNvPr id="459" name="テキスト ボックス 458"/>
        <xdr:cNvSpPr txBox="1"/>
      </xdr:nvSpPr>
      <xdr:spPr>
        <a:xfrm>
          <a:off x="13131800" y="31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81238</xdr:rowOff>
    </xdr:from>
    <xdr:to>
      <xdr:col>81</xdr:col>
      <xdr:colOff>95250</xdr:colOff>
      <xdr:row>15</xdr:row>
      <xdr:rowOff>11388</xdr:rowOff>
    </xdr:to>
    <xdr:sp macro="" textlink="">
      <xdr:nvSpPr>
        <xdr:cNvPr id="465" name="楕円 464"/>
        <xdr:cNvSpPr/>
      </xdr:nvSpPr>
      <xdr:spPr>
        <a:xfrm>
          <a:off x="16967200" y="24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97765</xdr:rowOff>
    </xdr:from>
    <xdr:ext cx="762000" cy="259045"/>
    <xdr:sp macro="" textlink="">
      <xdr:nvSpPr>
        <xdr:cNvPr id="466" name="将来負担の状況該当値テキスト"/>
        <xdr:cNvSpPr txBox="1"/>
      </xdr:nvSpPr>
      <xdr:spPr>
        <a:xfrm>
          <a:off x="17106900" y="232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51477</xdr:rowOff>
    </xdr:from>
    <xdr:to>
      <xdr:col>77</xdr:col>
      <xdr:colOff>95250</xdr:colOff>
      <xdr:row>14</xdr:row>
      <xdr:rowOff>153077</xdr:rowOff>
    </xdr:to>
    <xdr:sp macro="" textlink="">
      <xdr:nvSpPr>
        <xdr:cNvPr id="467" name="楕円 466"/>
        <xdr:cNvSpPr/>
      </xdr:nvSpPr>
      <xdr:spPr>
        <a:xfrm>
          <a:off x="16129000" y="24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163254</xdr:rowOff>
    </xdr:from>
    <xdr:ext cx="736600" cy="259045"/>
    <xdr:sp macro="" textlink="">
      <xdr:nvSpPr>
        <xdr:cNvPr id="468" name="テキスト ボックス 467"/>
        <xdr:cNvSpPr txBox="1"/>
      </xdr:nvSpPr>
      <xdr:spPr>
        <a:xfrm>
          <a:off x="15798800" y="2220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71586</xdr:rowOff>
    </xdr:from>
    <xdr:to>
      <xdr:col>73</xdr:col>
      <xdr:colOff>44450</xdr:colOff>
      <xdr:row>15</xdr:row>
      <xdr:rowOff>1736</xdr:rowOff>
    </xdr:to>
    <xdr:sp macro="" textlink="">
      <xdr:nvSpPr>
        <xdr:cNvPr id="469" name="楕円 468"/>
        <xdr:cNvSpPr/>
      </xdr:nvSpPr>
      <xdr:spPr>
        <a:xfrm>
          <a:off x="15240000" y="24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11913</xdr:rowOff>
    </xdr:from>
    <xdr:ext cx="762000" cy="259045"/>
    <xdr:sp macro="" textlink="">
      <xdr:nvSpPr>
        <xdr:cNvPr id="470" name="テキスト ボックス 469"/>
        <xdr:cNvSpPr txBox="1"/>
      </xdr:nvSpPr>
      <xdr:spPr>
        <a:xfrm>
          <a:off x="14909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146389</xdr:rowOff>
    </xdr:from>
    <xdr:to>
      <xdr:col>68</xdr:col>
      <xdr:colOff>203200</xdr:colOff>
      <xdr:row>15</xdr:row>
      <xdr:rowOff>76539</xdr:rowOff>
    </xdr:to>
    <xdr:sp macro="" textlink="">
      <xdr:nvSpPr>
        <xdr:cNvPr id="471" name="楕円 470"/>
        <xdr:cNvSpPr/>
      </xdr:nvSpPr>
      <xdr:spPr>
        <a:xfrm>
          <a:off x="14351000" y="25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86716</xdr:rowOff>
    </xdr:from>
    <xdr:ext cx="762000" cy="259045"/>
    <xdr:sp macro="" textlink="">
      <xdr:nvSpPr>
        <xdr:cNvPr id="472" name="テキスト ボックス 471"/>
        <xdr:cNvSpPr txBox="1"/>
      </xdr:nvSpPr>
      <xdr:spPr>
        <a:xfrm>
          <a:off x="14020800" y="231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5503</xdr:rowOff>
    </xdr:from>
    <xdr:to>
      <xdr:col>64</xdr:col>
      <xdr:colOff>152400</xdr:colOff>
      <xdr:row>15</xdr:row>
      <xdr:rowOff>107103</xdr:rowOff>
    </xdr:to>
    <xdr:sp macro="" textlink="">
      <xdr:nvSpPr>
        <xdr:cNvPr id="473" name="楕円 472"/>
        <xdr:cNvSpPr/>
      </xdr:nvSpPr>
      <xdr:spPr>
        <a:xfrm>
          <a:off x="13462000" y="25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117280</xdr:rowOff>
    </xdr:from>
    <xdr:ext cx="762000" cy="259045"/>
    <xdr:sp macro="" textlink="">
      <xdr:nvSpPr>
        <xdr:cNvPr id="474" name="テキスト ボックス 473"/>
        <xdr:cNvSpPr txBox="1"/>
      </xdr:nvSpPr>
      <xdr:spPr>
        <a:xfrm>
          <a:off x="13131800" y="234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1,345,012
1,313,424
217.43
682,341,469
667,562,830
11,957,282
330,447,137
472,098,681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決算額に占める人件費は類似団体平均を上回っており、経験年数の長い職員の構成比が類似団体と比べ多くなっていることが要因となっている。ただし、人口１人当たりの決算額は、類似団体平均と比べると低い水準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年度に割合が下がった要因は、定年延長に伴う定年対象者の減によるものとなっている。</a:t>
          </a:r>
        </a:p>
        <a:p>
          <a:r>
            <a:rPr kumimoji="1" lang="ja-JP" altLang="en-US" sz="1100">
              <a:latin typeface="ＭＳ Ｐゴシック" panose="020B0600070205080204" pitchFamily="50" charset="-128"/>
              <a:ea typeface="ＭＳ Ｐゴシック" panose="020B0600070205080204" pitchFamily="50" charset="-128"/>
            </a:rPr>
            <a:t>　今後、人件費単価の増が見込まれる一方で、業務の集約化・委託化を推進するとともに、働き方の見直しに資する取組を継続的に実施することで、人件費の縮減に努める。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39</xdr:row>
      <xdr:rowOff>82550</xdr:rowOff>
    </xdr:to>
    <xdr:cxnSp macro="">
      <xdr:nvCxnSpPr>
        <xdr:cNvPr id="61" name="直線コネクタ 60"/>
        <xdr:cNvCxnSpPr/>
      </xdr:nvCxnSpPr>
      <xdr:spPr>
        <a:xfrm flipV="1">
          <a:off x="4826000" y="55880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54627</xdr:rowOff>
    </xdr:from>
    <xdr:ext cx="762000" cy="259045"/>
    <xdr:sp macro="" textlink="">
      <xdr:nvSpPr>
        <xdr:cNvPr id="62" name="人件費最小値テキスト"/>
        <xdr:cNvSpPr txBox="1"/>
      </xdr:nvSpPr>
      <xdr:spPr>
        <a:xfrm>
          <a:off x="49149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82550</xdr:rowOff>
    </xdr:from>
    <xdr:to>
      <xdr:col>24</xdr:col>
      <xdr:colOff>114300</xdr:colOff>
      <xdr:row>39</xdr:row>
      <xdr:rowOff>82550</xdr:rowOff>
    </xdr:to>
    <xdr:cxnSp macro="">
      <xdr:nvCxnSpPr>
        <xdr:cNvPr id="63" name="直線コネクタ 62"/>
        <xdr:cNvCxnSpPr/>
      </xdr:nvCxnSpPr>
      <xdr:spPr>
        <a:xfrm>
          <a:off x="4737100" y="67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40</xdr:row>
      <xdr:rowOff>63500</xdr:rowOff>
    </xdr:to>
    <xdr:cxnSp macro="">
      <xdr:nvCxnSpPr>
        <xdr:cNvPr id="66" name="直線コネクタ 65"/>
        <xdr:cNvCxnSpPr/>
      </xdr:nvCxnSpPr>
      <xdr:spPr>
        <a:xfrm flipV="1">
          <a:off x="3987800" y="67564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40</xdr:row>
      <xdr:rowOff>63500</xdr:rowOff>
    </xdr:to>
    <xdr:cxnSp macro="">
      <xdr:nvCxnSpPr>
        <xdr:cNvPr id="69" name="直線コネクタ 68"/>
        <xdr:cNvCxnSpPr/>
      </xdr:nvCxnSpPr>
      <xdr:spPr>
        <a:xfrm>
          <a:off x="3098800" y="6756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69850</xdr:rowOff>
    </xdr:from>
    <xdr:to>
      <xdr:col>15</xdr:col>
      <xdr:colOff>98425</xdr:colOff>
      <xdr:row>40</xdr:row>
      <xdr:rowOff>139700</xdr:rowOff>
    </xdr:to>
    <xdr:cxnSp macro="">
      <xdr:nvCxnSpPr>
        <xdr:cNvPr id="72" name="直線コネクタ 71"/>
        <xdr:cNvCxnSpPr/>
      </xdr:nvCxnSpPr>
      <xdr:spPr>
        <a:xfrm flipV="1">
          <a:off x="2209800" y="6756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105427</xdr:rowOff>
    </xdr:from>
    <xdr:ext cx="762000" cy="259045"/>
    <xdr:sp macro="" textlink="">
      <xdr:nvSpPr>
        <xdr:cNvPr id="74" name="テキスト ボックス 73"/>
        <xdr:cNvSpPr txBox="1"/>
      </xdr:nvSpPr>
      <xdr:spPr>
        <a:xfrm>
          <a:off x="2717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139700</xdr:rowOff>
    </xdr:from>
    <xdr:to>
      <xdr:col>11</xdr:col>
      <xdr:colOff>9525</xdr:colOff>
      <xdr:row>40</xdr:row>
      <xdr:rowOff>139700</xdr:rowOff>
    </xdr:to>
    <xdr:cxnSp macro="">
      <xdr:nvCxnSpPr>
        <xdr:cNvPr id="75" name="直線コネクタ 74"/>
        <xdr:cNvCxnSpPr/>
      </xdr:nvCxnSpPr>
      <xdr:spPr>
        <a:xfrm>
          <a:off x="1320800" y="699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6" name="フローチャート: 判断 75"/>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77" name="テキスト ボックス 76"/>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25400</xdr:rowOff>
    </xdr:from>
    <xdr:to>
      <xdr:col>6</xdr:col>
      <xdr:colOff>171450</xdr:colOff>
      <xdr:row>38</xdr:row>
      <xdr:rowOff>127000</xdr:rowOff>
    </xdr:to>
    <xdr:sp macro="" textlink="">
      <xdr:nvSpPr>
        <xdr:cNvPr id="78" name="フローチャート: 判断 77"/>
        <xdr:cNvSpPr/>
      </xdr:nvSpPr>
      <xdr:spPr>
        <a:xfrm>
          <a:off x="1270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99077</xdr:rowOff>
    </xdr:from>
    <xdr:ext cx="762000" cy="259045"/>
    <xdr:sp macro="" textlink="">
      <xdr:nvSpPr>
        <xdr:cNvPr id="86" name="人件費該当値テキスト"/>
        <xdr:cNvSpPr txBox="1"/>
      </xdr:nvSpPr>
      <xdr:spPr>
        <a:xfrm>
          <a:off x="49149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12700</xdr:rowOff>
    </xdr:from>
    <xdr:to>
      <xdr:col>20</xdr:col>
      <xdr:colOff>38100</xdr:colOff>
      <xdr:row>40</xdr:row>
      <xdr:rowOff>114300</xdr:rowOff>
    </xdr:to>
    <xdr:sp macro="" textlink="">
      <xdr:nvSpPr>
        <xdr:cNvPr id="87" name="楕円 86"/>
        <xdr:cNvSpPr/>
      </xdr:nvSpPr>
      <xdr:spPr>
        <a:xfrm>
          <a:off x="3937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99077</xdr:rowOff>
    </xdr:from>
    <xdr:ext cx="736600" cy="259045"/>
    <xdr:sp macro="" textlink="">
      <xdr:nvSpPr>
        <xdr:cNvPr id="88" name="テキスト ボックス 87"/>
        <xdr:cNvSpPr txBox="1"/>
      </xdr:nvSpPr>
      <xdr:spPr>
        <a:xfrm>
          <a:off x="3606800" y="695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9" name="楕円 88"/>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0" name="テキスト ボックス 89"/>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88900</xdr:rowOff>
    </xdr:from>
    <xdr:to>
      <xdr:col>11</xdr:col>
      <xdr:colOff>60325</xdr:colOff>
      <xdr:row>41</xdr:row>
      <xdr:rowOff>19050</xdr:rowOff>
    </xdr:to>
    <xdr:sp macro="" textlink="">
      <xdr:nvSpPr>
        <xdr:cNvPr id="91" name="楕円 90"/>
        <xdr:cNvSpPr/>
      </xdr:nvSpPr>
      <xdr:spPr>
        <a:xfrm>
          <a:off x="21590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3827</xdr:rowOff>
    </xdr:from>
    <xdr:ext cx="762000" cy="259045"/>
    <xdr:sp macro="" textlink="">
      <xdr:nvSpPr>
        <xdr:cNvPr id="92" name="テキスト ボックス 91"/>
        <xdr:cNvSpPr txBox="1"/>
      </xdr:nvSpPr>
      <xdr:spPr>
        <a:xfrm>
          <a:off x="18288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88900</xdr:rowOff>
    </xdr:from>
    <xdr:to>
      <xdr:col>6</xdr:col>
      <xdr:colOff>171450</xdr:colOff>
      <xdr:row>41</xdr:row>
      <xdr:rowOff>19050</xdr:rowOff>
    </xdr:to>
    <xdr:sp macro="" textlink="">
      <xdr:nvSpPr>
        <xdr:cNvPr id="93" name="楕円 92"/>
        <xdr:cNvSpPr/>
      </xdr:nvSpPr>
      <xdr:spPr>
        <a:xfrm>
          <a:off x="12700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3827</xdr:rowOff>
    </xdr:from>
    <xdr:ext cx="762000" cy="259045"/>
    <xdr:sp macro="" textlink="">
      <xdr:nvSpPr>
        <xdr:cNvPr id="94" name="テキスト ボックス 93"/>
        <xdr:cNvSpPr txBox="1"/>
      </xdr:nvSpPr>
      <xdr:spPr>
        <a:xfrm>
          <a:off x="9398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人件費の抑制及び事務の効率化のための業務の民間委託化や情報システム最適化の推進等により、委託料、賃借料等が類似団体平均と比較して高い水準で推移している。</a:t>
          </a:r>
        </a:p>
        <a:p>
          <a:r>
            <a:rPr kumimoji="1" lang="ja-JP" altLang="en-US" sz="1200">
              <a:latin typeface="ＭＳ Ｐゴシック" panose="020B0600070205080204" pitchFamily="50" charset="-128"/>
              <a:ea typeface="ＭＳ Ｐゴシック" panose="020B0600070205080204" pitchFamily="50" charset="-128"/>
            </a:rPr>
            <a:t>　令和５年度は物件費の総額が減となった一方で、全体の経常一般財源等総額に対する物件費の経常経費充当一般財源の割合が増となっている。</a:t>
          </a:r>
        </a:p>
        <a:p>
          <a:r>
            <a:rPr kumimoji="1" lang="ja-JP" altLang="en-US" sz="1200">
              <a:latin typeface="ＭＳ Ｐゴシック" panose="020B0600070205080204" pitchFamily="50" charset="-128"/>
              <a:ea typeface="ＭＳ Ｐゴシック" panose="020B0600070205080204" pitchFamily="50" charset="-128"/>
            </a:rPr>
            <a:t>　今後も、指定管理者制度、ＰＦＩ等の公民連携を推進するとともに、既存事業の見直しを行うことにより、コストの削減に努める。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53522</xdr:rowOff>
    </xdr:to>
    <xdr:cxnSp macro="">
      <xdr:nvCxnSpPr>
        <xdr:cNvPr id="124" name="直線コネクタ 123"/>
        <xdr:cNvCxnSpPr/>
      </xdr:nvCxnSpPr>
      <xdr:spPr>
        <a:xfrm flipV="1">
          <a:off x="16510000" y="211908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25599</xdr:rowOff>
    </xdr:from>
    <xdr:ext cx="762000" cy="259045"/>
    <xdr:sp macro="" textlink="">
      <xdr:nvSpPr>
        <xdr:cNvPr id="125" name="物件費最小値テキスト"/>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53522</xdr:rowOff>
    </xdr:from>
    <xdr:to>
      <xdr:col>82</xdr:col>
      <xdr:colOff>196850</xdr:colOff>
      <xdr:row>21</xdr:row>
      <xdr:rowOff>53522</xdr:rowOff>
    </xdr:to>
    <xdr:cxnSp macro="">
      <xdr:nvCxnSpPr>
        <xdr:cNvPr id="126" name="直線コネクタ 125"/>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7" name="物件費最大値テキスト"/>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28" name="直線コネクタ 127"/>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143328</xdr:rowOff>
    </xdr:from>
    <xdr:to>
      <xdr:col>82</xdr:col>
      <xdr:colOff>107950</xdr:colOff>
      <xdr:row>21</xdr:row>
      <xdr:rowOff>53522</xdr:rowOff>
    </xdr:to>
    <xdr:cxnSp macro="">
      <xdr:nvCxnSpPr>
        <xdr:cNvPr id="129" name="直線コネクタ 128"/>
        <xdr:cNvCxnSpPr/>
      </xdr:nvCxnSpPr>
      <xdr:spPr>
        <a:xfrm>
          <a:off x="15671800" y="35723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0" name="物件費平均値テキスト"/>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1" name="フローチャート: 判断 130"/>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159657</xdr:rowOff>
    </xdr:from>
    <xdr:to>
      <xdr:col>78</xdr:col>
      <xdr:colOff>69850</xdr:colOff>
      <xdr:row>20</xdr:row>
      <xdr:rowOff>143328</xdr:rowOff>
    </xdr:to>
    <xdr:cxnSp macro="">
      <xdr:nvCxnSpPr>
        <xdr:cNvPr id="132" name="直線コネクタ 131"/>
        <xdr:cNvCxnSpPr/>
      </xdr:nvCxnSpPr>
      <xdr:spPr>
        <a:xfrm>
          <a:off x="14782800" y="32457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125186</xdr:rowOff>
    </xdr:from>
    <xdr:to>
      <xdr:col>78</xdr:col>
      <xdr:colOff>120650</xdr:colOff>
      <xdr:row>15</xdr:row>
      <xdr:rowOff>55336</xdr:rowOff>
    </xdr:to>
    <xdr:sp macro="" textlink="">
      <xdr:nvSpPr>
        <xdr:cNvPr id="133" name="フローチャート: 判断 132"/>
        <xdr:cNvSpPr/>
      </xdr:nvSpPr>
      <xdr:spPr>
        <a:xfrm>
          <a:off x="15621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65513</xdr:rowOff>
    </xdr:from>
    <xdr:ext cx="736600" cy="259045"/>
    <xdr:sp macro="" textlink="">
      <xdr:nvSpPr>
        <xdr:cNvPr id="134" name="テキスト ボックス 133"/>
        <xdr:cNvSpPr txBox="1"/>
      </xdr:nvSpPr>
      <xdr:spPr>
        <a:xfrm>
          <a:off x="15290800" y="2294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159657</xdr:rowOff>
    </xdr:from>
    <xdr:to>
      <xdr:col>73</xdr:col>
      <xdr:colOff>180975</xdr:colOff>
      <xdr:row>20</xdr:row>
      <xdr:rowOff>78014</xdr:rowOff>
    </xdr:to>
    <xdr:cxnSp macro="">
      <xdr:nvCxnSpPr>
        <xdr:cNvPr id="135" name="直線コネクタ 134"/>
        <xdr:cNvCxnSpPr/>
      </xdr:nvCxnSpPr>
      <xdr:spPr>
        <a:xfrm flipV="1">
          <a:off x="13893800" y="324575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149679</xdr:rowOff>
    </xdr:from>
    <xdr:to>
      <xdr:col>74</xdr:col>
      <xdr:colOff>31750</xdr:colOff>
      <xdr:row>14</xdr:row>
      <xdr:rowOff>79829</xdr:rowOff>
    </xdr:to>
    <xdr:sp macro="" textlink="">
      <xdr:nvSpPr>
        <xdr:cNvPr id="136" name="フローチャート: 判断 135"/>
        <xdr:cNvSpPr/>
      </xdr:nvSpPr>
      <xdr:spPr>
        <a:xfrm>
          <a:off x="14732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37" name="テキスト ボックス 136"/>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78014</xdr:rowOff>
    </xdr:from>
    <xdr:to>
      <xdr:col>69</xdr:col>
      <xdr:colOff>92075</xdr:colOff>
      <xdr:row>20</xdr:row>
      <xdr:rowOff>159657</xdr:rowOff>
    </xdr:to>
    <xdr:cxnSp macro="">
      <xdr:nvCxnSpPr>
        <xdr:cNvPr id="138" name="直線コネクタ 137"/>
        <xdr:cNvCxnSpPr/>
      </xdr:nvCxnSpPr>
      <xdr:spPr>
        <a:xfrm flipV="1">
          <a:off x="13004800" y="350701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59871</xdr:rowOff>
    </xdr:from>
    <xdr:to>
      <xdr:col>69</xdr:col>
      <xdr:colOff>142875</xdr:colOff>
      <xdr:row>14</xdr:row>
      <xdr:rowOff>161471</xdr:rowOff>
    </xdr:to>
    <xdr:sp macro="" textlink="">
      <xdr:nvSpPr>
        <xdr:cNvPr id="139" name="フローチャート: 判断 138"/>
        <xdr:cNvSpPr/>
      </xdr:nvSpPr>
      <xdr:spPr>
        <a:xfrm>
          <a:off x="13843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198</xdr:rowOff>
    </xdr:from>
    <xdr:ext cx="762000" cy="259045"/>
    <xdr:sp macro="" textlink="">
      <xdr:nvSpPr>
        <xdr:cNvPr id="140" name="テキスト ボックス 139"/>
        <xdr:cNvSpPr txBox="1"/>
      </xdr:nvSpPr>
      <xdr:spPr>
        <a:xfrm>
          <a:off x="13512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41" name="フローチャート: 判断 140"/>
        <xdr:cNvSpPr/>
      </xdr:nvSpPr>
      <xdr:spPr>
        <a:xfrm>
          <a:off x="12954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42" name="テキスト ボックス 141"/>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2722</xdr:rowOff>
    </xdr:from>
    <xdr:to>
      <xdr:col>82</xdr:col>
      <xdr:colOff>158750</xdr:colOff>
      <xdr:row>21</xdr:row>
      <xdr:rowOff>104322</xdr:rowOff>
    </xdr:to>
    <xdr:sp macro="" textlink="">
      <xdr:nvSpPr>
        <xdr:cNvPr id="148" name="楕円 147"/>
        <xdr:cNvSpPr/>
      </xdr:nvSpPr>
      <xdr:spPr>
        <a:xfrm>
          <a:off x="16459200" y="360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82749</xdr:rowOff>
    </xdr:from>
    <xdr:ext cx="762000" cy="259045"/>
    <xdr:sp macro="" textlink="">
      <xdr:nvSpPr>
        <xdr:cNvPr id="149" name="物件費該当値テキスト"/>
        <xdr:cNvSpPr txBox="1"/>
      </xdr:nvSpPr>
      <xdr:spPr>
        <a:xfrm>
          <a:off x="16598900" y="351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92528</xdr:rowOff>
    </xdr:from>
    <xdr:to>
      <xdr:col>78</xdr:col>
      <xdr:colOff>120650</xdr:colOff>
      <xdr:row>21</xdr:row>
      <xdr:rowOff>22678</xdr:rowOff>
    </xdr:to>
    <xdr:sp macro="" textlink="">
      <xdr:nvSpPr>
        <xdr:cNvPr id="150" name="楕円 149"/>
        <xdr:cNvSpPr/>
      </xdr:nvSpPr>
      <xdr:spPr>
        <a:xfrm>
          <a:off x="15621000" y="3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7455</xdr:rowOff>
    </xdr:from>
    <xdr:ext cx="736600" cy="259045"/>
    <xdr:sp macro="" textlink="">
      <xdr:nvSpPr>
        <xdr:cNvPr id="151" name="テキスト ボックス 150"/>
        <xdr:cNvSpPr txBox="1"/>
      </xdr:nvSpPr>
      <xdr:spPr>
        <a:xfrm>
          <a:off x="15290800" y="360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108857</xdr:rowOff>
    </xdr:from>
    <xdr:to>
      <xdr:col>74</xdr:col>
      <xdr:colOff>31750</xdr:colOff>
      <xdr:row>19</xdr:row>
      <xdr:rowOff>39007</xdr:rowOff>
    </xdr:to>
    <xdr:sp macro="" textlink="">
      <xdr:nvSpPr>
        <xdr:cNvPr id="152" name="楕円 151"/>
        <xdr:cNvSpPr/>
      </xdr:nvSpPr>
      <xdr:spPr>
        <a:xfrm>
          <a:off x="14732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23784</xdr:rowOff>
    </xdr:from>
    <xdr:ext cx="762000" cy="259045"/>
    <xdr:sp macro="" textlink="">
      <xdr:nvSpPr>
        <xdr:cNvPr id="153" name="テキスト ボックス 152"/>
        <xdr:cNvSpPr txBox="1"/>
      </xdr:nvSpPr>
      <xdr:spPr>
        <a:xfrm>
          <a:off x="14401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27214</xdr:rowOff>
    </xdr:from>
    <xdr:to>
      <xdr:col>69</xdr:col>
      <xdr:colOff>142875</xdr:colOff>
      <xdr:row>20</xdr:row>
      <xdr:rowOff>128814</xdr:rowOff>
    </xdr:to>
    <xdr:sp macro="" textlink="">
      <xdr:nvSpPr>
        <xdr:cNvPr id="154" name="楕円 153"/>
        <xdr:cNvSpPr/>
      </xdr:nvSpPr>
      <xdr:spPr>
        <a:xfrm>
          <a:off x="13843000" y="34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113591</xdr:rowOff>
    </xdr:from>
    <xdr:ext cx="762000" cy="259045"/>
    <xdr:sp macro="" textlink="">
      <xdr:nvSpPr>
        <xdr:cNvPr id="155" name="テキスト ボックス 154"/>
        <xdr:cNvSpPr txBox="1"/>
      </xdr:nvSpPr>
      <xdr:spPr>
        <a:xfrm>
          <a:off x="13512800" y="35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108857</xdr:rowOff>
    </xdr:from>
    <xdr:to>
      <xdr:col>65</xdr:col>
      <xdr:colOff>53975</xdr:colOff>
      <xdr:row>21</xdr:row>
      <xdr:rowOff>39007</xdr:rowOff>
    </xdr:to>
    <xdr:sp macro="" textlink="">
      <xdr:nvSpPr>
        <xdr:cNvPr id="156" name="楕円 155"/>
        <xdr:cNvSpPr/>
      </xdr:nvSpPr>
      <xdr:spPr>
        <a:xfrm>
          <a:off x="12954000" y="35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23784</xdr:rowOff>
    </xdr:from>
    <xdr:ext cx="762000" cy="259045"/>
    <xdr:sp macro="" textlink="">
      <xdr:nvSpPr>
        <xdr:cNvPr id="157" name="テキスト ボックス 156"/>
        <xdr:cNvSpPr txBox="1"/>
      </xdr:nvSpPr>
      <xdr:spPr>
        <a:xfrm>
          <a:off x="12623800" y="362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比較的老年人口が少なく（令和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年国勢調査における</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歳以上の人口、全国：</a:t>
          </a:r>
          <a:r>
            <a:rPr kumimoji="1" lang="en-US" altLang="ja-JP" sz="1300">
              <a:latin typeface="ＭＳ Ｐゴシック" panose="020B0600070205080204" pitchFamily="50" charset="-128"/>
              <a:ea typeface="ＭＳ Ｐゴシック" panose="020B0600070205080204" pitchFamily="50" charset="-128"/>
            </a:rPr>
            <a:t>28.6</a:t>
          </a:r>
          <a:r>
            <a:rPr kumimoji="1" lang="ja-JP" altLang="en-US" sz="1300">
              <a:latin typeface="ＭＳ Ｐゴシック" panose="020B0600070205080204" pitchFamily="50" charset="-128"/>
              <a:ea typeface="ＭＳ Ｐゴシック" panose="020B0600070205080204" pitchFamily="50" charset="-128"/>
            </a:rPr>
            <a:t>％、さいたま市：</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％）、現役世代が多い等のため、類似団体平均を下回る比率である。</a:t>
          </a:r>
        </a:p>
        <a:p>
          <a:r>
            <a:rPr kumimoji="1" lang="ja-JP" altLang="en-US" sz="1300">
              <a:latin typeface="ＭＳ Ｐゴシック" panose="020B0600070205080204" pitchFamily="50" charset="-128"/>
              <a:ea typeface="ＭＳ Ｐゴシック" panose="020B0600070205080204" pitchFamily="50" charset="-128"/>
            </a:rPr>
            <a:t>   しかしながら、障害福祉サービスの給付費や子育て支援医療費の増加等により、扶助費は増加傾向である。</a:t>
          </a:r>
        </a:p>
        <a:p>
          <a:r>
            <a:rPr kumimoji="1" lang="ja-JP" altLang="en-US" sz="1300">
              <a:latin typeface="ＭＳ Ｐゴシック" panose="020B0600070205080204" pitchFamily="50" charset="-128"/>
              <a:ea typeface="ＭＳ Ｐゴシック" panose="020B0600070205080204" pitchFamily="50" charset="-128"/>
            </a:rPr>
            <a:t>　今後も市民の健康づくりに取り組む施策を推進する等、将来的な医療費等の抑制を図る。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31750</xdr:rowOff>
    </xdr:to>
    <xdr:cxnSp macro="">
      <xdr:nvCxnSpPr>
        <xdr:cNvPr id="185" name="直線コネクタ 184"/>
        <xdr:cNvCxnSpPr/>
      </xdr:nvCxnSpPr>
      <xdr:spPr>
        <a:xfrm flipV="1">
          <a:off x="4826000" y="91376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6"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7" name="直線コネクタ 186"/>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69850</xdr:rowOff>
    </xdr:to>
    <xdr:cxnSp macro="">
      <xdr:nvCxnSpPr>
        <xdr:cNvPr id="190" name="直線コネクタ 189"/>
        <xdr:cNvCxnSpPr/>
      </xdr:nvCxnSpPr>
      <xdr:spPr>
        <a:xfrm>
          <a:off x="3987800" y="9480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67327</xdr:rowOff>
    </xdr:from>
    <xdr:ext cx="762000" cy="259045"/>
    <xdr:sp macro="" textlink="">
      <xdr:nvSpPr>
        <xdr:cNvPr id="191" name="扶助費平均値テキスト"/>
        <xdr:cNvSpPr txBox="1"/>
      </xdr:nvSpPr>
      <xdr:spPr>
        <a:xfrm>
          <a:off x="4914900" y="1001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192" name="フローチャート: 判断 191"/>
        <xdr:cNvSpPr/>
      </xdr:nvSpPr>
      <xdr:spPr>
        <a:xfrm>
          <a:off x="47752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50800</xdr:rowOff>
    </xdr:to>
    <xdr:cxnSp macro="">
      <xdr:nvCxnSpPr>
        <xdr:cNvPr id="193" name="直線コネクタ 192"/>
        <xdr:cNvCxnSpPr/>
      </xdr:nvCxnSpPr>
      <xdr:spPr>
        <a:xfrm>
          <a:off x="3098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4" name="フローチャート: 判断 193"/>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5" name="テキスト ボックス 194"/>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146050</xdr:rowOff>
    </xdr:to>
    <xdr:cxnSp macro="">
      <xdr:nvCxnSpPr>
        <xdr:cNvPr id="196" name="直線コネクタ 195"/>
        <xdr:cNvCxnSpPr/>
      </xdr:nvCxnSpPr>
      <xdr:spPr>
        <a:xfrm>
          <a:off x="2209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146050</xdr:rowOff>
    </xdr:to>
    <xdr:cxnSp macro="">
      <xdr:nvCxnSpPr>
        <xdr:cNvPr id="199" name="直線コネクタ 198"/>
        <xdr:cNvCxnSpPr/>
      </xdr:nvCxnSpPr>
      <xdr:spPr>
        <a:xfrm flipV="1">
          <a:off x="1320800" y="93662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1" name="テキスト ボックス 200"/>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2" name="フローチャート: 判断 201"/>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3" name="テキスト ボックス 202"/>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9" name="楕円 208"/>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0"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11" name="楕円 210"/>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12" name="テキスト ボックス 211"/>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13" name="楕円 212"/>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4" name="テキスト ボックス 213"/>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5" name="楕円 214"/>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6" name="テキスト ボックス 215"/>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7" name="楕円 216"/>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8" name="テキスト ボックス 217"/>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人口１人あたりの公営企業（法非適）等に対する繰出金が、類似団体と比較した場合、少額であるため、平均値より低い状況が続いている。</a:t>
          </a:r>
        </a:p>
        <a:p>
          <a:r>
            <a:rPr kumimoji="1" lang="ja-JP" altLang="en-US" sz="1300">
              <a:latin typeface="ＭＳ Ｐゴシック" panose="020B0600070205080204" pitchFamily="50" charset="-128"/>
              <a:ea typeface="ＭＳ Ｐゴシック" panose="020B0600070205080204" pitchFamily="50" charset="-128"/>
            </a:rPr>
            <a:t>　しかし、社会保険適用拡大に伴う税収の減による国民健康保険事業特別会計への繰出金等が増加傾向であるため、負担の増大に備える必要がある。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143328</xdr:rowOff>
    </xdr:to>
    <xdr:cxnSp macro="">
      <xdr:nvCxnSpPr>
        <xdr:cNvPr id="248" name="直線コネクタ 247"/>
        <xdr:cNvCxnSpPr/>
      </xdr:nvCxnSpPr>
      <xdr:spPr>
        <a:xfrm flipV="1">
          <a:off x="16510000" y="9189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9"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0" name="直線コネクタ 249"/>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37193</xdr:rowOff>
    </xdr:from>
    <xdr:to>
      <xdr:col>82</xdr:col>
      <xdr:colOff>107950</xdr:colOff>
      <xdr:row>53</xdr:row>
      <xdr:rowOff>102507</xdr:rowOff>
    </xdr:to>
    <xdr:cxnSp macro="">
      <xdr:nvCxnSpPr>
        <xdr:cNvPr id="253" name="直線コネクタ 252"/>
        <xdr:cNvCxnSpPr/>
      </xdr:nvCxnSpPr>
      <xdr:spPr>
        <a:xfrm>
          <a:off x="15671800" y="91240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4"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37193</xdr:rowOff>
    </xdr:from>
    <xdr:to>
      <xdr:col>78</xdr:col>
      <xdr:colOff>69850</xdr:colOff>
      <xdr:row>53</xdr:row>
      <xdr:rowOff>69850</xdr:rowOff>
    </xdr:to>
    <xdr:cxnSp macro="">
      <xdr:nvCxnSpPr>
        <xdr:cNvPr id="256" name="直線コネクタ 255"/>
        <xdr:cNvCxnSpPr/>
      </xdr:nvCxnSpPr>
      <xdr:spPr>
        <a:xfrm flipV="1">
          <a:off x="14782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58" name="テキスト ボックス 257"/>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69850</xdr:rowOff>
    </xdr:from>
    <xdr:to>
      <xdr:col>73</xdr:col>
      <xdr:colOff>180975</xdr:colOff>
      <xdr:row>53</xdr:row>
      <xdr:rowOff>86178</xdr:rowOff>
    </xdr:to>
    <xdr:cxnSp macro="">
      <xdr:nvCxnSpPr>
        <xdr:cNvPr id="259" name="直線コネクタ 258"/>
        <xdr:cNvCxnSpPr/>
      </xdr:nvCxnSpPr>
      <xdr:spPr>
        <a:xfrm flipV="1">
          <a:off x="13893800" y="9156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157843</xdr:rowOff>
    </xdr:from>
    <xdr:to>
      <xdr:col>74</xdr:col>
      <xdr:colOff>31750</xdr:colOff>
      <xdr:row>55</xdr:row>
      <xdr:rowOff>87993</xdr:rowOff>
    </xdr:to>
    <xdr:sp macro="" textlink="">
      <xdr:nvSpPr>
        <xdr:cNvPr id="260" name="フローチャート: 判断 259"/>
        <xdr:cNvSpPr/>
      </xdr:nvSpPr>
      <xdr:spPr>
        <a:xfrm>
          <a:off x="14732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72770</xdr:rowOff>
    </xdr:from>
    <xdr:ext cx="762000" cy="259045"/>
    <xdr:sp macro="" textlink="">
      <xdr:nvSpPr>
        <xdr:cNvPr id="261" name="テキスト ボックス 260"/>
        <xdr:cNvSpPr txBox="1"/>
      </xdr:nvSpPr>
      <xdr:spPr>
        <a:xfrm>
          <a:off x="14401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86178</xdr:rowOff>
    </xdr:from>
    <xdr:to>
      <xdr:col>69</xdr:col>
      <xdr:colOff>92075</xdr:colOff>
      <xdr:row>53</xdr:row>
      <xdr:rowOff>151493</xdr:rowOff>
    </xdr:to>
    <xdr:cxnSp macro="">
      <xdr:nvCxnSpPr>
        <xdr:cNvPr id="262" name="直線コネクタ 261"/>
        <xdr:cNvCxnSpPr/>
      </xdr:nvCxnSpPr>
      <xdr:spPr>
        <a:xfrm flipV="1">
          <a:off x="13004800" y="91730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84365</xdr:rowOff>
    </xdr:from>
    <xdr:to>
      <xdr:col>69</xdr:col>
      <xdr:colOff>142875</xdr:colOff>
      <xdr:row>56</xdr:row>
      <xdr:rowOff>14515</xdr:rowOff>
    </xdr:to>
    <xdr:sp macro="" textlink="">
      <xdr:nvSpPr>
        <xdr:cNvPr id="263" name="フローチャート: 判断 262"/>
        <xdr:cNvSpPr/>
      </xdr:nvSpPr>
      <xdr:spPr>
        <a:xfrm>
          <a:off x="13843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170742</xdr:rowOff>
    </xdr:from>
    <xdr:ext cx="762000" cy="259045"/>
    <xdr:sp macro="" textlink="">
      <xdr:nvSpPr>
        <xdr:cNvPr id="264" name="テキスト ボックス 263"/>
        <xdr:cNvSpPr txBox="1"/>
      </xdr:nvSpPr>
      <xdr:spPr>
        <a:xfrm>
          <a:off x="13512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65" name="フローチャート: 判断 264"/>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66" name="テキスト ボックス 265"/>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51707</xdr:rowOff>
    </xdr:from>
    <xdr:to>
      <xdr:col>82</xdr:col>
      <xdr:colOff>158750</xdr:colOff>
      <xdr:row>53</xdr:row>
      <xdr:rowOff>153307</xdr:rowOff>
    </xdr:to>
    <xdr:sp macro="" textlink="">
      <xdr:nvSpPr>
        <xdr:cNvPr id="272" name="楕円 271"/>
        <xdr:cNvSpPr/>
      </xdr:nvSpPr>
      <xdr:spPr>
        <a:xfrm>
          <a:off x="16459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131734</xdr:rowOff>
    </xdr:from>
    <xdr:ext cx="762000" cy="259045"/>
    <xdr:sp macro="" textlink="">
      <xdr:nvSpPr>
        <xdr:cNvPr id="273" name="その他該当値テキスト"/>
        <xdr:cNvSpPr txBox="1"/>
      </xdr:nvSpPr>
      <xdr:spPr>
        <a:xfrm>
          <a:off x="16598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157843</xdr:rowOff>
    </xdr:from>
    <xdr:to>
      <xdr:col>78</xdr:col>
      <xdr:colOff>120650</xdr:colOff>
      <xdr:row>53</xdr:row>
      <xdr:rowOff>87993</xdr:rowOff>
    </xdr:to>
    <xdr:sp macro="" textlink="">
      <xdr:nvSpPr>
        <xdr:cNvPr id="274" name="楕円 273"/>
        <xdr:cNvSpPr/>
      </xdr:nvSpPr>
      <xdr:spPr>
        <a:xfrm>
          <a:off x="15621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98170</xdr:rowOff>
    </xdr:from>
    <xdr:ext cx="736600" cy="259045"/>
    <xdr:sp macro="" textlink="">
      <xdr:nvSpPr>
        <xdr:cNvPr id="275" name="テキスト ボックス 274"/>
        <xdr:cNvSpPr txBox="1"/>
      </xdr:nvSpPr>
      <xdr:spPr>
        <a:xfrm>
          <a:off x="15290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76" name="楕円 275"/>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77" name="テキスト ボックス 276"/>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35378</xdr:rowOff>
    </xdr:from>
    <xdr:to>
      <xdr:col>69</xdr:col>
      <xdr:colOff>142875</xdr:colOff>
      <xdr:row>53</xdr:row>
      <xdr:rowOff>136978</xdr:rowOff>
    </xdr:to>
    <xdr:sp macro="" textlink="">
      <xdr:nvSpPr>
        <xdr:cNvPr id="278" name="楕円 277"/>
        <xdr:cNvSpPr/>
      </xdr:nvSpPr>
      <xdr:spPr>
        <a:xfrm>
          <a:off x="13843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147155</xdr:rowOff>
    </xdr:from>
    <xdr:ext cx="762000" cy="259045"/>
    <xdr:sp macro="" textlink="">
      <xdr:nvSpPr>
        <xdr:cNvPr id="279" name="テキスト ボックス 278"/>
        <xdr:cNvSpPr txBox="1"/>
      </xdr:nvSpPr>
      <xdr:spPr>
        <a:xfrm>
          <a:off x="13512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100693</xdr:rowOff>
    </xdr:from>
    <xdr:to>
      <xdr:col>65</xdr:col>
      <xdr:colOff>53975</xdr:colOff>
      <xdr:row>54</xdr:row>
      <xdr:rowOff>30843</xdr:rowOff>
    </xdr:to>
    <xdr:sp macro="" textlink="">
      <xdr:nvSpPr>
        <xdr:cNvPr id="280" name="楕円 279"/>
        <xdr:cNvSpPr/>
      </xdr:nvSpPr>
      <xdr:spPr>
        <a:xfrm>
          <a:off x="12954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41020</xdr:rowOff>
    </xdr:from>
    <xdr:ext cx="762000" cy="259045"/>
    <xdr:sp macro="" textlink="">
      <xdr:nvSpPr>
        <xdr:cNvPr id="281" name="テキスト ボックス 280"/>
        <xdr:cNvSpPr txBox="1"/>
      </xdr:nvSpPr>
      <xdr:spPr>
        <a:xfrm>
          <a:off x="12623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大規模な法適用公営企業会計（電車、バス等の交通事業等）を有していないため、公営企業に対する繰出金が比較的少額であることから、補助費等の比率が類似団体平均と比較し、低い状況が続い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令和５年度はさいたま応援プレミアム付商品券事業の減等により補助費等の総額も減となった一方で、全体の経常一般財源等総額に対する補助費等の経常経費充当一般財源の割合が増となっている。</a:t>
          </a:r>
        </a:p>
        <a:p>
          <a:r>
            <a:rPr kumimoji="1" lang="ja-JP" altLang="en-US" sz="1100">
              <a:latin typeface="ＭＳ Ｐゴシック" panose="020B0600070205080204" pitchFamily="50" charset="-128"/>
              <a:ea typeface="ＭＳ Ｐゴシック" panose="020B0600070205080204" pitchFamily="50" charset="-128"/>
            </a:rPr>
            <a:t>　今後も各種補助金等について、成果指標を設定し、事業効果の検証を実施するなど、補助金支出の適正化を図る。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92710</xdr:rowOff>
    </xdr:to>
    <xdr:cxnSp macro="">
      <xdr:nvCxnSpPr>
        <xdr:cNvPr id="307" name="直線コネクタ 306"/>
        <xdr:cNvCxnSpPr/>
      </xdr:nvCxnSpPr>
      <xdr:spPr>
        <a:xfrm flipV="1">
          <a:off x="16510000" y="58420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10"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1" name="直線コネクタ 310"/>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24130</xdr:rowOff>
    </xdr:from>
    <xdr:to>
      <xdr:col>82</xdr:col>
      <xdr:colOff>107950</xdr:colOff>
      <xdr:row>34</xdr:row>
      <xdr:rowOff>12700</xdr:rowOff>
    </xdr:to>
    <xdr:cxnSp macro="">
      <xdr:nvCxnSpPr>
        <xdr:cNvPr id="312" name="直線コネクタ 311"/>
        <xdr:cNvCxnSpPr/>
      </xdr:nvCxnSpPr>
      <xdr:spPr>
        <a:xfrm>
          <a:off x="15671800" y="56819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128287</xdr:rowOff>
    </xdr:from>
    <xdr:ext cx="762000" cy="259045"/>
    <xdr:sp macro="" textlink="">
      <xdr:nvSpPr>
        <xdr:cNvPr id="313" name="補助費等平均値テキスト"/>
        <xdr:cNvSpPr txBox="1"/>
      </xdr:nvSpPr>
      <xdr:spPr>
        <a:xfrm>
          <a:off x="16598900" y="647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4" name="フローチャート: 判断 313"/>
        <xdr:cNvSpPr/>
      </xdr:nvSpPr>
      <xdr:spPr>
        <a:xfrm>
          <a:off x="16459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24130</xdr:rowOff>
    </xdr:from>
    <xdr:to>
      <xdr:col>78</xdr:col>
      <xdr:colOff>69850</xdr:colOff>
      <xdr:row>33</xdr:row>
      <xdr:rowOff>115570</xdr:rowOff>
    </xdr:to>
    <xdr:cxnSp macro="">
      <xdr:nvCxnSpPr>
        <xdr:cNvPr id="315" name="直線コネクタ 314"/>
        <xdr:cNvCxnSpPr/>
      </xdr:nvCxnSpPr>
      <xdr:spPr>
        <a:xfrm flipV="1">
          <a:off x="14782800" y="5681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16" name="フローチャート: 判断 315"/>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17" name="テキスト ボックス 316"/>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115570</xdr:rowOff>
    </xdr:from>
    <xdr:to>
      <xdr:col>73</xdr:col>
      <xdr:colOff>180975</xdr:colOff>
      <xdr:row>33</xdr:row>
      <xdr:rowOff>115570</xdr:rowOff>
    </xdr:to>
    <xdr:cxnSp macro="">
      <xdr:nvCxnSpPr>
        <xdr:cNvPr id="318" name="直線コネクタ 317"/>
        <xdr:cNvCxnSpPr/>
      </xdr:nvCxnSpPr>
      <xdr:spPr>
        <a:xfrm>
          <a:off x="13893800" y="5773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19" name="フローチャート: 判断 318"/>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20" name="テキスト ボックス 319"/>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92710</xdr:rowOff>
    </xdr:from>
    <xdr:to>
      <xdr:col>69</xdr:col>
      <xdr:colOff>92075</xdr:colOff>
      <xdr:row>33</xdr:row>
      <xdr:rowOff>115570</xdr:rowOff>
    </xdr:to>
    <xdr:cxnSp macro="">
      <xdr:nvCxnSpPr>
        <xdr:cNvPr id="321" name="直線コネクタ 320"/>
        <xdr:cNvCxnSpPr/>
      </xdr:nvCxnSpPr>
      <xdr:spPr>
        <a:xfrm>
          <a:off x="13004800" y="575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macro="" textlink="">
      <xdr:nvSpPr>
        <xdr:cNvPr id="322" name="フローチャート: 判断 321"/>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23" name="テキスト ボックス 322"/>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24" name="フローチャート: 判断 323"/>
        <xdr:cNvSpPr/>
      </xdr:nvSpPr>
      <xdr:spPr>
        <a:xfrm>
          <a:off x="12954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25" name="テキスト ボックス 324"/>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133350</xdr:rowOff>
    </xdr:from>
    <xdr:to>
      <xdr:col>82</xdr:col>
      <xdr:colOff>158750</xdr:colOff>
      <xdr:row>34</xdr:row>
      <xdr:rowOff>63500</xdr:rowOff>
    </xdr:to>
    <xdr:sp macro="" textlink="">
      <xdr:nvSpPr>
        <xdr:cNvPr id="331" name="楕円 330"/>
        <xdr:cNvSpPr/>
      </xdr:nvSpPr>
      <xdr:spPr>
        <a:xfrm>
          <a:off x="16459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41927</xdr:rowOff>
    </xdr:from>
    <xdr:ext cx="762000" cy="259045"/>
    <xdr:sp macro="" textlink="">
      <xdr:nvSpPr>
        <xdr:cNvPr id="332" name="補助費等該当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144780</xdr:rowOff>
    </xdr:from>
    <xdr:to>
      <xdr:col>78</xdr:col>
      <xdr:colOff>120650</xdr:colOff>
      <xdr:row>33</xdr:row>
      <xdr:rowOff>74930</xdr:rowOff>
    </xdr:to>
    <xdr:sp macro="" textlink="">
      <xdr:nvSpPr>
        <xdr:cNvPr id="333" name="楕円 332"/>
        <xdr:cNvSpPr/>
      </xdr:nvSpPr>
      <xdr:spPr>
        <a:xfrm>
          <a:off x="15621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85107</xdr:rowOff>
    </xdr:from>
    <xdr:ext cx="736600" cy="259045"/>
    <xdr:sp macro="" textlink="">
      <xdr:nvSpPr>
        <xdr:cNvPr id="334" name="テキスト ボックス 333"/>
        <xdr:cNvSpPr txBox="1"/>
      </xdr:nvSpPr>
      <xdr:spPr>
        <a:xfrm>
          <a:off x="15290800" y="540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64770</xdr:rowOff>
    </xdr:from>
    <xdr:to>
      <xdr:col>74</xdr:col>
      <xdr:colOff>31750</xdr:colOff>
      <xdr:row>33</xdr:row>
      <xdr:rowOff>166370</xdr:rowOff>
    </xdr:to>
    <xdr:sp macro="" textlink="">
      <xdr:nvSpPr>
        <xdr:cNvPr id="335" name="楕円 334"/>
        <xdr:cNvSpPr/>
      </xdr:nvSpPr>
      <xdr:spPr>
        <a:xfrm>
          <a:off x="14732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5097</xdr:rowOff>
    </xdr:from>
    <xdr:ext cx="762000" cy="259045"/>
    <xdr:sp macro="" textlink="">
      <xdr:nvSpPr>
        <xdr:cNvPr id="336" name="テキスト ボックス 335"/>
        <xdr:cNvSpPr txBox="1"/>
      </xdr:nvSpPr>
      <xdr:spPr>
        <a:xfrm>
          <a:off x="14401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64770</xdr:rowOff>
    </xdr:from>
    <xdr:to>
      <xdr:col>69</xdr:col>
      <xdr:colOff>142875</xdr:colOff>
      <xdr:row>33</xdr:row>
      <xdr:rowOff>166370</xdr:rowOff>
    </xdr:to>
    <xdr:sp macro="" textlink="">
      <xdr:nvSpPr>
        <xdr:cNvPr id="337" name="楕円 336"/>
        <xdr:cNvSpPr/>
      </xdr:nvSpPr>
      <xdr:spPr>
        <a:xfrm>
          <a:off x="13843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5097</xdr:rowOff>
    </xdr:from>
    <xdr:ext cx="762000" cy="259045"/>
    <xdr:sp macro="" textlink="">
      <xdr:nvSpPr>
        <xdr:cNvPr id="338" name="テキスト ボックス 337"/>
        <xdr:cNvSpPr txBox="1"/>
      </xdr:nvSpPr>
      <xdr:spPr>
        <a:xfrm>
          <a:off x="13512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41910</xdr:rowOff>
    </xdr:from>
    <xdr:to>
      <xdr:col>65</xdr:col>
      <xdr:colOff>53975</xdr:colOff>
      <xdr:row>33</xdr:row>
      <xdr:rowOff>143510</xdr:rowOff>
    </xdr:to>
    <xdr:sp macro="" textlink="">
      <xdr:nvSpPr>
        <xdr:cNvPr id="339" name="楕円 338"/>
        <xdr:cNvSpPr/>
      </xdr:nvSpPr>
      <xdr:spPr>
        <a:xfrm>
          <a:off x="12954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153687</xdr:rowOff>
    </xdr:from>
    <xdr:ext cx="762000" cy="259045"/>
    <xdr:sp macro="" textlink="">
      <xdr:nvSpPr>
        <xdr:cNvPr id="340" name="テキスト ボックス 339"/>
        <xdr:cNvSpPr txBox="1"/>
      </xdr:nvSpPr>
      <xdr:spPr>
        <a:xfrm>
          <a:off x="12623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普通建設事業費の平準化を図ってきたことで、市債残高が類似団体の中で低く、償還額も低い水準となっている。</a:t>
          </a:r>
        </a:p>
        <a:p>
          <a:r>
            <a:rPr kumimoji="1" lang="ja-JP" altLang="en-US" sz="1300">
              <a:latin typeface="ＭＳ Ｐゴシック" panose="020B0600070205080204" pitchFamily="50" charset="-128"/>
              <a:ea typeface="ＭＳ Ｐゴシック" panose="020B0600070205080204" pitchFamily="50" charset="-128"/>
            </a:rPr>
            <a:t>　令和５年度は、消防費の償還金の増等により、前年度より総額は増となったが、他経費の伸びが大きく、割合としては減少となっている。</a:t>
          </a:r>
        </a:p>
        <a:p>
          <a:r>
            <a:rPr kumimoji="1" lang="ja-JP" altLang="en-US" sz="1300">
              <a:latin typeface="ＭＳ Ｐゴシック" panose="020B0600070205080204" pitchFamily="50" charset="-128"/>
              <a:ea typeface="ＭＳ Ｐゴシック" panose="020B0600070205080204" pitchFamily="50" charset="-128"/>
            </a:rPr>
            <a:t>　今後も後年度の公債費負担を踏まえながら、普通建設事業等の展開を進める。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31750</xdr:rowOff>
    </xdr:to>
    <xdr:cxnSp macro="">
      <xdr:nvCxnSpPr>
        <xdr:cNvPr id="368" name="直線コネクタ 367"/>
        <xdr:cNvCxnSpPr/>
      </xdr:nvCxnSpPr>
      <xdr:spPr>
        <a:xfrm flipV="1">
          <a:off x="4826000" y="12566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9"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0" name="直線コネクタ 369"/>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71" name="公債費最大値テキスト"/>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72" name="直線コネクタ 371"/>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50800</xdr:rowOff>
    </xdr:from>
    <xdr:to>
      <xdr:col>24</xdr:col>
      <xdr:colOff>25400</xdr:colOff>
      <xdr:row>75</xdr:row>
      <xdr:rowOff>127000</xdr:rowOff>
    </xdr:to>
    <xdr:cxnSp macro="">
      <xdr:nvCxnSpPr>
        <xdr:cNvPr id="373" name="直線コネクタ 372"/>
        <xdr:cNvCxnSpPr/>
      </xdr:nvCxnSpPr>
      <xdr:spPr>
        <a:xfrm flipV="1">
          <a:off x="3987800" y="12909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67327</xdr:rowOff>
    </xdr:from>
    <xdr:ext cx="762000" cy="259045"/>
    <xdr:sp macro="" textlink="">
      <xdr:nvSpPr>
        <xdr:cNvPr id="374" name="公債費平均値テキスト"/>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75" name="フローチャート: 判断 37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127000</xdr:rowOff>
    </xdr:from>
    <xdr:to>
      <xdr:col>19</xdr:col>
      <xdr:colOff>187325</xdr:colOff>
      <xdr:row>75</xdr:row>
      <xdr:rowOff>127000</xdr:rowOff>
    </xdr:to>
    <xdr:cxnSp macro="">
      <xdr:nvCxnSpPr>
        <xdr:cNvPr id="376" name="直線コネクタ 375"/>
        <xdr:cNvCxnSpPr/>
      </xdr:nvCxnSpPr>
      <xdr:spPr>
        <a:xfrm>
          <a:off x="3098800" y="12985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133350</xdr:rowOff>
    </xdr:from>
    <xdr:to>
      <xdr:col>20</xdr:col>
      <xdr:colOff>38100</xdr:colOff>
      <xdr:row>77</xdr:row>
      <xdr:rowOff>63500</xdr:rowOff>
    </xdr:to>
    <xdr:sp macro="" textlink="">
      <xdr:nvSpPr>
        <xdr:cNvPr id="377" name="フローチャート: 判断 376"/>
        <xdr:cNvSpPr/>
      </xdr:nvSpPr>
      <xdr:spPr>
        <a:xfrm>
          <a:off x="3937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78" name="テキスト ボックス 377"/>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127000</xdr:rowOff>
    </xdr:from>
    <xdr:to>
      <xdr:col>15</xdr:col>
      <xdr:colOff>98425</xdr:colOff>
      <xdr:row>77</xdr:row>
      <xdr:rowOff>50800</xdr:rowOff>
    </xdr:to>
    <xdr:cxnSp macro="">
      <xdr:nvCxnSpPr>
        <xdr:cNvPr id="379" name="直線コネクタ 378"/>
        <xdr:cNvCxnSpPr/>
      </xdr:nvCxnSpPr>
      <xdr:spPr>
        <a:xfrm flipV="1">
          <a:off x="2209800" y="129857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80" name="フローチャート: 判断 379"/>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1" name="テキスト ボックス 380"/>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50800</xdr:rowOff>
    </xdr:to>
    <xdr:cxnSp macro="">
      <xdr:nvCxnSpPr>
        <xdr:cNvPr id="382" name="直線コネクタ 381"/>
        <xdr:cNvCxnSpPr/>
      </xdr:nvCxnSpPr>
      <xdr:spPr>
        <a:xfrm>
          <a:off x="1320800" y="13195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76200</xdr:rowOff>
    </xdr:from>
    <xdr:to>
      <xdr:col>11</xdr:col>
      <xdr:colOff>60325</xdr:colOff>
      <xdr:row>78</xdr:row>
      <xdr:rowOff>6350</xdr:rowOff>
    </xdr:to>
    <xdr:sp macro="" textlink="">
      <xdr:nvSpPr>
        <xdr:cNvPr id="383" name="フローチャート: 判断 382"/>
        <xdr:cNvSpPr/>
      </xdr:nvSpPr>
      <xdr:spPr>
        <a:xfrm>
          <a:off x="2159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macro="" textlink="">
      <xdr:nvSpPr>
        <xdr:cNvPr id="384" name="テキスト ボックス 383"/>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5" name="フローチャート: 判断 384"/>
        <xdr:cNvSpPr/>
      </xdr:nvSpPr>
      <xdr:spPr>
        <a:xfrm>
          <a:off x="1270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macro="" textlink="">
      <xdr:nvSpPr>
        <xdr:cNvPr id="386" name="テキスト ボックス 385"/>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0</xdr:rowOff>
    </xdr:from>
    <xdr:to>
      <xdr:col>24</xdr:col>
      <xdr:colOff>76200</xdr:colOff>
      <xdr:row>75</xdr:row>
      <xdr:rowOff>101600</xdr:rowOff>
    </xdr:to>
    <xdr:sp macro="" textlink="">
      <xdr:nvSpPr>
        <xdr:cNvPr id="392" name="楕円 391"/>
        <xdr:cNvSpPr/>
      </xdr:nvSpPr>
      <xdr:spPr>
        <a:xfrm>
          <a:off x="4775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16527</xdr:rowOff>
    </xdr:from>
    <xdr:ext cx="762000" cy="259045"/>
    <xdr:sp macro="" textlink="">
      <xdr:nvSpPr>
        <xdr:cNvPr id="393" name="公債費該当値テキスト"/>
        <xdr:cNvSpPr txBox="1"/>
      </xdr:nvSpPr>
      <xdr:spPr>
        <a:xfrm>
          <a:off x="49149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76200</xdr:rowOff>
    </xdr:from>
    <xdr:to>
      <xdr:col>20</xdr:col>
      <xdr:colOff>38100</xdr:colOff>
      <xdr:row>76</xdr:row>
      <xdr:rowOff>6350</xdr:rowOff>
    </xdr:to>
    <xdr:sp macro="" textlink="">
      <xdr:nvSpPr>
        <xdr:cNvPr id="394" name="楕円 393"/>
        <xdr:cNvSpPr/>
      </xdr:nvSpPr>
      <xdr:spPr>
        <a:xfrm>
          <a:off x="3937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16527</xdr:rowOff>
    </xdr:from>
    <xdr:ext cx="736600" cy="259045"/>
    <xdr:sp macro="" textlink="">
      <xdr:nvSpPr>
        <xdr:cNvPr id="395" name="テキスト ボックス 394"/>
        <xdr:cNvSpPr txBox="1"/>
      </xdr:nvSpPr>
      <xdr:spPr>
        <a:xfrm>
          <a:off x="3606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76200</xdr:rowOff>
    </xdr:from>
    <xdr:to>
      <xdr:col>15</xdr:col>
      <xdr:colOff>149225</xdr:colOff>
      <xdr:row>76</xdr:row>
      <xdr:rowOff>6350</xdr:rowOff>
    </xdr:to>
    <xdr:sp macro="" textlink="">
      <xdr:nvSpPr>
        <xdr:cNvPr id="396" name="楕円 395"/>
        <xdr:cNvSpPr/>
      </xdr:nvSpPr>
      <xdr:spPr>
        <a:xfrm>
          <a:off x="3048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16527</xdr:rowOff>
    </xdr:from>
    <xdr:ext cx="762000" cy="259045"/>
    <xdr:sp macro="" textlink="">
      <xdr:nvSpPr>
        <xdr:cNvPr id="397" name="テキスト ボックス 396"/>
        <xdr:cNvSpPr txBox="1"/>
      </xdr:nvSpPr>
      <xdr:spPr>
        <a:xfrm>
          <a:off x="2717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0</xdr:rowOff>
    </xdr:from>
    <xdr:to>
      <xdr:col>11</xdr:col>
      <xdr:colOff>60325</xdr:colOff>
      <xdr:row>77</xdr:row>
      <xdr:rowOff>101600</xdr:rowOff>
    </xdr:to>
    <xdr:sp macro="" textlink="">
      <xdr:nvSpPr>
        <xdr:cNvPr id="398" name="楕円 397"/>
        <xdr:cNvSpPr/>
      </xdr:nvSpPr>
      <xdr:spPr>
        <a:xfrm>
          <a:off x="2159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111777</xdr:rowOff>
    </xdr:from>
    <xdr:ext cx="762000" cy="259045"/>
    <xdr:sp macro="" textlink="">
      <xdr:nvSpPr>
        <xdr:cNvPr id="399" name="テキスト ボックス 398"/>
        <xdr:cNvSpPr txBox="1"/>
      </xdr:nvSpPr>
      <xdr:spPr>
        <a:xfrm>
          <a:off x="1828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400" name="楕円 399"/>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401" name="テキスト ボックス 400"/>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類似団体と比較し、人口１人あたりの公債費が少ないことから、公債費以外の経費が相対的に大きくなっている。</a:t>
          </a:r>
        </a:p>
        <a:p>
          <a:r>
            <a:rPr kumimoji="1" lang="ja-JP" altLang="en-US" sz="1300">
              <a:latin typeface="ＭＳ Ｐゴシック" panose="020B0600070205080204" pitchFamily="50" charset="-128"/>
              <a:ea typeface="ＭＳ Ｐゴシック" panose="020B0600070205080204" pitchFamily="50" charset="-128"/>
            </a:rPr>
            <a:t>　特に、障害福祉サービスの給付費や子育て支援医療費等の扶助費の増加等を背景に、経常的な経費が増加している。</a:t>
          </a:r>
        </a:p>
        <a:p>
          <a:r>
            <a:rPr kumimoji="1" lang="ja-JP" altLang="en-US" sz="1300">
              <a:latin typeface="ＭＳ Ｐゴシック" panose="020B0600070205080204" pitchFamily="50" charset="-128"/>
              <a:ea typeface="ＭＳ Ｐゴシック" panose="020B0600070205080204" pitchFamily="50" charset="-128"/>
            </a:rPr>
            <a:t>　今後も既存事業について、</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サイクルに基づく見直し、優先順位付けを行い、限られた財源を効率的に活用できるよう努める。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6" name="直線コネクタ 41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7" name="テキスト ボックス 41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8" name="直線コネクタ 41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9" name="テキスト ボックス 41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0" name="直線コネクタ 41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1" name="テキスト ボックス 42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2" name="直線コネクタ 42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3" name="テキスト ボックス 42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4" name="直線コネクタ 42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5" name="テキスト ボックス 42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6" name="直線コネクタ 42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7" name="テキスト ボックス 42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143329</xdr:rowOff>
    </xdr:to>
    <xdr:cxnSp macro="">
      <xdr:nvCxnSpPr>
        <xdr:cNvPr id="431" name="直線コネクタ 430"/>
        <xdr:cNvCxnSpPr/>
      </xdr:nvCxnSpPr>
      <xdr:spPr>
        <a:xfrm flipV="1">
          <a:off x="16510000" y="12651015"/>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32" name="公債費以外最小値テキスト"/>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33" name="直線コネクタ 432"/>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34" name="公債費以外最大値テキスト"/>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5" name="直線コネクタ 434"/>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26307</xdr:rowOff>
    </xdr:from>
    <xdr:to>
      <xdr:col>82</xdr:col>
      <xdr:colOff>107950</xdr:colOff>
      <xdr:row>77</xdr:row>
      <xdr:rowOff>69850</xdr:rowOff>
    </xdr:to>
    <xdr:cxnSp macro="">
      <xdr:nvCxnSpPr>
        <xdr:cNvPr id="436" name="直線コネクタ 435"/>
        <xdr:cNvCxnSpPr/>
      </xdr:nvCxnSpPr>
      <xdr:spPr>
        <a:xfrm>
          <a:off x="15671800" y="132279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119941</xdr:rowOff>
    </xdr:from>
    <xdr:ext cx="762000" cy="259045"/>
    <xdr:sp macro="" textlink="">
      <xdr:nvSpPr>
        <xdr:cNvPr id="437" name="公債費以外平均値テキスト"/>
        <xdr:cNvSpPr txBox="1"/>
      </xdr:nvSpPr>
      <xdr:spPr>
        <a:xfrm>
          <a:off x="16598900" y="12978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macro="" textlink="">
      <xdr:nvSpPr>
        <xdr:cNvPr id="438" name="フローチャート: 判断 437"/>
        <xdr:cNvSpPr/>
      </xdr:nvSpPr>
      <xdr:spPr>
        <a:xfrm>
          <a:off x="164592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31750</xdr:rowOff>
    </xdr:from>
    <xdr:to>
      <xdr:col>78</xdr:col>
      <xdr:colOff>69850</xdr:colOff>
      <xdr:row>77</xdr:row>
      <xdr:rowOff>26307</xdr:rowOff>
    </xdr:to>
    <xdr:cxnSp macro="">
      <xdr:nvCxnSpPr>
        <xdr:cNvPr id="439" name="直線コネクタ 438"/>
        <xdr:cNvCxnSpPr/>
      </xdr:nvCxnSpPr>
      <xdr:spPr>
        <a:xfrm>
          <a:off x="14782800" y="12890500"/>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70757</xdr:rowOff>
    </xdr:from>
    <xdr:to>
      <xdr:col>78</xdr:col>
      <xdr:colOff>120650</xdr:colOff>
      <xdr:row>77</xdr:row>
      <xdr:rowOff>907</xdr:rowOff>
    </xdr:to>
    <xdr:sp macro="" textlink="">
      <xdr:nvSpPr>
        <xdr:cNvPr id="440" name="フローチャート: 判断 439"/>
        <xdr:cNvSpPr/>
      </xdr:nvSpPr>
      <xdr:spPr>
        <a:xfrm>
          <a:off x="15621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11084</xdr:rowOff>
    </xdr:from>
    <xdr:ext cx="736600" cy="259045"/>
    <xdr:sp macro="" textlink="">
      <xdr:nvSpPr>
        <xdr:cNvPr id="441" name="テキスト ボックス 440"/>
        <xdr:cNvSpPr txBox="1"/>
      </xdr:nvSpPr>
      <xdr:spPr>
        <a:xfrm>
          <a:off x="15290800" y="1286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31750</xdr:rowOff>
    </xdr:from>
    <xdr:to>
      <xdr:col>73</xdr:col>
      <xdr:colOff>180975</xdr:colOff>
      <xdr:row>77</xdr:row>
      <xdr:rowOff>58964</xdr:rowOff>
    </xdr:to>
    <xdr:cxnSp macro="">
      <xdr:nvCxnSpPr>
        <xdr:cNvPr id="442" name="直線コネクタ 441"/>
        <xdr:cNvCxnSpPr/>
      </xdr:nvCxnSpPr>
      <xdr:spPr>
        <a:xfrm flipV="1">
          <a:off x="13893800" y="12890500"/>
          <a:ext cx="8890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54428</xdr:rowOff>
    </xdr:from>
    <xdr:to>
      <xdr:col>74</xdr:col>
      <xdr:colOff>31750</xdr:colOff>
      <xdr:row>74</xdr:row>
      <xdr:rowOff>156028</xdr:rowOff>
    </xdr:to>
    <xdr:sp macro="" textlink="">
      <xdr:nvSpPr>
        <xdr:cNvPr id="443" name="フローチャート: 判断 442"/>
        <xdr:cNvSpPr/>
      </xdr:nvSpPr>
      <xdr:spPr>
        <a:xfrm>
          <a:off x="14732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166205</xdr:rowOff>
    </xdr:from>
    <xdr:ext cx="762000" cy="259045"/>
    <xdr:sp macro="" textlink="">
      <xdr:nvSpPr>
        <xdr:cNvPr id="444" name="テキスト ボックス 443"/>
        <xdr:cNvSpPr txBox="1"/>
      </xdr:nvSpPr>
      <xdr:spPr>
        <a:xfrm>
          <a:off x="14401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58964</xdr:rowOff>
    </xdr:from>
    <xdr:to>
      <xdr:col>69</xdr:col>
      <xdr:colOff>92075</xdr:colOff>
      <xdr:row>78</xdr:row>
      <xdr:rowOff>94343</xdr:rowOff>
    </xdr:to>
    <xdr:cxnSp macro="">
      <xdr:nvCxnSpPr>
        <xdr:cNvPr id="445" name="直線コネクタ 444"/>
        <xdr:cNvCxnSpPr/>
      </xdr:nvCxnSpPr>
      <xdr:spPr>
        <a:xfrm flipV="1">
          <a:off x="13004800" y="132606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136071</xdr:rowOff>
    </xdr:from>
    <xdr:to>
      <xdr:col>69</xdr:col>
      <xdr:colOff>142875</xdr:colOff>
      <xdr:row>77</xdr:row>
      <xdr:rowOff>66221</xdr:rowOff>
    </xdr:to>
    <xdr:sp macro="" textlink="">
      <xdr:nvSpPr>
        <xdr:cNvPr id="446" name="フローチャート: 判断 445"/>
        <xdr:cNvSpPr/>
      </xdr:nvSpPr>
      <xdr:spPr>
        <a:xfrm>
          <a:off x="13843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76399</xdr:rowOff>
    </xdr:from>
    <xdr:ext cx="762000" cy="259045"/>
    <xdr:sp macro="" textlink="">
      <xdr:nvSpPr>
        <xdr:cNvPr id="447" name="テキスト ボックス 446"/>
        <xdr:cNvSpPr txBox="1"/>
      </xdr:nvSpPr>
      <xdr:spPr>
        <a:xfrm>
          <a:off x="13512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48" name="フローチャート: 判断 447"/>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49" name="テキスト ボックス 448"/>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55" name="楕円 454"/>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56" name="公債費以外該当値テキスト"/>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146957</xdr:rowOff>
    </xdr:from>
    <xdr:to>
      <xdr:col>78</xdr:col>
      <xdr:colOff>120650</xdr:colOff>
      <xdr:row>77</xdr:row>
      <xdr:rowOff>77107</xdr:rowOff>
    </xdr:to>
    <xdr:sp macro="" textlink="">
      <xdr:nvSpPr>
        <xdr:cNvPr id="457" name="楕円 456"/>
        <xdr:cNvSpPr/>
      </xdr:nvSpPr>
      <xdr:spPr>
        <a:xfrm>
          <a:off x="15621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61884</xdr:rowOff>
    </xdr:from>
    <xdr:ext cx="736600" cy="259045"/>
    <xdr:sp macro="" textlink="">
      <xdr:nvSpPr>
        <xdr:cNvPr id="458" name="テキスト ボックス 457"/>
        <xdr:cNvSpPr txBox="1"/>
      </xdr:nvSpPr>
      <xdr:spPr>
        <a:xfrm>
          <a:off x="15290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152400</xdr:rowOff>
    </xdr:from>
    <xdr:to>
      <xdr:col>74</xdr:col>
      <xdr:colOff>31750</xdr:colOff>
      <xdr:row>75</xdr:row>
      <xdr:rowOff>82550</xdr:rowOff>
    </xdr:to>
    <xdr:sp macro="" textlink="">
      <xdr:nvSpPr>
        <xdr:cNvPr id="459" name="楕円 458"/>
        <xdr:cNvSpPr/>
      </xdr:nvSpPr>
      <xdr:spPr>
        <a:xfrm>
          <a:off x="14732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67327</xdr:rowOff>
    </xdr:from>
    <xdr:ext cx="762000" cy="259045"/>
    <xdr:sp macro="" textlink="">
      <xdr:nvSpPr>
        <xdr:cNvPr id="460" name="テキスト ボックス 459"/>
        <xdr:cNvSpPr txBox="1"/>
      </xdr:nvSpPr>
      <xdr:spPr>
        <a:xfrm>
          <a:off x="14401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8164</xdr:rowOff>
    </xdr:from>
    <xdr:to>
      <xdr:col>69</xdr:col>
      <xdr:colOff>142875</xdr:colOff>
      <xdr:row>77</xdr:row>
      <xdr:rowOff>109764</xdr:rowOff>
    </xdr:to>
    <xdr:sp macro="" textlink="">
      <xdr:nvSpPr>
        <xdr:cNvPr id="461" name="楕円 460"/>
        <xdr:cNvSpPr/>
      </xdr:nvSpPr>
      <xdr:spPr>
        <a:xfrm>
          <a:off x="13843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94541</xdr:rowOff>
    </xdr:from>
    <xdr:ext cx="762000" cy="259045"/>
    <xdr:sp macro="" textlink="">
      <xdr:nvSpPr>
        <xdr:cNvPr id="462" name="テキスト ボックス 461"/>
        <xdr:cNvSpPr txBox="1"/>
      </xdr:nvSpPr>
      <xdr:spPr>
        <a:xfrm>
          <a:off x="13512800" y="132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43543</xdr:rowOff>
    </xdr:from>
    <xdr:to>
      <xdr:col>65</xdr:col>
      <xdr:colOff>53975</xdr:colOff>
      <xdr:row>78</xdr:row>
      <xdr:rowOff>145143</xdr:rowOff>
    </xdr:to>
    <xdr:sp macro="" textlink="">
      <xdr:nvSpPr>
        <xdr:cNvPr id="463" name="楕円 462"/>
        <xdr:cNvSpPr/>
      </xdr:nvSpPr>
      <xdr:spPr>
        <a:xfrm>
          <a:off x="12954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129920</xdr:rowOff>
    </xdr:from>
    <xdr:ext cx="762000" cy="259045"/>
    <xdr:sp macro="" textlink="">
      <xdr:nvSpPr>
        <xdr:cNvPr id="464" name="テキスト ボックス 463"/>
        <xdr:cNvSpPr txBox="1"/>
      </xdr:nvSpPr>
      <xdr:spPr>
        <a:xfrm>
          <a:off x="12623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24054</xdr:rowOff>
    </xdr:from>
    <xdr:to>
      <xdr:col>29</xdr:col>
      <xdr:colOff>127000</xdr:colOff>
      <xdr:row>19</xdr:row>
      <xdr:rowOff>131001</xdr:rowOff>
    </xdr:to>
    <xdr:cxnSp macro="">
      <xdr:nvCxnSpPr>
        <xdr:cNvPr id="45" name="直線コネクタ 44"/>
        <xdr:cNvCxnSpPr/>
      </xdr:nvCxnSpPr>
      <xdr:spPr bwMode="auto">
        <a:xfrm flipV="1">
          <a:off x="5651500" y="2129079"/>
          <a:ext cx="0" cy="13070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103078</xdr:rowOff>
    </xdr:from>
    <xdr:ext cx="762000" cy="259045"/>
    <xdr:sp macro="" textlink="">
      <xdr:nvSpPr>
        <xdr:cNvPr id="46" name="人口1人当たり決算額の推移最小値テキスト130"/>
        <xdr:cNvSpPr txBox="1"/>
      </xdr:nvSpPr>
      <xdr:spPr>
        <a:xfrm>
          <a:off x="5740400" y="34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131001</xdr:rowOff>
    </xdr:from>
    <xdr:to>
      <xdr:col>30</xdr:col>
      <xdr:colOff>25400</xdr:colOff>
      <xdr:row>19</xdr:row>
      <xdr:rowOff>131001</xdr:rowOff>
    </xdr:to>
    <xdr:cxnSp macro="">
      <xdr:nvCxnSpPr>
        <xdr:cNvPr id="47" name="直線コネクタ 46"/>
        <xdr:cNvCxnSpPr/>
      </xdr:nvCxnSpPr>
      <xdr:spPr bwMode="auto">
        <a:xfrm>
          <a:off x="5562600" y="34361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110431</xdr:rowOff>
    </xdr:from>
    <xdr:ext cx="762000" cy="259045"/>
    <xdr:sp macro="" textlink="">
      <xdr:nvSpPr>
        <xdr:cNvPr id="48" name="人口1人当たり決算額の推移最大値テキスト130"/>
        <xdr:cNvSpPr txBox="1"/>
      </xdr:nvSpPr>
      <xdr:spPr>
        <a:xfrm>
          <a:off x="5740400" y="187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24054</xdr:rowOff>
    </xdr:from>
    <xdr:to>
      <xdr:col>30</xdr:col>
      <xdr:colOff>25400</xdr:colOff>
      <xdr:row>12</xdr:row>
      <xdr:rowOff>24054</xdr:rowOff>
    </xdr:to>
    <xdr:cxnSp macro="">
      <xdr:nvCxnSpPr>
        <xdr:cNvPr id="49" name="直線コネクタ 48"/>
        <xdr:cNvCxnSpPr/>
      </xdr:nvCxnSpPr>
      <xdr:spPr bwMode="auto">
        <a:xfrm>
          <a:off x="5562600" y="2129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112332</xdr:rowOff>
    </xdr:from>
    <xdr:to>
      <xdr:col>29</xdr:col>
      <xdr:colOff>127000</xdr:colOff>
      <xdr:row>17</xdr:row>
      <xdr:rowOff>13576</xdr:rowOff>
    </xdr:to>
    <xdr:cxnSp macro="">
      <xdr:nvCxnSpPr>
        <xdr:cNvPr id="50" name="直線コネクタ 49"/>
        <xdr:cNvCxnSpPr/>
      </xdr:nvCxnSpPr>
      <xdr:spPr bwMode="auto">
        <a:xfrm flipV="1">
          <a:off x="5003800" y="2903157"/>
          <a:ext cx="647700" cy="72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138333</xdr:rowOff>
    </xdr:from>
    <xdr:ext cx="762000" cy="259045"/>
    <xdr:sp macro="" textlink="">
      <xdr:nvSpPr>
        <xdr:cNvPr id="51" name="人口1人当たり決算額の推移平均値テキスト130"/>
        <xdr:cNvSpPr txBox="1"/>
      </xdr:nvSpPr>
      <xdr:spPr>
        <a:xfrm>
          <a:off x="5740400" y="2414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121806</xdr:rowOff>
    </xdr:from>
    <xdr:to>
      <xdr:col>29</xdr:col>
      <xdr:colOff>177800</xdr:colOff>
      <xdr:row>15</xdr:row>
      <xdr:rowOff>51956</xdr:rowOff>
    </xdr:to>
    <xdr:sp macro="" textlink="">
      <xdr:nvSpPr>
        <xdr:cNvPr id="52" name="フローチャート: 判断 51"/>
        <xdr:cNvSpPr/>
      </xdr:nvSpPr>
      <xdr:spPr bwMode="auto">
        <a:xfrm>
          <a:off x="5600700" y="2569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13576</xdr:rowOff>
    </xdr:from>
    <xdr:to>
      <xdr:col>26</xdr:col>
      <xdr:colOff>50800</xdr:colOff>
      <xdr:row>17</xdr:row>
      <xdr:rowOff>48362</xdr:rowOff>
    </xdr:to>
    <xdr:cxnSp macro="">
      <xdr:nvCxnSpPr>
        <xdr:cNvPr id="53" name="直線コネクタ 52"/>
        <xdr:cNvCxnSpPr/>
      </xdr:nvCxnSpPr>
      <xdr:spPr bwMode="auto">
        <a:xfrm flipV="1">
          <a:off x="4305300" y="2975851"/>
          <a:ext cx="698500" cy="34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169012</xdr:rowOff>
    </xdr:from>
    <xdr:to>
      <xdr:col>26</xdr:col>
      <xdr:colOff>101600</xdr:colOff>
      <xdr:row>15</xdr:row>
      <xdr:rowOff>99162</xdr:rowOff>
    </xdr:to>
    <xdr:sp macro="" textlink="">
      <xdr:nvSpPr>
        <xdr:cNvPr id="54" name="フローチャート: 判断 53"/>
        <xdr:cNvSpPr/>
      </xdr:nvSpPr>
      <xdr:spPr bwMode="auto">
        <a:xfrm>
          <a:off x="49530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109339</xdr:rowOff>
    </xdr:from>
    <xdr:ext cx="736600" cy="259045"/>
    <xdr:sp macro="" textlink="">
      <xdr:nvSpPr>
        <xdr:cNvPr id="55" name="テキスト ボックス 54"/>
        <xdr:cNvSpPr txBox="1"/>
      </xdr:nvSpPr>
      <xdr:spPr>
        <a:xfrm>
          <a:off x="4622800" y="2385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48362</xdr:rowOff>
    </xdr:from>
    <xdr:to>
      <xdr:col>22</xdr:col>
      <xdr:colOff>114300</xdr:colOff>
      <xdr:row>17</xdr:row>
      <xdr:rowOff>77661</xdr:rowOff>
    </xdr:to>
    <xdr:cxnSp macro="">
      <xdr:nvCxnSpPr>
        <xdr:cNvPr id="56" name="直線コネクタ 55"/>
        <xdr:cNvCxnSpPr/>
      </xdr:nvCxnSpPr>
      <xdr:spPr bwMode="auto">
        <a:xfrm flipV="1">
          <a:off x="3606800" y="3010637"/>
          <a:ext cx="698500" cy="29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30937</xdr:rowOff>
    </xdr:from>
    <xdr:to>
      <xdr:col>22</xdr:col>
      <xdr:colOff>165100</xdr:colOff>
      <xdr:row>15</xdr:row>
      <xdr:rowOff>132537</xdr:rowOff>
    </xdr:to>
    <xdr:sp macro="" textlink="">
      <xdr:nvSpPr>
        <xdr:cNvPr id="57" name="フローチャート: 判断 56"/>
        <xdr:cNvSpPr/>
      </xdr:nvSpPr>
      <xdr:spPr bwMode="auto">
        <a:xfrm>
          <a:off x="42545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142714</xdr:rowOff>
    </xdr:from>
    <xdr:ext cx="762000" cy="259045"/>
    <xdr:sp macro="" textlink="">
      <xdr:nvSpPr>
        <xdr:cNvPr id="58" name="テキスト ボックス 57"/>
        <xdr:cNvSpPr txBox="1"/>
      </xdr:nvSpPr>
      <xdr:spPr>
        <a:xfrm>
          <a:off x="3924300" y="241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77661</xdr:rowOff>
    </xdr:from>
    <xdr:to>
      <xdr:col>18</xdr:col>
      <xdr:colOff>177800</xdr:colOff>
      <xdr:row>17</xdr:row>
      <xdr:rowOff>99682</xdr:rowOff>
    </xdr:to>
    <xdr:cxnSp macro="">
      <xdr:nvCxnSpPr>
        <xdr:cNvPr id="59" name="直線コネクタ 58"/>
        <xdr:cNvCxnSpPr/>
      </xdr:nvCxnSpPr>
      <xdr:spPr bwMode="auto">
        <a:xfrm flipV="1">
          <a:off x="2908300" y="3039936"/>
          <a:ext cx="698500" cy="22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38138</xdr:rowOff>
    </xdr:from>
    <xdr:to>
      <xdr:col>19</xdr:col>
      <xdr:colOff>38100</xdr:colOff>
      <xdr:row>15</xdr:row>
      <xdr:rowOff>139738</xdr:rowOff>
    </xdr:to>
    <xdr:sp macro="" textlink="">
      <xdr:nvSpPr>
        <xdr:cNvPr id="60" name="フローチャート: 判断 59"/>
        <xdr:cNvSpPr/>
      </xdr:nvSpPr>
      <xdr:spPr bwMode="auto">
        <a:xfrm>
          <a:off x="3556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149915</xdr:rowOff>
    </xdr:from>
    <xdr:ext cx="762000" cy="259045"/>
    <xdr:sp macro="" textlink="">
      <xdr:nvSpPr>
        <xdr:cNvPr id="61" name="テキスト ボックス 60"/>
        <xdr:cNvSpPr txBox="1"/>
      </xdr:nvSpPr>
      <xdr:spPr>
        <a:xfrm>
          <a:off x="3225800" y="242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71285</xdr:rowOff>
    </xdr:from>
    <xdr:to>
      <xdr:col>15</xdr:col>
      <xdr:colOff>101600</xdr:colOff>
      <xdr:row>16</xdr:row>
      <xdr:rowOff>1435</xdr:rowOff>
    </xdr:to>
    <xdr:sp macro="" textlink="">
      <xdr:nvSpPr>
        <xdr:cNvPr id="62" name="フローチャート: 判断 61"/>
        <xdr:cNvSpPr/>
      </xdr:nvSpPr>
      <xdr:spPr bwMode="auto">
        <a:xfrm>
          <a:off x="2857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11612</xdr:rowOff>
    </xdr:from>
    <xdr:ext cx="762000" cy="259045"/>
    <xdr:sp macro="" textlink="">
      <xdr:nvSpPr>
        <xdr:cNvPr id="63" name="テキスト ボックス 62"/>
        <xdr:cNvSpPr txBox="1"/>
      </xdr:nvSpPr>
      <xdr:spPr>
        <a:xfrm>
          <a:off x="2527300" y="2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61532</xdr:rowOff>
    </xdr:from>
    <xdr:to>
      <xdr:col>29</xdr:col>
      <xdr:colOff>177800</xdr:colOff>
      <xdr:row>16</xdr:row>
      <xdr:rowOff>163132</xdr:rowOff>
    </xdr:to>
    <xdr:sp macro="" textlink="">
      <xdr:nvSpPr>
        <xdr:cNvPr id="69" name="楕円 68"/>
        <xdr:cNvSpPr/>
      </xdr:nvSpPr>
      <xdr:spPr bwMode="auto">
        <a:xfrm>
          <a:off x="5600700" y="2852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33609</xdr:rowOff>
    </xdr:from>
    <xdr:ext cx="762000" cy="259045"/>
    <xdr:sp macro="" textlink="">
      <xdr:nvSpPr>
        <xdr:cNvPr id="70" name="人口1人当たり決算額の推移該当値テキスト130"/>
        <xdr:cNvSpPr txBox="1"/>
      </xdr:nvSpPr>
      <xdr:spPr>
        <a:xfrm>
          <a:off x="5740400" y="282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134226</xdr:rowOff>
    </xdr:from>
    <xdr:to>
      <xdr:col>26</xdr:col>
      <xdr:colOff>101600</xdr:colOff>
      <xdr:row>17</xdr:row>
      <xdr:rowOff>64376</xdr:rowOff>
    </xdr:to>
    <xdr:sp macro="" textlink="">
      <xdr:nvSpPr>
        <xdr:cNvPr id="71" name="楕円 70"/>
        <xdr:cNvSpPr/>
      </xdr:nvSpPr>
      <xdr:spPr bwMode="auto">
        <a:xfrm>
          <a:off x="4953000" y="2925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49153</xdr:rowOff>
    </xdr:from>
    <xdr:ext cx="736600" cy="259045"/>
    <xdr:sp macro="" textlink="">
      <xdr:nvSpPr>
        <xdr:cNvPr id="72" name="テキスト ボックス 71"/>
        <xdr:cNvSpPr txBox="1"/>
      </xdr:nvSpPr>
      <xdr:spPr>
        <a:xfrm>
          <a:off x="4622800" y="3011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169012</xdr:rowOff>
    </xdr:from>
    <xdr:to>
      <xdr:col>22</xdr:col>
      <xdr:colOff>165100</xdr:colOff>
      <xdr:row>17</xdr:row>
      <xdr:rowOff>99162</xdr:rowOff>
    </xdr:to>
    <xdr:sp macro="" textlink="">
      <xdr:nvSpPr>
        <xdr:cNvPr id="73" name="楕円 72"/>
        <xdr:cNvSpPr/>
      </xdr:nvSpPr>
      <xdr:spPr bwMode="auto">
        <a:xfrm>
          <a:off x="4254500" y="2959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83939</xdr:rowOff>
    </xdr:from>
    <xdr:ext cx="762000" cy="259045"/>
    <xdr:sp macro="" textlink="">
      <xdr:nvSpPr>
        <xdr:cNvPr id="74" name="テキスト ボックス 73"/>
        <xdr:cNvSpPr txBox="1"/>
      </xdr:nvSpPr>
      <xdr:spPr>
        <a:xfrm>
          <a:off x="3924300" y="304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26861</xdr:rowOff>
    </xdr:from>
    <xdr:to>
      <xdr:col>19</xdr:col>
      <xdr:colOff>38100</xdr:colOff>
      <xdr:row>17</xdr:row>
      <xdr:rowOff>128461</xdr:rowOff>
    </xdr:to>
    <xdr:sp macro="" textlink="">
      <xdr:nvSpPr>
        <xdr:cNvPr id="75" name="楕円 74"/>
        <xdr:cNvSpPr/>
      </xdr:nvSpPr>
      <xdr:spPr bwMode="auto">
        <a:xfrm>
          <a:off x="3556000" y="2989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113238</xdr:rowOff>
    </xdr:from>
    <xdr:ext cx="762000" cy="259045"/>
    <xdr:sp macro="" textlink="">
      <xdr:nvSpPr>
        <xdr:cNvPr id="76" name="テキスト ボックス 75"/>
        <xdr:cNvSpPr txBox="1"/>
      </xdr:nvSpPr>
      <xdr:spPr>
        <a:xfrm>
          <a:off x="3225800" y="307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48882</xdr:rowOff>
    </xdr:from>
    <xdr:to>
      <xdr:col>15</xdr:col>
      <xdr:colOff>101600</xdr:colOff>
      <xdr:row>17</xdr:row>
      <xdr:rowOff>150482</xdr:rowOff>
    </xdr:to>
    <xdr:sp macro="" textlink="">
      <xdr:nvSpPr>
        <xdr:cNvPr id="77" name="楕円 76"/>
        <xdr:cNvSpPr/>
      </xdr:nvSpPr>
      <xdr:spPr bwMode="auto">
        <a:xfrm>
          <a:off x="2857500" y="3011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135259</xdr:rowOff>
    </xdr:from>
    <xdr:ext cx="762000" cy="259045"/>
    <xdr:sp macro="" textlink="">
      <xdr:nvSpPr>
        <xdr:cNvPr id="78" name="テキスト ボックス 77"/>
        <xdr:cNvSpPr txBox="1"/>
      </xdr:nvSpPr>
      <xdr:spPr>
        <a:xfrm>
          <a:off x="2527300" y="309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329463</xdr:rowOff>
    </xdr:from>
    <xdr:to>
      <xdr:col>29</xdr:col>
      <xdr:colOff>127000</xdr:colOff>
      <xdr:row>38</xdr:row>
      <xdr:rowOff>16814</xdr:rowOff>
    </xdr:to>
    <xdr:cxnSp macro="">
      <xdr:nvCxnSpPr>
        <xdr:cNvPr id="107" name="直線コネクタ 106"/>
        <xdr:cNvCxnSpPr/>
      </xdr:nvCxnSpPr>
      <xdr:spPr bwMode="auto">
        <a:xfrm flipV="1">
          <a:off x="5651500" y="6254013"/>
          <a:ext cx="0" cy="1230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331791</xdr:rowOff>
    </xdr:from>
    <xdr:ext cx="762000" cy="259045"/>
    <xdr:sp macro="" textlink="">
      <xdr:nvSpPr>
        <xdr:cNvPr id="108" name="人口1人当たり決算額の推移最小値テキスト445"/>
        <xdr:cNvSpPr txBox="1"/>
      </xdr:nvSpPr>
      <xdr:spPr>
        <a:xfrm>
          <a:off x="5740400" y="745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16814</xdr:rowOff>
    </xdr:from>
    <xdr:to>
      <xdr:col>30</xdr:col>
      <xdr:colOff>25400</xdr:colOff>
      <xdr:row>38</xdr:row>
      <xdr:rowOff>16814</xdr:rowOff>
    </xdr:to>
    <xdr:cxnSp macro="">
      <xdr:nvCxnSpPr>
        <xdr:cNvPr id="109" name="直線コネクタ 108"/>
        <xdr:cNvCxnSpPr/>
      </xdr:nvCxnSpPr>
      <xdr:spPr bwMode="auto">
        <a:xfrm>
          <a:off x="5562600" y="74844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72940</xdr:rowOff>
    </xdr:from>
    <xdr:ext cx="762000" cy="259045"/>
    <xdr:sp macro="" textlink="">
      <xdr:nvSpPr>
        <xdr:cNvPr id="110" name="人口1人当たり決算額の推移最大値テキスト445"/>
        <xdr:cNvSpPr txBox="1"/>
      </xdr:nvSpPr>
      <xdr:spPr>
        <a:xfrm>
          <a:off x="5740400" y="599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329463</xdr:rowOff>
    </xdr:from>
    <xdr:to>
      <xdr:col>30</xdr:col>
      <xdr:colOff>25400</xdr:colOff>
      <xdr:row>33</xdr:row>
      <xdr:rowOff>329463</xdr:rowOff>
    </xdr:to>
    <xdr:cxnSp macro="">
      <xdr:nvCxnSpPr>
        <xdr:cNvPr id="111" name="直線コネクタ 110"/>
        <xdr:cNvCxnSpPr/>
      </xdr:nvCxnSpPr>
      <xdr:spPr bwMode="auto">
        <a:xfrm>
          <a:off x="5562600" y="6254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74003</xdr:rowOff>
    </xdr:from>
    <xdr:to>
      <xdr:col>29</xdr:col>
      <xdr:colOff>127000</xdr:colOff>
      <xdr:row>36</xdr:row>
      <xdr:rowOff>99949</xdr:rowOff>
    </xdr:to>
    <xdr:cxnSp macro="">
      <xdr:nvCxnSpPr>
        <xdr:cNvPr id="112" name="直線コネクタ 111"/>
        <xdr:cNvCxnSpPr/>
      </xdr:nvCxnSpPr>
      <xdr:spPr bwMode="auto">
        <a:xfrm>
          <a:off x="5003800" y="7027253"/>
          <a:ext cx="647700" cy="25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86250</xdr:rowOff>
    </xdr:from>
    <xdr:ext cx="762000" cy="259045"/>
    <xdr:sp macro="" textlink="">
      <xdr:nvSpPr>
        <xdr:cNvPr id="113" name="人口1人当たり決算額の推移平均値テキスト445"/>
        <xdr:cNvSpPr txBox="1"/>
      </xdr:nvSpPr>
      <xdr:spPr>
        <a:xfrm>
          <a:off x="5740400" y="6696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241173</xdr:rowOff>
    </xdr:from>
    <xdr:to>
      <xdr:col>29</xdr:col>
      <xdr:colOff>177800</xdr:colOff>
      <xdr:row>35</xdr:row>
      <xdr:rowOff>342773</xdr:rowOff>
    </xdr:to>
    <xdr:sp macro="" textlink="">
      <xdr:nvSpPr>
        <xdr:cNvPr id="114" name="フローチャート: 判断 113"/>
        <xdr:cNvSpPr/>
      </xdr:nvSpPr>
      <xdr:spPr bwMode="auto">
        <a:xfrm>
          <a:off x="5600700" y="68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12205</xdr:rowOff>
    </xdr:from>
    <xdr:to>
      <xdr:col>26</xdr:col>
      <xdr:colOff>50800</xdr:colOff>
      <xdr:row>36</xdr:row>
      <xdr:rowOff>74003</xdr:rowOff>
    </xdr:to>
    <xdr:cxnSp macro="">
      <xdr:nvCxnSpPr>
        <xdr:cNvPr id="115" name="直線コネクタ 114"/>
        <xdr:cNvCxnSpPr/>
      </xdr:nvCxnSpPr>
      <xdr:spPr bwMode="auto">
        <a:xfrm>
          <a:off x="4305300" y="6965455"/>
          <a:ext cx="698500" cy="61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277178</xdr:rowOff>
    </xdr:from>
    <xdr:to>
      <xdr:col>26</xdr:col>
      <xdr:colOff>101600</xdr:colOff>
      <xdr:row>36</xdr:row>
      <xdr:rowOff>35878</xdr:rowOff>
    </xdr:to>
    <xdr:sp macro="" textlink="">
      <xdr:nvSpPr>
        <xdr:cNvPr id="116" name="フローチャート: 判断 115"/>
        <xdr:cNvSpPr/>
      </xdr:nvSpPr>
      <xdr:spPr bwMode="auto">
        <a:xfrm>
          <a:off x="4953000" y="6887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46055</xdr:rowOff>
    </xdr:from>
    <xdr:ext cx="736600" cy="259045"/>
    <xdr:sp macro="" textlink="">
      <xdr:nvSpPr>
        <xdr:cNvPr id="117" name="テキスト ボックス 116"/>
        <xdr:cNvSpPr txBox="1"/>
      </xdr:nvSpPr>
      <xdr:spPr>
        <a:xfrm>
          <a:off x="4622800" y="66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12205</xdr:rowOff>
    </xdr:from>
    <xdr:to>
      <xdr:col>22</xdr:col>
      <xdr:colOff>114300</xdr:colOff>
      <xdr:row>36</xdr:row>
      <xdr:rowOff>56820</xdr:rowOff>
    </xdr:to>
    <xdr:cxnSp macro="">
      <xdr:nvCxnSpPr>
        <xdr:cNvPr id="118" name="直線コネクタ 117"/>
        <xdr:cNvCxnSpPr/>
      </xdr:nvCxnSpPr>
      <xdr:spPr bwMode="auto">
        <a:xfrm flipV="1">
          <a:off x="3606800" y="6965455"/>
          <a:ext cx="698500" cy="44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229971</xdr:rowOff>
    </xdr:from>
    <xdr:to>
      <xdr:col>22</xdr:col>
      <xdr:colOff>165100</xdr:colOff>
      <xdr:row>35</xdr:row>
      <xdr:rowOff>331571</xdr:rowOff>
    </xdr:to>
    <xdr:sp macro="" textlink="">
      <xdr:nvSpPr>
        <xdr:cNvPr id="119" name="フローチャート: 判断 118"/>
        <xdr:cNvSpPr/>
      </xdr:nvSpPr>
      <xdr:spPr bwMode="auto">
        <a:xfrm>
          <a:off x="4254500" y="68403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341748</xdr:rowOff>
    </xdr:from>
    <xdr:ext cx="762000" cy="259045"/>
    <xdr:sp macro="" textlink="">
      <xdr:nvSpPr>
        <xdr:cNvPr id="120" name="テキスト ボックス 119"/>
        <xdr:cNvSpPr txBox="1"/>
      </xdr:nvSpPr>
      <xdr:spPr>
        <a:xfrm>
          <a:off x="3924300" y="660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56820</xdr:rowOff>
    </xdr:from>
    <xdr:to>
      <xdr:col>18</xdr:col>
      <xdr:colOff>177800</xdr:colOff>
      <xdr:row>36</xdr:row>
      <xdr:rowOff>135763</xdr:rowOff>
    </xdr:to>
    <xdr:cxnSp macro="">
      <xdr:nvCxnSpPr>
        <xdr:cNvPr id="121" name="直線コネクタ 120"/>
        <xdr:cNvCxnSpPr/>
      </xdr:nvCxnSpPr>
      <xdr:spPr bwMode="auto">
        <a:xfrm flipV="1">
          <a:off x="2908300" y="7010070"/>
          <a:ext cx="698500" cy="78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222123</xdr:rowOff>
    </xdr:from>
    <xdr:to>
      <xdr:col>19</xdr:col>
      <xdr:colOff>38100</xdr:colOff>
      <xdr:row>35</xdr:row>
      <xdr:rowOff>323723</xdr:rowOff>
    </xdr:to>
    <xdr:sp macro="" textlink="">
      <xdr:nvSpPr>
        <xdr:cNvPr id="122" name="フローチャート: 判断 121"/>
        <xdr:cNvSpPr/>
      </xdr:nvSpPr>
      <xdr:spPr bwMode="auto">
        <a:xfrm>
          <a:off x="3556000" y="6832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333900</xdr:rowOff>
    </xdr:from>
    <xdr:ext cx="762000" cy="259045"/>
    <xdr:sp macro="" textlink="">
      <xdr:nvSpPr>
        <xdr:cNvPr id="123" name="テキスト ボックス 122"/>
        <xdr:cNvSpPr txBox="1"/>
      </xdr:nvSpPr>
      <xdr:spPr>
        <a:xfrm>
          <a:off x="3225800" y="66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237668</xdr:rowOff>
    </xdr:from>
    <xdr:to>
      <xdr:col>15</xdr:col>
      <xdr:colOff>101600</xdr:colOff>
      <xdr:row>35</xdr:row>
      <xdr:rowOff>339268</xdr:rowOff>
    </xdr:to>
    <xdr:sp macro="" textlink="">
      <xdr:nvSpPr>
        <xdr:cNvPr id="124" name="フローチャート: 判断 123"/>
        <xdr:cNvSpPr/>
      </xdr:nvSpPr>
      <xdr:spPr bwMode="auto">
        <a:xfrm>
          <a:off x="28575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6545</xdr:rowOff>
    </xdr:from>
    <xdr:ext cx="762000" cy="259045"/>
    <xdr:sp macro="" textlink="">
      <xdr:nvSpPr>
        <xdr:cNvPr id="125" name="テキスト ボックス 124"/>
        <xdr:cNvSpPr txBox="1"/>
      </xdr:nvSpPr>
      <xdr:spPr>
        <a:xfrm>
          <a:off x="2527300" y="66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49149</xdr:rowOff>
    </xdr:from>
    <xdr:to>
      <xdr:col>29</xdr:col>
      <xdr:colOff>177800</xdr:colOff>
      <xdr:row>36</xdr:row>
      <xdr:rowOff>150749</xdr:rowOff>
    </xdr:to>
    <xdr:sp macro="" textlink="">
      <xdr:nvSpPr>
        <xdr:cNvPr id="131" name="楕円 130"/>
        <xdr:cNvSpPr/>
      </xdr:nvSpPr>
      <xdr:spPr bwMode="auto">
        <a:xfrm>
          <a:off x="5600700" y="7002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21226</xdr:rowOff>
    </xdr:from>
    <xdr:ext cx="762000" cy="259045"/>
    <xdr:sp macro="" textlink="">
      <xdr:nvSpPr>
        <xdr:cNvPr id="132" name="人口1人当たり決算額の推移該当値テキスト445"/>
        <xdr:cNvSpPr txBox="1"/>
      </xdr:nvSpPr>
      <xdr:spPr>
        <a:xfrm>
          <a:off x="5740400" y="697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23203</xdr:rowOff>
    </xdr:from>
    <xdr:to>
      <xdr:col>26</xdr:col>
      <xdr:colOff>101600</xdr:colOff>
      <xdr:row>36</xdr:row>
      <xdr:rowOff>124803</xdr:rowOff>
    </xdr:to>
    <xdr:sp macro="" textlink="">
      <xdr:nvSpPr>
        <xdr:cNvPr id="133" name="楕円 132"/>
        <xdr:cNvSpPr/>
      </xdr:nvSpPr>
      <xdr:spPr bwMode="auto">
        <a:xfrm>
          <a:off x="4953000" y="6976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109580</xdr:rowOff>
    </xdr:from>
    <xdr:ext cx="736600" cy="259045"/>
    <xdr:sp macro="" textlink="">
      <xdr:nvSpPr>
        <xdr:cNvPr id="134" name="テキスト ボックス 133"/>
        <xdr:cNvSpPr txBox="1"/>
      </xdr:nvSpPr>
      <xdr:spPr>
        <a:xfrm>
          <a:off x="4622800" y="7062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304305</xdr:rowOff>
    </xdr:from>
    <xdr:to>
      <xdr:col>22</xdr:col>
      <xdr:colOff>165100</xdr:colOff>
      <xdr:row>36</xdr:row>
      <xdr:rowOff>63005</xdr:rowOff>
    </xdr:to>
    <xdr:sp macro="" textlink="">
      <xdr:nvSpPr>
        <xdr:cNvPr id="135" name="楕円 134"/>
        <xdr:cNvSpPr/>
      </xdr:nvSpPr>
      <xdr:spPr bwMode="auto">
        <a:xfrm>
          <a:off x="4254500" y="6914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47782</xdr:rowOff>
    </xdr:from>
    <xdr:ext cx="762000" cy="259045"/>
    <xdr:sp macro="" textlink="">
      <xdr:nvSpPr>
        <xdr:cNvPr id="136" name="テキスト ボックス 135"/>
        <xdr:cNvSpPr txBox="1"/>
      </xdr:nvSpPr>
      <xdr:spPr>
        <a:xfrm>
          <a:off x="3924300" y="700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6020</xdr:rowOff>
    </xdr:from>
    <xdr:to>
      <xdr:col>19</xdr:col>
      <xdr:colOff>38100</xdr:colOff>
      <xdr:row>36</xdr:row>
      <xdr:rowOff>107620</xdr:rowOff>
    </xdr:to>
    <xdr:sp macro="" textlink="">
      <xdr:nvSpPr>
        <xdr:cNvPr id="137" name="楕円 136"/>
        <xdr:cNvSpPr/>
      </xdr:nvSpPr>
      <xdr:spPr bwMode="auto">
        <a:xfrm>
          <a:off x="3556000" y="6959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92397</xdr:rowOff>
    </xdr:from>
    <xdr:ext cx="762000" cy="259045"/>
    <xdr:sp macro="" textlink="">
      <xdr:nvSpPr>
        <xdr:cNvPr id="138" name="テキスト ボックス 137"/>
        <xdr:cNvSpPr txBox="1"/>
      </xdr:nvSpPr>
      <xdr:spPr>
        <a:xfrm>
          <a:off x="3225800" y="704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84963</xdr:rowOff>
    </xdr:from>
    <xdr:to>
      <xdr:col>15</xdr:col>
      <xdr:colOff>101600</xdr:colOff>
      <xdr:row>37</xdr:row>
      <xdr:rowOff>15113</xdr:rowOff>
    </xdr:to>
    <xdr:sp macro="" textlink="">
      <xdr:nvSpPr>
        <xdr:cNvPr id="139" name="楕円 138"/>
        <xdr:cNvSpPr/>
      </xdr:nvSpPr>
      <xdr:spPr bwMode="auto">
        <a:xfrm>
          <a:off x="2857500" y="7038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171340</xdr:rowOff>
    </xdr:from>
    <xdr:ext cx="762000" cy="259045"/>
    <xdr:sp macro="" textlink="">
      <xdr:nvSpPr>
        <xdr:cNvPr id="140" name="テキスト ボックス 139"/>
        <xdr:cNvSpPr txBox="1"/>
      </xdr:nvSpPr>
      <xdr:spPr>
        <a:xfrm>
          <a:off x="2527300" y="7124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1,345,012
1,313,424
217.43
682,341,469
667,562,830
11,957,282
330,447,137
472,098,681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158712</xdr:rowOff>
    </xdr:from>
    <xdr:to>
      <xdr:col>24</xdr:col>
      <xdr:colOff>62865</xdr:colOff>
      <xdr:row>38</xdr:row>
      <xdr:rowOff>150063</xdr:rowOff>
    </xdr:to>
    <xdr:cxnSp macro="">
      <xdr:nvCxnSpPr>
        <xdr:cNvPr id="56" name="直線コネクタ 55"/>
        <xdr:cNvCxnSpPr/>
      </xdr:nvCxnSpPr>
      <xdr:spPr>
        <a:xfrm flipV="1">
          <a:off x="4633595" y="5302212"/>
          <a:ext cx="1270" cy="136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153890</xdr:rowOff>
    </xdr:from>
    <xdr:ext cx="534377" cy="259045"/>
    <xdr:sp macro="" textlink="">
      <xdr:nvSpPr>
        <xdr:cNvPr id="57" name="人件費最小値テキスト"/>
        <xdr:cNvSpPr txBox="1"/>
      </xdr:nvSpPr>
      <xdr:spPr>
        <a:xfrm>
          <a:off x="4686300"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150063</xdr:rowOff>
    </xdr:from>
    <xdr:to>
      <xdr:col>24</xdr:col>
      <xdr:colOff>152400</xdr:colOff>
      <xdr:row>38</xdr:row>
      <xdr:rowOff>150063</xdr:rowOff>
    </xdr:to>
    <xdr:cxnSp macro="">
      <xdr:nvCxnSpPr>
        <xdr:cNvPr id="58" name="直線コネクタ 57"/>
        <xdr:cNvCxnSpPr/>
      </xdr:nvCxnSpPr>
      <xdr:spPr>
        <a:xfrm>
          <a:off x="4546600" y="666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105389</xdr:rowOff>
    </xdr:from>
    <xdr:ext cx="599010" cy="259045"/>
    <xdr:sp macro="" textlink="">
      <xdr:nvSpPr>
        <xdr:cNvPr id="59" name="人件費最大値テキスト"/>
        <xdr:cNvSpPr txBox="1"/>
      </xdr:nvSpPr>
      <xdr:spPr>
        <a:xfrm>
          <a:off x="4686300" y="507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158712</xdr:rowOff>
    </xdr:from>
    <xdr:to>
      <xdr:col>24</xdr:col>
      <xdr:colOff>152400</xdr:colOff>
      <xdr:row>30</xdr:row>
      <xdr:rowOff>158712</xdr:rowOff>
    </xdr:to>
    <xdr:cxnSp macro="">
      <xdr:nvCxnSpPr>
        <xdr:cNvPr id="60" name="直線コネクタ 59"/>
        <xdr:cNvCxnSpPr/>
      </xdr:nvCxnSpPr>
      <xdr:spPr>
        <a:xfrm>
          <a:off x="4546600" y="53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86932</xdr:rowOff>
    </xdr:from>
    <xdr:to>
      <xdr:col>24</xdr:col>
      <xdr:colOff>63500</xdr:colOff>
      <xdr:row>35</xdr:row>
      <xdr:rowOff>135890</xdr:rowOff>
    </xdr:to>
    <xdr:cxnSp macro="">
      <xdr:nvCxnSpPr>
        <xdr:cNvPr id="61" name="直線コネクタ 60"/>
        <xdr:cNvCxnSpPr/>
      </xdr:nvCxnSpPr>
      <xdr:spPr>
        <a:xfrm>
          <a:off x="3797300" y="6087682"/>
          <a:ext cx="8382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155363</xdr:rowOff>
    </xdr:from>
    <xdr:ext cx="599010" cy="259045"/>
    <xdr:sp macro="" textlink="">
      <xdr:nvSpPr>
        <xdr:cNvPr id="62" name="人件費平均値テキスト"/>
        <xdr:cNvSpPr txBox="1"/>
      </xdr:nvSpPr>
      <xdr:spPr>
        <a:xfrm>
          <a:off x="4686300" y="5641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132486</xdr:rowOff>
    </xdr:from>
    <xdr:to>
      <xdr:col>24</xdr:col>
      <xdr:colOff>114300</xdr:colOff>
      <xdr:row>34</xdr:row>
      <xdr:rowOff>62636</xdr:rowOff>
    </xdr:to>
    <xdr:sp macro="" textlink="">
      <xdr:nvSpPr>
        <xdr:cNvPr id="63" name="フローチャート: 判断 62"/>
        <xdr:cNvSpPr/>
      </xdr:nvSpPr>
      <xdr:spPr>
        <a:xfrm>
          <a:off x="4584700" y="5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86932</xdr:rowOff>
    </xdr:from>
    <xdr:to>
      <xdr:col>19</xdr:col>
      <xdr:colOff>177800</xdr:colOff>
      <xdr:row>35</xdr:row>
      <xdr:rowOff>121641</xdr:rowOff>
    </xdr:to>
    <xdr:cxnSp macro="">
      <xdr:nvCxnSpPr>
        <xdr:cNvPr id="64" name="直線コネクタ 63"/>
        <xdr:cNvCxnSpPr/>
      </xdr:nvCxnSpPr>
      <xdr:spPr>
        <a:xfrm flipV="1">
          <a:off x="2908300" y="6087682"/>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23520</xdr:rowOff>
    </xdr:from>
    <xdr:to>
      <xdr:col>20</xdr:col>
      <xdr:colOff>38100</xdr:colOff>
      <xdr:row>33</xdr:row>
      <xdr:rowOff>125120</xdr:rowOff>
    </xdr:to>
    <xdr:sp macro="" textlink="">
      <xdr:nvSpPr>
        <xdr:cNvPr id="65" name="フローチャート: 判断 64"/>
        <xdr:cNvSpPr/>
      </xdr:nvSpPr>
      <xdr:spPr>
        <a:xfrm>
          <a:off x="37465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141647</xdr:rowOff>
    </xdr:from>
    <xdr:ext cx="599010" cy="259045"/>
    <xdr:sp macro="" textlink="">
      <xdr:nvSpPr>
        <xdr:cNvPr id="66" name="テキスト ボックス 65"/>
        <xdr:cNvSpPr txBox="1"/>
      </xdr:nvSpPr>
      <xdr:spPr>
        <a:xfrm>
          <a:off x="3497795" y="545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121641</xdr:rowOff>
    </xdr:from>
    <xdr:to>
      <xdr:col>15</xdr:col>
      <xdr:colOff>50800</xdr:colOff>
      <xdr:row>35</xdr:row>
      <xdr:rowOff>145834</xdr:rowOff>
    </xdr:to>
    <xdr:cxnSp macro="">
      <xdr:nvCxnSpPr>
        <xdr:cNvPr id="67" name="直線コネクタ 66"/>
        <xdr:cNvCxnSpPr/>
      </xdr:nvCxnSpPr>
      <xdr:spPr>
        <a:xfrm flipV="1">
          <a:off x="2019300" y="6122391"/>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53543</xdr:rowOff>
    </xdr:from>
    <xdr:to>
      <xdr:col>15</xdr:col>
      <xdr:colOff>101600</xdr:colOff>
      <xdr:row>33</xdr:row>
      <xdr:rowOff>155143</xdr:rowOff>
    </xdr:to>
    <xdr:sp macro="" textlink="">
      <xdr:nvSpPr>
        <xdr:cNvPr id="68" name="フローチャート: 判断 67"/>
        <xdr:cNvSpPr/>
      </xdr:nvSpPr>
      <xdr:spPr>
        <a:xfrm>
          <a:off x="2857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220</xdr:rowOff>
    </xdr:from>
    <xdr:ext cx="599010" cy="259045"/>
    <xdr:sp macro="" textlink="">
      <xdr:nvSpPr>
        <xdr:cNvPr id="69" name="テキスト ボックス 68"/>
        <xdr:cNvSpPr txBox="1"/>
      </xdr:nvSpPr>
      <xdr:spPr>
        <a:xfrm>
          <a:off x="2608795" y="548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145834</xdr:rowOff>
    </xdr:from>
    <xdr:to>
      <xdr:col>10</xdr:col>
      <xdr:colOff>114300</xdr:colOff>
      <xdr:row>35</xdr:row>
      <xdr:rowOff>164579</xdr:rowOff>
    </xdr:to>
    <xdr:cxnSp macro="">
      <xdr:nvCxnSpPr>
        <xdr:cNvPr id="70" name="直線コネクタ 69"/>
        <xdr:cNvCxnSpPr/>
      </xdr:nvCxnSpPr>
      <xdr:spPr>
        <a:xfrm flipV="1">
          <a:off x="1130300" y="6146584"/>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64592</xdr:rowOff>
    </xdr:from>
    <xdr:to>
      <xdr:col>10</xdr:col>
      <xdr:colOff>165100</xdr:colOff>
      <xdr:row>33</xdr:row>
      <xdr:rowOff>166192</xdr:rowOff>
    </xdr:to>
    <xdr:sp macro="" textlink="">
      <xdr:nvSpPr>
        <xdr:cNvPr id="71" name="フローチャート: 判断 70"/>
        <xdr:cNvSpPr/>
      </xdr:nvSpPr>
      <xdr:spPr>
        <a:xfrm>
          <a:off x="1968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11269</xdr:rowOff>
    </xdr:from>
    <xdr:ext cx="599010" cy="259045"/>
    <xdr:sp macro="" textlink="">
      <xdr:nvSpPr>
        <xdr:cNvPr id="72" name="テキスト ボックス 71"/>
        <xdr:cNvSpPr txBox="1"/>
      </xdr:nvSpPr>
      <xdr:spPr>
        <a:xfrm>
          <a:off x="1719795" y="549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136030</xdr:rowOff>
    </xdr:from>
    <xdr:to>
      <xdr:col>6</xdr:col>
      <xdr:colOff>38100</xdr:colOff>
      <xdr:row>34</xdr:row>
      <xdr:rowOff>66180</xdr:rowOff>
    </xdr:to>
    <xdr:sp macro="" textlink="">
      <xdr:nvSpPr>
        <xdr:cNvPr id="73" name="フローチャート: 判断 72"/>
        <xdr:cNvSpPr/>
      </xdr:nvSpPr>
      <xdr:spPr>
        <a:xfrm>
          <a:off x="1079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82707</xdr:rowOff>
    </xdr:from>
    <xdr:ext cx="599010" cy="259045"/>
    <xdr:sp macro="" textlink="">
      <xdr:nvSpPr>
        <xdr:cNvPr id="74" name="テキスト ボックス 73"/>
        <xdr:cNvSpPr txBox="1"/>
      </xdr:nvSpPr>
      <xdr:spPr>
        <a:xfrm>
          <a:off x="830795" y="55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85090</xdr:rowOff>
    </xdr:from>
    <xdr:to>
      <xdr:col>24</xdr:col>
      <xdr:colOff>114300</xdr:colOff>
      <xdr:row>36</xdr:row>
      <xdr:rowOff>15240</xdr:rowOff>
    </xdr:to>
    <xdr:sp macro="" textlink="">
      <xdr:nvSpPr>
        <xdr:cNvPr id="80" name="楕円 79"/>
        <xdr:cNvSpPr/>
      </xdr:nvSpPr>
      <xdr:spPr>
        <a:xfrm>
          <a:off x="45847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63517</xdr:rowOff>
    </xdr:from>
    <xdr:ext cx="534377" cy="259045"/>
    <xdr:sp macro="" textlink="">
      <xdr:nvSpPr>
        <xdr:cNvPr id="81" name="人件費該当値テキスト"/>
        <xdr:cNvSpPr txBox="1"/>
      </xdr:nvSpPr>
      <xdr:spPr>
        <a:xfrm>
          <a:off x="4686300" y="606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36132</xdr:rowOff>
    </xdr:from>
    <xdr:to>
      <xdr:col>20</xdr:col>
      <xdr:colOff>38100</xdr:colOff>
      <xdr:row>35</xdr:row>
      <xdr:rowOff>137732</xdr:rowOff>
    </xdr:to>
    <xdr:sp macro="" textlink="">
      <xdr:nvSpPr>
        <xdr:cNvPr id="82" name="楕円 81"/>
        <xdr:cNvSpPr/>
      </xdr:nvSpPr>
      <xdr:spPr>
        <a:xfrm>
          <a:off x="3746500" y="603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128859</xdr:rowOff>
    </xdr:from>
    <xdr:ext cx="534377" cy="259045"/>
    <xdr:sp macro="" textlink="">
      <xdr:nvSpPr>
        <xdr:cNvPr id="83" name="テキスト ボックス 82"/>
        <xdr:cNvSpPr txBox="1"/>
      </xdr:nvSpPr>
      <xdr:spPr>
        <a:xfrm>
          <a:off x="3530111" y="612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70841</xdr:rowOff>
    </xdr:from>
    <xdr:to>
      <xdr:col>15</xdr:col>
      <xdr:colOff>101600</xdr:colOff>
      <xdr:row>36</xdr:row>
      <xdr:rowOff>991</xdr:rowOff>
    </xdr:to>
    <xdr:sp macro="" textlink="">
      <xdr:nvSpPr>
        <xdr:cNvPr id="84" name="楕円 83"/>
        <xdr:cNvSpPr/>
      </xdr:nvSpPr>
      <xdr:spPr>
        <a:xfrm>
          <a:off x="2857500" y="60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163568</xdr:rowOff>
    </xdr:from>
    <xdr:ext cx="534377" cy="259045"/>
    <xdr:sp macro="" textlink="">
      <xdr:nvSpPr>
        <xdr:cNvPr id="85" name="テキスト ボックス 84"/>
        <xdr:cNvSpPr txBox="1"/>
      </xdr:nvSpPr>
      <xdr:spPr>
        <a:xfrm>
          <a:off x="2641111" y="616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95034</xdr:rowOff>
    </xdr:from>
    <xdr:to>
      <xdr:col>10</xdr:col>
      <xdr:colOff>165100</xdr:colOff>
      <xdr:row>36</xdr:row>
      <xdr:rowOff>25184</xdr:rowOff>
    </xdr:to>
    <xdr:sp macro="" textlink="">
      <xdr:nvSpPr>
        <xdr:cNvPr id="86" name="楕円 85"/>
        <xdr:cNvSpPr/>
      </xdr:nvSpPr>
      <xdr:spPr>
        <a:xfrm>
          <a:off x="1968500" y="60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16311</xdr:rowOff>
    </xdr:from>
    <xdr:ext cx="534377" cy="259045"/>
    <xdr:sp macro="" textlink="">
      <xdr:nvSpPr>
        <xdr:cNvPr id="87" name="テキスト ボックス 86"/>
        <xdr:cNvSpPr txBox="1"/>
      </xdr:nvSpPr>
      <xdr:spPr>
        <a:xfrm>
          <a:off x="1752111" y="618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113779</xdr:rowOff>
    </xdr:from>
    <xdr:to>
      <xdr:col>6</xdr:col>
      <xdr:colOff>38100</xdr:colOff>
      <xdr:row>36</xdr:row>
      <xdr:rowOff>43929</xdr:rowOff>
    </xdr:to>
    <xdr:sp macro="" textlink="">
      <xdr:nvSpPr>
        <xdr:cNvPr id="88" name="楕円 87"/>
        <xdr:cNvSpPr/>
      </xdr:nvSpPr>
      <xdr:spPr>
        <a:xfrm>
          <a:off x="1079500" y="611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35056</xdr:rowOff>
    </xdr:from>
    <xdr:ext cx="534377" cy="259045"/>
    <xdr:sp macro="" textlink="">
      <xdr:nvSpPr>
        <xdr:cNvPr id="89" name="テキスト ボックス 88"/>
        <xdr:cNvSpPr txBox="1"/>
      </xdr:nvSpPr>
      <xdr:spPr>
        <a:xfrm>
          <a:off x="863111" y="620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156753</xdr:rowOff>
    </xdr:from>
    <xdr:to>
      <xdr:col>24</xdr:col>
      <xdr:colOff>62865</xdr:colOff>
      <xdr:row>59</xdr:row>
      <xdr:rowOff>12370</xdr:rowOff>
    </xdr:to>
    <xdr:cxnSp macro="">
      <xdr:nvCxnSpPr>
        <xdr:cNvPr id="112" name="直線コネクタ 111"/>
        <xdr:cNvCxnSpPr/>
      </xdr:nvCxnSpPr>
      <xdr:spPr>
        <a:xfrm flipV="1">
          <a:off x="4633595" y="8900703"/>
          <a:ext cx="1270" cy="1227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16197</xdr:rowOff>
    </xdr:from>
    <xdr:ext cx="534377" cy="259045"/>
    <xdr:sp macro="" textlink="">
      <xdr:nvSpPr>
        <xdr:cNvPr id="113" name="物件費最小値テキスト"/>
        <xdr:cNvSpPr txBox="1"/>
      </xdr:nvSpPr>
      <xdr:spPr>
        <a:xfrm>
          <a:off x="4686300" y="101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12370</xdr:rowOff>
    </xdr:from>
    <xdr:to>
      <xdr:col>24</xdr:col>
      <xdr:colOff>152400</xdr:colOff>
      <xdr:row>59</xdr:row>
      <xdr:rowOff>12370</xdr:rowOff>
    </xdr:to>
    <xdr:cxnSp macro="">
      <xdr:nvCxnSpPr>
        <xdr:cNvPr id="114" name="直線コネクタ 113"/>
        <xdr:cNvCxnSpPr/>
      </xdr:nvCxnSpPr>
      <xdr:spPr>
        <a:xfrm>
          <a:off x="4546600" y="1012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103430</xdr:rowOff>
    </xdr:from>
    <xdr:ext cx="534377" cy="259045"/>
    <xdr:sp macro="" textlink="">
      <xdr:nvSpPr>
        <xdr:cNvPr id="115" name="物件費最大値テキスト"/>
        <xdr:cNvSpPr txBox="1"/>
      </xdr:nvSpPr>
      <xdr:spPr>
        <a:xfrm>
          <a:off x="4686300" y="86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156753</xdr:rowOff>
    </xdr:from>
    <xdr:to>
      <xdr:col>24</xdr:col>
      <xdr:colOff>152400</xdr:colOff>
      <xdr:row>51</xdr:row>
      <xdr:rowOff>156753</xdr:rowOff>
    </xdr:to>
    <xdr:cxnSp macro="">
      <xdr:nvCxnSpPr>
        <xdr:cNvPr id="116" name="直線コネクタ 115"/>
        <xdr:cNvCxnSpPr/>
      </xdr:nvCxnSpPr>
      <xdr:spPr>
        <a:xfrm>
          <a:off x="4546600" y="89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166767</xdr:rowOff>
    </xdr:from>
    <xdr:to>
      <xdr:col>24</xdr:col>
      <xdr:colOff>63500</xdr:colOff>
      <xdr:row>55</xdr:row>
      <xdr:rowOff>12233</xdr:rowOff>
    </xdr:to>
    <xdr:cxnSp macro="">
      <xdr:nvCxnSpPr>
        <xdr:cNvPr id="117" name="直線コネクタ 116"/>
        <xdr:cNvCxnSpPr/>
      </xdr:nvCxnSpPr>
      <xdr:spPr>
        <a:xfrm>
          <a:off x="3797300" y="9082167"/>
          <a:ext cx="838200" cy="35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28602</xdr:rowOff>
    </xdr:from>
    <xdr:ext cx="534377" cy="259045"/>
    <xdr:sp macro="" textlink="">
      <xdr:nvSpPr>
        <xdr:cNvPr id="118" name="物件費平均値テキスト"/>
        <xdr:cNvSpPr txBox="1"/>
      </xdr:nvSpPr>
      <xdr:spPr>
        <a:xfrm>
          <a:off x="4686300" y="9458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50175</xdr:rowOff>
    </xdr:from>
    <xdr:to>
      <xdr:col>24</xdr:col>
      <xdr:colOff>114300</xdr:colOff>
      <xdr:row>55</xdr:row>
      <xdr:rowOff>151775</xdr:rowOff>
    </xdr:to>
    <xdr:sp macro="" textlink="">
      <xdr:nvSpPr>
        <xdr:cNvPr id="119" name="フローチャート: 判断 118"/>
        <xdr:cNvSpPr/>
      </xdr:nvSpPr>
      <xdr:spPr>
        <a:xfrm>
          <a:off x="45847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166767</xdr:rowOff>
    </xdr:from>
    <xdr:to>
      <xdr:col>19</xdr:col>
      <xdr:colOff>177800</xdr:colOff>
      <xdr:row>54</xdr:row>
      <xdr:rowOff>64948</xdr:rowOff>
    </xdr:to>
    <xdr:cxnSp macro="">
      <xdr:nvCxnSpPr>
        <xdr:cNvPr id="120" name="直線コネクタ 119"/>
        <xdr:cNvCxnSpPr/>
      </xdr:nvCxnSpPr>
      <xdr:spPr>
        <a:xfrm flipV="1">
          <a:off x="2908300" y="9082167"/>
          <a:ext cx="889000" cy="24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31384</xdr:rowOff>
    </xdr:from>
    <xdr:to>
      <xdr:col>20</xdr:col>
      <xdr:colOff>38100</xdr:colOff>
      <xdr:row>53</xdr:row>
      <xdr:rowOff>132984</xdr:rowOff>
    </xdr:to>
    <xdr:sp macro="" textlink="">
      <xdr:nvSpPr>
        <xdr:cNvPr id="121" name="フローチャート: 判断 120"/>
        <xdr:cNvSpPr/>
      </xdr:nvSpPr>
      <xdr:spPr>
        <a:xfrm>
          <a:off x="3746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124111</xdr:rowOff>
    </xdr:from>
    <xdr:ext cx="534377" cy="259045"/>
    <xdr:sp macro="" textlink="">
      <xdr:nvSpPr>
        <xdr:cNvPr id="122" name="テキスト ボックス 121"/>
        <xdr:cNvSpPr txBox="1"/>
      </xdr:nvSpPr>
      <xdr:spPr>
        <a:xfrm>
          <a:off x="3530111" y="92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64948</xdr:rowOff>
    </xdr:from>
    <xdr:to>
      <xdr:col>15</xdr:col>
      <xdr:colOff>50800</xdr:colOff>
      <xdr:row>57</xdr:row>
      <xdr:rowOff>157165</xdr:rowOff>
    </xdr:to>
    <xdr:cxnSp macro="">
      <xdr:nvCxnSpPr>
        <xdr:cNvPr id="123" name="直線コネクタ 122"/>
        <xdr:cNvCxnSpPr/>
      </xdr:nvCxnSpPr>
      <xdr:spPr>
        <a:xfrm flipV="1">
          <a:off x="2019300" y="9323248"/>
          <a:ext cx="889000" cy="60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25121</xdr:rowOff>
    </xdr:from>
    <xdr:to>
      <xdr:col>15</xdr:col>
      <xdr:colOff>101600</xdr:colOff>
      <xdr:row>54</xdr:row>
      <xdr:rowOff>126721</xdr:rowOff>
    </xdr:to>
    <xdr:sp macro="" textlink="">
      <xdr:nvSpPr>
        <xdr:cNvPr id="124" name="フローチャート: 判断 123"/>
        <xdr:cNvSpPr/>
      </xdr:nvSpPr>
      <xdr:spPr>
        <a:xfrm>
          <a:off x="2857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117848</xdr:rowOff>
    </xdr:from>
    <xdr:ext cx="534377" cy="259045"/>
    <xdr:sp macro="" textlink="">
      <xdr:nvSpPr>
        <xdr:cNvPr id="125" name="テキスト ボックス 124"/>
        <xdr:cNvSpPr txBox="1"/>
      </xdr:nvSpPr>
      <xdr:spPr>
        <a:xfrm>
          <a:off x="2641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88905</xdr:rowOff>
    </xdr:from>
    <xdr:to>
      <xdr:col>10</xdr:col>
      <xdr:colOff>114300</xdr:colOff>
      <xdr:row>57</xdr:row>
      <xdr:rowOff>157165</xdr:rowOff>
    </xdr:to>
    <xdr:cxnSp macro="">
      <xdr:nvCxnSpPr>
        <xdr:cNvPr id="126" name="直線コネクタ 125"/>
        <xdr:cNvCxnSpPr/>
      </xdr:nvCxnSpPr>
      <xdr:spPr>
        <a:xfrm>
          <a:off x="1130300" y="9861555"/>
          <a:ext cx="889000" cy="6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81951</xdr:rowOff>
    </xdr:from>
    <xdr:to>
      <xdr:col>10</xdr:col>
      <xdr:colOff>165100</xdr:colOff>
      <xdr:row>58</xdr:row>
      <xdr:rowOff>12101</xdr:rowOff>
    </xdr:to>
    <xdr:sp macro="" textlink="">
      <xdr:nvSpPr>
        <xdr:cNvPr id="127" name="フローチャート: 判断 126"/>
        <xdr:cNvSpPr/>
      </xdr:nvSpPr>
      <xdr:spPr>
        <a:xfrm>
          <a:off x="1968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28628</xdr:rowOff>
    </xdr:from>
    <xdr:ext cx="534377" cy="259045"/>
    <xdr:sp macro="" textlink="">
      <xdr:nvSpPr>
        <xdr:cNvPr id="128" name="テキスト ボックス 127"/>
        <xdr:cNvSpPr txBox="1"/>
      </xdr:nvSpPr>
      <xdr:spPr>
        <a:xfrm>
          <a:off x="1752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119624</xdr:rowOff>
    </xdr:from>
    <xdr:to>
      <xdr:col>6</xdr:col>
      <xdr:colOff>38100</xdr:colOff>
      <xdr:row>59</xdr:row>
      <xdr:rowOff>49774</xdr:rowOff>
    </xdr:to>
    <xdr:sp macro="" textlink="">
      <xdr:nvSpPr>
        <xdr:cNvPr id="129" name="フローチャート: 判断 128"/>
        <xdr:cNvSpPr/>
      </xdr:nvSpPr>
      <xdr:spPr>
        <a:xfrm>
          <a:off x="1079500" y="1006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40901</xdr:rowOff>
    </xdr:from>
    <xdr:ext cx="534377" cy="259045"/>
    <xdr:sp macro="" textlink="">
      <xdr:nvSpPr>
        <xdr:cNvPr id="130" name="テキスト ボックス 129"/>
        <xdr:cNvSpPr txBox="1"/>
      </xdr:nvSpPr>
      <xdr:spPr>
        <a:xfrm>
          <a:off x="863111" y="1015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132883</xdr:rowOff>
    </xdr:from>
    <xdr:to>
      <xdr:col>24</xdr:col>
      <xdr:colOff>114300</xdr:colOff>
      <xdr:row>55</xdr:row>
      <xdr:rowOff>63033</xdr:rowOff>
    </xdr:to>
    <xdr:sp macro="" textlink="">
      <xdr:nvSpPr>
        <xdr:cNvPr id="136" name="楕円 135"/>
        <xdr:cNvSpPr/>
      </xdr:nvSpPr>
      <xdr:spPr>
        <a:xfrm>
          <a:off x="4584700" y="939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155760</xdr:rowOff>
    </xdr:from>
    <xdr:ext cx="534377" cy="259045"/>
    <xdr:sp macro="" textlink="">
      <xdr:nvSpPr>
        <xdr:cNvPr id="137" name="物件費該当値テキスト"/>
        <xdr:cNvSpPr txBox="1"/>
      </xdr:nvSpPr>
      <xdr:spPr>
        <a:xfrm>
          <a:off x="4686300" y="924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115967</xdr:rowOff>
    </xdr:from>
    <xdr:to>
      <xdr:col>20</xdr:col>
      <xdr:colOff>38100</xdr:colOff>
      <xdr:row>53</xdr:row>
      <xdr:rowOff>46117</xdr:rowOff>
    </xdr:to>
    <xdr:sp macro="" textlink="">
      <xdr:nvSpPr>
        <xdr:cNvPr id="138" name="楕円 137"/>
        <xdr:cNvSpPr/>
      </xdr:nvSpPr>
      <xdr:spPr>
        <a:xfrm>
          <a:off x="3746500" y="903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62644</xdr:rowOff>
    </xdr:from>
    <xdr:ext cx="534377" cy="259045"/>
    <xdr:sp macro="" textlink="">
      <xdr:nvSpPr>
        <xdr:cNvPr id="139" name="テキスト ボックス 138"/>
        <xdr:cNvSpPr txBox="1"/>
      </xdr:nvSpPr>
      <xdr:spPr>
        <a:xfrm>
          <a:off x="3530111" y="880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14148</xdr:rowOff>
    </xdr:from>
    <xdr:to>
      <xdr:col>15</xdr:col>
      <xdr:colOff>101600</xdr:colOff>
      <xdr:row>54</xdr:row>
      <xdr:rowOff>115748</xdr:rowOff>
    </xdr:to>
    <xdr:sp macro="" textlink="">
      <xdr:nvSpPr>
        <xdr:cNvPr id="140" name="楕円 139"/>
        <xdr:cNvSpPr/>
      </xdr:nvSpPr>
      <xdr:spPr>
        <a:xfrm>
          <a:off x="2857500" y="927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132275</xdr:rowOff>
    </xdr:from>
    <xdr:ext cx="534377" cy="259045"/>
    <xdr:sp macro="" textlink="">
      <xdr:nvSpPr>
        <xdr:cNvPr id="141" name="テキスト ボックス 140"/>
        <xdr:cNvSpPr txBox="1"/>
      </xdr:nvSpPr>
      <xdr:spPr>
        <a:xfrm>
          <a:off x="2641111" y="904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106365</xdr:rowOff>
    </xdr:from>
    <xdr:to>
      <xdr:col>10</xdr:col>
      <xdr:colOff>165100</xdr:colOff>
      <xdr:row>58</xdr:row>
      <xdr:rowOff>36515</xdr:rowOff>
    </xdr:to>
    <xdr:sp macro="" textlink="">
      <xdr:nvSpPr>
        <xdr:cNvPr id="142" name="楕円 141"/>
        <xdr:cNvSpPr/>
      </xdr:nvSpPr>
      <xdr:spPr>
        <a:xfrm>
          <a:off x="1968500" y="987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27642</xdr:rowOff>
    </xdr:from>
    <xdr:ext cx="534377" cy="259045"/>
    <xdr:sp macro="" textlink="">
      <xdr:nvSpPr>
        <xdr:cNvPr id="143" name="テキスト ボックス 142"/>
        <xdr:cNvSpPr txBox="1"/>
      </xdr:nvSpPr>
      <xdr:spPr>
        <a:xfrm>
          <a:off x="1752111" y="997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38105</xdr:rowOff>
    </xdr:from>
    <xdr:to>
      <xdr:col>6</xdr:col>
      <xdr:colOff>38100</xdr:colOff>
      <xdr:row>57</xdr:row>
      <xdr:rowOff>139705</xdr:rowOff>
    </xdr:to>
    <xdr:sp macro="" textlink="">
      <xdr:nvSpPr>
        <xdr:cNvPr id="144" name="楕円 143"/>
        <xdr:cNvSpPr/>
      </xdr:nvSpPr>
      <xdr:spPr>
        <a:xfrm>
          <a:off x="1079500" y="981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156232</xdr:rowOff>
    </xdr:from>
    <xdr:ext cx="534377" cy="259045"/>
    <xdr:sp macro="" textlink="">
      <xdr:nvSpPr>
        <xdr:cNvPr id="145" name="テキスト ボックス 144"/>
        <xdr:cNvSpPr txBox="1"/>
      </xdr:nvSpPr>
      <xdr:spPr>
        <a:xfrm>
          <a:off x="863111" y="958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156028</xdr:rowOff>
    </xdr:from>
    <xdr:to>
      <xdr:col>24</xdr:col>
      <xdr:colOff>62865</xdr:colOff>
      <xdr:row>79</xdr:row>
      <xdr:rowOff>17453</xdr:rowOff>
    </xdr:to>
    <xdr:cxnSp macro="">
      <xdr:nvCxnSpPr>
        <xdr:cNvPr id="172" name="直線コネクタ 171"/>
        <xdr:cNvCxnSpPr/>
      </xdr:nvCxnSpPr>
      <xdr:spPr>
        <a:xfrm flipV="1">
          <a:off x="4633595" y="12157528"/>
          <a:ext cx="1270" cy="140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21280</xdr:rowOff>
    </xdr:from>
    <xdr:ext cx="469744" cy="259045"/>
    <xdr:sp macro="" textlink="">
      <xdr:nvSpPr>
        <xdr:cNvPr id="173" name="維持補修費最小値テキスト"/>
        <xdr:cNvSpPr txBox="1"/>
      </xdr:nvSpPr>
      <xdr:spPr>
        <a:xfrm>
          <a:off x="4686300"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17453</xdr:rowOff>
    </xdr:from>
    <xdr:to>
      <xdr:col>24</xdr:col>
      <xdr:colOff>152400</xdr:colOff>
      <xdr:row>79</xdr:row>
      <xdr:rowOff>17453</xdr:rowOff>
    </xdr:to>
    <xdr:cxnSp macro="">
      <xdr:nvCxnSpPr>
        <xdr:cNvPr id="174" name="直線コネクタ 173"/>
        <xdr:cNvCxnSpPr/>
      </xdr:nvCxnSpPr>
      <xdr:spPr>
        <a:xfrm>
          <a:off x="4546600" y="135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102705</xdr:rowOff>
    </xdr:from>
    <xdr:ext cx="534377" cy="259045"/>
    <xdr:sp macro="" textlink="">
      <xdr:nvSpPr>
        <xdr:cNvPr id="175" name="維持補修費最大値テキスト"/>
        <xdr:cNvSpPr txBox="1"/>
      </xdr:nvSpPr>
      <xdr:spPr>
        <a:xfrm>
          <a:off x="4686300" y="11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156028</xdr:rowOff>
    </xdr:from>
    <xdr:to>
      <xdr:col>24</xdr:col>
      <xdr:colOff>152400</xdr:colOff>
      <xdr:row>70</xdr:row>
      <xdr:rowOff>156028</xdr:rowOff>
    </xdr:to>
    <xdr:cxnSp macro="">
      <xdr:nvCxnSpPr>
        <xdr:cNvPr id="176" name="直線コネクタ 175"/>
        <xdr:cNvCxnSpPr/>
      </xdr:nvCxnSpPr>
      <xdr:spPr>
        <a:xfrm>
          <a:off x="4546600" y="121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82986</xdr:rowOff>
    </xdr:from>
    <xdr:to>
      <xdr:col>24</xdr:col>
      <xdr:colOff>63500</xdr:colOff>
      <xdr:row>78</xdr:row>
      <xdr:rowOff>120106</xdr:rowOff>
    </xdr:to>
    <xdr:cxnSp macro="">
      <xdr:nvCxnSpPr>
        <xdr:cNvPr id="177" name="直線コネクタ 176"/>
        <xdr:cNvCxnSpPr/>
      </xdr:nvCxnSpPr>
      <xdr:spPr>
        <a:xfrm flipV="1">
          <a:off x="3797300" y="13456086"/>
          <a:ext cx="8382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58981</xdr:rowOff>
    </xdr:from>
    <xdr:ext cx="469744" cy="259045"/>
    <xdr:sp macro="" textlink="">
      <xdr:nvSpPr>
        <xdr:cNvPr id="178" name="維持補修費平均値テキスト"/>
        <xdr:cNvSpPr txBox="1"/>
      </xdr:nvSpPr>
      <xdr:spPr>
        <a:xfrm>
          <a:off x="4686300" y="12917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36105</xdr:rowOff>
    </xdr:from>
    <xdr:to>
      <xdr:col>24</xdr:col>
      <xdr:colOff>114300</xdr:colOff>
      <xdr:row>76</xdr:row>
      <xdr:rowOff>137705</xdr:rowOff>
    </xdr:to>
    <xdr:sp macro="" textlink="">
      <xdr:nvSpPr>
        <xdr:cNvPr id="179" name="フローチャート: 判断 178"/>
        <xdr:cNvSpPr/>
      </xdr:nvSpPr>
      <xdr:spPr>
        <a:xfrm>
          <a:off x="45847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107043</xdr:rowOff>
    </xdr:from>
    <xdr:to>
      <xdr:col>19</xdr:col>
      <xdr:colOff>177800</xdr:colOff>
      <xdr:row>78</xdr:row>
      <xdr:rowOff>120106</xdr:rowOff>
    </xdr:to>
    <xdr:cxnSp macro="">
      <xdr:nvCxnSpPr>
        <xdr:cNvPr id="180" name="直線コネクタ 179"/>
        <xdr:cNvCxnSpPr/>
      </xdr:nvCxnSpPr>
      <xdr:spPr>
        <a:xfrm>
          <a:off x="2908300" y="13308693"/>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57658</xdr:rowOff>
    </xdr:from>
    <xdr:to>
      <xdr:col>20</xdr:col>
      <xdr:colOff>38100</xdr:colOff>
      <xdr:row>76</xdr:row>
      <xdr:rowOff>159258</xdr:rowOff>
    </xdr:to>
    <xdr:sp macro="" textlink="">
      <xdr:nvSpPr>
        <xdr:cNvPr id="181" name="フローチャート: 判断 180"/>
        <xdr:cNvSpPr/>
      </xdr:nvSpPr>
      <xdr:spPr>
        <a:xfrm>
          <a:off x="3746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4335</xdr:rowOff>
    </xdr:from>
    <xdr:ext cx="469744" cy="259045"/>
    <xdr:sp macro="" textlink="">
      <xdr:nvSpPr>
        <xdr:cNvPr id="182" name="テキスト ボックス 181"/>
        <xdr:cNvSpPr txBox="1"/>
      </xdr:nvSpPr>
      <xdr:spPr>
        <a:xfrm>
          <a:off x="3562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107043</xdr:rowOff>
    </xdr:from>
    <xdr:to>
      <xdr:col>15</xdr:col>
      <xdr:colOff>50800</xdr:colOff>
      <xdr:row>79</xdr:row>
      <xdr:rowOff>13426</xdr:rowOff>
    </xdr:to>
    <xdr:cxnSp macro="">
      <xdr:nvCxnSpPr>
        <xdr:cNvPr id="183" name="直線コネクタ 182"/>
        <xdr:cNvCxnSpPr/>
      </xdr:nvCxnSpPr>
      <xdr:spPr>
        <a:xfrm flipV="1">
          <a:off x="2019300" y="13308693"/>
          <a:ext cx="889000" cy="24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73986</xdr:rowOff>
    </xdr:from>
    <xdr:to>
      <xdr:col>15</xdr:col>
      <xdr:colOff>101600</xdr:colOff>
      <xdr:row>77</xdr:row>
      <xdr:rowOff>4136</xdr:rowOff>
    </xdr:to>
    <xdr:sp macro="" textlink="">
      <xdr:nvSpPr>
        <xdr:cNvPr id="184" name="フローチャート: 判断 183"/>
        <xdr:cNvSpPr/>
      </xdr:nvSpPr>
      <xdr:spPr>
        <a:xfrm>
          <a:off x="2857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20664</xdr:rowOff>
    </xdr:from>
    <xdr:ext cx="469744" cy="259045"/>
    <xdr:sp macro="" textlink="">
      <xdr:nvSpPr>
        <xdr:cNvPr id="185" name="テキスト ボックス 184"/>
        <xdr:cNvSpPr txBox="1"/>
      </xdr:nvSpPr>
      <xdr:spPr>
        <a:xfrm>
          <a:off x="2673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168873</xdr:rowOff>
    </xdr:from>
    <xdr:to>
      <xdr:col>10</xdr:col>
      <xdr:colOff>114300</xdr:colOff>
      <xdr:row>79</xdr:row>
      <xdr:rowOff>13426</xdr:rowOff>
    </xdr:to>
    <xdr:cxnSp macro="">
      <xdr:nvCxnSpPr>
        <xdr:cNvPr id="186" name="直線コネクタ 185"/>
        <xdr:cNvCxnSpPr/>
      </xdr:nvCxnSpPr>
      <xdr:spPr>
        <a:xfrm>
          <a:off x="1130300" y="13541973"/>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84110</xdr:rowOff>
    </xdr:from>
    <xdr:to>
      <xdr:col>10</xdr:col>
      <xdr:colOff>165100</xdr:colOff>
      <xdr:row>77</xdr:row>
      <xdr:rowOff>14260</xdr:rowOff>
    </xdr:to>
    <xdr:sp macro="" textlink="">
      <xdr:nvSpPr>
        <xdr:cNvPr id="187" name="フローチャート: 判断 186"/>
        <xdr:cNvSpPr/>
      </xdr:nvSpPr>
      <xdr:spPr>
        <a:xfrm>
          <a:off x="1968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30787</xdr:rowOff>
    </xdr:from>
    <xdr:ext cx="469744" cy="259045"/>
    <xdr:sp macro="" textlink="">
      <xdr:nvSpPr>
        <xdr:cNvPr id="188" name="テキスト ボックス 187"/>
        <xdr:cNvSpPr txBox="1"/>
      </xdr:nvSpPr>
      <xdr:spPr>
        <a:xfrm>
          <a:off x="1784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130048</xdr:rowOff>
    </xdr:from>
    <xdr:to>
      <xdr:col>6</xdr:col>
      <xdr:colOff>38100</xdr:colOff>
      <xdr:row>77</xdr:row>
      <xdr:rowOff>60198</xdr:rowOff>
    </xdr:to>
    <xdr:sp macro="" textlink="">
      <xdr:nvSpPr>
        <xdr:cNvPr id="189" name="フローチャート: 判断 188"/>
        <xdr:cNvSpPr/>
      </xdr:nvSpPr>
      <xdr:spPr>
        <a:xfrm>
          <a:off x="1079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76725</xdr:rowOff>
    </xdr:from>
    <xdr:ext cx="469744" cy="259045"/>
    <xdr:sp macro="" textlink="">
      <xdr:nvSpPr>
        <xdr:cNvPr id="190" name="テキスト ボックス 189"/>
        <xdr:cNvSpPr txBox="1"/>
      </xdr:nvSpPr>
      <xdr:spPr>
        <a:xfrm>
          <a:off x="895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32186</xdr:rowOff>
    </xdr:from>
    <xdr:to>
      <xdr:col>24</xdr:col>
      <xdr:colOff>114300</xdr:colOff>
      <xdr:row>78</xdr:row>
      <xdr:rowOff>133786</xdr:rowOff>
    </xdr:to>
    <xdr:sp macro="" textlink="">
      <xdr:nvSpPr>
        <xdr:cNvPr id="196" name="楕円 195"/>
        <xdr:cNvSpPr/>
      </xdr:nvSpPr>
      <xdr:spPr>
        <a:xfrm>
          <a:off x="4584700" y="1340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118563</xdr:rowOff>
    </xdr:from>
    <xdr:ext cx="469744" cy="259045"/>
    <xdr:sp macro="" textlink="">
      <xdr:nvSpPr>
        <xdr:cNvPr id="197" name="維持補修費該当値テキスト"/>
        <xdr:cNvSpPr txBox="1"/>
      </xdr:nvSpPr>
      <xdr:spPr>
        <a:xfrm>
          <a:off x="4686300" y="1332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69306</xdr:rowOff>
    </xdr:from>
    <xdr:to>
      <xdr:col>20</xdr:col>
      <xdr:colOff>38100</xdr:colOff>
      <xdr:row>78</xdr:row>
      <xdr:rowOff>170906</xdr:rowOff>
    </xdr:to>
    <xdr:sp macro="" textlink="">
      <xdr:nvSpPr>
        <xdr:cNvPr id="198" name="楕円 197"/>
        <xdr:cNvSpPr/>
      </xdr:nvSpPr>
      <xdr:spPr>
        <a:xfrm>
          <a:off x="3746500" y="134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162033</xdr:rowOff>
    </xdr:from>
    <xdr:ext cx="469744" cy="259045"/>
    <xdr:sp macro="" textlink="">
      <xdr:nvSpPr>
        <xdr:cNvPr id="199" name="テキスト ボックス 198"/>
        <xdr:cNvSpPr txBox="1"/>
      </xdr:nvSpPr>
      <xdr:spPr>
        <a:xfrm>
          <a:off x="3562428" y="1353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56243</xdr:rowOff>
    </xdr:from>
    <xdr:to>
      <xdr:col>15</xdr:col>
      <xdr:colOff>101600</xdr:colOff>
      <xdr:row>77</xdr:row>
      <xdr:rowOff>157843</xdr:rowOff>
    </xdr:to>
    <xdr:sp macro="" textlink="">
      <xdr:nvSpPr>
        <xdr:cNvPr id="200" name="楕円 199"/>
        <xdr:cNvSpPr/>
      </xdr:nvSpPr>
      <xdr:spPr>
        <a:xfrm>
          <a:off x="2857500" y="132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148970</xdr:rowOff>
    </xdr:from>
    <xdr:ext cx="469744" cy="259045"/>
    <xdr:sp macro="" textlink="">
      <xdr:nvSpPr>
        <xdr:cNvPr id="201" name="テキスト ボックス 200"/>
        <xdr:cNvSpPr txBox="1"/>
      </xdr:nvSpPr>
      <xdr:spPr>
        <a:xfrm>
          <a:off x="2673428" y="1335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134076</xdr:rowOff>
    </xdr:from>
    <xdr:to>
      <xdr:col>10</xdr:col>
      <xdr:colOff>165100</xdr:colOff>
      <xdr:row>79</xdr:row>
      <xdr:rowOff>64226</xdr:rowOff>
    </xdr:to>
    <xdr:sp macro="" textlink="">
      <xdr:nvSpPr>
        <xdr:cNvPr id="202" name="楕円 201"/>
        <xdr:cNvSpPr/>
      </xdr:nvSpPr>
      <xdr:spPr>
        <a:xfrm>
          <a:off x="1968500" y="135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55353</xdr:rowOff>
    </xdr:from>
    <xdr:ext cx="469744" cy="259045"/>
    <xdr:sp macro="" textlink="">
      <xdr:nvSpPr>
        <xdr:cNvPr id="203" name="テキスト ボックス 202"/>
        <xdr:cNvSpPr txBox="1"/>
      </xdr:nvSpPr>
      <xdr:spPr>
        <a:xfrm>
          <a:off x="1784428" y="135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118073</xdr:rowOff>
    </xdr:from>
    <xdr:to>
      <xdr:col>6</xdr:col>
      <xdr:colOff>38100</xdr:colOff>
      <xdr:row>79</xdr:row>
      <xdr:rowOff>48223</xdr:rowOff>
    </xdr:to>
    <xdr:sp macro="" textlink="">
      <xdr:nvSpPr>
        <xdr:cNvPr id="204" name="楕円 203"/>
        <xdr:cNvSpPr/>
      </xdr:nvSpPr>
      <xdr:spPr>
        <a:xfrm>
          <a:off x="1079500" y="134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39350</xdr:rowOff>
    </xdr:from>
    <xdr:ext cx="469744" cy="259045"/>
    <xdr:sp macro="" textlink="">
      <xdr:nvSpPr>
        <xdr:cNvPr id="205" name="テキスト ボックス 204"/>
        <xdr:cNvSpPr txBox="1"/>
      </xdr:nvSpPr>
      <xdr:spPr>
        <a:xfrm>
          <a:off x="895428" y="1358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8" name="テキスト ボックス 217"/>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104980</xdr:rowOff>
    </xdr:from>
    <xdr:to>
      <xdr:col>24</xdr:col>
      <xdr:colOff>62865</xdr:colOff>
      <xdr:row>97</xdr:row>
      <xdr:rowOff>163666</xdr:rowOff>
    </xdr:to>
    <xdr:cxnSp macro="">
      <xdr:nvCxnSpPr>
        <xdr:cNvPr id="228" name="直線コネクタ 227"/>
        <xdr:cNvCxnSpPr/>
      </xdr:nvCxnSpPr>
      <xdr:spPr>
        <a:xfrm flipV="1">
          <a:off x="4633595" y="15535480"/>
          <a:ext cx="1270" cy="1258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167493</xdr:rowOff>
    </xdr:from>
    <xdr:ext cx="599010" cy="259045"/>
    <xdr:sp macro="" textlink="">
      <xdr:nvSpPr>
        <xdr:cNvPr id="229" name="扶助費最小値テキスト"/>
        <xdr:cNvSpPr txBox="1"/>
      </xdr:nvSpPr>
      <xdr:spPr>
        <a:xfrm>
          <a:off x="4686300" y="167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163666</xdr:rowOff>
    </xdr:from>
    <xdr:to>
      <xdr:col>24</xdr:col>
      <xdr:colOff>152400</xdr:colOff>
      <xdr:row>97</xdr:row>
      <xdr:rowOff>163666</xdr:rowOff>
    </xdr:to>
    <xdr:cxnSp macro="">
      <xdr:nvCxnSpPr>
        <xdr:cNvPr id="230" name="直線コネクタ 229"/>
        <xdr:cNvCxnSpPr/>
      </xdr:nvCxnSpPr>
      <xdr:spPr>
        <a:xfrm>
          <a:off x="4546600" y="1679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51657</xdr:rowOff>
    </xdr:from>
    <xdr:ext cx="599010" cy="259045"/>
    <xdr:sp macro="" textlink="">
      <xdr:nvSpPr>
        <xdr:cNvPr id="231" name="扶助費最大値テキスト"/>
        <xdr:cNvSpPr txBox="1"/>
      </xdr:nvSpPr>
      <xdr:spPr>
        <a:xfrm>
          <a:off x="4686300" y="1531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104980</xdr:rowOff>
    </xdr:from>
    <xdr:to>
      <xdr:col>24</xdr:col>
      <xdr:colOff>152400</xdr:colOff>
      <xdr:row>90</xdr:row>
      <xdr:rowOff>104980</xdr:rowOff>
    </xdr:to>
    <xdr:cxnSp macro="">
      <xdr:nvCxnSpPr>
        <xdr:cNvPr id="232" name="直線コネクタ 231"/>
        <xdr:cNvCxnSpPr/>
      </xdr:nvCxnSpPr>
      <xdr:spPr>
        <a:xfrm>
          <a:off x="4546600" y="155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66283</xdr:rowOff>
    </xdr:from>
    <xdr:to>
      <xdr:col>24</xdr:col>
      <xdr:colOff>63500</xdr:colOff>
      <xdr:row>97</xdr:row>
      <xdr:rowOff>102904</xdr:rowOff>
    </xdr:to>
    <xdr:cxnSp macro="">
      <xdr:nvCxnSpPr>
        <xdr:cNvPr id="233" name="直線コネクタ 232"/>
        <xdr:cNvCxnSpPr/>
      </xdr:nvCxnSpPr>
      <xdr:spPr>
        <a:xfrm flipV="1">
          <a:off x="3797300" y="16696933"/>
          <a:ext cx="838200" cy="3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132717</xdr:rowOff>
    </xdr:from>
    <xdr:ext cx="599010" cy="259045"/>
    <xdr:sp macro="" textlink="">
      <xdr:nvSpPr>
        <xdr:cNvPr id="234" name="扶助費平均値テキスト"/>
        <xdr:cNvSpPr txBox="1"/>
      </xdr:nvSpPr>
      <xdr:spPr>
        <a:xfrm>
          <a:off x="4686300" y="16077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109840</xdr:rowOff>
    </xdr:from>
    <xdr:to>
      <xdr:col>24</xdr:col>
      <xdr:colOff>114300</xdr:colOff>
      <xdr:row>95</xdr:row>
      <xdr:rowOff>39990</xdr:rowOff>
    </xdr:to>
    <xdr:sp macro="" textlink="">
      <xdr:nvSpPr>
        <xdr:cNvPr id="235" name="フローチャート: 判断 234"/>
        <xdr:cNvSpPr/>
      </xdr:nvSpPr>
      <xdr:spPr>
        <a:xfrm>
          <a:off x="4584700" y="1622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82604</xdr:rowOff>
    </xdr:from>
    <xdr:to>
      <xdr:col>19</xdr:col>
      <xdr:colOff>177800</xdr:colOff>
      <xdr:row>97</xdr:row>
      <xdr:rowOff>102904</xdr:rowOff>
    </xdr:to>
    <xdr:cxnSp macro="">
      <xdr:nvCxnSpPr>
        <xdr:cNvPr id="236" name="直線コネクタ 235"/>
        <xdr:cNvCxnSpPr/>
      </xdr:nvCxnSpPr>
      <xdr:spPr>
        <a:xfrm>
          <a:off x="2908300" y="16713254"/>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20979</xdr:rowOff>
    </xdr:from>
    <xdr:to>
      <xdr:col>20</xdr:col>
      <xdr:colOff>38100</xdr:colOff>
      <xdr:row>95</xdr:row>
      <xdr:rowOff>122579</xdr:rowOff>
    </xdr:to>
    <xdr:sp macro="" textlink="">
      <xdr:nvSpPr>
        <xdr:cNvPr id="237" name="フローチャート: 判断 236"/>
        <xdr:cNvSpPr/>
      </xdr:nvSpPr>
      <xdr:spPr>
        <a:xfrm>
          <a:off x="3746500" y="1630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139106</xdr:rowOff>
    </xdr:from>
    <xdr:ext cx="599010" cy="259045"/>
    <xdr:sp macro="" textlink="">
      <xdr:nvSpPr>
        <xdr:cNvPr id="238" name="テキスト ボックス 237"/>
        <xdr:cNvSpPr txBox="1"/>
      </xdr:nvSpPr>
      <xdr:spPr>
        <a:xfrm>
          <a:off x="3497795" y="1608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82604</xdr:rowOff>
    </xdr:from>
    <xdr:to>
      <xdr:col>15</xdr:col>
      <xdr:colOff>50800</xdr:colOff>
      <xdr:row>98</xdr:row>
      <xdr:rowOff>112753</xdr:rowOff>
    </xdr:to>
    <xdr:cxnSp macro="">
      <xdr:nvCxnSpPr>
        <xdr:cNvPr id="239" name="直線コネクタ 238"/>
        <xdr:cNvCxnSpPr/>
      </xdr:nvCxnSpPr>
      <xdr:spPr>
        <a:xfrm flipV="1">
          <a:off x="2019300" y="16713254"/>
          <a:ext cx="889000" cy="20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127606</xdr:rowOff>
    </xdr:from>
    <xdr:to>
      <xdr:col>15</xdr:col>
      <xdr:colOff>101600</xdr:colOff>
      <xdr:row>95</xdr:row>
      <xdr:rowOff>57756</xdr:rowOff>
    </xdr:to>
    <xdr:sp macro="" textlink="">
      <xdr:nvSpPr>
        <xdr:cNvPr id="240" name="フローチャート: 判断 239"/>
        <xdr:cNvSpPr/>
      </xdr:nvSpPr>
      <xdr:spPr>
        <a:xfrm>
          <a:off x="2857500" y="1624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74283</xdr:rowOff>
    </xdr:from>
    <xdr:ext cx="599010" cy="259045"/>
    <xdr:sp macro="" textlink="">
      <xdr:nvSpPr>
        <xdr:cNvPr id="241" name="テキスト ボックス 240"/>
        <xdr:cNvSpPr txBox="1"/>
      </xdr:nvSpPr>
      <xdr:spPr>
        <a:xfrm>
          <a:off x="2608795" y="1601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112753</xdr:rowOff>
    </xdr:from>
    <xdr:to>
      <xdr:col>10</xdr:col>
      <xdr:colOff>114300</xdr:colOff>
      <xdr:row>98</xdr:row>
      <xdr:rowOff>139764</xdr:rowOff>
    </xdr:to>
    <xdr:cxnSp macro="">
      <xdr:nvCxnSpPr>
        <xdr:cNvPr id="242" name="直線コネクタ 241"/>
        <xdr:cNvCxnSpPr/>
      </xdr:nvCxnSpPr>
      <xdr:spPr>
        <a:xfrm flipV="1">
          <a:off x="1130300" y="16914853"/>
          <a:ext cx="889000" cy="2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30031</xdr:rowOff>
    </xdr:from>
    <xdr:to>
      <xdr:col>10</xdr:col>
      <xdr:colOff>165100</xdr:colOff>
      <xdr:row>96</xdr:row>
      <xdr:rowOff>131631</xdr:rowOff>
    </xdr:to>
    <xdr:sp macro="" textlink="">
      <xdr:nvSpPr>
        <xdr:cNvPr id="243" name="フローチャート: 判断 242"/>
        <xdr:cNvSpPr/>
      </xdr:nvSpPr>
      <xdr:spPr>
        <a:xfrm>
          <a:off x="1968500" y="1648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148158</xdr:rowOff>
    </xdr:from>
    <xdr:ext cx="599010" cy="259045"/>
    <xdr:sp macro="" textlink="">
      <xdr:nvSpPr>
        <xdr:cNvPr id="244" name="テキスト ボックス 243"/>
        <xdr:cNvSpPr txBox="1"/>
      </xdr:nvSpPr>
      <xdr:spPr>
        <a:xfrm>
          <a:off x="1719795" y="1626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77744</xdr:rowOff>
    </xdr:from>
    <xdr:to>
      <xdr:col>6</xdr:col>
      <xdr:colOff>38100</xdr:colOff>
      <xdr:row>97</xdr:row>
      <xdr:rowOff>7894</xdr:rowOff>
    </xdr:to>
    <xdr:sp macro="" textlink="">
      <xdr:nvSpPr>
        <xdr:cNvPr id="245" name="フローチャート: 判断 244"/>
        <xdr:cNvSpPr/>
      </xdr:nvSpPr>
      <xdr:spPr>
        <a:xfrm>
          <a:off x="1079500" y="165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24421</xdr:rowOff>
    </xdr:from>
    <xdr:ext cx="599010" cy="259045"/>
    <xdr:sp macro="" textlink="">
      <xdr:nvSpPr>
        <xdr:cNvPr id="246" name="テキスト ボックス 245"/>
        <xdr:cNvSpPr txBox="1"/>
      </xdr:nvSpPr>
      <xdr:spPr>
        <a:xfrm>
          <a:off x="830795" y="1631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15483</xdr:rowOff>
    </xdr:from>
    <xdr:to>
      <xdr:col>24</xdr:col>
      <xdr:colOff>114300</xdr:colOff>
      <xdr:row>97</xdr:row>
      <xdr:rowOff>117083</xdr:rowOff>
    </xdr:to>
    <xdr:sp macro="" textlink="">
      <xdr:nvSpPr>
        <xdr:cNvPr id="252" name="楕円 251"/>
        <xdr:cNvSpPr/>
      </xdr:nvSpPr>
      <xdr:spPr>
        <a:xfrm>
          <a:off x="4584700" y="1664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101860</xdr:rowOff>
    </xdr:from>
    <xdr:ext cx="599010" cy="259045"/>
    <xdr:sp macro="" textlink="">
      <xdr:nvSpPr>
        <xdr:cNvPr id="253" name="扶助費該当値テキスト"/>
        <xdr:cNvSpPr txBox="1"/>
      </xdr:nvSpPr>
      <xdr:spPr>
        <a:xfrm>
          <a:off x="4686300" y="1656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52104</xdr:rowOff>
    </xdr:from>
    <xdr:to>
      <xdr:col>20</xdr:col>
      <xdr:colOff>38100</xdr:colOff>
      <xdr:row>97</xdr:row>
      <xdr:rowOff>153704</xdr:rowOff>
    </xdr:to>
    <xdr:sp macro="" textlink="">
      <xdr:nvSpPr>
        <xdr:cNvPr id="254" name="楕円 253"/>
        <xdr:cNvSpPr/>
      </xdr:nvSpPr>
      <xdr:spPr>
        <a:xfrm>
          <a:off x="3746500" y="1668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144831</xdr:rowOff>
    </xdr:from>
    <xdr:ext cx="599010" cy="259045"/>
    <xdr:sp macro="" textlink="">
      <xdr:nvSpPr>
        <xdr:cNvPr id="255" name="テキスト ボックス 254"/>
        <xdr:cNvSpPr txBox="1"/>
      </xdr:nvSpPr>
      <xdr:spPr>
        <a:xfrm>
          <a:off x="3497795" y="1677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31804</xdr:rowOff>
    </xdr:from>
    <xdr:to>
      <xdr:col>15</xdr:col>
      <xdr:colOff>101600</xdr:colOff>
      <xdr:row>97</xdr:row>
      <xdr:rowOff>133404</xdr:rowOff>
    </xdr:to>
    <xdr:sp macro="" textlink="">
      <xdr:nvSpPr>
        <xdr:cNvPr id="256" name="楕円 255"/>
        <xdr:cNvSpPr/>
      </xdr:nvSpPr>
      <xdr:spPr>
        <a:xfrm>
          <a:off x="2857500" y="166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124531</xdr:rowOff>
    </xdr:from>
    <xdr:ext cx="599010" cy="259045"/>
    <xdr:sp macro="" textlink="">
      <xdr:nvSpPr>
        <xdr:cNvPr id="257" name="テキスト ボックス 256"/>
        <xdr:cNvSpPr txBox="1"/>
      </xdr:nvSpPr>
      <xdr:spPr>
        <a:xfrm>
          <a:off x="2608795" y="1675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61953</xdr:rowOff>
    </xdr:from>
    <xdr:to>
      <xdr:col>10</xdr:col>
      <xdr:colOff>165100</xdr:colOff>
      <xdr:row>98</xdr:row>
      <xdr:rowOff>163553</xdr:rowOff>
    </xdr:to>
    <xdr:sp macro="" textlink="">
      <xdr:nvSpPr>
        <xdr:cNvPr id="258" name="楕円 257"/>
        <xdr:cNvSpPr/>
      </xdr:nvSpPr>
      <xdr:spPr>
        <a:xfrm>
          <a:off x="1968500" y="1686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154680</xdr:rowOff>
    </xdr:from>
    <xdr:ext cx="599010" cy="259045"/>
    <xdr:sp macro="" textlink="">
      <xdr:nvSpPr>
        <xdr:cNvPr id="259" name="テキスト ボックス 258"/>
        <xdr:cNvSpPr txBox="1"/>
      </xdr:nvSpPr>
      <xdr:spPr>
        <a:xfrm>
          <a:off x="1719795" y="1695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88964</xdr:rowOff>
    </xdr:from>
    <xdr:to>
      <xdr:col>6</xdr:col>
      <xdr:colOff>38100</xdr:colOff>
      <xdr:row>99</xdr:row>
      <xdr:rowOff>19114</xdr:rowOff>
    </xdr:to>
    <xdr:sp macro="" textlink="">
      <xdr:nvSpPr>
        <xdr:cNvPr id="260" name="楕円 259"/>
        <xdr:cNvSpPr/>
      </xdr:nvSpPr>
      <xdr:spPr>
        <a:xfrm>
          <a:off x="1079500" y="168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10241</xdr:rowOff>
    </xdr:from>
    <xdr:ext cx="534377" cy="259045"/>
    <xdr:sp macro="" textlink="">
      <xdr:nvSpPr>
        <xdr:cNvPr id="261" name="テキスト ボックス 260"/>
        <xdr:cNvSpPr txBox="1"/>
      </xdr:nvSpPr>
      <xdr:spPr>
        <a:xfrm>
          <a:off x="863111" y="169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9823</xdr:rowOff>
    </xdr:from>
    <xdr:to>
      <xdr:col>54</xdr:col>
      <xdr:colOff>189865</xdr:colOff>
      <xdr:row>38</xdr:row>
      <xdr:rowOff>1539</xdr:rowOff>
    </xdr:to>
    <xdr:cxnSp macro="">
      <xdr:nvCxnSpPr>
        <xdr:cNvPr id="287" name="直線コネクタ 286"/>
        <xdr:cNvCxnSpPr/>
      </xdr:nvCxnSpPr>
      <xdr:spPr>
        <a:xfrm flipV="1">
          <a:off x="10475595" y="6182023"/>
          <a:ext cx="1270" cy="33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5366</xdr:rowOff>
    </xdr:from>
    <xdr:ext cx="534377" cy="259045"/>
    <xdr:sp macro="" textlink="">
      <xdr:nvSpPr>
        <xdr:cNvPr id="288" name="補助費等最小値テキスト"/>
        <xdr:cNvSpPr txBox="1"/>
      </xdr:nvSpPr>
      <xdr:spPr>
        <a:xfrm>
          <a:off x="10528300" y="652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1539</xdr:rowOff>
    </xdr:from>
    <xdr:to>
      <xdr:col>55</xdr:col>
      <xdr:colOff>88900</xdr:colOff>
      <xdr:row>38</xdr:row>
      <xdr:rowOff>1539</xdr:rowOff>
    </xdr:to>
    <xdr:cxnSp macro="">
      <xdr:nvCxnSpPr>
        <xdr:cNvPr id="289" name="直線コネクタ 288"/>
        <xdr:cNvCxnSpPr/>
      </xdr:nvCxnSpPr>
      <xdr:spPr>
        <a:xfrm>
          <a:off x="10388600" y="6516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127950</xdr:rowOff>
    </xdr:from>
    <xdr:ext cx="534377" cy="259045"/>
    <xdr:sp macro="" textlink="">
      <xdr:nvSpPr>
        <xdr:cNvPr id="290" name="補助費等最大値テキスト"/>
        <xdr:cNvSpPr txBox="1"/>
      </xdr:nvSpPr>
      <xdr:spPr>
        <a:xfrm>
          <a:off x="10528300" y="595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9823</xdr:rowOff>
    </xdr:from>
    <xdr:to>
      <xdr:col>55</xdr:col>
      <xdr:colOff>88900</xdr:colOff>
      <xdr:row>36</xdr:row>
      <xdr:rowOff>9823</xdr:rowOff>
    </xdr:to>
    <xdr:cxnSp macro="">
      <xdr:nvCxnSpPr>
        <xdr:cNvPr id="291" name="直線コネクタ 290"/>
        <xdr:cNvCxnSpPr/>
      </xdr:nvCxnSpPr>
      <xdr:spPr>
        <a:xfrm>
          <a:off x="10388600" y="618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91302</xdr:rowOff>
    </xdr:from>
    <xdr:to>
      <xdr:col>55</xdr:col>
      <xdr:colOff>0</xdr:colOff>
      <xdr:row>37</xdr:row>
      <xdr:rowOff>135084</xdr:rowOff>
    </xdr:to>
    <xdr:cxnSp macro="">
      <xdr:nvCxnSpPr>
        <xdr:cNvPr id="292" name="直線コネクタ 291"/>
        <xdr:cNvCxnSpPr/>
      </xdr:nvCxnSpPr>
      <xdr:spPr>
        <a:xfrm>
          <a:off x="9639300" y="6434952"/>
          <a:ext cx="838200" cy="4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136379</xdr:rowOff>
    </xdr:from>
    <xdr:ext cx="534377" cy="259045"/>
    <xdr:sp macro="" textlink="">
      <xdr:nvSpPr>
        <xdr:cNvPr id="293" name="補助費等平均値テキスト"/>
        <xdr:cNvSpPr txBox="1"/>
      </xdr:nvSpPr>
      <xdr:spPr>
        <a:xfrm>
          <a:off x="10528300" y="6137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113502</xdr:rowOff>
    </xdr:from>
    <xdr:to>
      <xdr:col>55</xdr:col>
      <xdr:colOff>50800</xdr:colOff>
      <xdr:row>37</xdr:row>
      <xdr:rowOff>43652</xdr:rowOff>
    </xdr:to>
    <xdr:sp macro="" textlink="">
      <xdr:nvSpPr>
        <xdr:cNvPr id="294" name="フローチャート: 判断 293"/>
        <xdr:cNvSpPr/>
      </xdr:nvSpPr>
      <xdr:spPr>
        <a:xfrm>
          <a:off x="104267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91302</xdr:rowOff>
    </xdr:from>
    <xdr:to>
      <xdr:col>50</xdr:col>
      <xdr:colOff>114300</xdr:colOff>
      <xdr:row>37</xdr:row>
      <xdr:rowOff>129272</xdr:rowOff>
    </xdr:to>
    <xdr:cxnSp macro="">
      <xdr:nvCxnSpPr>
        <xdr:cNvPr id="295" name="直線コネクタ 294"/>
        <xdr:cNvCxnSpPr/>
      </xdr:nvCxnSpPr>
      <xdr:spPr>
        <a:xfrm flipV="1">
          <a:off x="8750300" y="6434952"/>
          <a:ext cx="889000" cy="3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79288</xdr:rowOff>
    </xdr:from>
    <xdr:to>
      <xdr:col>50</xdr:col>
      <xdr:colOff>165100</xdr:colOff>
      <xdr:row>37</xdr:row>
      <xdr:rowOff>9438</xdr:rowOff>
    </xdr:to>
    <xdr:sp macro="" textlink="">
      <xdr:nvSpPr>
        <xdr:cNvPr id="296" name="フローチャート: 判断 295"/>
        <xdr:cNvSpPr/>
      </xdr:nvSpPr>
      <xdr:spPr>
        <a:xfrm>
          <a:off x="9588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25965</xdr:rowOff>
    </xdr:from>
    <xdr:ext cx="534377" cy="259045"/>
    <xdr:sp macro="" textlink="">
      <xdr:nvSpPr>
        <xdr:cNvPr id="297" name="テキスト ボックス 296"/>
        <xdr:cNvSpPr txBox="1"/>
      </xdr:nvSpPr>
      <xdr:spPr>
        <a:xfrm>
          <a:off x="9372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101622</xdr:rowOff>
    </xdr:from>
    <xdr:to>
      <xdr:col>45</xdr:col>
      <xdr:colOff>177800</xdr:colOff>
      <xdr:row>37</xdr:row>
      <xdr:rowOff>129272</xdr:rowOff>
    </xdr:to>
    <xdr:cxnSp macro="">
      <xdr:nvCxnSpPr>
        <xdr:cNvPr id="298" name="直線コネクタ 297"/>
        <xdr:cNvCxnSpPr/>
      </xdr:nvCxnSpPr>
      <xdr:spPr>
        <a:xfrm>
          <a:off x="7861300" y="5416572"/>
          <a:ext cx="889000" cy="10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63231</xdr:rowOff>
    </xdr:from>
    <xdr:to>
      <xdr:col>46</xdr:col>
      <xdr:colOff>38100</xdr:colOff>
      <xdr:row>36</xdr:row>
      <xdr:rowOff>164831</xdr:rowOff>
    </xdr:to>
    <xdr:sp macro="" textlink="">
      <xdr:nvSpPr>
        <xdr:cNvPr id="299" name="フローチャート: 判断 298"/>
        <xdr:cNvSpPr/>
      </xdr:nvSpPr>
      <xdr:spPr>
        <a:xfrm>
          <a:off x="8699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9908</xdr:rowOff>
    </xdr:from>
    <xdr:ext cx="534377" cy="259045"/>
    <xdr:sp macro="" textlink="">
      <xdr:nvSpPr>
        <xdr:cNvPr id="300" name="テキスト ボックス 299"/>
        <xdr:cNvSpPr txBox="1"/>
      </xdr:nvSpPr>
      <xdr:spPr>
        <a:xfrm>
          <a:off x="8483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101622</xdr:rowOff>
    </xdr:from>
    <xdr:to>
      <xdr:col>41</xdr:col>
      <xdr:colOff>50800</xdr:colOff>
      <xdr:row>38</xdr:row>
      <xdr:rowOff>50394</xdr:rowOff>
    </xdr:to>
    <xdr:cxnSp macro="">
      <xdr:nvCxnSpPr>
        <xdr:cNvPr id="301" name="直線コネクタ 300"/>
        <xdr:cNvCxnSpPr/>
      </xdr:nvCxnSpPr>
      <xdr:spPr>
        <a:xfrm flipV="1">
          <a:off x="6972300" y="5416572"/>
          <a:ext cx="889000" cy="114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44453</xdr:rowOff>
    </xdr:from>
    <xdr:to>
      <xdr:col>41</xdr:col>
      <xdr:colOff>101600</xdr:colOff>
      <xdr:row>30</xdr:row>
      <xdr:rowOff>146053</xdr:rowOff>
    </xdr:to>
    <xdr:sp macro="" textlink="">
      <xdr:nvSpPr>
        <xdr:cNvPr id="302" name="フローチャート: 判断 301"/>
        <xdr:cNvSpPr/>
      </xdr:nvSpPr>
      <xdr:spPr>
        <a:xfrm>
          <a:off x="7810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162580</xdr:rowOff>
    </xdr:from>
    <xdr:ext cx="599010" cy="259045"/>
    <xdr:sp macro="" textlink="">
      <xdr:nvSpPr>
        <xdr:cNvPr id="303" name="テキスト ボックス 302"/>
        <xdr:cNvSpPr txBox="1"/>
      </xdr:nvSpPr>
      <xdr:spPr>
        <a:xfrm>
          <a:off x="7561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954</xdr:rowOff>
    </xdr:from>
    <xdr:to>
      <xdr:col>36</xdr:col>
      <xdr:colOff>165100</xdr:colOff>
      <xdr:row>37</xdr:row>
      <xdr:rowOff>102554</xdr:rowOff>
    </xdr:to>
    <xdr:sp macro="" textlink="">
      <xdr:nvSpPr>
        <xdr:cNvPr id="304" name="フローチャート: 判断 303"/>
        <xdr:cNvSpPr/>
      </xdr:nvSpPr>
      <xdr:spPr>
        <a:xfrm>
          <a:off x="6921500" y="634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119081</xdr:rowOff>
    </xdr:from>
    <xdr:ext cx="534377" cy="259045"/>
    <xdr:sp macro="" textlink="">
      <xdr:nvSpPr>
        <xdr:cNvPr id="305" name="テキスト ボックス 304"/>
        <xdr:cNvSpPr txBox="1"/>
      </xdr:nvSpPr>
      <xdr:spPr>
        <a:xfrm>
          <a:off x="6705111" y="611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84284</xdr:rowOff>
    </xdr:from>
    <xdr:to>
      <xdr:col>55</xdr:col>
      <xdr:colOff>50800</xdr:colOff>
      <xdr:row>38</xdr:row>
      <xdr:rowOff>14435</xdr:rowOff>
    </xdr:to>
    <xdr:sp macro="" textlink="">
      <xdr:nvSpPr>
        <xdr:cNvPr id="311" name="楕円 310"/>
        <xdr:cNvSpPr/>
      </xdr:nvSpPr>
      <xdr:spPr>
        <a:xfrm>
          <a:off x="10426700" y="64279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170661</xdr:rowOff>
    </xdr:from>
    <xdr:ext cx="534377" cy="259045"/>
    <xdr:sp macro="" textlink="">
      <xdr:nvSpPr>
        <xdr:cNvPr id="312" name="補助費等該当値テキスト"/>
        <xdr:cNvSpPr txBox="1"/>
      </xdr:nvSpPr>
      <xdr:spPr>
        <a:xfrm>
          <a:off x="10528300" y="634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40502</xdr:rowOff>
    </xdr:from>
    <xdr:to>
      <xdr:col>50</xdr:col>
      <xdr:colOff>165100</xdr:colOff>
      <xdr:row>37</xdr:row>
      <xdr:rowOff>142102</xdr:rowOff>
    </xdr:to>
    <xdr:sp macro="" textlink="">
      <xdr:nvSpPr>
        <xdr:cNvPr id="313" name="楕円 312"/>
        <xdr:cNvSpPr/>
      </xdr:nvSpPr>
      <xdr:spPr>
        <a:xfrm>
          <a:off x="9588500" y="638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133229</xdr:rowOff>
    </xdr:from>
    <xdr:ext cx="534377" cy="259045"/>
    <xdr:sp macro="" textlink="">
      <xdr:nvSpPr>
        <xdr:cNvPr id="314" name="テキスト ボックス 313"/>
        <xdr:cNvSpPr txBox="1"/>
      </xdr:nvSpPr>
      <xdr:spPr>
        <a:xfrm>
          <a:off x="9372111" y="64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78472</xdr:rowOff>
    </xdr:from>
    <xdr:to>
      <xdr:col>46</xdr:col>
      <xdr:colOff>38100</xdr:colOff>
      <xdr:row>38</xdr:row>
      <xdr:rowOff>8621</xdr:rowOff>
    </xdr:to>
    <xdr:sp macro="" textlink="">
      <xdr:nvSpPr>
        <xdr:cNvPr id="315" name="楕円 314"/>
        <xdr:cNvSpPr/>
      </xdr:nvSpPr>
      <xdr:spPr>
        <a:xfrm>
          <a:off x="8699500" y="64221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171198</xdr:rowOff>
    </xdr:from>
    <xdr:ext cx="534377" cy="259045"/>
    <xdr:sp macro="" textlink="">
      <xdr:nvSpPr>
        <xdr:cNvPr id="316" name="テキスト ボックス 315"/>
        <xdr:cNvSpPr txBox="1"/>
      </xdr:nvSpPr>
      <xdr:spPr>
        <a:xfrm>
          <a:off x="8483111" y="651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50822</xdr:rowOff>
    </xdr:from>
    <xdr:to>
      <xdr:col>41</xdr:col>
      <xdr:colOff>101600</xdr:colOff>
      <xdr:row>31</xdr:row>
      <xdr:rowOff>152422</xdr:rowOff>
    </xdr:to>
    <xdr:sp macro="" textlink="">
      <xdr:nvSpPr>
        <xdr:cNvPr id="317" name="楕円 316"/>
        <xdr:cNvSpPr/>
      </xdr:nvSpPr>
      <xdr:spPr>
        <a:xfrm>
          <a:off x="7810500" y="536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143549</xdr:rowOff>
    </xdr:from>
    <xdr:ext cx="599010" cy="259045"/>
    <xdr:sp macro="" textlink="">
      <xdr:nvSpPr>
        <xdr:cNvPr id="318" name="テキスト ボックス 317"/>
        <xdr:cNvSpPr txBox="1"/>
      </xdr:nvSpPr>
      <xdr:spPr>
        <a:xfrm>
          <a:off x="7561795" y="545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171044</xdr:rowOff>
    </xdr:from>
    <xdr:to>
      <xdr:col>36</xdr:col>
      <xdr:colOff>165100</xdr:colOff>
      <xdr:row>38</xdr:row>
      <xdr:rowOff>101194</xdr:rowOff>
    </xdr:to>
    <xdr:sp macro="" textlink="">
      <xdr:nvSpPr>
        <xdr:cNvPr id="319" name="楕円 318"/>
        <xdr:cNvSpPr/>
      </xdr:nvSpPr>
      <xdr:spPr>
        <a:xfrm>
          <a:off x="6921500" y="651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92321</xdr:rowOff>
    </xdr:from>
    <xdr:ext cx="534377" cy="259045"/>
    <xdr:sp macro="" textlink="">
      <xdr:nvSpPr>
        <xdr:cNvPr id="320" name="テキスト ボックス 319"/>
        <xdr:cNvSpPr txBox="1"/>
      </xdr:nvSpPr>
      <xdr:spPr>
        <a:xfrm>
          <a:off x="6705111" y="66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120764</xdr:rowOff>
    </xdr:from>
    <xdr:to>
      <xdr:col>54</xdr:col>
      <xdr:colOff>189865</xdr:colOff>
      <xdr:row>58</xdr:row>
      <xdr:rowOff>28601</xdr:rowOff>
    </xdr:to>
    <xdr:cxnSp macro="">
      <xdr:nvCxnSpPr>
        <xdr:cNvPr id="345" name="直線コネクタ 344"/>
        <xdr:cNvCxnSpPr/>
      </xdr:nvCxnSpPr>
      <xdr:spPr>
        <a:xfrm flipV="1">
          <a:off x="10475595" y="8693264"/>
          <a:ext cx="1270" cy="127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32428</xdr:rowOff>
    </xdr:from>
    <xdr:ext cx="534377" cy="259045"/>
    <xdr:sp macro="" textlink="">
      <xdr:nvSpPr>
        <xdr:cNvPr id="346" name="普通建設事業費最小値テキスト"/>
        <xdr:cNvSpPr txBox="1"/>
      </xdr:nvSpPr>
      <xdr:spPr>
        <a:xfrm>
          <a:off x="10528300"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28601</xdr:rowOff>
    </xdr:from>
    <xdr:to>
      <xdr:col>55</xdr:col>
      <xdr:colOff>88900</xdr:colOff>
      <xdr:row>58</xdr:row>
      <xdr:rowOff>28601</xdr:rowOff>
    </xdr:to>
    <xdr:cxnSp macro="">
      <xdr:nvCxnSpPr>
        <xdr:cNvPr id="347" name="直線コネクタ 346"/>
        <xdr:cNvCxnSpPr/>
      </xdr:nvCxnSpPr>
      <xdr:spPr>
        <a:xfrm>
          <a:off x="10388600" y="99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67441</xdr:rowOff>
    </xdr:from>
    <xdr:ext cx="534377" cy="259045"/>
    <xdr:sp macro="" textlink="">
      <xdr:nvSpPr>
        <xdr:cNvPr id="348" name="普通建設事業費最大値テキスト"/>
        <xdr:cNvSpPr txBox="1"/>
      </xdr:nvSpPr>
      <xdr:spPr>
        <a:xfrm>
          <a:off x="10528300" y="8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120764</xdr:rowOff>
    </xdr:from>
    <xdr:to>
      <xdr:col>55</xdr:col>
      <xdr:colOff>88900</xdr:colOff>
      <xdr:row>50</xdr:row>
      <xdr:rowOff>120764</xdr:rowOff>
    </xdr:to>
    <xdr:cxnSp macro="">
      <xdr:nvCxnSpPr>
        <xdr:cNvPr id="349" name="直線コネクタ 348"/>
        <xdr:cNvCxnSpPr/>
      </xdr:nvCxnSpPr>
      <xdr:spPr>
        <a:xfrm>
          <a:off x="10388600" y="869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88456</xdr:rowOff>
    </xdr:from>
    <xdr:to>
      <xdr:col>55</xdr:col>
      <xdr:colOff>0</xdr:colOff>
      <xdr:row>55</xdr:row>
      <xdr:rowOff>78816</xdr:rowOff>
    </xdr:to>
    <xdr:cxnSp macro="">
      <xdr:nvCxnSpPr>
        <xdr:cNvPr id="350" name="直線コネクタ 349"/>
        <xdr:cNvCxnSpPr/>
      </xdr:nvCxnSpPr>
      <xdr:spPr>
        <a:xfrm flipV="1">
          <a:off x="9639300" y="9175306"/>
          <a:ext cx="838200" cy="33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843</xdr:rowOff>
    </xdr:from>
    <xdr:ext cx="534377" cy="259045"/>
    <xdr:sp macro="" textlink="">
      <xdr:nvSpPr>
        <xdr:cNvPr id="351" name="普通建設事業費平均値テキスト"/>
        <xdr:cNvSpPr txBox="1"/>
      </xdr:nvSpPr>
      <xdr:spPr>
        <a:xfrm>
          <a:off x="10528300" y="925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22416</xdr:rowOff>
    </xdr:from>
    <xdr:to>
      <xdr:col>55</xdr:col>
      <xdr:colOff>50800</xdr:colOff>
      <xdr:row>54</xdr:row>
      <xdr:rowOff>124016</xdr:rowOff>
    </xdr:to>
    <xdr:sp macro="" textlink="">
      <xdr:nvSpPr>
        <xdr:cNvPr id="352" name="フローチャート: 判断 351"/>
        <xdr:cNvSpPr/>
      </xdr:nvSpPr>
      <xdr:spPr>
        <a:xfrm>
          <a:off x="104267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78816</xdr:rowOff>
    </xdr:from>
    <xdr:to>
      <xdr:col>50</xdr:col>
      <xdr:colOff>114300</xdr:colOff>
      <xdr:row>55</xdr:row>
      <xdr:rowOff>86570</xdr:rowOff>
    </xdr:to>
    <xdr:cxnSp macro="">
      <xdr:nvCxnSpPr>
        <xdr:cNvPr id="353" name="直線コネクタ 352"/>
        <xdr:cNvCxnSpPr/>
      </xdr:nvCxnSpPr>
      <xdr:spPr>
        <a:xfrm flipV="1">
          <a:off x="8750300" y="9508566"/>
          <a:ext cx="889000" cy="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102464</xdr:rowOff>
    </xdr:from>
    <xdr:to>
      <xdr:col>50</xdr:col>
      <xdr:colOff>165100</xdr:colOff>
      <xdr:row>55</xdr:row>
      <xdr:rowOff>32614</xdr:rowOff>
    </xdr:to>
    <xdr:sp macro="" textlink="">
      <xdr:nvSpPr>
        <xdr:cNvPr id="354" name="フローチャート: 判断 353"/>
        <xdr:cNvSpPr/>
      </xdr:nvSpPr>
      <xdr:spPr>
        <a:xfrm>
          <a:off x="9588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49141</xdr:rowOff>
    </xdr:from>
    <xdr:ext cx="534377" cy="259045"/>
    <xdr:sp macro="" textlink="">
      <xdr:nvSpPr>
        <xdr:cNvPr id="355" name="テキスト ボックス 354"/>
        <xdr:cNvSpPr txBox="1"/>
      </xdr:nvSpPr>
      <xdr:spPr>
        <a:xfrm>
          <a:off x="9372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86570</xdr:rowOff>
    </xdr:from>
    <xdr:to>
      <xdr:col>45</xdr:col>
      <xdr:colOff>177800</xdr:colOff>
      <xdr:row>55</xdr:row>
      <xdr:rowOff>124670</xdr:rowOff>
    </xdr:to>
    <xdr:cxnSp macro="">
      <xdr:nvCxnSpPr>
        <xdr:cNvPr id="356" name="直線コネクタ 355"/>
        <xdr:cNvCxnSpPr/>
      </xdr:nvCxnSpPr>
      <xdr:spPr>
        <a:xfrm flipV="1">
          <a:off x="7861300" y="9516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41618</xdr:rowOff>
    </xdr:from>
    <xdr:to>
      <xdr:col>46</xdr:col>
      <xdr:colOff>38100</xdr:colOff>
      <xdr:row>54</xdr:row>
      <xdr:rowOff>143218</xdr:rowOff>
    </xdr:to>
    <xdr:sp macro="" textlink="">
      <xdr:nvSpPr>
        <xdr:cNvPr id="357" name="フローチャート: 判断 356"/>
        <xdr:cNvSpPr/>
      </xdr:nvSpPr>
      <xdr:spPr>
        <a:xfrm>
          <a:off x="8699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159745</xdr:rowOff>
    </xdr:from>
    <xdr:ext cx="534377" cy="259045"/>
    <xdr:sp macro="" textlink="">
      <xdr:nvSpPr>
        <xdr:cNvPr id="358" name="テキスト ボックス 357"/>
        <xdr:cNvSpPr txBox="1"/>
      </xdr:nvSpPr>
      <xdr:spPr>
        <a:xfrm>
          <a:off x="8483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50698</xdr:rowOff>
    </xdr:from>
    <xdr:to>
      <xdr:col>41</xdr:col>
      <xdr:colOff>50800</xdr:colOff>
      <xdr:row>55</xdr:row>
      <xdr:rowOff>124670</xdr:rowOff>
    </xdr:to>
    <xdr:cxnSp macro="">
      <xdr:nvCxnSpPr>
        <xdr:cNvPr id="359" name="直線コネクタ 358"/>
        <xdr:cNvCxnSpPr/>
      </xdr:nvCxnSpPr>
      <xdr:spPr>
        <a:xfrm>
          <a:off x="6972300" y="9480448"/>
          <a:ext cx="889000" cy="7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112408</xdr:rowOff>
    </xdr:from>
    <xdr:to>
      <xdr:col>41</xdr:col>
      <xdr:colOff>101600</xdr:colOff>
      <xdr:row>55</xdr:row>
      <xdr:rowOff>42558</xdr:rowOff>
    </xdr:to>
    <xdr:sp macro="" textlink="">
      <xdr:nvSpPr>
        <xdr:cNvPr id="360" name="フローチャート: 判断 359"/>
        <xdr:cNvSpPr/>
      </xdr:nvSpPr>
      <xdr:spPr>
        <a:xfrm>
          <a:off x="7810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59085</xdr:rowOff>
    </xdr:from>
    <xdr:ext cx="534377" cy="259045"/>
    <xdr:sp macro="" textlink="">
      <xdr:nvSpPr>
        <xdr:cNvPr id="361" name="テキスト ボックス 360"/>
        <xdr:cNvSpPr txBox="1"/>
      </xdr:nvSpPr>
      <xdr:spPr>
        <a:xfrm>
          <a:off x="7594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143535</xdr:rowOff>
    </xdr:from>
    <xdr:to>
      <xdr:col>36</xdr:col>
      <xdr:colOff>165100</xdr:colOff>
      <xdr:row>55</xdr:row>
      <xdr:rowOff>73685</xdr:rowOff>
    </xdr:to>
    <xdr:sp macro="" textlink="">
      <xdr:nvSpPr>
        <xdr:cNvPr id="362" name="フローチャート: 判断 361"/>
        <xdr:cNvSpPr/>
      </xdr:nvSpPr>
      <xdr:spPr>
        <a:xfrm>
          <a:off x="6921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90212</xdr:rowOff>
    </xdr:from>
    <xdr:ext cx="534377" cy="259045"/>
    <xdr:sp macro="" textlink="">
      <xdr:nvSpPr>
        <xdr:cNvPr id="363" name="テキスト ボックス 362"/>
        <xdr:cNvSpPr txBox="1"/>
      </xdr:nvSpPr>
      <xdr:spPr>
        <a:xfrm>
          <a:off x="6705111" y="91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37656</xdr:rowOff>
    </xdr:from>
    <xdr:to>
      <xdr:col>55</xdr:col>
      <xdr:colOff>50800</xdr:colOff>
      <xdr:row>53</xdr:row>
      <xdr:rowOff>139256</xdr:rowOff>
    </xdr:to>
    <xdr:sp macro="" textlink="">
      <xdr:nvSpPr>
        <xdr:cNvPr id="369" name="楕円 368"/>
        <xdr:cNvSpPr/>
      </xdr:nvSpPr>
      <xdr:spPr>
        <a:xfrm>
          <a:off x="10426700" y="912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60533</xdr:rowOff>
    </xdr:from>
    <xdr:ext cx="534377" cy="259045"/>
    <xdr:sp macro="" textlink="">
      <xdr:nvSpPr>
        <xdr:cNvPr id="370" name="普通建設事業費該当値テキスト"/>
        <xdr:cNvSpPr txBox="1"/>
      </xdr:nvSpPr>
      <xdr:spPr>
        <a:xfrm>
          <a:off x="10528300" y="897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28016</xdr:rowOff>
    </xdr:from>
    <xdr:to>
      <xdr:col>50</xdr:col>
      <xdr:colOff>165100</xdr:colOff>
      <xdr:row>55</xdr:row>
      <xdr:rowOff>129616</xdr:rowOff>
    </xdr:to>
    <xdr:sp macro="" textlink="">
      <xdr:nvSpPr>
        <xdr:cNvPr id="371" name="楕円 370"/>
        <xdr:cNvSpPr/>
      </xdr:nvSpPr>
      <xdr:spPr>
        <a:xfrm>
          <a:off x="9588500" y="945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120743</xdr:rowOff>
    </xdr:from>
    <xdr:ext cx="534377" cy="259045"/>
    <xdr:sp macro="" textlink="">
      <xdr:nvSpPr>
        <xdr:cNvPr id="372" name="テキスト ボックス 371"/>
        <xdr:cNvSpPr txBox="1"/>
      </xdr:nvSpPr>
      <xdr:spPr>
        <a:xfrm>
          <a:off x="9372111" y="955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35770</xdr:rowOff>
    </xdr:from>
    <xdr:to>
      <xdr:col>46</xdr:col>
      <xdr:colOff>38100</xdr:colOff>
      <xdr:row>55</xdr:row>
      <xdr:rowOff>137370</xdr:rowOff>
    </xdr:to>
    <xdr:sp macro="" textlink="">
      <xdr:nvSpPr>
        <xdr:cNvPr id="373" name="楕円 372"/>
        <xdr:cNvSpPr/>
      </xdr:nvSpPr>
      <xdr:spPr>
        <a:xfrm>
          <a:off x="8699500" y="94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128497</xdr:rowOff>
    </xdr:from>
    <xdr:ext cx="534377" cy="259045"/>
    <xdr:sp macro="" textlink="">
      <xdr:nvSpPr>
        <xdr:cNvPr id="374" name="テキスト ボックス 373"/>
        <xdr:cNvSpPr txBox="1"/>
      </xdr:nvSpPr>
      <xdr:spPr>
        <a:xfrm>
          <a:off x="8483111" y="955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73870</xdr:rowOff>
    </xdr:from>
    <xdr:to>
      <xdr:col>41</xdr:col>
      <xdr:colOff>101600</xdr:colOff>
      <xdr:row>56</xdr:row>
      <xdr:rowOff>4020</xdr:rowOff>
    </xdr:to>
    <xdr:sp macro="" textlink="">
      <xdr:nvSpPr>
        <xdr:cNvPr id="375" name="楕円 374"/>
        <xdr:cNvSpPr/>
      </xdr:nvSpPr>
      <xdr:spPr>
        <a:xfrm>
          <a:off x="7810500" y="95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166597</xdr:rowOff>
    </xdr:from>
    <xdr:ext cx="534377" cy="259045"/>
    <xdr:sp macro="" textlink="">
      <xdr:nvSpPr>
        <xdr:cNvPr id="376" name="テキスト ボックス 375"/>
        <xdr:cNvSpPr txBox="1"/>
      </xdr:nvSpPr>
      <xdr:spPr>
        <a:xfrm>
          <a:off x="7594111" y="959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171348</xdr:rowOff>
    </xdr:from>
    <xdr:to>
      <xdr:col>36</xdr:col>
      <xdr:colOff>165100</xdr:colOff>
      <xdr:row>55</xdr:row>
      <xdr:rowOff>101498</xdr:rowOff>
    </xdr:to>
    <xdr:sp macro="" textlink="">
      <xdr:nvSpPr>
        <xdr:cNvPr id="377" name="楕円 376"/>
        <xdr:cNvSpPr/>
      </xdr:nvSpPr>
      <xdr:spPr>
        <a:xfrm>
          <a:off x="6921500" y="942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92625</xdr:rowOff>
    </xdr:from>
    <xdr:ext cx="534377" cy="259045"/>
    <xdr:sp macro="" textlink="">
      <xdr:nvSpPr>
        <xdr:cNvPr id="378" name="テキスト ボックス 377"/>
        <xdr:cNvSpPr txBox="1"/>
      </xdr:nvSpPr>
      <xdr:spPr>
        <a:xfrm>
          <a:off x="6705111" y="952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31000</xdr:rowOff>
    </xdr:from>
    <xdr:to>
      <xdr:col>54</xdr:col>
      <xdr:colOff>189865</xdr:colOff>
      <xdr:row>78</xdr:row>
      <xdr:rowOff>126709</xdr:rowOff>
    </xdr:to>
    <xdr:cxnSp macro="">
      <xdr:nvCxnSpPr>
        <xdr:cNvPr id="402" name="直線コネクタ 401"/>
        <xdr:cNvCxnSpPr/>
      </xdr:nvCxnSpPr>
      <xdr:spPr>
        <a:xfrm flipV="1">
          <a:off x="10475595" y="12032500"/>
          <a:ext cx="1270" cy="146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130536</xdr:rowOff>
    </xdr:from>
    <xdr:ext cx="469744" cy="259045"/>
    <xdr:sp macro="" textlink="">
      <xdr:nvSpPr>
        <xdr:cNvPr id="403" name="普通建設事業費 （ うち新規整備　）最小値テキスト"/>
        <xdr:cNvSpPr txBox="1"/>
      </xdr:nvSpPr>
      <xdr:spPr>
        <a:xfrm>
          <a:off x="10528300"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126709</xdr:rowOff>
    </xdr:from>
    <xdr:to>
      <xdr:col>55</xdr:col>
      <xdr:colOff>88900</xdr:colOff>
      <xdr:row>78</xdr:row>
      <xdr:rowOff>126709</xdr:rowOff>
    </xdr:to>
    <xdr:cxnSp macro="">
      <xdr:nvCxnSpPr>
        <xdr:cNvPr id="404" name="直線コネクタ 403"/>
        <xdr:cNvCxnSpPr/>
      </xdr:nvCxnSpPr>
      <xdr:spPr>
        <a:xfrm>
          <a:off x="10388600" y="1349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149127</xdr:rowOff>
    </xdr:from>
    <xdr:ext cx="534377" cy="259045"/>
    <xdr:sp macro="" textlink="">
      <xdr:nvSpPr>
        <xdr:cNvPr id="405" name="普通建設事業費 （ うち新規整備　）最大値テキスト"/>
        <xdr:cNvSpPr txBox="1"/>
      </xdr:nvSpPr>
      <xdr:spPr>
        <a:xfrm>
          <a:off x="10528300" y="118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31000</xdr:rowOff>
    </xdr:from>
    <xdr:to>
      <xdr:col>55</xdr:col>
      <xdr:colOff>88900</xdr:colOff>
      <xdr:row>70</xdr:row>
      <xdr:rowOff>31000</xdr:rowOff>
    </xdr:to>
    <xdr:cxnSp macro="">
      <xdr:nvCxnSpPr>
        <xdr:cNvPr id="406" name="直線コネクタ 405"/>
        <xdr:cNvCxnSpPr/>
      </xdr:nvCxnSpPr>
      <xdr:spPr>
        <a:xfrm>
          <a:off x="10388600" y="12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72530</xdr:rowOff>
    </xdr:from>
    <xdr:to>
      <xdr:col>55</xdr:col>
      <xdr:colOff>0</xdr:colOff>
      <xdr:row>76</xdr:row>
      <xdr:rowOff>98247</xdr:rowOff>
    </xdr:to>
    <xdr:cxnSp macro="">
      <xdr:nvCxnSpPr>
        <xdr:cNvPr id="407" name="直線コネクタ 406"/>
        <xdr:cNvCxnSpPr/>
      </xdr:nvCxnSpPr>
      <xdr:spPr>
        <a:xfrm flipV="1">
          <a:off x="9639300" y="12931280"/>
          <a:ext cx="838200" cy="19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87863</xdr:rowOff>
    </xdr:from>
    <xdr:ext cx="534377" cy="259045"/>
    <xdr:sp macro="" textlink="">
      <xdr:nvSpPr>
        <xdr:cNvPr id="408" name="普通建設事業費 （ うち新規整備　）平均値テキスト"/>
        <xdr:cNvSpPr txBox="1"/>
      </xdr:nvSpPr>
      <xdr:spPr>
        <a:xfrm>
          <a:off x="10528300" y="12946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109436</xdr:rowOff>
    </xdr:from>
    <xdr:to>
      <xdr:col>55</xdr:col>
      <xdr:colOff>50800</xdr:colOff>
      <xdr:row>76</xdr:row>
      <xdr:rowOff>39585</xdr:rowOff>
    </xdr:to>
    <xdr:sp macro="" textlink="">
      <xdr:nvSpPr>
        <xdr:cNvPr id="409" name="フローチャート: 判断 408"/>
        <xdr:cNvSpPr/>
      </xdr:nvSpPr>
      <xdr:spPr>
        <a:xfrm>
          <a:off x="104267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76</xdr:row>
      <xdr:rowOff>87724</xdr:rowOff>
    </xdr:from>
    <xdr:to>
      <xdr:col>50</xdr:col>
      <xdr:colOff>63500</xdr:colOff>
      <xdr:row>76</xdr:row>
      <xdr:rowOff>98247</xdr:rowOff>
    </xdr:to>
    <xdr:cxnSp macro="">
      <xdr:nvCxnSpPr>
        <xdr:cNvPr id="410" name="直線コネクタ 409"/>
        <xdr:cNvCxnSpPr>
          <a:stCxn id="430" idx="2"/>
          <a:endCxn id="428" idx="2"/>
        </xdr:cNvCxnSpPr>
      </xdr:nvCxnSpPr>
      <xdr:spPr>
        <a:xfrm>
          <a:off x="7791824" y="13032759"/>
          <a:ext cx="788147" cy="1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159880</xdr:rowOff>
    </xdr:from>
    <xdr:to>
      <xdr:col>50</xdr:col>
      <xdr:colOff>165100</xdr:colOff>
      <xdr:row>76</xdr:row>
      <xdr:rowOff>90030</xdr:rowOff>
    </xdr:to>
    <xdr:sp macro="" textlink="">
      <xdr:nvSpPr>
        <xdr:cNvPr id="411" name="フローチャート: 判断 410"/>
        <xdr:cNvSpPr/>
      </xdr:nvSpPr>
      <xdr:spPr>
        <a:xfrm>
          <a:off x="9588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106557</xdr:rowOff>
    </xdr:from>
    <xdr:ext cx="534377" cy="259045"/>
    <xdr:sp macro="" textlink="">
      <xdr:nvSpPr>
        <xdr:cNvPr id="412" name="テキスト ボックス 411"/>
        <xdr:cNvSpPr txBox="1"/>
      </xdr:nvSpPr>
      <xdr:spPr>
        <a:xfrm>
          <a:off x="9372111" y="127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136019</xdr:rowOff>
    </xdr:from>
    <xdr:to>
      <xdr:col>45</xdr:col>
      <xdr:colOff>127000</xdr:colOff>
      <xdr:row>76</xdr:row>
      <xdr:rowOff>87724</xdr:rowOff>
    </xdr:to>
    <xdr:cxnSp macro="">
      <xdr:nvCxnSpPr>
        <xdr:cNvPr id="413" name="直線コネクタ 412"/>
        <xdr:cNvCxnSpPr>
          <a:endCxn id="430" idx="2"/>
        </xdr:cNvCxnSpPr>
      </xdr:nvCxnSpPr>
      <xdr:spPr>
        <a:xfrm>
          <a:off x="7034306" y="12910725"/>
          <a:ext cx="757518" cy="12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60530</xdr:rowOff>
    </xdr:from>
    <xdr:to>
      <xdr:col>46</xdr:col>
      <xdr:colOff>38100</xdr:colOff>
      <xdr:row>75</xdr:row>
      <xdr:rowOff>161009</xdr:rowOff>
    </xdr:to>
    <xdr:sp macro="" textlink="">
      <xdr:nvSpPr>
        <xdr:cNvPr id="414" name="フローチャート: 判断 413"/>
        <xdr:cNvSpPr/>
      </xdr:nvSpPr>
      <xdr:spPr>
        <a:xfrm>
          <a:off x="7791824" y="12835236"/>
          <a:ext cx="81429" cy="1004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101109</xdr:colOff>
      <xdr:row>74</xdr:row>
      <xdr:rowOff>7207</xdr:rowOff>
    </xdr:from>
    <xdr:ext cx="534377" cy="259045"/>
    <xdr:sp macro="" textlink="">
      <xdr:nvSpPr>
        <xdr:cNvPr id="415" name="テキスト ボックス 414"/>
        <xdr:cNvSpPr txBox="1"/>
      </xdr:nvSpPr>
      <xdr:spPr>
        <a:xfrm>
          <a:off x="7595603" y="1261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127736</xdr:rowOff>
    </xdr:from>
    <xdr:to>
      <xdr:col>41</xdr:col>
      <xdr:colOff>50800</xdr:colOff>
      <xdr:row>75</xdr:row>
      <xdr:rowOff>153949</xdr:rowOff>
    </xdr:to>
    <xdr:cxnSp macro="">
      <xdr:nvCxnSpPr>
        <xdr:cNvPr id="416" name="直線コネクタ 415"/>
        <xdr:cNvCxnSpPr/>
      </xdr:nvCxnSpPr>
      <xdr:spPr>
        <a:xfrm>
          <a:off x="6972300" y="12986486"/>
          <a:ext cx="889000" cy="2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68897</xdr:rowOff>
    </xdr:from>
    <xdr:to>
      <xdr:col>41</xdr:col>
      <xdr:colOff>101600</xdr:colOff>
      <xdr:row>75</xdr:row>
      <xdr:rowOff>170498</xdr:rowOff>
    </xdr:to>
    <xdr:sp macro="" textlink="">
      <xdr:nvSpPr>
        <xdr:cNvPr id="417" name="フローチャート: 判断 416"/>
        <xdr:cNvSpPr/>
      </xdr:nvSpPr>
      <xdr:spPr>
        <a:xfrm>
          <a:off x="7810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15574</xdr:rowOff>
    </xdr:from>
    <xdr:ext cx="534377" cy="259045"/>
    <xdr:sp macro="" textlink="">
      <xdr:nvSpPr>
        <xdr:cNvPr id="418" name="テキスト ボックス 417"/>
        <xdr:cNvSpPr txBox="1"/>
      </xdr:nvSpPr>
      <xdr:spPr>
        <a:xfrm>
          <a:off x="7594111" y="127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21006</xdr:rowOff>
    </xdr:from>
    <xdr:to>
      <xdr:col>36</xdr:col>
      <xdr:colOff>165100</xdr:colOff>
      <xdr:row>75</xdr:row>
      <xdr:rowOff>122606</xdr:rowOff>
    </xdr:to>
    <xdr:sp macro="" textlink="">
      <xdr:nvSpPr>
        <xdr:cNvPr id="419" name="フローチャート: 判断 418"/>
        <xdr:cNvSpPr/>
      </xdr:nvSpPr>
      <xdr:spPr>
        <a:xfrm>
          <a:off x="6921500" y="128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139133</xdr:rowOff>
    </xdr:from>
    <xdr:ext cx="534377" cy="259045"/>
    <xdr:sp macro="" textlink="">
      <xdr:nvSpPr>
        <xdr:cNvPr id="420" name="テキスト ボックス 419"/>
        <xdr:cNvSpPr txBox="1"/>
      </xdr:nvSpPr>
      <xdr:spPr>
        <a:xfrm>
          <a:off x="6705111" y="126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21730</xdr:rowOff>
    </xdr:from>
    <xdr:to>
      <xdr:col>55</xdr:col>
      <xdr:colOff>50800</xdr:colOff>
      <xdr:row>75</xdr:row>
      <xdr:rowOff>123330</xdr:rowOff>
    </xdr:to>
    <xdr:sp macro="" textlink="">
      <xdr:nvSpPr>
        <xdr:cNvPr id="426" name="楕円 425"/>
        <xdr:cNvSpPr/>
      </xdr:nvSpPr>
      <xdr:spPr>
        <a:xfrm>
          <a:off x="10426700" y="128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44607</xdr:rowOff>
    </xdr:from>
    <xdr:ext cx="534377" cy="259045"/>
    <xdr:sp macro="" textlink="">
      <xdr:nvSpPr>
        <xdr:cNvPr id="427" name="普通建設事業費 （ うち新規整備　）該当値テキスト"/>
        <xdr:cNvSpPr txBox="1"/>
      </xdr:nvSpPr>
      <xdr:spPr>
        <a:xfrm>
          <a:off x="10528300" y="1273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47447</xdr:rowOff>
    </xdr:from>
    <xdr:to>
      <xdr:col>50</xdr:col>
      <xdr:colOff>165100</xdr:colOff>
      <xdr:row>76</xdr:row>
      <xdr:rowOff>149047</xdr:rowOff>
    </xdr:to>
    <xdr:sp macro="" textlink="">
      <xdr:nvSpPr>
        <xdr:cNvPr id="428" name="楕円 427"/>
        <xdr:cNvSpPr/>
      </xdr:nvSpPr>
      <xdr:spPr>
        <a:xfrm>
          <a:off x="9588500" y="130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140174</xdr:rowOff>
    </xdr:from>
    <xdr:ext cx="534377" cy="259045"/>
    <xdr:sp macro="" textlink="">
      <xdr:nvSpPr>
        <xdr:cNvPr id="429" name="テキスト ボックス 428"/>
        <xdr:cNvSpPr txBox="1"/>
      </xdr:nvSpPr>
      <xdr:spPr>
        <a:xfrm>
          <a:off x="9372111" y="1317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37484</xdr:rowOff>
    </xdr:from>
    <xdr:to>
      <xdr:col>46</xdr:col>
      <xdr:colOff>38100</xdr:colOff>
      <xdr:row>76</xdr:row>
      <xdr:rowOff>137963</xdr:rowOff>
    </xdr:to>
    <xdr:sp macro="" textlink="">
      <xdr:nvSpPr>
        <xdr:cNvPr id="430" name="楕円 429"/>
        <xdr:cNvSpPr/>
      </xdr:nvSpPr>
      <xdr:spPr>
        <a:xfrm>
          <a:off x="7791824" y="12982519"/>
          <a:ext cx="81429" cy="1004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101113</xdr:colOff>
      <xdr:row>76</xdr:row>
      <xdr:rowOff>120125</xdr:rowOff>
    </xdr:from>
    <xdr:ext cx="534377" cy="259045"/>
    <xdr:sp macro="" textlink="">
      <xdr:nvSpPr>
        <xdr:cNvPr id="431" name="テキスト ボックス 430"/>
        <xdr:cNvSpPr txBox="1"/>
      </xdr:nvSpPr>
      <xdr:spPr>
        <a:xfrm>
          <a:off x="7595607" y="1306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103150</xdr:rowOff>
    </xdr:from>
    <xdr:to>
      <xdr:col>41</xdr:col>
      <xdr:colOff>101600</xdr:colOff>
      <xdr:row>76</xdr:row>
      <xdr:rowOff>33300</xdr:rowOff>
    </xdr:to>
    <xdr:sp macro="" textlink="">
      <xdr:nvSpPr>
        <xdr:cNvPr id="432" name="楕円 431"/>
        <xdr:cNvSpPr/>
      </xdr:nvSpPr>
      <xdr:spPr>
        <a:xfrm>
          <a:off x="7810500" y="129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24426</xdr:rowOff>
    </xdr:from>
    <xdr:ext cx="534377" cy="259045"/>
    <xdr:sp macro="" textlink="">
      <xdr:nvSpPr>
        <xdr:cNvPr id="433" name="テキスト ボックス 432"/>
        <xdr:cNvSpPr txBox="1"/>
      </xdr:nvSpPr>
      <xdr:spPr>
        <a:xfrm>
          <a:off x="7594111" y="1305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76936</xdr:rowOff>
    </xdr:from>
    <xdr:to>
      <xdr:col>36</xdr:col>
      <xdr:colOff>165100</xdr:colOff>
      <xdr:row>76</xdr:row>
      <xdr:rowOff>7086</xdr:rowOff>
    </xdr:to>
    <xdr:sp macro="" textlink="">
      <xdr:nvSpPr>
        <xdr:cNvPr id="434" name="楕円 433"/>
        <xdr:cNvSpPr/>
      </xdr:nvSpPr>
      <xdr:spPr>
        <a:xfrm>
          <a:off x="6921500" y="129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169663</xdr:rowOff>
    </xdr:from>
    <xdr:ext cx="534377" cy="259045"/>
    <xdr:sp macro="" textlink="">
      <xdr:nvSpPr>
        <xdr:cNvPr id="435" name="テキスト ボックス 434"/>
        <xdr:cNvSpPr txBox="1"/>
      </xdr:nvSpPr>
      <xdr:spPr>
        <a:xfrm>
          <a:off x="6705111" y="1302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6" name="直線コネクタ 445"/>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7" name="テキスト ボックス 446"/>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8" name="直線コネクタ 44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9" name="テキスト ボックス 448"/>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0" name="直線コネクタ 449"/>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1" name="テキスト ボックス 450"/>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4" name="直線コネクタ 453"/>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5" name="テキスト ボックス 454"/>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6" name="直線コネクタ 45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57" name="テキスト ボックス 456"/>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8" name="直線コネクタ 457"/>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59" name="テキスト ボックス 458"/>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129984</xdr:rowOff>
    </xdr:from>
    <xdr:to>
      <xdr:col>54</xdr:col>
      <xdr:colOff>189865</xdr:colOff>
      <xdr:row>97</xdr:row>
      <xdr:rowOff>15884</xdr:rowOff>
    </xdr:to>
    <xdr:cxnSp macro="">
      <xdr:nvCxnSpPr>
        <xdr:cNvPr id="463" name="直線コネクタ 462"/>
        <xdr:cNvCxnSpPr/>
      </xdr:nvCxnSpPr>
      <xdr:spPr>
        <a:xfrm flipV="1">
          <a:off x="10475595" y="15560484"/>
          <a:ext cx="1270" cy="1086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19711</xdr:rowOff>
    </xdr:from>
    <xdr:ext cx="534377" cy="259045"/>
    <xdr:sp macro="" textlink="">
      <xdr:nvSpPr>
        <xdr:cNvPr id="464" name="普通建設事業費 （ うち更新整備　）最小値テキスト"/>
        <xdr:cNvSpPr txBox="1"/>
      </xdr:nvSpPr>
      <xdr:spPr>
        <a:xfrm>
          <a:off x="10528300" y="1665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15884</xdr:rowOff>
    </xdr:from>
    <xdr:to>
      <xdr:col>55</xdr:col>
      <xdr:colOff>88900</xdr:colOff>
      <xdr:row>97</xdr:row>
      <xdr:rowOff>15884</xdr:rowOff>
    </xdr:to>
    <xdr:cxnSp macro="">
      <xdr:nvCxnSpPr>
        <xdr:cNvPr id="465" name="直線コネクタ 464"/>
        <xdr:cNvCxnSpPr/>
      </xdr:nvCxnSpPr>
      <xdr:spPr>
        <a:xfrm>
          <a:off x="10388600" y="16646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76661</xdr:rowOff>
    </xdr:from>
    <xdr:ext cx="534377" cy="259045"/>
    <xdr:sp macro="" textlink="">
      <xdr:nvSpPr>
        <xdr:cNvPr id="466" name="普通建設事業費 （ うち更新整備　）最大値テキスト"/>
        <xdr:cNvSpPr txBox="1"/>
      </xdr:nvSpPr>
      <xdr:spPr>
        <a:xfrm>
          <a:off x="10528300" y="1533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129984</xdr:rowOff>
    </xdr:from>
    <xdr:to>
      <xdr:col>55</xdr:col>
      <xdr:colOff>88900</xdr:colOff>
      <xdr:row>90</xdr:row>
      <xdr:rowOff>129984</xdr:rowOff>
    </xdr:to>
    <xdr:cxnSp macro="">
      <xdr:nvCxnSpPr>
        <xdr:cNvPr id="467" name="直線コネクタ 466"/>
        <xdr:cNvCxnSpPr/>
      </xdr:nvCxnSpPr>
      <xdr:spPr>
        <a:xfrm>
          <a:off x="10388600" y="1556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101381</xdr:rowOff>
    </xdr:from>
    <xdr:to>
      <xdr:col>55</xdr:col>
      <xdr:colOff>0</xdr:colOff>
      <xdr:row>94</xdr:row>
      <xdr:rowOff>134499</xdr:rowOff>
    </xdr:to>
    <xdr:cxnSp macro="">
      <xdr:nvCxnSpPr>
        <xdr:cNvPr id="468" name="直線コネクタ 467"/>
        <xdr:cNvCxnSpPr/>
      </xdr:nvCxnSpPr>
      <xdr:spPr>
        <a:xfrm flipV="1">
          <a:off x="9639300" y="16046231"/>
          <a:ext cx="838200" cy="20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66143</xdr:rowOff>
    </xdr:from>
    <xdr:ext cx="534377" cy="259045"/>
    <xdr:sp macro="" textlink="">
      <xdr:nvSpPr>
        <xdr:cNvPr id="469" name="普通建設事業費 （ うち更新整備　）平均値テキスト"/>
        <xdr:cNvSpPr txBox="1"/>
      </xdr:nvSpPr>
      <xdr:spPr>
        <a:xfrm>
          <a:off x="10528300" y="15839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43266</xdr:rowOff>
    </xdr:from>
    <xdr:to>
      <xdr:col>55</xdr:col>
      <xdr:colOff>50800</xdr:colOff>
      <xdr:row>93</xdr:row>
      <xdr:rowOff>144866</xdr:rowOff>
    </xdr:to>
    <xdr:sp macro="" textlink="">
      <xdr:nvSpPr>
        <xdr:cNvPr id="470" name="フローチャート: 判断 469"/>
        <xdr:cNvSpPr/>
      </xdr:nvSpPr>
      <xdr:spPr>
        <a:xfrm>
          <a:off x="10426700" y="1598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94</xdr:row>
      <xdr:rowOff>134500</xdr:rowOff>
    </xdr:from>
    <xdr:to>
      <xdr:col>50</xdr:col>
      <xdr:colOff>114300</xdr:colOff>
      <xdr:row>95</xdr:row>
      <xdr:rowOff>51977</xdr:rowOff>
    </xdr:to>
    <xdr:cxnSp macro="">
      <xdr:nvCxnSpPr>
        <xdr:cNvPr id="471" name="直線コネクタ 470"/>
        <xdr:cNvCxnSpPr>
          <a:stCxn id="491" idx="2"/>
        </xdr:cNvCxnSpPr>
      </xdr:nvCxnSpPr>
      <xdr:spPr>
        <a:xfrm flipV="1">
          <a:off x="7791824" y="16145465"/>
          <a:ext cx="838947" cy="8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125504</xdr:rowOff>
    </xdr:from>
    <xdr:to>
      <xdr:col>50</xdr:col>
      <xdr:colOff>165100</xdr:colOff>
      <xdr:row>94</xdr:row>
      <xdr:rowOff>55654</xdr:rowOff>
    </xdr:to>
    <xdr:sp macro="" textlink="">
      <xdr:nvSpPr>
        <xdr:cNvPr id="472" name="フローチャート: 判断 471"/>
        <xdr:cNvSpPr/>
      </xdr:nvSpPr>
      <xdr:spPr>
        <a:xfrm>
          <a:off x="9588500" y="16070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72181</xdr:rowOff>
    </xdr:from>
    <xdr:ext cx="534377" cy="259045"/>
    <xdr:sp macro="" textlink="">
      <xdr:nvSpPr>
        <xdr:cNvPr id="473" name="テキスト ボックス 472"/>
        <xdr:cNvSpPr txBox="1"/>
      </xdr:nvSpPr>
      <xdr:spPr>
        <a:xfrm>
          <a:off x="9372111" y="1584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51977</xdr:rowOff>
    </xdr:from>
    <xdr:to>
      <xdr:col>45</xdr:col>
      <xdr:colOff>127000</xdr:colOff>
      <xdr:row>95</xdr:row>
      <xdr:rowOff>166532</xdr:rowOff>
    </xdr:to>
    <xdr:cxnSp macro="">
      <xdr:nvCxnSpPr>
        <xdr:cNvPr id="474" name="直線コネクタ 473"/>
        <xdr:cNvCxnSpPr>
          <a:endCxn id="491" idx="2"/>
        </xdr:cNvCxnSpPr>
      </xdr:nvCxnSpPr>
      <xdr:spPr>
        <a:xfrm flipV="1">
          <a:off x="7034306" y="16233271"/>
          <a:ext cx="757518" cy="11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17806</xdr:rowOff>
    </xdr:from>
    <xdr:to>
      <xdr:col>46</xdr:col>
      <xdr:colOff>38100</xdr:colOff>
      <xdr:row>94</xdr:row>
      <xdr:rowOff>119406</xdr:rowOff>
    </xdr:to>
    <xdr:sp macro="" textlink="">
      <xdr:nvSpPr>
        <xdr:cNvPr id="475" name="フローチャート: 判断 474"/>
        <xdr:cNvSpPr/>
      </xdr:nvSpPr>
      <xdr:spPr>
        <a:xfrm>
          <a:off x="7791824" y="16028771"/>
          <a:ext cx="814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101112</xdr:colOff>
      <xdr:row>92</xdr:row>
      <xdr:rowOff>134812</xdr:rowOff>
    </xdr:from>
    <xdr:ext cx="534377" cy="259045"/>
    <xdr:sp macro="" textlink="">
      <xdr:nvSpPr>
        <xdr:cNvPr id="476" name="テキスト ボックス 475"/>
        <xdr:cNvSpPr txBox="1"/>
      </xdr:nvSpPr>
      <xdr:spPr>
        <a:xfrm>
          <a:off x="7595606" y="1580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149158</xdr:rowOff>
    </xdr:from>
    <xdr:to>
      <xdr:col>41</xdr:col>
      <xdr:colOff>50800</xdr:colOff>
      <xdr:row>95</xdr:row>
      <xdr:rowOff>166532</xdr:rowOff>
    </xdr:to>
    <xdr:cxnSp macro="">
      <xdr:nvCxnSpPr>
        <xdr:cNvPr id="477" name="直線コネクタ 476"/>
        <xdr:cNvCxnSpPr/>
      </xdr:nvCxnSpPr>
      <xdr:spPr>
        <a:xfrm>
          <a:off x="6972300" y="16436908"/>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74127</xdr:rowOff>
    </xdr:from>
    <xdr:to>
      <xdr:col>41</xdr:col>
      <xdr:colOff>101600</xdr:colOff>
      <xdr:row>95</xdr:row>
      <xdr:rowOff>4277</xdr:rowOff>
    </xdr:to>
    <xdr:sp macro="" textlink="">
      <xdr:nvSpPr>
        <xdr:cNvPr id="478" name="フローチャート: 判断 477"/>
        <xdr:cNvSpPr/>
      </xdr:nvSpPr>
      <xdr:spPr>
        <a:xfrm>
          <a:off x="7810500" y="1619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20804</xdr:rowOff>
    </xdr:from>
    <xdr:ext cx="534377" cy="259045"/>
    <xdr:sp macro="" textlink="">
      <xdr:nvSpPr>
        <xdr:cNvPr id="479" name="テキスト ボックス 478"/>
        <xdr:cNvSpPr txBox="1"/>
      </xdr:nvSpPr>
      <xdr:spPr>
        <a:xfrm>
          <a:off x="7594111" y="159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139536</xdr:rowOff>
    </xdr:from>
    <xdr:to>
      <xdr:col>36</xdr:col>
      <xdr:colOff>165100</xdr:colOff>
      <xdr:row>95</xdr:row>
      <xdr:rowOff>69686</xdr:rowOff>
    </xdr:to>
    <xdr:sp macro="" textlink="">
      <xdr:nvSpPr>
        <xdr:cNvPr id="480" name="フローチャート: 判断 479"/>
        <xdr:cNvSpPr/>
      </xdr:nvSpPr>
      <xdr:spPr>
        <a:xfrm>
          <a:off x="6921500" y="1625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86213</xdr:rowOff>
    </xdr:from>
    <xdr:ext cx="534377" cy="259045"/>
    <xdr:sp macro="" textlink="">
      <xdr:nvSpPr>
        <xdr:cNvPr id="481" name="テキスト ボックス 480"/>
        <xdr:cNvSpPr txBox="1"/>
      </xdr:nvSpPr>
      <xdr:spPr>
        <a:xfrm>
          <a:off x="6705111" y="1603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50581</xdr:rowOff>
    </xdr:from>
    <xdr:to>
      <xdr:col>55</xdr:col>
      <xdr:colOff>50800</xdr:colOff>
      <xdr:row>93</xdr:row>
      <xdr:rowOff>152181</xdr:rowOff>
    </xdr:to>
    <xdr:sp macro="" textlink="">
      <xdr:nvSpPr>
        <xdr:cNvPr id="487" name="楕円 486"/>
        <xdr:cNvSpPr/>
      </xdr:nvSpPr>
      <xdr:spPr>
        <a:xfrm>
          <a:off x="10426700" y="1599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29008</xdr:rowOff>
    </xdr:from>
    <xdr:ext cx="534377" cy="259045"/>
    <xdr:sp macro="" textlink="">
      <xdr:nvSpPr>
        <xdr:cNvPr id="488" name="普通建設事業費 （ うち更新整備　）該当値テキスト"/>
        <xdr:cNvSpPr txBox="1"/>
      </xdr:nvSpPr>
      <xdr:spPr>
        <a:xfrm>
          <a:off x="10528300" y="1597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83699</xdr:rowOff>
    </xdr:from>
    <xdr:to>
      <xdr:col>50</xdr:col>
      <xdr:colOff>165100</xdr:colOff>
      <xdr:row>95</xdr:row>
      <xdr:rowOff>13849</xdr:rowOff>
    </xdr:to>
    <xdr:sp macro="" textlink="">
      <xdr:nvSpPr>
        <xdr:cNvPr id="489" name="楕円 488"/>
        <xdr:cNvSpPr/>
      </xdr:nvSpPr>
      <xdr:spPr>
        <a:xfrm>
          <a:off x="9588500" y="1619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4976</xdr:rowOff>
    </xdr:from>
    <xdr:ext cx="534377" cy="259045"/>
    <xdr:sp macro="" textlink="">
      <xdr:nvSpPr>
        <xdr:cNvPr id="490" name="テキスト ボックス 489"/>
        <xdr:cNvSpPr txBox="1"/>
      </xdr:nvSpPr>
      <xdr:spPr>
        <a:xfrm>
          <a:off x="9372111" y="162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1737</xdr:rowOff>
    </xdr:from>
    <xdr:to>
      <xdr:col>46</xdr:col>
      <xdr:colOff>38100</xdr:colOff>
      <xdr:row>95</xdr:row>
      <xdr:rowOff>102217</xdr:rowOff>
    </xdr:to>
    <xdr:sp macro="" textlink="">
      <xdr:nvSpPr>
        <xdr:cNvPr id="491" name="楕円 490"/>
        <xdr:cNvSpPr/>
      </xdr:nvSpPr>
      <xdr:spPr>
        <a:xfrm>
          <a:off x="7791824" y="16183031"/>
          <a:ext cx="81429" cy="1004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101113</xdr:colOff>
      <xdr:row>95</xdr:row>
      <xdr:rowOff>39553</xdr:rowOff>
    </xdr:from>
    <xdr:ext cx="534377" cy="259045"/>
    <xdr:sp macro="" textlink="">
      <xdr:nvSpPr>
        <xdr:cNvPr id="492" name="テキスト ボックス 491"/>
        <xdr:cNvSpPr txBox="1"/>
      </xdr:nvSpPr>
      <xdr:spPr>
        <a:xfrm>
          <a:off x="7595607" y="1622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115732</xdr:rowOff>
    </xdr:from>
    <xdr:to>
      <xdr:col>41</xdr:col>
      <xdr:colOff>101600</xdr:colOff>
      <xdr:row>96</xdr:row>
      <xdr:rowOff>45882</xdr:rowOff>
    </xdr:to>
    <xdr:sp macro="" textlink="">
      <xdr:nvSpPr>
        <xdr:cNvPr id="493" name="楕円 492"/>
        <xdr:cNvSpPr/>
      </xdr:nvSpPr>
      <xdr:spPr>
        <a:xfrm>
          <a:off x="7810500" y="1640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37009</xdr:rowOff>
    </xdr:from>
    <xdr:ext cx="534377" cy="259045"/>
    <xdr:sp macro="" textlink="">
      <xdr:nvSpPr>
        <xdr:cNvPr id="494" name="テキスト ボックス 493"/>
        <xdr:cNvSpPr txBox="1"/>
      </xdr:nvSpPr>
      <xdr:spPr>
        <a:xfrm>
          <a:off x="7594111" y="1649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98358</xdr:rowOff>
    </xdr:from>
    <xdr:to>
      <xdr:col>36</xdr:col>
      <xdr:colOff>165100</xdr:colOff>
      <xdr:row>96</xdr:row>
      <xdr:rowOff>28508</xdr:rowOff>
    </xdr:to>
    <xdr:sp macro="" textlink="">
      <xdr:nvSpPr>
        <xdr:cNvPr id="495" name="楕円 494"/>
        <xdr:cNvSpPr/>
      </xdr:nvSpPr>
      <xdr:spPr>
        <a:xfrm>
          <a:off x="6921500" y="163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19635</xdr:rowOff>
    </xdr:from>
    <xdr:ext cx="534377" cy="259045"/>
    <xdr:sp macro="" textlink="">
      <xdr:nvSpPr>
        <xdr:cNvPr id="496" name="テキスト ボックス 495"/>
        <xdr:cNvSpPr txBox="1"/>
      </xdr:nvSpPr>
      <xdr:spPr>
        <a:xfrm>
          <a:off x="6705111" y="1647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130229</xdr:rowOff>
    </xdr:from>
    <xdr:to>
      <xdr:col>85</xdr:col>
      <xdr:colOff>126364</xdr:colOff>
      <xdr:row>39</xdr:row>
      <xdr:rowOff>98878</xdr:rowOff>
    </xdr:to>
    <xdr:cxnSp macro="">
      <xdr:nvCxnSpPr>
        <xdr:cNvPr id="522" name="直線コネクタ 521"/>
        <xdr:cNvCxnSpPr/>
      </xdr:nvCxnSpPr>
      <xdr:spPr>
        <a:xfrm flipV="1">
          <a:off x="16317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76906</xdr:rowOff>
    </xdr:from>
    <xdr:ext cx="534377" cy="259045"/>
    <xdr:sp macro="" textlink="">
      <xdr:nvSpPr>
        <xdr:cNvPr id="525" name="災害復旧事業費最大値テキスト"/>
        <xdr:cNvSpPr txBox="1"/>
      </xdr:nvSpPr>
      <xdr:spPr>
        <a:xfrm>
          <a:off x="16370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130229</xdr:rowOff>
    </xdr:from>
    <xdr:to>
      <xdr:col>86</xdr:col>
      <xdr:colOff>25400</xdr:colOff>
      <xdr:row>30</xdr:row>
      <xdr:rowOff>130229</xdr:rowOff>
    </xdr:to>
    <xdr:cxnSp macro="">
      <xdr:nvCxnSpPr>
        <xdr:cNvPr id="526" name="直線コネクタ 525"/>
        <xdr:cNvCxnSpPr/>
      </xdr:nvCxnSpPr>
      <xdr:spPr>
        <a:xfrm>
          <a:off x="16230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98661</xdr:rowOff>
    </xdr:from>
    <xdr:to>
      <xdr:col>85</xdr:col>
      <xdr:colOff>127000</xdr:colOff>
      <xdr:row>39</xdr:row>
      <xdr:rowOff>98878</xdr:rowOff>
    </xdr:to>
    <xdr:cxnSp macro="">
      <xdr:nvCxnSpPr>
        <xdr:cNvPr id="527" name="直線コネクタ 526"/>
        <xdr:cNvCxnSpPr/>
      </xdr:nvCxnSpPr>
      <xdr:spPr>
        <a:xfrm>
          <a:off x="15481300" y="6785211"/>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141604</xdr:rowOff>
    </xdr:from>
    <xdr:ext cx="378565" cy="259045"/>
    <xdr:sp macro="" textlink="">
      <xdr:nvSpPr>
        <xdr:cNvPr id="528" name="災害復旧事業費平均値テキスト"/>
        <xdr:cNvSpPr txBox="1"/>
      </xdr:nvSpPr>
      <xdr:spPr>
        <a:xfrm>
          <a:off x="16370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118727</xdr:rowOff>
    </xdr:from>
    <xdr:to>
      <xdr:col>85</xdr:col>
      <xdr:colOff>177800</xdr:colOff>
      <xdr:row>39</xdr:row>
      <xdr:rowOff>48877</xdr:rowOff>
    </xdr:to>
    <xdr:sp macro="" textlink="">
      <xdr:nvSpPr>
        <xdr:cNvPr id="529" name="フローチャート: 判断 528"/>
        <xdr:cNvSpPr/>
      </xdr:nvSpPr>
      <xdr:spPr>
        <a:xfrm>
          <a:off x="16268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97790</xdr:rowOff>
    </xdr:from>
    <xdr:to>
      <xdr:col>81</xdr:col>
      <xdr:colOff>50800</xdr:colOff>
      <xdr:row>39</xdr:row>
      <xdr:rowOff>98661</xdr:rowOff>
    </xdr:to>
    <xdr:cxnSp macro="">
      <xdr:nvCxnSpPr>
        <xdr:cNvPr id="530" name="直線コネクタ 529"/>
        <xdr:cNvCxnSpPr/>
      </xdr:nvCxnSpPr>
      <xdr:spPr>
        <a:xfrm>
          <a:off x="14592300" y="6784340"/>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124170</xdr:rowOff>
    </xdr:from>
    <xdr:to>
      <xdr:col>81</xdr:col>
      <xdr:colOff>101600</xdr:colOff>
      <xdr:row>39</xdr:row>
      <xdr:rowOff>54320</xdr:rowOff>
    </xdr:to>
    <xdr:sp macro="" textlink="">
      <xdr:nvSpPr>
        <xdr:cNvPr id="531" name="フローチャート: 判断 530"/>
        <xdr:cNvSpPr/>
      </xdr:nvSpPr>
      <xdr:spPr>
        <a:xfrm>
          <a:off x="15430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70847</xdr:rowOff>
    </xdr:from>
    <xdr:ext cx="378565" cy="259045"/>
    <xdr:sp macro="" textlink="">
      <xdr:nvSpPr>
        <xdr:cNvPr id="532" name="テキスト ボックス 531"/>
        <xdr:cNvSpPr txBox="1"/>
      </xdr:nvSpPr>
      <xdr:spPr>
        <a:xfrm>
          <a:off x="15292017" y="641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55771</xdr:rowOff>
    </xdr:from>
    <xdr:to>
      <xdr:col>76</xdr:col>
      <xdr:colOff>114300</xdr:colOff>
      <xdr:row>39</xdr:row>
      <xdr:rowOff>97790</xdr:rowOff>
    </xdr:to>
    <xdr:cxnSp macro="">
      <xdr:nvCxnSpPr>
        <xdr:cNvPr id="533" name="直線コネクタ 532"/>
        <xdr:cNvCxnSpPr/>
      </xdr:nvCxnSpPr>
      <xdr:spPr>
        <a:xfrm>
          <a:off x="13703300" y="6742321"/>
          <a:ext cx="889000" cy="4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120360</xdr:rowOff>
    </xdr:from>
    <xdr:to>
      <xdr:col>76</xdr:col>
      <xdr:colOff>165100</xdr:colOff>
      <xdr:row>39</xdr:row>
      <xdr:rowOff>50510</xdr:rowOff>
    </xdr:to>
    <xdr:sp macro="" textlink="">
      <xdr:nvSpPr>
        <xdr:cNvPr id="534" name="フローチャート: 判断 533"/>
        <xdr:cNvSpPr/>
      </xdr:nvSpPr>
      <xdr:spPr>
        <a:xfrm>
          <a:off x="14541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67037</xdr:rowOff>
    </xdr:from>
    <xdr:ext cx="378565" cy="259045"/>
    <xdr:sp macro="" textlink="">
      <xdr:nvSpPr>
        <xdr:cNvPr id="535" name="テキスト ボックス 534"/>
        <xdr:cNvSpPr txBox="1"/>
      </xdr:nvSpPr>
      <xdr:spPr>
        <a:xfrm>
          <a:off x="14403017" y="6410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55771</xdr:rowOff>
    </xdr:from>
    <xdr:to>
      <xdr:col>71</xdr:col>
      <xdr:colOff>177800</xdr:colOff>
      <xdr:row>39</xdr:row>
      <xdr:rowOff>86142</xdr:rowOff>
    </xdr:to>
    <xdr:cxnSp macro="">
      <xdr:nvCxnSpPr>
        <xdr:cNvPr id="536" name="直線コネクタ 535"/>
        <xdr:cNvCxnSpPr/>
      </xdr:nvCxnSpPr>
      <xdr:spPr>
        <a:xfrm flipV="1">
          <a:off x="12814300" y="6742321"/>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73551</xdr:rowOff>
    </xdr:from>
    <xdr:to>
      <xdr:col>72</xdr:col>
      <xdr:colOff>38100</xdr:colOff>
      <xdr:row>39</xdr:row>
      <xdr:rowOff>3701</xdr:rowOff>
    </xdr:to>
    <xdr:sp macro="" textlink="">
      <xdr:nvSpPr>
        <xdr:cNvPr id="537" name="フローチャート: 判断 536"/>
        <xdr:cNvSpPr/>
      </xdr:nvSpPr>
      <xdr:spPr>
        <a:xfrm>
          <a:off x="13652500" y="65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20228</xdr:rowOff>
    </xdr:from>
    <xdr:ext cx="469744" cy="259045"/>
    <xdr:sp macro="" textlink="">
      <xdr:nvSpPr>
        <xdr:cNvPr id="538" name="テキスト ボックス 537"/>
        <xdr:cNvSpPr txBox="1"/>
      </xdr:nvSpPr>
      <xdr:spPr>
        <a:xfrm>
          <a:off x="13468428" y="636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37846</xdr:rowOff>
    </xdr:from>
    <xdr:to>
      <xdr:col>67</xdr:col>
      <xdr:colOff>101600</xdr:colOff>
      <xdr:row>38</xdr:row>
      <xdr:rowOff>139446</xdr:rowOff>
    </xdr:to>
    <xdr:sp macro="" textlink="">
      <xdr:nvSpPr>
        <xdr:cNvPr id="539" name="フローチャート: 判断 538"/>
        <xdr:cNvSpPr/>
      </xdr:nvSpPr>
      <xdr:spPr>
        <a:xfrm>
          <a:off x="1276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155973</xdr:rowOff>
    </xdr:from>
    <xdr:ext cx="469744" cy="259045"/>
    <xdr:sp macro="" textlink="">
      <xdr:nvSpPr>
        <xdr:cNvPr id="540" name="テキスト ボックス 539"/>
        <xdr:cNvSpPr txBox="1"/>
      </xdr:nvSpPr>
      <xdr:spPr>
        <a:xfrm>
          <a:off x="12579428" y="63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7"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47861</xdr:rowOff>
    </xdr:from>
    <xdr:to>
      <xdr:col>81</xdr:col>
      <xdr:colOff>101600</xdr:colOff>
      <xdr:row>39</xdr:row>
      <xdr:rowOff>149461</xdr:rowOff>
    </xdr:to>
    <xdr:sp macro="" textlink="">
      <xdr:nvSpPr>
        <xdr:cNvPr id="548" name="楕円 547"/>
        <xdr:cNvSpPr/>
      </xdr:nvSpPr>
      <xdr:spPr>
        <a:xfrm>
          <a:off x="15430500" y="67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140588</xdr:rowOff>
    </xdr:from>
    <xdr:ext cx="249299" cy="259045"/>
    <xdr:sp macro="" textlink="">
      <xdr:nvSpPr>
        <xdr:cNvPr id="549" name="テキスト ボックス 548"/>
        <xdr:cNvSpPr txBox="1"/>
      </xdr:nvSpPr>
      <xdr:spPr>
        <a:xfrm>
          <a:off x="15356650" y="68271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46990</xdr:rowOff>
    </xdr:from>
    <xdr:to>
      <xdr:col>76</xdr:col>
      <xdr:colOff>165100</xdr:colOff>
      <xdr:row>39</xdr:row>
      <xdr:rowOff>148590</xdr:rowOff>
    </xdr:to>
    <xdr:sp macro="" textlink="">
      <xdr:nvSpPr>
        <xdr:cNvPr id="550" name="楕円 549"/>
        <xdr:cNvSpPr/>
      </xdr:nvSpPr>
      <xdr:spPr>
        <a:xfrm>
          <a:off x="14541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139717</xdr:rowOff>
    </xdr:from>
    <xdr:ext cx="313932" cy="259045"/>
    <xdr:sp macro="" textlink="">
      <xdr:nvSpPr>
        <xdr:cNvPr id="551" name="テキスト ボックス 550"/>
        <xdr:cNvSpPr txBox="1"/>
      </xdr:nvSpPr>
      <xdr:spPr>
        <a:xfrm>
          <a:off x="14435333" y="68262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4971</xdr:rowOff>
    </xdr:from>
    <xdr:to>
      <xdr:col>72</xdr:col>
      <xdr:colOff>38100</xdr:colOff>
      <xdr:row>39</xdr:row>
      <xdr:rowOff>106571</xdr:rowOff>
    </xdr:to>
    <xdr:sp macro="" textlink="">
      <xdr:nvSpPr>
        <xdr:cNvPr id="552" name="楕円 551"/>
        <xdr:cNvSpPr/>
      </xdr:nvSpPr>
      <xdr:spPr>
        <a:xfrm>
          <a:off x="13652500" y="66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97698</xdr:rowOff>
    </xdr:from>
    <xdr:ext cx="378565" cy="259045"/>
    <xdr:sp macro="" textlink="">
      <xdr:nvSpPr>
        <xdr:cNvPr id="553" name="テキスト ボックス 552"/>
        <xdr:cNvSpPr txBox="1"/>
      </xdr:nvSpPr>
      <xdr:spPr>
        <a:xfrm>
          <a:off x="13514017" y="67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35342</xdr:rowOff>
    </xdr:from>
    <xdr:to>
      <xdr:col>67</xdr:col>
      <xdr:colOff>101600</xdr:colOff>
      <xdr:row>39</xdr:row>
      <xdr:rowOff>136942</xdr:rowOff>
    </xdr:to>
    <xdr:sp macro="" textlink="">
      <xdr:nvSpPr>
        <xdr:cNvPr id="554" name="楕円 553"/>
        <xdr:cNvSpPr/>
      </xdr:nvSpPr>
      <xdr:spPr>
        <a:xfrm>
          <a:off x="12763500" y="67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128069</xdr:rowOff>
    </xdr:from>
    <xdr:ext cx="378565" cy="259045"/>
    <xdr:sp macro="" textlink="">
      <xdr:nvSpPr>
        <xdr:cNvPr id="555" name="テキスト ボックス 554"/>
        <xdr:cNvSpPr txBox="1"/>
      </xdr:nvSpPr>
      <xdr:spPr>
        <a:xfrm>
          <a:off x="12625017" y="681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5" name="テキスト ボックス 614"/>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7" name="テキスト ボックス 616"/>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143625</xdr:rowOff>
    </xdr:from>
    <xdr:to>
      <xdr:col>85</xdr:col>
      <xdr:colOff>126364</xdr:colOff>
      <xdr:row>79</xdr:row>
      <xdr:rowOff>93294</xdr:rowOff>
    </xdr:to>
    <xdr:cxnSp macro="">
      <xdr:nvCxnSpPr>
        <xdr:cNvPr id="629" name="直線コネクタ 628"/>
        <xdr:cNvCxnSpPr/>
      </xdr:nvCxnSpPr>
      <xdr:spPr>
        <a:xfrm flipV="1">
          <a:off x="16317595" y="11973675"/>
          <a:ext cx="1269" cy="166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97121</xdr:rowOff>
    </xdr:from>
    <xdr:ext cx="534377" cy="259045"/>
    <xdr:sp macro="" textlink="">
      <xdr:nvSpPr>
        <xdr:cNvPr id="630" name="公債費最小値テキスト"/>
        <xdr:cNvSpPr txBox="1"/>
      </xdr:nvSpPr>
      <xdr:spPr>
        <a:xfrm>
          <a:off x="16370300" y="136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93294</xdr:rowOff>
    </xdr:from>
    <xdr:to>
      <xdr:col>86</xdr:col>
      <xdr:colOff>25400</xdr:colOff>
      <xdr:row>79</xdr:row>
      <xdr:rowOff>93294</xdr:rowOff>
    </xdr:to>
    <xdr:cxnSp macro="">
      <xdr:nvCxnSpPr>
        <xdr:cNvPr id="631" name="直線コネクタ 630"/>
        <xdr:cNvCxnSpPr/>
      </xdr:nvCxnSpPr>
      <xdr:spPr>
        <a:xfrm>
          <a:off x="16230600" y="136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90302</xdr:rowOff>
    </xdr:from>
    <xdr:ext cx="534377" cy="259045"/>
    <xdr:sp macro="" textlink="">
      <xdr:nvSpPr>
        <xdr:cNvPr id="632" name="公債費最大値テキスト"/>
        <xdr:cNvSpPr txBox="1"/>
      </xdr:nvSpPr>
      <xdr:spPr>
        <a:xfrm>
          <a:off x="16370300" y="117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143625</xdr:rowOff>
    </xdr:from>
    <xdr:to>
      <xdr:col>86</xdr:col>
      <xdr:colOff>25400</xdr:colOff>
      <xdr:row>69</xdr:row>
      <xdr:rowOff>143625</xdr:rowOff>
    </xdr:to>
    <xdr:cxnSp macro="">
      <xdr:nvCxnSpPr>
        <xdr:cNvPr id="633" name="直線コネクタ 632"/>
        <xdr:cNvCxnSpPr/>
      </xdr:nvCxnSpPr>
      <xdr:spPr>
        <a:xfrm>
          <a:off x="16230600" y="119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2693</xdr:rowOff>
    </xdr:from>
    <xdr:to>
      <xdr:col>85</xdr:col>
      <xdr:colOff>127000</xdr:colOff>
      <xdr:row>79</xdr:row>
      <xdr:rowOff>9361</xdr:rowOff>
    </xdr:to>
    <xdr:cxnSp macro="">
      <xdr:nvCxnSpPr>
        <xdr:cNvPr id="634" name="直線コネクタ 633"/>
        <xdr:cNvCxnSpPr/>
      </xdr:nvCxnSpPr>
      <xdr:spPr>
        <a:xfrm>
          <a:off x="15481300" y="13547243"/>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17556</xdr:rowOff>
    </xdr:from>
    <xdr:ext cx="534377" cy="259045"/>
    <xdr:sp macro="" textlink="">
      <xdr:nvSpPr>
        <xdr:cNvPr id="635" name="公債費平均値テキスト"/>
        <xdr:cNvSpPr txBox="1"/>
      </xdr:nvSpPr>
      <xdr:spPr>
        <a:xfrm>
          <a:off x="16370300" y="127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166129</xdr:rowOff>
    </xdr:from>
    <xdr:to>
      <xdr:col>85</xdr:col>
      <xdr:colOff>177800</xdr:colOff>
      <xdr:row>75</xdr:row>
      <xdr:rowOff>96279</xdr:rowOff>
    </xdr:to>
    <xdr:sp macro="" textlink="">
      <xdr:nvSpPr>
        <xdr:cNvPr id="636" name="フローチャート: 判断 635"/>
        <xdr:cNvSpPr/>
      </xdr:nvSpPr>
      <xdr:spPr>
        <a:xfrm>
          <a:off x="162687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137376</xdr:rowOff>
    </xdr:from>
    <xdr:to>
      <xdr:col>81</xdr:col>
      <xdr:colOff>50800</xdr:colOff>
      <xdr:row>79</xdr:row>
      <xdr:rowOff>2693</xdr:rowOff>
    </xdr:to>
    <xdr:cxnSp macro="">
      <xdr:nvCxnSpPr>
        <xdr:cNvPr id="637" name="直線コネクタ 636"/>
        <xdr:cNvCxnSpPr/>
      </xdr:nvCxnSpPr>
      <xdr:spPr>
        <a:xfrm>
          <a:off x="14592300" y="13510476"/>
          <a:ext cx="8890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22949</xdr:rowOff>
    </xdr:from>
    <xdr:to>
      <xdr:col>81</xdr:col>
      <xdr:colOff>101600</xdr:colOff>
      <xdr:row>75</xdr:row>
      <xdr:rowOff>124549</xdr:rowOff>
    </xdr:to>
    <xdr:sp macro="" textlink="">
      <xdr:nvSpPr>
        <xdr:cNvPr id="638" name="フローチャート: 判断 637"/>
        <xdr:cNvSpPr/>
      </xdr:nvSpPr>
      <xdr:spPr>
        <a:xfrm>
          <a:off x="15430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141076</xdr:rowOff>
    </xdr:from>
    <xdr:ext cx="534377" cy="259045"/>
    <xdr:sp macro="" textlink="">
      <xdr:nvSpPr>
        <xdr:cNvPr id="639" name="テキスト ボックス 638"/>
        <xdr:cNvSpPr txBox="1"/>
      </xdr:nvSpPr>
      <xdr:spPr>
        <a:xfrm>
          <a:off x="15214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119393</xdr:rowOff>
    </xdr:from>
    <xdr:to>
      <xdr:col>76</xdr:col>
      <xdr:colOff>114300</xdr:colOff>
      <xdr:row>78</xdr:row>
      <xdr:rowOff>137376</xdr:rowOff>
    </xdr:to>
    <xdr:cxnSp macro="">
      <xdr:nvCxnSpPr>
        <xdr:cNvPr id="640" name="直線コネクタ 639"/>
        <xdr:cNvCxnSpPr/>
      </xdr:nvCxnSpPr>
      <xdr:spPr>
        <a:xfrm>
          <a:off x="13703300" y="13492493"/>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168453</xdr:rowOff>
    </xdr:from>
    <xdr:to>
      <xdr:col>76</xdr:col>
      <xdr:colOff>165100</xdr:colOff>
      <xdr:row>75</xdr:row>
      <xdr:rowOff>98603</xdr:rowOff>
    </xdr:to>
    <xdr:sp macro="" textlink="">
      <xdr:nvSpPr>
        <xdr:cNvPr id="641" name="フローチャート: 判断 640"/>
        <xdr:cNvSpPr/>
      </xdr:nvSpPr>
      <xdr:spPr>
        <a:xfrm>
          <a:off x="14541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115130</xdr:rowOff>
    </xdr:from>
    <xdr:ext cx="534377" cy="259045"/>
    <xdr:sp macro="" textlink="">
      <xdr:nvSpPr>
        <xdr:cNvPr id="642" name="テキスト ボックス 641"/>
        <xdr:cNvSpPr txBox="1"/>
      </xdr:nvSpPr>
      <xdr:spPr>
        <a:xfrm>
          <a:off x="14325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119393</xdr:rowOff>
    </xdr:from>
    <xdr:to>
      <xdr:col>71</xdr:col>
      <xdr:colOff>177800</xdr:colOff>
      <xdr:row>78</xdr:row>
      <xdr:rowOff>158674</xdr:rowOff>
    </xdr:to>
    <xdr:cxnSp macro="">
      <xdr:nvCxnSpPr>
        <xdr:cNvPr id="643" name="直線コネクタ 642"/>
        <xdr:cNvCxnSpPr/>
      </xdr:nvCxnSpPr>
      <xdr:spPr>
        <a:xfrm flipV="1">
          <a:off x="12814300" y="13492493"/>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88595</xdr:rowOff>
    </xdr:from>
    <xdr:to>
      <xdr:col>72</xdr:col>
      <xdr:colOff>38100</xdr:colOff>
      <xdr:row>76</xdr:row>
      <xdr:rowOff>18746</xdr:rowOff>
    </xdr:to>
    <xdr:sp macro="" textlink="">
      <xdr:nvSpPr>
        <xdr:cNvPr id="644" name="フローチャート: 判断 643"/>
        <xdr:cNvSpPr/>
      </xdr:nvSpPr>
      <xdr:spPr>
        <a:xfrm>
          <a:off x="13652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35272</xdr:rowOff>
    </xdr:from>
    <xdr:ext cx="534377" cy="259045"/>
    <xdr:sp macro="" textlink="">
      <xdr:nvSpPr>
        <xdr:cNvPr id="645" name="テキスト ボックス 644"/>
        <xdr:cNvSpPr txBox="1"/>
      </xdr:nvSpPr>
      <xdr:spPr>
        <a:xfrm>
          <a:off x="13436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28131</xdr:rowOff>
    </xdr:from>
    <xdr:to>
      <xdr:col>67</xdr:col>
      <xdr:colOff>101600</xdr:colOff>
      <xdr:row>75</xdr:row>
      <xdr:rowOff>129731</xdr:rowOff>
    </xdr:to>
    <xdr:sp macro="" textlink="">
      <xdr:nvSpPr>
        <xdr:cNvPr id="646" name="フローチャート: 判断 645"/>
        <xdr:cNvSpPr/>
      </xdr:nvSpPr>
      <xdr:spPr>
        <a:xfrm>
          <a:off x="12763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146258</xdr:rowOff>
    </xdr:from>
    <xdr:ext cx="534377" cy="259045"/>
    <xdr:sp macro="" textlink="">
      <xdr:nvSpPr>
        <xdr:cNvPr id="647" name="テキスト ボックス 646"/>
        <xdr:cNvSpPr txBox="1"/>
      </xdr:nvSpPr>
      <xdr:spPr>
        <a:xfrm>
          <a:off x="12547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130011</xdr:rowOff>
    </xdr:from>
    <xdr:to>
      <xdr:col>85</xdr:col>
      <xdr:colOff>177800</xdr:colOff>
      <xdr:row>79</xdr:row>
      <xdr:rowOff>60161</xdr:rowOff>
    </xdr:to>
    <xdr:sp macro="" textlink="">
      <xdr:nvSpPr>
        <xdr:cNvPr id="653" name="楕円 652"/>
        <xdr:cNvSpPr/>
      </xdr:nvSpPr>
      <xdr:spPr>
        <a:xfrm>
          <a:off x="16268700" y="135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44938</xdr:rowOff>
    </xdr:from>
    <xdr:ext cx="534377" cy="259045"/>
    <xdr:sp macro="" textlink="">
      <xdr:nvSpPr>
        <xdr:cNvPr id="654" name="公債費該当値テキスト"/>
        <xdr:cNvSpPr txBox="1"/>
      </xdr:nvSpPr>
      <xdr:spPr>
        <a:xfrm>
          <a:off x="16370300" y="134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123343</xdr:rowOff>
    </xdr:from>
    <xdr:to>
      <xdr:col>81</xdr:col>
      <xdr:colOff>101600</xdr:colOff>
      <xdr:row>79</xdr:row>
      <xdr:rowOff>53493</xdr:rowOff>
    </xdr:to>
    <xdr:sp macro="" textlink="">
      <xdr:nvSpPr>
        <xdr:cNvPr id="655" name="楕円 654"/>
        <xdr:cNvSpPr/>
      </xdr:nvSpPr>
      <xdr:spPr>
        <a:xfrm>
          <a:off x="15430500" y="1349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44620</xdr:rowOff>
    </xdr:from>
    <xdr:ext cx="534377" cy="259045"/>
    <xdr:sp macro="" textlink="">
      <xdr:nvSpPr>
        <xdr:cNvPr id="656" name="テキスト ボックス 655"/>
        <xdr:cNvSpPr txBox="1"/>
      </xdr:nvSpPr>
      <xdr:spPr>
        <a:xfrm>
          <a:off x="15214111" y="1358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86576</xdr:rowOff>
    </xdr:from>
    <xdr:to>
      <xdr:col>76</xdr:col>
      <xdr:colOff>165100</xdr:colOff>
      <xdr:row>79</xdr:row>
      <xdr:rowOff>16726</xdr:rowOff>
    </xdr:to>
    <xdr:sp macro="" textlink="">
      <xdr:nvSpPr>
        <xdr:cNvPr id="657" name="楕円 656"/>
        <xdr:cNvSpPr/>
      </xdr:nvSpPr>
      <xdr:spPr>
        <a:xfrm>
          <a:off x="14541500" y="134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7853</xdr:rowOff>
    </xdr:from>
    <xdr:ext cx="534377" cy="259045"/>
    <xdr:sp macro="" textlink="">
      <xdr:nvSpPr>
        <xdr:cNvPr id="658" name="テキスト ボックス 657"/>
        <xdr:cNvSpPr txBox="1"/>
      </xdr:nvSpPr>
      <xdr:spPr>
        <a:xfrm>
          <a:off x="14325111" y="135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68593</xdr:rowOff>
    </xdr:from>
    <xdr:to>
      <xdr:col>72</xdr:col>
      <xdr:colOff>38100</xdr:colOff>
      <xdr:row>78</xdr:row>
      <xdr:rowOff>170193</xdr:rowOff>
    </xdr:to>
    <xdr:sp macro="" textlink="">
      <xdr:nvSpPr>
        <xdr:cNvPr id="659" name="楕円 658"/>
        <xdr:cNvSpPr/>
      </xdr:nvSpPr>
      <xdr:spPr>
        <a:xfrm>
          <a:off x="13652500" y="134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161320</xdr:rowOff>
    </xdr:from>
    <xdr:ext cx="534377" cy="259045"/>
    <xdr:sp macro="" textlink="">
      <xdr:nvSpPr>
        <xdr:cNvPr id="660" name="テキスト ボックス 659"/>
        <xdr:cNvSpPr txBox="1"/>
      </xdr:nvSpPr>
      <xdr:spPr>
        <a:xfrm>
          <a:off x="13436111" y="1353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107874</xdr:rowOff>
    </xdr:from>
    <xdr:to>
      <xdr:col>67</xdr:col>
      <xdr:colOff>101600</xdr:colOff>
      <xdr:row>79</xdr:row>
      <xdr:rowOff>38024</xdr:rowOff>
    </xdr:to>
    <xdr:sp macro="" textlink="">
      <xdr:nvSpPr>
        <xdr:cNvPr id="661" name="楕円 660"/>
        <xdr:cNvSpPr/>
      </xdr:nvSpPr>
      <xdr:spPr>
        <a:xfrm>
          <a:off x="12763500" y="134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29151</xdr:rowOff>
    </xdr:from>
    <xdr:ext cx="534377" cy="259045"/>
    <xdr:sp macro="" textlink="">
      <xdr:nvSpPr>
        <xdr:cNvPr id="662" name="テキスト ボックス 661"/>
        <xdr:cNvSpPr txBox="1"/>
      </xdr:nvSpPr>
      <xdr:spPr>
        <a:xfrm>
          <a:off x="12547111" y="1357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6" name="テキスト ボックス 675"/>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26924</xdr:rowOff>
    </xdr:from>
    <xdr:to>
      <xdr:col>85</xdr:col>
      <xdr:colOff>126364</xdr:colOff>
      <xdr:row>98</xdr:row>
      <xdr:rowOff>110897</xdr:rowOff>
    </xdr:to>
    <xdr:cxnSp macro="">
      <xdr:nvCxnSpPr>
        <xdr:cNvPr id="686" name="直線コネクタ 685"/>
        <xdr:cNvCxnSpPr/>
      </xdr:nvCxnSpPr>
      <xdr:spPr>
        <a:xfrm flipV="1">
          <a:off x="16317595" y="15628874"/>
          <a:ext cx="1269" cy="128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114724</xdr:rowOff>
    </xdr:from>
    <xdr:ext cx="469744" cy="259045"/>
    <xdr:sp macro="" textlink="">
      <xdr:nvSpPr>
        <xdr:cNvPr id="687" name="積立金最小値テキスト"/>
        <xdr:cNvSpPr txBox="1"/>
      </xdr:nvSpPr>
      <xdr:spPr>
        <a:xfrm>
          <a:off x="16370300" y="169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110897</xdr:rowOff>
    </xdr:from>
    <xdr:to>
      <xdr:col>86</xdr:col>
      <xdr:colOff>25400</xdr:colOff>
      <xdr:row>98</xdr:row>
      <xdr:rowOff>110897</xdr:rowOff>
    </xdr:to>
    <xdr:cxnSp macro="">
      <xdr:nvCxnSpPr>
        <xdr:cNvPr id="688" name="直線コネクタ 687"/>
        <xdr:cNvCxnSpPr/>
      </xdr:nvCxnSpPr>
      <xdr:spPr>
        <a:xfrm>
          <a:off x="16230600" y="1691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145051</xdr:rowOff>
    </xdr:from>
    <xdr:ext cx="534377" cy="259045"/>
    <xdr:sp macro="" textlink="">
      <xdr:nvSpPr>
        <xdr:cNvPr id="689" name="積立金最大値テキスト"/>
        <xdr:cNvSpPr txBox="1"/>
      </xdr:nvSpPr>
      <xdr:spPr>
        <a:xfrm>
          <a:off x="16370300" y="154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26924</xdr:rowOff>
    </xdr:from>
    <xdr:to>
      <xdr:col>86</xdr:col>
      <xdr:colOff>25400</xdr:colOff>
      <xdr:row>91</xdr:row>
      <xdr:rowOff>26924</xdr:rowOff>
    </xdr:to>
    <xdr:cxnSp macro="">
      <xdr:nvCxnSpPr>
        <xdr:cNvPr id="690" name="直線コネクタ 689"/>
        <xdr:cNvCxnSpPr/>
      </xdr:nvCxnSpPr>
      <xdr:spPr>
        <a:xfrm>
          <a:off x="16230600" y="1562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157531</xdr:rowOff>
    </xdr:from>
    <xdr:to>
      <xdr:col>85</xdr:col>
      <xdr:colOff>127000</xdr:colOff>
      <xdr:row>96</xdr:row>
      <xdr:rowOff>127279</xdr:rowOff>
    </xdr:to>
    <xdr:cxnSp macro="">
      <xdr:nvCxnSpPr>
        <xdr:cNvPr id="691" name="直線コネクタ 690"/>
        <xdr:cNvCxnSpPr/>
      </xdr:nvCxnSpPr>
      <xdr:spPr>
        <a:xfrm>
          <a:off x="15481300" y="16273831"/>
          <a:ext cx="838200" cy="3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162144</xdr:rowOff>
    </xdr:from>
    <xdr:ext cx="469744" cy="259045"/>
    <xdr:sp macro="" textlink="">
      <xdr:nvSpPr>
        <xdr:cNvPr id="692" name="積立金平均値テキスト"/>
        <xdr:cNvSpPr txBox="1"/>
      </xdr:nvSpPr>
      <xdr:spPr>
        <a:xfrm>
          <a:off x="16370300" y="16106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139267</xdr:rowOff>
    </xdr:from>
    <xdr:to>
      <xdr:col>85</xdr:col>
      <xdr:colOff>177800</xdr:colOff>
      <xdr:row>95</xdr:row>
      <xdr:rowOff>69417</xdr:rowOff>
    </xdr:to>
    <xdr:sp macro="" textlink="">
      <xdr:nvSpPr>
        <xdr:cNvPr id="693" name="フローチャート: 判断 692"/>
        <xdr:cNvSpPr/>
      </xdr:nvSpPr>
      <xdr:spPr>
        <a:xfrm>
          <a:off x="16268700" y="1625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132080</xdr:rowOff>
    </xdr:from>
    <xdr:to>
      <xdr:col>81</xdr:col>
      <xdr:colOff>50800</xdr:colOff>
      <xdr:row>94</xdr:row>
      <xdr:rowOff>157531</xdr:rowOff>
    </xdr:to>
    <xdr:cxnSp macro="">
      <xdr:nvCxnSpPr>
        <xdr:cNvPr id="694" name="直線コネクタ 693"/>
        <xdr:cNvCxnSpPr/>
      </xdr:nvCxnSpPr>
      <xdr:spPr>
        <a:xfrm>
          <a:off x="14592300" y="16248380"/>
          <a:ext cx="889000" cy="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108559</xdr:rowOff>
    </xdr:from>
    <xdr:to>
      <xdr:col>81</xdr:col>
      <xdr:colOff>101600</xdr:colOff>
      <xdr:row>95</xdr:row>
      <xdr:rowOff>38709</xdr:rowOff>
    </xdr:to>
    <xdr:sp macro="" textlink="">
      <xdr:nvSpPr>
        <xdr:cNvPr id="695" name="フローチャート: 判断 694"/>
        <xdr:cNvSpPr/>
      </xdr:nvSpPr>
      <xdr:spPr>
        <a:xfrm>
          <a:off x="154305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29836</xdr:rowOff>
    </xdr:from>
    <xdr:ext cx="469744" cy="259045"/>
    <xdr:sp macro="" textlink="">
      <xdr:nvSpPr>
        <xdr:cNvPr id="696" name="テキスト ボックス 695"/>
        <xdr:cNvSpPr txBox="1"/>
      </xdr:nvSpPr>
      <xdr:spPr>
        <a:xfrm>
          <a:off x="15246428" y="1631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132080</xdr:rowOff>
    </xdr:from>
    <xdr:to>
      <xdr:col>76</xdr:col>
      <xdr:colOff>114300</xdr:colOff>
      <xdr:row>97</xdr:row>
      <xdr:rowOff>152806</xdr:rowOff>
    </xdr:to>
    <xdr:cxnSp macro="">
      <xdr:nvCxnSpPr>
        <xdr:cNvPr id="697" name="直線コネクタ 696"/>
        <xdr:cNvCxnSpPr/>
      </xdr:nvCxnSpPr>
      <xdr:spPr>
        <a:xfrm flipV="1">
          <a:off x="13703300" y="16248380"/>
          <a:ext cx="889000" cy="53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130124</xdr:rowOff>
    </xdr:from>
    <xdr:to>
      <xdr:col>76</xdr:col>
      <xdr:colOff>165100</xdr:colOff>
      <xdr:row>94</xdr:row>
      <xdr:rowOff>60274</xdr:rowOff>
    </xdr:to>
    <xdr:sp macro="" textlink="">
      <xdr:nvSpPr>
        <xdr:cNvPr id="698" name="フローチャート: 判断 697"/>
        <xdr:cNvSpPr/>
      </xdr:nvSpPr>
      <xdr:spPr>
        <a:xfrm>
          <a:off x="14541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76801</xdr:rowOff>
    </xdr:from>
    <xdr:ext cx="534377" cy="259045"/>
    <xdr:sp macro="" textlink="">
      <xdr:nvSpPr>
        <xdr:cNvPr id="699" name="テキスト ボックス 698"/>
        <xdr:cNvSpPr txBox="1"/>
      </xdr:nvSpPr>
      <xdr:spPr>
        <a:xfrm>
          <a:off x="14325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152806</xdr:rowOff>
    </xdr:from>
    <xdr:to>
      <xdr:col>71</xdr:col>
      <xdr:colOff>177800</xdr:colOff>
      <xdr:row>98</xdr:row>
      <xdr:rowOff>34849</xdr:rowOff>
    </xdr:to>
    <xdr:cxnSp macro="">
      <xdr:nvCxnSpPr>
        <xdr:cNvPr id="700" name="直線コネクタ 699"/>
        <xdr:cNvCxnSpPr/>
      </xdr:nvCxnSpPr>
      <xdr:spPr>
        <a:xfrm flipV="1">
          <a:off x="12814300" y="16783456"/>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34874</xdr:rowOff>
    </xdr:from>
    <xdr:to>
      <xdr:col>72</xdr:col>
      <xdr:colOff>38100</xdr:colOff>
      <xdr:row>97</xdr:row>
      <xdr:rowOff>136474</xdr:rowOff>
    </xdr:to>
    <xdr:sp macro="" textlink="">
      <xdr:nvSpPr>
        <xdr:cNvPr id="701" name="フローチャート: 判断 700"/>
        <xdr:cNvSpPr/>
      </xdr:nvSpPr>
      <xdr:spPr>
        <a:xfrm>
          <a:off x="13652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153001</xdr:rowOff>
    </xdr:from>
    <xdr:ext cx="469744" cy="259045"/>
    <xdr:sp macro="" textlink="">
      <xdr:nvSpPr>
        <xdr:cNvPr id="702" name="テキスト ボックス 701"/>
        <xdr:cNvSpPr txBox="1"/>
      </xdr:nvSpPr>
      <xdr:spPr>
        <a:xfrm>
          <a:off x="13468428" y="164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116484</xdr:rowOff>
    </xdr:from>
    <xdr:to>
      <xdr:col>67</xdr:col>
      <xdr:colOff>101600</xdr:colOff>
      <xdr:row>97</xdr:row>
      <xdr:rowOff>46634</xdr:rowOff>
    </xdr:to>
    <xdr:sp macro="" textlink="">
      <xdr:nvSpPr>
        <xdr:cNvPr id="703" name="フローチャート: 判断 702"/>
        <xdr:cNvSpPr/>
      </xdr:nvSpPr>
      <xdr:spPr>
        <a:xfrm>
          <a:off x="12763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63161</xdr:rowOff>
    </xdr:from>
    <xdr:ext cx="469744" cy="259045"/>
    <xdr:sp macro="" textlink="">
      <xdr:nvSpPr>
        <xdr:cNvPr id="704" name="テキスト ボックス 703"/>
        <xdr:cNvSpPr txBox="1"/>
      </xdr:nvSpPr>
      <xdr:spPr>
        <a:xfrm>
          <a:off x="12579428" y="1635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76479</xdr:rowOff>
    </xdr:from>
    <xdr:to>
      <xdr:col>85</xdr:col>
      <xdr:colOff>177800</xdr:colOff>
      <xdr:row>97</xdr:row>
      <xdr:rowOff>6629</xdr:rowOff>
    </xdr:to>
    <xdr:sp macro="" textlink="">
      <xdr:nvSpPr>
        <xdr:cNvPr id="710" name="楕円 709"/>
        <xdr:cNvSpPr/>
      </xdr:nvSpPr>
      <xdr:spPr>
        <a:xfrm>
          <a:off x="16268700" y="165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54906</xdr:rowOff>
    </xdr:from>
    <xdr:ext cx="469744" cy="259045"/>
    <xdr:sp macro="" textlink="">
      <xdr:nvSpPr>
        <xdr:cNvPr id="711" name="積立金該当値テキスト"/>
        <xdr:cNvSpPr txBox="1"/>
      </xdr:nvSpPr>
      <xdr:spPr>
        <a:xfrm>
          <a:off x="16370300" y="1651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106731</xdr:rowOff>
    </xdr:from>
    <xdr:to>
      <xdr:col>81</xdr:col>
      <xdr:colOff>101600</xdr:colOff>
      <xdr:row>95</xdr:row>
      <xdr:rowOff>36881</xdr:rowOff>
    </xdr:to>
    <xdr:sp macro="" textlink="">
      <xdr:nvSpPr>
        <xdr:cNvPr id="712" name="楕円 711"/>
        <xdr:cNvSpPr/>
      </xdr:nvSpPr>
      <xdr:spPr>
        <a:xfrm>
          <a:off x="15430500" y="1622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53408</xdr:rowOff>
    </xdr:from>
    <xdr:ext cx="469744" cy="259045"/>
    <xdr:sp macro="" textlink="">
      <xdr:nvSpPr>
        <xdr:cNvPr id="713" name="テキスト ボックス 712"/>
        <xdr:cNvSpPr txBox="1"/>
      </xdr:nvSpPr>
      <xdr:spPr>
        <a:xfrm>
          <a:off x="15246428" y="1599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81280</xdr:rowOff>
    </xdr:from>
    <xdr:to>
      <xdr:col>76</xdr:col>
      <xdr:colOff>165100</xdr:colOff>
      <xdr:row>95</xdr:row>
      <xdr:rowOff>11430</xdr:rowOff>
    </xdr:to>
    <xdr:sp macro="" textlink="">
      <xdr:nvSpPr>
        <xdr:cNvPr id="714" name="楕円 713"/>
        <xdr:cNvSpPr/>
      </xdr:nvSpPr>
      <xdr:spPr>
        <a:xfrm>
          <a:off x="14541500" y="161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2557</xdr:rowOff>
    </xdr:from>
    <xdr:ext cx="534377" cy="259045"/>
    <xdr:sp macro="" textlink="">
      <xdr:nvSpPr>
        <xdr:cNvPr id="715" name="テキスト ボックス 714"/>
        <xdr:cNvSpPr txBox="1"/>
      </xdr:nvSpPr>
      <xdr:spPr>
        <a:xfrm>
          <a:off x="14325111" y="1629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102006</xdr:rowOff>
    </xdr:from>
    <xdr:to>
      <xdr:col>72</xdr:col>
      <xdr:colOff>38100</xdr:colOff>
      <xdr:row>98</xdr:row>
      <xdr:rowOff>32156</xdr:rowOff>
    </xdr:to>
    <xdr:sp macro="" textlink="">
      <xdr:nvSpPr>
        <xdr:cNvPr id="716" name="楕円 715"/>
        <xdr:cNvSpPr/>
      </xdr:nvSpPr>
      <xdr:spPr>
        <a:xfrm>
          <a:off x="13652500" y="167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23283</xdr:rowOff>
    </xdr:from>
    <xdr:ext cx="469744" cy="259045"/>
    <xdr:sp macro="" textlink="">
      <xdr:nvSpPr>
        <xdr:cNvPr id="717" name="テキスト ボックス 716"/>
        <xdr:cNvSpPr txBox="1"/>
      </xdr:nvSpPr>
      <xdr:spPr>
        <a:xfrm>
          <a:off x="13468428" y="1682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155499</xdr:rowOff>
    </xdr:from>
    <xdr:to>
      <xdr:col>67</xdr:col>
      <xdr:colOff>101600</xdr:colOff>
      <xdr:row>98</xdr:row>
      <xdr:rowOff>85649</xdr:rowOff>
    </xdr:to>
    <xdr:sp macro="" textlink="">
      <xdr:nvSpPr>
        <xdr:cNvPr id="718" name="楕円 717"/>
        <xdr:cNvSpPr/>
      </xdr:nvSpPr>
      <xdr:spPr>
        <a:xfrm>
          <a:off x="12763500" y="167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76776</xdr:rowOff>
    </xdr:from>
    <xdr:ext cx="469744" cy="259045"/>
    <xdr:sp macro="" textlink="">
      <xdr:nvSpPr>
        <xdr:cNvPr id="719" name="テキスト ボックス 718"/>
        <xdr:cNvSpPr txBox="1"/>
      </xdr:nvSpPr>
      <xdr:spPr>
        <a:xfrm>
          <a:off x="12579428" y="1687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124678</xdr:rowOff>
    </xdr:from>
    <xdr:to>
      <xdr:col>116</xdr:col>
      <xdr:colOff>62864</xdr:colOff>
      <xdr:row>39</xdr:row>
      <xdr:rowOff>98878</xdr:rowOff>
    </xdr:to>
    <xdr:cxnSp macro="">
      <xdr:nvCxnSpPr>
        <xdr:cNvPr id="745" name="直線コネクタ 744"/>
        <xdr:cNvCxnSpPr/>
      </xdr:nvCxnSpPr>
      <xdr:spPr>
        <a:xfrm flipV="1">
          <a:off x="22159595" y="5268178"/>
          <a:ext cx="1269" cy="151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71355</xdr:rowOff>
    </xdr:from>
    <xdr:ext cx="469744" cy="259045"/>
    <xdr:sp macro="" textlink="">
      <xdr:nvSpPr>
        <xdr:cNvPr id="748" name="投資及び出資金最大値テキスト"/>
        <xdr:cNvSpPr txBox="1"/>
      </xdr:nvSpPr>
      <xdr:spPr>
        <a:xfrm>
          <a:off x="22212300" y="50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124678</xdr:rowOff>
    </xdr:from>
    <xdr:to>
      <xdr:col>116</xdr:col>
      <xdr:colOff>152400</xdr:colOff>
      <xdr:row>30</xdr:row>
      <xdr:rowOff>124678</xdr:rowOff>
    </xdr:to>
    <xdr:cxnSp macro="">
      <xdr:nvCxnSpPr>
        <xdr:cNvPr id="749" name="直線コネクタ 748"/>
        <xdr:cNvCxnSpPr/>
      </xdr:nvCxnSpPr>
      <xdr:spPr>
        <a:xfrm>
          <a:off x="22072600" y="526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72753</xdr:rowOff>
    </xdr:from>
    <xdr:to>
      <xdr:col>116</xdr:col>
      <xdr:colOff>63500</xdr:colOff>
      <xdr:row>39</xdr:row>
      <xdr:rowOff>75692</xdr:rowOff>
    </xdr:to>
    <xdr:cxnSp macro="">
      <xdr:nvCxnSpPr>
        <xdr:cNvPr id="750" name="直線コネクタ 749"/>
        <xdr:cNvCxnSpPr/>
      </xdr:nvCxnSpPr>
      <xdr:spPr>
        <a:xfrm>
          <a:off x="21323300" y="6759303"/>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50055</xdr:rowOff>
    </xdr:from>
    <xdr:ext cx="469744" cy="259045"/>
    <xdr:sp macro="" textlink="">
      <xdr:nvSpPr>
        <xdr:cNvPr id="751" name="投資及び出資金平均値テキスト"/>
        <xdr:cNvSpPr txBox="1"/>
      </xdr:nvSpPr>
      <xdr:spPr>
        <a:xfrm>
          <a:off x="22212300" y="6050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27178</xdr:rowOff>
    </xdr:from>
    <xdr:to>
      <xdr:col>116</xdr:col>
      <xdr:colOff>114300</xdr:colOff>
      <xdr:row>36</xdr:row>
      <xdr:rowOff>128778</xdr:rowOff>
    </xdr:to>
    <xdr:sp macro="" textlink="">
      <xdr:nvSpPr>
        <xdr:cNvPr id="752" name="フローチャート: 判断 751"/>
        <xdr:cNvSpPr/>
      </xdr:nvSpPr>
      <xdr:spPr>
        <a:xfrm>
          <a:off x="221107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61323</xdr:rowOff>
    </xdr:from>
    <xdr:to>
      <xdr:col>111</xdr:col>
      <xdr:colOff>177800</xdr:colOff>
      <xdr:row>39</xdr:row>
      <xdr:rowOff>72753</xdr:rowOff>
    </xdr:to>
    <xdr:cxnSp macro="">
      <xdr:nvCxnSpPr>
        <xdr:cNvPr id="753" name="直線コネクタ 752"/>
        <xdr:cNvCxnSpPr/>
      </xdr:nvCxnSpPr>
      <xdr:spPr>
        <a:xfrm>
          <a:off x="20434300" y="674787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127435</xdr:rowOff>
    </xdr:from>
    <xdr:to>
      <xdr:col>112</xdr:col>
      <xdr:colOff>38100</xdr:colOff>
      <xdr:row>36</xdr:row>
      <xdr:rowOff>57585</xdr:rowOff>
    </xdr:to>
    <xdr:sp macro="" textlink="">
      <xdr:nvSpPr>
        <xdr:cNvPr id="754" name="フローチャート: 判断 753"/>
        <xdr:cNvSpPr/>
      </xdr:nvSpPr>
      <xdr:spPr>
        <a:xfrm>
          <a:off x="21272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74112</xdr:rowOff>
    </xdr:from>
    <xdr:ext cx="469744" cy="259045"/>
    <xdr:sp macro="" textlink="">
      <xdr:nvSpPr>
        <xdr:cNvPr id="755" name="テキスト ボックス 754"/>
        <xdr:cNvSpPr txBox="1"/>
      </xdr:nvSpPr>
      <xdr:spPr>
        <a:xfrm>
          <a:off x="21088428" y="590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61323</xdr:rowOff>
    </xdr:from>
    <xdr:to>
      <xdr:col>107</xdr:col>
      <xdr:colOff>50800</xdr:colOff>
      <xdr:row>39</xdr:row>
      <xdr:rowOff>66874</xdr:rowOff>
    </xdr:to>
    <xdr:cxnSp macro="">
      <xdr:nvCxnSpPr>
        <xdr:cNvPr id="756" name="直線コネクタ 755"/>
        <xdr:cNvCxnSpPr/>
      </xdr:nvCxnSpPr>
      <xdr:spPr>
        <a:xfrm flipV="1">
          <a:off x="19545300" y="6747873"/>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49711</xdr:rowOff>
    </xdr:from>
    <xdr:to>
      <xdr:col>107</xdr:col>
      <xdr:colOff>101600</xdr:colOff>
      <xdr:row>36</xdr:row>
      <xdr:rowOff>151311</xdr:rowOff>
    </xdr:to>
    <xdr:sp macro="" textlink="">
      <xdr:nvSpPr>
        <xdr:cNvPr id="757" name="フローチャート: 判断 756"/>
        <xdr:cNvSpPr/>
      </xdr:nvSpPr>
      <xdr:spPr>
        <a:xfrm>
          <a:off x="20383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167838</xdr:rowOff>
    </xdr:from>
    <xdr:ext cx="469744" cy="259045"/>
    <xdr:sp macro="" textlink="">
      <xdr:nvSpPr>
        <xdr:cNvPr id="758" name="テキスト ボックス 757"/>
        <xdr:cNvSpPr txBox="1"/>
      </xdr:nvSpPr>
      <xdr:spPr>
        <a:xfrm>
          <a:off x="20199428" y="59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49240</xdr:rowOff>
    </xdr:from>
    <xdr:to>
      <xdr:col>102</xdr:col>
      <xdr:colOff>114300</xdr:colOff>
      <xdr:row>39</xdr:row>
      <xdr:rowOff>66874</xdr:rowOff>
    </xdr:to>
    <xdr:cxnSp macro="">
      <xdr:nvCxnSpPr>
        <xdr:cNvPr id="759" name="直線コネクタ 758"/>
        <xdr:cNvCxnSpPr/>
      </xdr:nvCxnSpPr>
      <xdr:spPr>
        <a:xfrm>
          <a:off x="18656300" y="6735790"/>
          <a:ext cx="8890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131028</xdr:rowOff>
    </xdr:from>
    <xdr:to>
      <xdr:col>102</xdr:col>
      <xdr:colOff>165100</xdr:colOff>
      <xdr:row>36</xdr:row>
      <xdr:rowOff>61178</xdr:rowOff>
    </xdr:to>
    <xdr:sp macro="" textlink="">
      <xdr:nvSpPr>
        <xdr:cNvPr id="760" name="フローチャート: 判断 759"/>
        <xdr:cNvSpPr/>
      </xdr:nvSpPr>
      <xdr:spPr>
        <a:xfrm>
          <a:off x="19494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77705</xdr:rowOff>
    </xdr:from>
    <xdr:ext cx="469744" cy="259045"/>
    <xdr:sp macro="" textlink="">
      <xdr:nvSpPr>
        <xdr:cNvPr id="761" name="テキスト ボックス 760"/>
        <xdr:cNvSpPr txBox="1"/>
      </xdr:nvSpPr>
      <xdr:spPr>
        <a:xfrm>
          <a:off x="19310428" y="59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73878</xdr:rowOff>
    </xdr:from>
    <xdr:to>
      <xdr:col>98</xdr:col>
      <xdr:colOff>38100</xdr:colOff>
      <xdr:row>36</xdr:row>
      <xdr:rowOff>4028</xdr:rowOff>
    </xdr:to>
    <xdr:sp macro="" textlink="">
      <xdr:nvSpPr>
        <xdr:cNvPr id="762" name="フローチャート: 判断 761"/>
        <xdr:cNvSpPr/>
      </xdr:nvSpPr>
      <xdr:spPr>
        <a:xfrm>
          <a:off x="18605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20555</xdr:rowOff>
    </xdr:from>
    <xdr:ext cx="469744" cy="259045"/>
    <xdr:sp macro="" textlink="">
      <xdr:nvSpPr>
        <xdr:cNvPr id="763" name="テキスト ボックス 762"/>
        <xdr:cNvSpPr txBox="1"/>
      </xdr:nvSpPr>
      <xdr:spPr>
        <a:xfrm>
          <a:off x="18421428" y="584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24892</xdr:rowOff>
    </xdr:from>
    <xdr:to>
      <xdr:col>116</xdr:col>
      <xdr:colOff>114300</xdr:colOff>
      <xdr:row>39</xdr:row>
      <xdr:rowOff>126492</xdr:rowOff>
    </xdr:to>
    <xdr:sp macro="" textlink="">
      <xdr:nvSpPr>
        <xdr:cNvPr id="769" name="楕円 768"/>
        <xdr:cNvSpPr/>
      </xdr:nvSpPr>
      <xdr:spPr>
        <a:xfrm>
          <a:off x="22110700" y="671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111269</xdr:rowOff>
    </xdr:from>
    <xdr:ext cx="313932" cy="259045"/>
    <xdr:sp macro="" textlink="">
      <xdr:nvSpPr>
        <xdr:cNvPr id="770" name="投資及び出資金該当値テキスト"/>
        <xdr:cNvSpPr txBox="1"/>
      </xdr:nvSpPr>
      <xdr:spPr>
        <a:xfrm>
          <a:off x="22212300" y="6626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21953</xdr:rowOff>
    </xdr:from>
    <xdr:to>
      <xdr:col>112</xdr:col>
      <xdr:colOff>38100</xdr:colOff>
      <xdr:row>39</xdr:row>
      <xdr:rowOff>123553</xdr:rowOff>
    </xdr:to>
    <xdr:sp macro="" textlink="">
      <xdr:nvSpPr>
        <xdr:cNvPr id="771" name="楕円 770"/>
        <xdr:cNvSpPr/>
      </xdr:nvSpPr>
      <xdr:spPr>
        <a:xfrm>
          <a:off x="21272500" y="67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114680</xdr:rowOff>
    </xdr:from>
    <xdr:ext cx="313932" cy="259045"/>
    <xdr:sp macro="" textlink="">
      <xdr:nvSpPr>
        <xdr:cNvPr id="772" name="テキスト ボックス 771"/>
        <xdr:cNvSpPr txBox="1"/>
      </xdr:nvSpPr>
      <xdr:spPr>
        <a:xfrm>
          <a:off x="21166333" y="6801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10523</xdr:rowOff>
    </xdr:from>
    <xdr:to>
      <xdr:col>107</xdr:col>
      <xdr:colOff>101600</xdr:colOff>
      <xdr:row>39</xdr:row>
      <xdr:rowOff>112123</xdr:rowOff>
    </xdr:to>
    <xdr:sp macro="" textlink="">
      <xdr:nvSpPr>
        <xdr:cNvPr id="773" name="楕円 772"/>
        <xdr:cNvSpPr/>
      </xdr:nvSpPr>
      <xdr:spPr>
        <a:xfrm>
          <a:off x="20383500" y="669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103250</xdr:rowOff>
    </xdr:from>
    <xdr:ext cx="378565" cy="259045"/>
    <xdr:sp macro="" textlink="">
      <xdr:nvSpPr>
        <xdr:cNvPr id="774" name="テキスト ボックス 773"/>
        <xdr:cNvSpPr txBox="1"/>
      </xdr:nvSpPr>
      <xdr:spPr>
        <a:xfrm>
          <a:off x="20245017" y="678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16074</xdr:rowOff>
    </xdr:from>
    <xdr:to>
      <xdr:col>102</xdr:col>
      <xdr:colOff>165100</xdr:colOff>
      <xdr:row>39</xdr:row>
      <xdr:rowOff>117674</xdr:rowOff>
    </xdr:to>
    <xdr:sp macro="" textlink="">
      <xdr:nvSpPr>
        <xdr:cNvPr id="775" name="楕円 774"/>
        <xdr:cNvSpPr/>
      </xdr:nvSpPr>
      <xdr:spPr>
        <a:xfrm>
          <a:off x="19494500" y="670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108801</xdr:rowOff>
    </xdr:from>
    <xdr:ext cx="313932" cy="259045"/>
    <xdr:sp macro="" textlink="">
      <xdr:nvSpPr>
        <xdr:cNvPr id="776" name="テキスト ボックス 775"/>
        <xdr:cNvSpPr txBox="1"/>
      </xdr:nvSpPr>
      <xdr:spPr>
        <a:xfrm>
          <a:off x="19388333" y="6795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169890</xdr:rowOff>
    </xdr:from>
    <xdr:to>
      <xdr:col>98</xdr:col>
      <xdr:colOff>38100</xdr:colOff>
      <xdr:row>39</xdr:row>
      <xdr:rowOff>100040</xdr:rowOff>
    </xdr:to>
    <xdr:sp macro="" textlink="">
      <xdr:nvSpPr>
        <xdr:cNvPr id="777" name="楕円 776"/>
        <xdr:cNvSpPr/>
      </xdr:nvSpPr>
      <xdr:spPr>
        <a:xfrm>
          <a:off x="18605500" y="668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91167</xdr:rowOff>
    </xdr:from>
    <xdr:ext cx="378565" cy="259045"/>
    <xdr:sp macro="" textlink="">
      <xdr:nvSpPr>
        <xdr:cNvPr id="778" name="テキスト ボックス 777"/>
        <xdr:cNvSpPr txBox="1"/>
      </xdr:nvSpPr>
      <xdr:spPr>
        <a:xfrm>
          <a:off x="18467017" y="6777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2" name="テキスト ボックス 79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4" name="テキスト ボックス 79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6" name="テキスト ボックス 79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8" name="テキスト ボックス 79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0" name="テキスト ボックス 79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53340</xdr:rowOff>
    </xdr:from>
    <xdr:to>
      <xdr:col>116</xdr:col>
      <xdr:colOff>62864</xdr:colOff>
      <xdr:row>59</xdr:row>
      <xdr:rowOff>40386</xdr:rowOff>
    </xdr:to>
    <xdr:cxnSp macro="">
      <xdr:nvCxnSpPr>
        <xdr:cNvPr id="802" name="直線コネクタ 801"/>
        <xdr:cNvCxnSpPr/>
      </xdr:nvCxnSpPr>
      <xdr:spPr>
        <a:xfrm flipV="1">
          <a:off x="22159595" y="8625840"/>
          <a:ext cx="1269"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44213</xdr:rowOff>
    </xdr:from>
    <xdr:ext cx="378565" cy="259045"/>
    <xdr:sp macro="" textlink="">
      <xdr:nvSpPr>
        <xdr:cNvPr id="803" name="貸付金最小値テキスト"/>
        <xdr:cNvSpPr txBox="1"/>
      </xdr:nvSpPr>
      <xdr:spPr>
        <a:xfrm>
          <a:off x="22212300" y="1015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40386</xdr:rowOff>
    </xdr:from>
    <xdr:to>
      <xdr:col>116</xdr:col>
      <xdr:colOff>152400</xdr:colOff>
      <xdr:row>59</xdr:row>
      <xdr:rowOff>40386</xdr:rowOff>
    </xdr:to>
    <xdr:cxnSp macro="">
      <xdr:nvCxnSpPr>
        <xdr:cNvPr id="804" name="直線コネクタ 803"/>
        <xdr:cNvCxnSpPr/>
      </xdr:nvCxnSpPr>
      <xdr:spPr>
        <a:xfrm>
          <a:off x="22072600" y="1015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xdr:rowOff>
    </xdr:from>
    <xdr:ext cx="599010" cy="259045"/>
    <xdr:sp macro="" textlink="">
      <xdr:nvSpPr>
        <xdr:cNvPr id="805" name="貸付金最大値テキスト"/>
        <xdr:cNvSpPr txBox="1"/>
      </xdr:nvSpPr>
      <xdr:spPr>
        <a:xfrm>
          <a:off x="22212300" y="840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53340</xdr:rowOff>
    </xdr:from>
    <xdr:to>
      <xdr:col>116</xdr:col>
      <xdr:colOff>152400</xdr:colOff>
      <xdr:row>50</xdr:row>
      <xdr:rowOff>53340</xdr:rowOff>
    </xdr:to>
    <xdr:cxnSp macro="">
      <xdr:nvCxnSpPr>
        <xdr:cNvPr id="806" name="直線コネクタ 805"/>
        <xdr:cNvCxnSpPr/>
      </xdr:nvCxnSpPr>
      <xdr:spPr>
        <a:xfrm>
          <a:off x="22072600" y="862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160947</xdr:rowOff>
    </xdr:from>
    <xdr:to>
      <xdr:col>116</xdr:col>
      <xdr:colOff>63500</xdr:colOff>
      <xdr:row>57</xdr:row>
      <xdr:rowOff>1588</xdr:rowOff>
    </xdr:to>
    <xdr:cxnSp macro="">
      <xdr:nvCxnSpPr>
        <xdr:cNvPr id="807" name="直線コネクタ 806"/>
        <xdr:cNvCxnSpPr/>
      </xdr:nvCxnSpPr>
      <xdr:spPr>
        <a:xfrm>
          <a:off x="21323300" y="9762147"/>
          <a:ext cx="8382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129011</xdr:rowOff>
    </xdr:from>
    <xdr:ext cx="534377" cy="259045"/>
    <xdr:sp macro="" textlink="">
      <xdr:nvSpPr>
        <xdr:cNvPr id="808" name="貸付金平均値テキスト"/>
        <xdr:cNvSpPr txBox="1"/>
      </xdr:nvSpPr>
      <xdr:spPr>
        <a:xfrm>
          <a:off x="22212300" y="973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150584</xdr:rowOff>
    </xdr:from>
    <xdr:to>
      <xdr:col>116</xdr:col>
      <xdr:colOff>114300</xdr:colOff>
      <xdr:row>57</xdr:row>
      <xdr:rowOff>80734</xdr:rowOff>
    </xdr:to>
    <xdr:sp macro="" textlink="">
      <xdr:nvSpPr>
        <xdr:cNvPr id="809" name="フローチャート: 判断 808"/>
        <xdr:cNvSpPr/>
      </xdr:nvSpPr>
      <xdr:spPr>
        <a:xfrm>
          <a:off x="221107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160947</xdr:rowOff>
    </xdr:from>
    <xdr:to>
      <xdr:col>111</xdr:col>
      <xdr:colOff>177800</xdr:colOff>
      <xdr:row>57</xdr:row>
      <xdr:rowOff>44132</xdr:rowOff>
    </xdr:to>
    <xdr:cxnSp macro="">
      <xdr:nvCxnSpPr>
        <xdr:cNvPr id="810" name="直線コネクタ 809"/>
        <xdr:cNvCxnSpPr/>
      </xdr:nvCxnSpPr>
      <xdr:spPr>
        <a:xfrm flipV="1">
          <a:off x="20434300" y="9762147"/>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91313</xdr:rowOff>
    </xdr:from>
    <xdr:to>
      <xdr:col>112</xdr:col>
      <xdr:colOff>38100</xdr:colOff>
      <xdr:row>57</xdr:row>
      <xdr:rowOff>21463</xdr:rowOff>
    </xdr:to>
    <xdr:sp macro="" textlink="">
      <xdr:nvSpPr>
        <xdr:cNvPr id="811" name="フローチャート: 判断 810"/>
        <xdr:cNvSpPr/>
      </xdr:nvSpPr>
      <xdr:spPr>
        <a:xfrm>
          <a:off x="21272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37990</xdr:rowOff>
    </xdr:from>
    <xdr:ext cx="534377" cy="259045"/>
    <xdr:sp macro="" textlink="">
      <xdr:nvSpPr>
        <xdr:cNvPr id="812" name="テキスト ボックス 811"/>
        <xdr:cNvSpPr txBox="1"/>
      </xdr:nvSpPr>
      <xdr:spPr>
        <a:xfrm>
          <a:off x="21056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28575</xdr:rowOff>
    </xdr:from>
    <xdr:to>
      <xdr:col>107</xdr:col>
      <xdr:colOff>50800</xdr:colOff>
      <xdr:row>57</xdr:row>
      <xdr:rowOff>44132</xdr:rowOff>
    </xdr:to>
    <xdr:cxnSp macro="">
      <xdr:nvCxnSpPr>
        <xdr:cNvPr id="813" name="直線コネクタ 812"/>
        <xdr:cNvCxnSpPr/>
      </xdr:nvCxnSpPr>
      <xdr:spPr>
        <a:xfrm>
          <a:off x="19545300" y="9801225"/>
          <a:ext cx="889000" cy="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9271</xdr:rowOff>
    </xdr:from>
    <xdr:to>
      <xdr:col>107</xdr:col>
      <xdr:colOff>101600</xdr:colOff>
      <xdr:row>56</xdr:row>
      <xdr:rowOff>110871</xdr:rowOff>
    </xdr:to>
    <xdr:sp macro="" textlink="">
      <xdr:nvSpPr>
        <xdr:cNvPr id="814" name="フローチャート: 判断 813"/>
        <xdr:cNvSpPr/>
      </xdr:nvSpPr>
      <xdr:spPr>
        <a:xfrm>
          <a:off x="20383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127398</xdr:rowOff>
    </xdr:from>
    <xdr:ext cx="534377" cy="259045"/>
    <xdr:sp macro="" textlink="">
      <xdr:nvSpPr>
        <xdr:cNvPr id="815" name="テキスト ボックス 814"/>
        <xdr:cNvSpPr txBox="1"/>
      </xdr:nvSpPr>
      <xdr:spPr>
        <a:xfrm>
          <a:off x="20167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28575</xdr:rowOff>
    </xdr:from>
    <xdr:to>
      <xdr:col>102</xdr:col>
      <xdr:colOff>114300</xdr:colOff>
      <xdr:row>57</xdr:row>
      <xdr:rowOff>153391</xdr:rowOff>
    </xdr:to>
    <xdr:cxnSp macro="">
      <xdr:nvCxnSpPr>
        <xdr:cNvPr id="816" name="直線コネクタ 815"/>
        <xdr:cNvCxnSpPr/>
      </xdr:nvCxnSpPr>
      <xdr:spPr>
        <a:xfrm flipV="1">
          <a:off x="18656300" y="9801225"/>
          <a:ext cx="889000" cy="1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13691</xdr:rowOff>
    </xdr:from>
    <xdr:to>
      <xdr:col>102</xdr:col>
      <xdr:colOff>165100</xdr:colOff>
      <xdr:row>56</xdr:row>
      <xdr:rowOff>115291</xdr:rowOff>
    </xdr:to>
    <xdr:sp macro="" textlink="">
      <xdr:nvSpPr>
        <xdr:cNvPr id="817" name="フローチャート: 判断 816"/>
        <xdr:cNvSpPr/>
      </xdr:nvSpPr>
      <xdr:spPr>
        <a:xfrm>
          <a:off x="19494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131818</xdr:rowOff>
    </xdr:from>
    <xdr:ext cx="534377" cy="259045"/>
    <xdr:sp macro="" textlink="">
      <xdr:nvSpPr>
        <xdr:cNvPr id="818" name="テキスト ボックス 817"/>
        <xdr:cNvSpPr txBox="1"/>
      </xdr:nvSpPr>
      <xdr:spPr>
        <a:xfrm>
          <a:off x="19278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77839</xdr:rowOff>
    </xdr:from>
    <xdr:to>
      <xdr:col>98</xdr:col>
      <xdr:colOff>38100</xdr:colOff>
      <xdr:row>58</xdr:row>
      <xdr:rowOff>7989</xdr:rowOff>
    </xdr:to>
    <xdr:sp macro="" textlink="">
      <xdr:nvSpPr>
        <xdr:cNvPr id="819" name="フローチャート: 判断 818"/>
        <xdr:cNvSpPr/>
      </xdr:nvSpPr>
      <xdr:spPr>
        <a:xfrm>
          <a:off x="18605500" y="985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24516</xdr:rowOff>
    </xdr:from>
    <xdr:ext cx="534377" cy="259045"/>
    <xdr:sp macro="" textlink="">
      <xdr:nvSpPr>
        <xdr:cNvPr id="820" name="テキスト ボックス 819"/>
        <xdr:cNvSpPr txBox="1"/>
      </xdr:nvSpPr>
      <xdr:spPr>
        <a:xfrm>
          <a:off x="18389111" y="962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122238</xdr:rowOff>
    </xdr:from>
    <xdr:to>
      <xdr:col>116</xdr:col>
      <xdr:colOff>114300</xdr:colOff>
      <xdr:row>57</xdr:row>
      <xdr:rowOff>52388</xdr:rowOff>
    </xdr:to>
    <xdr:sp macro="" textlink="">
      <xdr:nvSpPr>
        <xdr:cNvPr id="826" name="楕円 825"/>
        <xdr:cNvSpPr/>
      </xdr:nvSpPr>
      <xdr:spPr>
        <a:xfrm>
          <a:off x="22110700" y="97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145115</xdr:rowOff>
    </xdr:from>
    <xdr:ext cx="534377" cy="259045"/>
    <xdr:sp macro="" textlink="">
      <xdr:nvSpPr>
        <xdr:cNvPr id="827" name="貸付金該当値テキスト"/>
        <xdr:cNvSpPr txBox="1"/>
      </xdr:nvSpPr>
      <xdr:spPr>
        <a:xfrm>
          <a:off x="22212300" y="957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110147</xdr:rowOff>
    </xdr:from>
    <xdr:to>
      <xdr:col>112</xdr:col>
      <xdr:colOff>38100</xdr:colOff>
      <xdr:row>57</xdr:row>
      <xdr:rowOff>40297</xdr:rowOff>
    </xdr:to>
    <xdr:sp macro="" textlink="">
      <xdr:nvSpPr>
        <xdr:cNvPr id="828" name="楕円 827"/>
        <xdr:cNvSpPr/>
      </xdr:nvSpPr>
      <xdr:spPr>
        <a:xfrm>
          <a:off x="21272500" y="971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31424</xdr:rowOff>
    </xdr:from>
    <xdr:ext cx="534377" cy="259045"/>
    <xdr:sp macro="" textlink="">
      <xdr:nvSpPr>
        <xdr:cNvPr id="829" name="テキスト ボックス 828"/>
        <xdr:cNvSpPr txBox="1"/>
      </xdr:nvSpPr>
      <xdr:spPr>
        <a:xfrm>
          <a:off x="21056111" y="98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164782</xdr:rowOff>
    </xdr:from>
    <xdr:to>
      <xdr:col>107</xdr:col>
      <xdr:colOff>101600</xdr:colOff>
      <xdr:row>57</xdr:row>
      <xdr:rowOff>94932</xdr:rowOff>
    </xdr:to>
    <xdr:sp macro="" textlink="">
      <xdr:nvSpPr>
        <xdr:cNvPr id="830" name="楕円 829"/>
        <xdr:cNvSpPr/>
      </xdr:nvSpPr>
      <xdr:spPr>
        <a:xfrm>
          <a:off x="20383500" y="976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86059</xdr:rowOff>
    </xdr:from>
    <xdr:ext cx="534377" cy="259045"/>
    <xdr:sp macro="" textlink="">
      <xdr:nvSpPr>
        <xdr:cNvPr id="831" name="テキスト ボックス 830"/>
        <xdr:cNvSpPr txBox="1"/>
      </xdr:nvSpPr>
      <xdr:spPr>
        <a:xfrm>
          <a:off x="20167111" y="98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149225</xdr:rowOff>
    </xdr:from>
    <xdr:to>
      <xdr:col>102</xdr:col>
      <xdr:colOff>165100</xdr:colOff>
      <xdr:row>57</xdr:row>
      <xdr:rowOff>79375</xdr:rowOff>
    </xdr:to>
    <xdr:sp macro="" textlink="">
      <xdr:nvSpPr>
        <xdr:cNvPr id="832" name="楕円 831"/>
        <xdr:cNvSpPr/>
      </xdr:nvSpPr>
      <xdr:spPr>
        <a:xfrm>
          <a:off x="19494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70502</xdr:rowOff>
    </xdr:from>
    <xdr:ext cx="534377" cy="259045"/>
    <xdr:sp macro="" textlink="">
      <xdr:nvSpPr>
        <xdr:cNvPr id="833" name="テキスト ボックス 832"/>
        <xdr:cNvSpPr txBox="1"/>
      </xdr:nvSpPr>
      <xdr:spPr>
        <a:xfrm>
          <a:off x="19278111" y="984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102591</xdr:rowOff>
    </xdr:from>
    <xdr:to>
      <xdr:col>98</xdr:col>
      <xdr:colOff>38100</xdr:colOff>
      <xdr:row>58</xdr:row>
      <xdr:rowOff>32741</xdr:rowOff>
    </xdr:to>
    <xdr:sp macro="" textlink="">
      <xdr:nvSpPr>
        <xdr:cNvPr id="834" name="楕円 833"/>
        <xdr:cNvSpPr/>
      </xdr:nvSpPr>
      <xdr:spPr>
        <a:xfrm>
          <a:off x="18605500" y="987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23868</xdr:rowOff>
    </xdr:from>
    <xdr:ext cx="534377" cy="259045"/>
    <xdr:sp macro="" textlink="">
      <xdr:nvSpPr>
        <xdr:cNvPr id="835" name="テキスト ボックス 834"/>
        <xdr:cNvSpPr txBox="1"/>
      </xdr:nvSpPr>
      <xdr:spPr>
        <a:xfrm>
          <a:off x="18389111" y="996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7" name="直線コネクタ 84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8" name="テキスト ボックス 84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9" name="直線コネクタ 84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0" name="テキスト ボックス 84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1" name="直線コネクタ 85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2" name="テキスト ボックス 85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3" name="直線コネクタ 85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4" name="テキスト ボックス 85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5" name="直線コネクタ 85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6" name="テキスト ボックス 855"/>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8" name="テキスト ボックス 85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99161</xdr:rowOff>
    </xdr:from>
    <xdr:to>
      <xdr:col>116</xdr:col>
      <xdr:colOff>62864</xdr:colOff>
      <xdr:row>77</xdr:row>
      <xdr:rowOff>71425</xdr:rowOff>
    </xdr:to>
    <xdr:cxnSp macro="">
      <xdr:nvCxnSpPr>
        <xdr:cNvPr id="860" name="直線コネクタ 859"/>
        <xdr:cNvCxnSpPr/>
      </xdr:nvCxnSpPr>
      <xdr:spPr>
        <a:xfrm flipV="1">
          <a:off x="22159595" y="12272111"/>
          <a:ext cx="1269" cy="100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75252</xdr:rowOff>
    </xdr:from>
    <xdr:ext cx="534377" cy="259045"/>
    <xdr:sp macro="" textlink="">
      <xdr:nvSpPr>
        <xdr:cNvPr id="861" name="繰出金最小値テキスト"/>
        <xdr:cNvSpPr txBox="1"/>
      </xdr:nvSpPr>
      <xdr:spPr>
        <a:xfrm>
          <a:off x="22212300" y="1327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71425</xdr:rowOff>
    </xdr:from>
    <xdr:to>
      <xdr:col>116</xdr:col>
      <xdr:colOff>152400</xdr:colOff>
      <xdr:row>77</xdr:row>
      <xdr:rowOff>71425</xdr:rowOff>
    </xdr:to>
    <xdr:cxnSp macro="">
      <xdr:nvCxnSpPr>
        <xdr:cNvPr id="862" name="直線コネクタ 861"/>
        <xdr:cNvCxnSpPr/>
      </xdr:nvCxnSpPr>
      <xdr:spPr>
        <a:xfrm>
          <a:off x="22072600" y="1327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45838</xdr:rowOff>
    </xdr:from>
    <xdr:ext cx="534377" cy="259045"/>
    <xdr:sp macro="" textlink="">
      <xdr:nvSpPr>
        <xdr:cNvPr id="863" name="繰出金最大値テキスト"/>
        <xdr:cNvSpPr txBox="1"/>
      </xdr:nvSpPr>
      <xdr:spPr>
        <a:xfrm>
          <a:off x="22212300" y="1204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99161</xdr:rowOff>
    </xdr:from>
    <xdr:to>
      <xdr:col>116</xdr:col>
      <xdr:colOff>152400</xdr:colOff>
      <xdr:row>71</xdr:row>
      <xdr:rowOff>99161</xdr:rowOff>
    </xdr:to>
    <xdr:cxnSp macro="">
      <xdr:nvCxnSpPr>
        <xdr:cNvPr id="864" name="直線コネクタ 863"/>
        <xdr:cNvCxnSpPr/>
      </xdr:nvCxnSpPr>
      <xdr:spPr>
        <a:xfrm>
          <a:off x="22072600" y="1227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71425</xdr:rowOff>
    </xdr:from>
    <xdr:to>
      <xdr:col>116</xdr:col>
      <xdr:colOff>63500</xdr:colOff>
      <xdr:row>77</xdr:row>
      <xdr:rowOff>151321</xdr:rowOff>
    </xdr:to>
    <xdr:cxnSp macro="">
      <xdr:nvCxnSpPr>
        <xdr:cNvPr id="865" name="直線コネクタ 864"/>
        <xdr:cNvCxnSpPr/>
      </xdr:nvCxnSpPr>
      <xdr:spPr>
        <a:xfrm flipV="1">
          <a:off x="21323300" y="13273075"/>
          <a:ext cx="838200" cy="7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161726</xdr:rowOff>
    </xdr:from>
    <xdr:ext cx="534377" cy="259045"/>
    <xdr:sp macro="" textlink="">
      <xdr:nvSpPr>
        <xdr:cNvPr id="866" name="繰出金平均値テキスト"/>
        <xdr:cNvSpPr txBox="1"/>
      </xdr:nvSpPr>
      <xdr:spPr>
        <a:xfrm>
          <a:off x="22212300" y="12677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138849</xdr:rowOff>
    </xdr:from>
    <xdr:to>
      <xdr:col>116</xdr:col>
      <xdr:colOff>114300</xdr:colOff>
      <xdr:row>75</xdr:row>
      <xdr:rowOff>68999</xdr:rowOff>
    </xdr:to>
    <xdr:sp macro="" textlink="">
      <xdr:nvSpPr>
        <xdr:cNvPr id="867" name="フローチャート: 判断 866"/>
        <xdr:cNvSpPr/>
      </xdr:nvSpPr>
      <xdr:spPr>
        <a:xfrm>
          <a:off x="22110700" y="128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151321</xdr:rowOff>
    </xdr:from>
    <xdr:to>
      <xdr:col>111</xdr:col>
      <xdr:colOff>177800</xdr:colOff>
      <xdr:row>78</xdr:row>
      <xdr:rowOff>330</xdr:rowOff>
    </xdr:to>
    <xdr:cxnSp macro="">
      <xdr:nvCxnSpPr>
        <xdr:cNvPr id="868" name="直線コネクタ 867"/>
        <xdr:cNvCxnSpPr/>
      </xdr:nvCxnSpPr>
      <xdr:spPr>
        <a:xfrm flipV="1">
          <a:off x="20434300" y="13352971"/>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3328</xdr:rowOff>
    </xdr:from>
    <xdr:to>
      <xdr:col>112</xdr:col>
      <xdr:colOff>38100</xdr:colOff>
      <xdr:row>75</xdr:row>
      <xdr:rowOff>104928</xdr:rowOff>
    </xdr:to>
    <xdr:sp macro="" textlink="">
      <xdr:nvSpPr>
        <xdr:cNvPr id="869" name="フローチャート: 判断 868"/>
        <xdr:cNvSpPr/>
      </xdr:nvSpPr>
      <xdr:spPr>
        <a:xfrm>
          <a:off x="21272500" y="128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121455</xdr:rowOff>
    </xdr:from>
    <xdr:ext cx="534377" cy="259045"/>
    <xdr:sp macro="" textlink="">
      <xdr:nvSpPr>
        <xdr:cNvPr id="870" name="テキスト ボックス 869"/>
        <xdr:cNvSpPr txBox="1"/>
      </xdr:nvSpPr>
      <xdr:spPr>
        <a:xfrm>
          <a:off x="21056111" y="1263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330</xdr:rowOff>
    </xdr:from>
    <xdr:to>
      <xdr:col>107</xdr:col>
      <xdr:colOff>50800</xdr:colOff>
      <xdr:row>78</xdr:row>
      <xdr:rowOff>19608</xdr:rowOff>
    </xdr:to>
    <xdr:cxnSp macro="">
      <xdr:nvCxnSpPr>
        <xdr:cNvPr id="871" name="直線コネクタ 870"/>
        <xdr:cNvCxnSpPr/>
      </xdr:nvCxnSpPr>
      <xdr:spPr>
        <a:xfrm flipV="1">
          <a:off x="19545300" y="13373430"/>
          <a:ext cx="8890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27825</xdr:rowOff>
    </xdr:from>
    <xdr:to>
      <xdr:col>107</xdr:col>
      <xdr:colOff>101600</xdr:colOff>
      <xdr:row>75</xdr:row>
      <xdr:rowOff>129425</xdr:rowOff>
    </xdr:to>
    <xdr:sp macro="" textlink="">
      <xdr:nvSpPr>
        <xdr:cNvPr id="872" name="フローチャート: 判断 871"/>
        <xdr:cNvSpPr/>
      </xdr:nvSpPr>
      <xdr:spPr>
        <a:xfrm>
          <a:off x="203835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145952</xdr:rowOff>
    </xdr:from>
    <xdr:ext cx="534377" cy="259045"/>
    <xdr:sp macro="" textlink="">
      <xdr:nvSpPr>
        <xdr:cNvPr id="873" name="テキスト ボックス 872"/>
        <xdr:cNvSpPr txBox="1"/>
      </xdr:nvSpPr>
      <xdr:spPr>
        <a:xfrm>
          <a:off x="20167111" y="126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19608</xdr:rowOff>
    </xdr:from>
    <xdr:to>
      <xdr:col>102</xdr:col>
      <xdr:colOff>114300</xdr:colOff>
      <xdr:row>78</xdr:row>
      <xdr:rowOff>44831</xdr:rowOff>
    </xdr:to>
    <xdr:cxnSp macro="">
      <xdr:nvCxnSpPr>
        <xdr:cNvPr id="874" name="直線コネクタ 873"/>
        <xdr:cNvCxnSpPr/>
      </xdr:nvCxnSpPr>
      <xdr:spPr>
        <a:xfrm flipV="1">
          <a:off x="18656300" y="13392708"/>
          <a:ext cx="889000" cy="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68935</xdr:rowOff>
    </xdr:from>
    <xdr:to>
      <xdr:col>102</xdr:col>
      <xdr:colOff>165100</xdr:colOff>
      <xdr:row>75</xdr:row>
      <xdr:rowOff>170535</xdr:rowOff>
    </xdr:to>
    <xdr:sp macro="" textlink="">
      <xdr:nvSpPr>
        <xdr:cNvPr id="875" name="フローチャート: 判断 874"/>
        <xdr:cNvSpPr/>
      </xdr:nvSpPr>
      <xdr:spPr>
        <a:xfrm>
          <a:off x="19494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15612</xdr:rowOff>
    </xdr:from>
    <xdr:ext cx="534377" cy="259045"/>
    <xdr:sp macro="" textlink="">
      <xdr:nvSpPr>
        <xdr:cNvPr id="876" name="テキスト ボックス 875"/>
        <xdr:cNvSpPr txBox="1"/>
      </xdr:nvSpPr>
      <xdr:spPr>
        <a:xfrm>
          <a:off x="19278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61735</xdr:rowOff>
    </xdr:from>
    <xdr:to>
      <xdr:col>98</xdr:col>
      <xdr:colOff>38100</xdr:colOff>
      <xdr:row>75</xdr:row>
      <xdr:rowOff>163336</xdr:rowOff>
    </xdr:to>
    <xdr:sp macro="" textlink="">
      <xdr:nvSpPr>
        <xdr:cNvPr id="877" name="フローチャート: 判断 876"/>
        <xdr:cNvSpPr/>
      </xdr:nvSpPr>
      <xdr:spPr>
        <a:xfrm>
          <a:off x="18605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8412</xdr:rowOff>
    </xdr:from>
    <xdr:ext cx="534377" cy="259045"/>
    <xdr:sp macro="" textlink="">
      <xdr:nvSpPr>
        <xdr:cNvPr id="878" name="テキスト ボックス 877"/>
        <xdr:cNvSpPr txBox="1"/>
      </xdr:nvSpPr>
      <xdr:spPr>
        <a:xfrm>
          <a:off x="18389111" y="126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9" name="テキスト ボックス 87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0" name="テキスト ボックス 87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1" name="テキスト ボックス 88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2" name="テキスト ボックス 88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3" name="テキスト ボックス 88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20625</xdr:rowOff>
    </xdr:from>
    <xdr:to>
      <xdr:col>116</xdr:col>
      <xdr:colOff>114300</xdr:colOff>
      <xdr:row>77</xdr:row>
      <xdr:rowOff>122225</xdr:rowOff>
    </xdr:to>
    <xdr:sp macro="" textlink="">
      <xdr:nvSpPr>
        <xdr:cNvPr id="884" name="楕円 883"/>
        <xdr:cNvSpPr/>
      </xdr:nvSpPr>
      <xdr:spPr>
        <a:xfrm>
          <a:off x="22110700" y="132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107002</xdr:rowOff>
    </xdr:from>
    <xdr:ext cx="534377" cy="259045"/>
    <xdr:sp macro="" textlink="">
      <xdr:nvSpPr>
        <xdr:cNvPr id="885" name="繰出金該当値テキスト"/>
        <xdr:cNvSpPr txBox="1"/>
      </xdr:nvSpPr>
      <xdr:spPr>
        <a:xfrm>
          <a:off x="22212300" y="1313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100521</xdr:rowOff>
    </xdr:from>
    <xdr:to>
      <xdr:col>112</xdr:col>
      <xdr:colOff>38100</xdr:colOff>
      <xdr:row>78</xdr:row>
      <xdr:rowOff>30671</xdr:rowOff>
    </xdr:to>
    <xdr:sp macro="" textlink="">
      <xdr:nvSpPr>
        <xdr:cNvPr id="886" name="楕円 885"/>
        <xdr:cNvSpPr/>
      </xdr:nvSpPr>
      <xdr:spPr>
        <a:xfrm>
          <a:off x="21272500" y="133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21798</xdr:rowOff>
    </xdr:from>
    <xdr:ext cx="534377" cy="259045"/>
    <xdr:sp macro="" textlink="">
      <xdr:nvSpPr>
        <xdr:cNvPr id="887" name="テキスト ボックス 886"/>
        <xdr:cNvSpPr txBox="1"/>
      </xdr:nvSpPr>
      <xdr:spPr>
        <a:xfrm>
          <a:off x="21056111" y="1339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120980</xdr:rowOff>
    </xdr:from>
    <xdr:to>
      <xdr:col>107</xdr:col>
      <xdr:colOff>101600</xdr:colOff>
      <xdr:row>78</xdr:row>
      <xdr:rowOff>51130</xdr:rowOff>
    </xdr:to>
    <xdr:sp macro="" textlink="">
      <xdr:nvSpPr>
        <xdr:cNvPr id="888" name="楕円 887"/>
        <xdr:cNvSpPr/>
      </xdr:nvSpPr>
      <xdr:spPr>
        <a:xfrm>
          <a:off x="20383500" y="133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42257</xdr:rowOff>
    </xdr:from>
    <xdr:ext cx="534377" cy="259045"/>
    <xdr:sp macro="" textlink="">
      <xdr:nvSpPr>
        <xdr:cNvPr id="889" name="テキスト ボックス 888"/>
        <xdr:cNvSpPr txBox="1"/>
      </xdr:nvSpPr>
      <xdr:spPr>
        <a:xfrm>
          <a:off x="20167111" y="1341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140258</xdr:rowOff>
    </xdr:from>
    <xdr:to>
      <xdr:col>102</xdr:col>
      <xdr:colOff>165100</xdr:colOff>
      <xdr:row>78</xdr:row>
      <xdr:rowOff>70408</xdr:rowOff>
    </xdr:to>
    <xdr:sp macro="" textlink="">
      <xdr:nvSpPr>
        <xdr:cNvPr id="890" name="楕円 889"/>
        <xdr:cNvSpPr/>
      </xdr:nvSpPr>
      <xdr:spPr>
        <a:xfrm>
          <a:off x="19494500" y="133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61535</xdr:rowOff>
    </xdr:from>
    <xdr:ext cx="534377" cy="259045"/>
    <xdr:sp macro="" textlink="">
      <xdr:nvSpPr>
        <xdr:cNvPr id="891" name="テキスト ボックス 890"/>
        <xdr:cNvSpPr txBox="1"/>
      </xdr:nvSpPr>
      <xdr:spPr>
        <a:xfrm>
          <a:off x="19278111" y="1343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165481</xdr:rowOff>
    </xdr:from>
    <xdr:to>
      <xdr:col>98</xdr:col>
      <xdr:colOff>38100</xdr:colOff>
      <xdr:row>78</xdr:row>
      <xdr:rowOff>95631</xdr:rowOff>
    </xdr:to>
    <xdr:sp macro="" textlink="">
      <xdr:nvSpPr>
        <xdr:cNvPr id="892" name="楕円 891"/>
        <xdr:cNvSpPr/>
      </xdr:nvSpPr>
      <xdr:spPr>
        <a:xfrm>
          <a:off x="186055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86758</xdr:rowOff>
    </xdr:from>
    <xdr:ext cx="534377" cy="259045"/>
    <xdr:sp macro="" textlink="">
      <xdr:nvSpPr>
        <xdr:cNvPr id="893" name="テキスト ボックス 892"/>
        <xdr:cNvSpPr txBox="1"/>
      </xdr:nvSpPr>
      <xdr:spPr>
        <a:xfrm>
          <a:off x="18389111" y="1345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5" name="正方形/長方形 89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7" name="正方形/長方形 89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9" name="正方形/長方形 89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2" name="テキスト ボックス 90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4" name="直線コネクタ 90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5" name="テキスト ボックス 90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7" name="テキスト ボックス 90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9" name="直線コネクタ 90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4" name="直線コネクタ 91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フローチャート: 判断 91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7" name="直線コネクタ 91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8" name="フローチャート: 判断 91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9" name="テキスト ボックス 91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0" name="直線コネクタ 91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1" name="フローチャート: 判断 92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2" name="テキスト ボックス 92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3" name="直線コネクタ 92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4" name="フローチャート: 判断 92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5" name="テキスト ボックス 92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フローチャート: 判断 92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7" name="テキスト ボックス 92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3" name="楕円 93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5" name="楕円 93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6" name="テキスト ボックス 93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7" name="楕円 93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8" name="テキスト ボックス 93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9" name="楕円 93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0" name="テキスト ボックス 93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1" name="楕円 94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2" name="テキスト ボックス 94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496,325</a:t>
          </a:r>
          <a:r>
            <a:rPr kumimoji="1" lang="ja-JP" altLang="en-US" sz="1300">
              <a:latin typeface="ＭＳ Ｐゴシック" panose="020B0600070205080204" pitchFamily="50" charset="-128"/>
              <a:ea typeface="ＭＳ Ｐゴシック" panose="020B0600070205080204" pitchFamily="50" charset="-128"/>
            </a:rPr>
            <a:t>円となっており、人口が増加しているものの、物件費や補助費等の増加の影響により、昨年度より上回っている。</a:t>
          </a:r>
        </a:p>
        <a:p>
          <a:r>
            <a:rPr kumimoji="1" lang="ja-JP" altLang="en-US" sz="1300">
              <a:latin typeface="ＭＳ Ｐゴシック" panose="020B0600070205080204" pitchFamily="50" charset="-128"/>
              <a:ea typeface="ＭＳ Ｐゴシック" panose="020B0600070205080204" pitchFamily="50" charset="-128"/>
            </a:rPr>
            <a:t>なお、各指標の住民一人当たりのコストは、普通建設事業費、物件費、及び貸付金を除き、類似団体平均より下回っている。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71,690</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32.3</a:t>
          </a:r>
          <a:r>
            <a:rPr kumimoji="1" lang="ja-JP" altLang="en-US" sz="1300">
              <a:latin typeface="ＭＳ Ｐゴシック" panose="020B0600070205080204" pitchFamily="50" charset="-128"/>
              <a:ea typeface="ＭＳ Ｐゴシック" panose="020B0600070205080204" pitchFamily="50" charset="-128"/>
            </a:rPr>
            <a:t>％の増加となっている。その主な要因としては、新市民会館うらわの保留床取得費の増等によるものである。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64,038</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％の減少となっている。その主な要因としては、新型コロナウイルスワクチン接種事業の減等によるものである。</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5,663</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42.0</a:t>
          </a:r>
          <a:r>
            <a:rPr kumimoji="1" lang="ja-JP" altLang="en-US" sz="1300">
              <a:latin typeface="ＭＳ Ｐゴシック" panose="020B0600070205080204" pitchFamily="50" charset="-128"/>
              <a:ea typeface="ＭＳ Ｐゴシック" panose="020B0600070205080204" pitchFamily="50" charset="-128"/>
            </a:rPr>
            <a:t>％の減少となっている。その主な要因としては、財政調整基金積立金の積立額の減等によるものである。</a:t>
          </a:r>
        </a:p>
        <a:p>
          <a:r>
            <a:rPr kumimoji="1" lang="ja-JP" altLang="en-US" sz="1300">
              <a:latin typeface="ＭＳ Ｐゴシック" panose="020B0600070205080204" pitchFamily="50" charset="-128"/>
              <a:ea typeface="ＭＳ Ｐゴシック" panose="020B0600070205080204" pitchFamily="50" charset="-128"/>
            </a:rPr>
            <a:t>今後、人口は緩やかな増加は見込まれるものの、物価高騰や人件費高騰に伴う工事請負費・各種委託費の増加、対象者数の増による扶助費の増加等による影響が大きいと予測されるため、普通建設事業費、物件費、扶助費の住民一人当たりのコストは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1,345,012
1,313,424
217.43
682,341,469
667,562,830
11,957,282
330,447,137
472,098,681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40096</xdr:rowOff>
    </xdr:from>
    <xdr:to>
      <xdr:col>24</xdr:col>
      <xdr:colOff>62865</xdr:colOff>
      <xdr:row>39</xdr:row>
      <xdr:rowOff>118473</xdr:rowOff>
    </xdr:to>
    <xdr:cxnSp macro="">
      <xdr:nvCxnSpPr>
        <xdr:cNvPr id="58" name="直線コネクタ 57"/>
        <xdr:cNvCxnSpPr/>
      </xdr:nvCxnSpPr>
      <xdr:spPr>
        <a:xfrm flipV="1">
          <a:off x="4633595" y="5183596"/>
          <a:ext cx="127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158223</xdr:rowOff>
    </xdr:from>
    <xdr:ext cx="469744" cy="259045"/>
    <xdr:sp macro="" textlink="">
      <xdr:nvSpPr>
        <xdr:cNvPr id="61" name="議会費最大値テキスト"/>
        <xdr:cNvSpPr txBox="1"/>
      </xdr:nvSpPr>
      <xdr:spPr>
        <a:xfrm>
          <a:off x="4686300" y="4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40096</xdr:rowOff>
    </xdr:from>
    <xdr:to>
      <xdr:col>24</xdr:col>
      <xdr:colOff>152400</xdr:colOff>
      <xdr:row>30</xdr:row>
      <xdr:rowOff>40096</xdr:rowOff>
    </xdr:to>
    <xdr:cxnSp macro="">
      <xdr:nvCxnSpPr>
        <xdr:cNvPr id="62" name="直線コネクタ 61"/>
        <xdr:cNvCxnSpPr/>
      </xdr:nvCxnSpPr>
      <xdr:spPr>
        <a:xfrm>
          <a:off x="4546600" y="518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139700</xdr:rowOff>
    </xdr:from>
    <xdr:to>
      <xdr:col>24</xdr:col>
      <xdr:colOff>63500</xdr:colOff>
      <xdr:row>35</xdr:row>
      <xdr:rowOff>151130</xdr:rowOff>
    </xdr:to>
    <xdr:cxnSp macro="">
      <xdr:nvCxnSpPr>
        <xdr:cNvPr id="63" name="直線コネクタ 62"/>
        <xdr:cNvCxnSpPr/>
      </xdr:nvCxnSpPr>
      <xdr:spPr>
        <a:xfrm flipV="1">
          <a:off x="3797300" y="61404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139173</xdr:rowOff>
    </xdr:from>
    <xdr:ext cx="469744" cy="259045"/>
    <xdr:sp macro="" textlink="">
      <xdr:nvSpPr>
        <xdr:cNvPr id="64" name="議会費平均値テキスト"/>
        <xdr:cNvSpPr txBox="1"/>
      </xdr:nvSpPr>
      <xdr:spPr>
        <a:xfrm>
          <a:off x="4686300" y="6139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160746</xdr:rowOff>
    </xdr:from>
    <xdr:to>
      <xdr:col>24</xdr:col>
      <xdr:colOff>114300</xdr:colOff>
      <xdr:row>36</xdr:row>
      <xdr:rowOff>90896</xdr:rowOff>
    </xdr:to>
    <xdr:sp macro="" textlink="">
      <xdr:nvSpPr>
        <xdr:cNvPr id="65" name="フローチャート: 判断 64"/>
        <xdr:cNvSpPr/>
      </xdr:nvSpPr>
      <xdr:spPr>
        <a:xfrm>
          <a:off x="45847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151130</xdr:rowOff>
    </xdr:from>
    <xdr:to>
      <xdr:col>19</xdr:col>
      <xdr:colOff>177800</xdr:colOff>
      <xdr:row>35</xdr:row>
      <xdr:rowOff>159294</xdr:rowOff>
    </xdr:to>
    <xdr:cxnSp macro="">
      <xdr:nvCxnSpPr>
        <xdr:cNvPr id="66" name="直線コネクタ 65"/>
        <xdr:cNvCxnSpPr/>
      </xdr:nvCxnSpPr>
      <xdr:spPr>
        <a:xfrm flipV="1">
          <a:off x="2908300" y="61518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12156</xdr:rowOff>
    </xdr:from>
    <xdr:to>
      <xdr:col>20</xdr:col>
      <xdr:colOff>38100</xdr:colOff>
      <xdr:row>36</xdr:row>
      <xdr:rowOff>113756</xdr:rowOff>
    </xdr:to>
    <xdr:sp macro="" textlink="">
      <xdr:nvSpPr>
        <xdr:cNvPr id="67" name="フローチャート: 判断 66"/>
        <xdr:cNvSpPr/>
      </xdr:nvSpPr>
      <xdr:spPr>
        <a:xfrm>
          <a:off x="3746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104883</xdr:rowOff>
    </xdr:from>
    <xdr:ext cx="469744" cy="259045"/>
    <xdr:sp macro="" textlink="">
      <xdr:nvSpPr>
        <xdr:cNvPr id="68" name="テキスト ボックス 67"/>
        <xdr:cNvSpPr txBox="1"/>
      </xdr:nvSpPr>
      <xdr:spPr>
        <a:xfrm>
          <a:off x="3562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159294</xdr:rowOff>
    </xdr:from>
    <xdr:to>
      <xdr:col>15</xdr:col>
      <xdr:colOff>50800</xdr:colOff>
      <xdr:row>36</xdr:row>
      <xdr:rowOff>10704</xdr:rowOff>
    </xdr:to>
    <xdr:cxnSp macro="">
      <xdr:nvCxnSpPr>
        <xdr:cNvPr id="69" name="直線コネクタ 68"/>
        <xdr:cNvCxnSpPr/>
      </xdr:nvCxnSpPr>
      <xdr:spPr>
        <a:xfrm flipV="1">
          <a:off x="2019300" y="6160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23586</xdr:rowOff>
    </xdr:from>
    <xdr:to>
      <xdr:col>15</xdr:col>
      <xdr:colOff>101600</xdr:colOff>
      <xdr:row>36</xdr:row>
      <xdr:rowOff>125186</xdr:rowOff>
    </xdr:to>
    <xdr:sp macro="" textlink="">
      <xdr:nvSpPr>
        <xdr:cNvPr id="70" name="フローチャート: 判断 69"/>
        <xdr:cNvSpPr/>
      </xdr:nvSpPr>
      <xdr:spPr>
        <a:xfrm>
          <a:off x="2857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116313</xdr:rowOff>
    </xdr:from>
    <xdr:ext cx="469744" cy="259045"/>
    <xdr:sp macro="" textlink="">
      <xdr:nvSpPr>
        <xdr:cNvPr id="71" name="テキスト ボックス 70"/>
        <xdr:cNvSpPr txBox="1"/>
      </xdr:nvSpPr>
      <xdr:spPr>
        <a:xfrm>
          <a:off x="2673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100511</xdr:rowOff>
    </xdr:from>
    <xdr:to>
      <xdr:col>10</xdr:col>
      <xdr:colOff>114300</xdr:colOff>
      <xdr:row>36</xdr:row>
      <xdr:rowOff>10704</xdr:rowOff>
    </xdr:to>
    <xdr:cxnSp macro="">
      <xdr:nvCxnSpPr>
        <xdr:cNvPr id="72" name="直線コネクタ 71"/>
        <xdr:cNvCxnSpPr/>
      </xdr:nvCxnSpPr>
      <xdr:spPr>
        <a:xfrm>
          <a:off x="1130300" y="610126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162378</xdr:rowOff>
    </xdr:from>
    <xdr:to>
      <xdr:col>6</xdr:col>
      <xdr:colOff>38100</xdr:colOff>
      <xdr:row>36</xdr:row>
      <xdr:rowOff>92528</xdr:rowOff>
    </xdr:to>
    <xdr:sp macro="" textlink="">
      <xdr:nvSpPr>
        <xdr:cNvPr id="75" name="フローチャート: 判断 74"/>
        <xdr:cNvSpPr/>
      </xdr:nvSpPr>
      <xdr:spPr>
        <a:xfrm>
          <a:off x="1079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83655</xdr:rowOff>
    </xdr:from>
    <xdr:ext cx="469744" cy="259045"/>
    <xdr:sp macro="" textlink="">
      <xdr:nvSpPr>
        <xdr:cNvPr id="76" name="テキスト ボックス 75"/>
        <xdr:cNvSpPr txBox="1"/>
      </xdr:nvSpPr>
      <xdr:spPr>
        <a:xfrm>
          <a:off x="895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82" name="楕円 81"/>
        <xdr:cNvSpPr/>
      </xdr:nvSpPr>
      <xdr:spPr>
        <a:xfrm>
          <a:off x="45847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469744" cy="259045"/>
    <xdr:sp macro="" textlink="">
      <xdr:nvSpPr>
        <xdr:cNvPr id="83" name="議会費該当値テキスト"/>
        <xdr:cNvSpPr txBox="1"/>
      </xdr:nvSpPr>
      <xdr:spPr>
        <a:xfrm>
          <a:off x="4686300"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100330</xdr:rowOff>
    </xdr:from>
    <xdr:to>
      <xdr:col>20</xdr:col>
      <xdr:colOff>38100</xdr:colOff>
      <xdr:row>36</xdr:row>
      <xdr:rowOff>30480</xdr:rowOff>
    </xdr:to>
    <xdr:sp macro="" textlink="">
      <xdr:nvSpPr>
        <xdr:cNvPr id="84" name="楕円 83"/>
        <xdr:cNvSpPr/>
      </xdr:nvSpPr>
      <xdr:spPr>
        <a:xfrm>
          <a:off x="3746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47007</xdr:rowOff>
    </xdr:from>
    <xdr:ext cx="469744" cy="259045"/>
    <xdr:sp macro="" textlink="">
      <xdr:nvSpPr>
        <xdr:cNvPr id="85" name="テキスト ボックス 84"/>
        <xdr:cNvSpPr txBox="1"/>
      </xdr:nvSpPr>
      <xdr:spPr>
        <a:xfrm>
          <a:off x="3562428" y="58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108494</xdr:rowOff>
    </xdr:from>
    <xdr:to>
      <xdr:col>15</xdr:col>
      <xdr:colOff>101600</xdr:colOff>
      <xdr:row>36</xdr:row>
      <xdr:rowOff>38644</xdr:rowOff>
    </xdr:to>
    <xdr:sp macro="" textlink="">
      <xdr:nvSpPr>
        <xdr:cNvPr id="86" name="楕円 85"/>
        <xdr:cNvSpPr/>
      </xdr:nvSpPr>
      <xdr:spPr>
        <a:xfrm>
          <a:off x="2857500" y="61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55171</xdr:rowOff>
    </xdr:from>
    <xdr:ext cx="469744" cy="259045"/>
    <xdr:sp macro="" textlink="">
      <xdr:nvSpPr>
        <xdr:cNvPr id="87" name="テキスト ボックス 86"/>
        <xdr:cNvSpPr txBox="1"/>
      </xdr:nvSpPr>
      <xdr:spPr>
        <a:xfrm>
          <a:off x="2673428" y="58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131354</xdr:rowOff>
    </xdr:from>
    <xdr:to>
      <xdr:col>10</xdr:col>
      <xdr:colOff>165100</xdr:colOff>
      <xdr:row>36</xdr:row>
      <xdr:rowOff>61504</xdr:rowOff>
    </xdr:to>
    <xdr:sp macro="" textlink="">
      <xdr:nvSpPr>
        <xdr:cNvPr id="88" name="楕円 87"/>
        <xdr:cNvSpPr/>
      </xdr:nvSpPr>
      <xdr:spPr>
        <a:xfrm>
          <a:off x="1968500" y="61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78031</xdr:rowOff>
    </xdr:from>
    <xdr:ext cx="469744" cy="259045"/>
    <xdr:sp macro="" textlink="">
      <xdr:nvSpPr>
        <xdr:cNvPr id="89" name="テキスト ボックス 88"/>
        <xdr:cNvSpPr txBox="1"/>
      </xdr:nvSpPr>
      <xdr:spPr>
        <a:xfrm>
          <a:off x="1784428" y="59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49711</xdr:rowOff>
    </xdr:from>
    <xdr:to>
      <xdr:col>6</xdr:col>
      <xdr:colOff>38100</xdr:colOff>
      <xdr:row>35</xdr:row>
      <xdr:rowOff>151311</xdr:rowOff>
    </xdr:to>
    <xdr:sp macro="" textlink="">
      <xdr:nvSpPr>
        <xdr:cNvPr id="90" name="楕円 89"/>
        <xdr:cNvSpPr/>
      </xdr:nvSpPr>
      <xdr:spPr>
        <a:xfrm>
          <a:off x="1079500" y="60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167838</xdr:rowOff>
    </xdr:from>
    <xdr:ext cx="469744" cy="259045"/>
    <xdr:sp macro="" textlink="">
      <xdr:nvSpPr>
        <xdr:cNvPr id="91" name="テキスト ボックス 90"/>
        <xdr:cNvSpPr txBox="1"/>
      </xdr:nvSpPr>
      <xdr:spPr>
        <a:xfrm>
          <a:off x="895428" y="58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122695</xdr:rowOff>
    </xdr:from>
    <xdr:to>
      <xdr:col>24</xdr:col>
      <xdr:colOff>62865</xdr:colOff>
      <xdr:row>59</xdr:row>
      <xdr:rowOff>54801</xdr:rowOff>
    </xdr:to>
    <xdr:cxnSp macro="">
      <xdr:nvCxnSpPr>
        <xdr:cNvPr id="116" name="直線コネクタ 115"/>
        <xdr:cNvCxnSpPr/>
      </xdr:nvCxnSpPr>
      <xdr:spPr>
        <a:xfrm flipV="1">
          <a:off x="4633595" y="9895345"/>
          <a:ext cx="1270" cy="27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58628</xdr:rowOff>
    </xdr:from>
    <xdr:ext cx="534377" cy="259045"/>
    <xdr:sp macro="" textlink="">
      <xdr:nvSpPr>
        <xdr:cNvPr id="117" name="総務費最小値テキスト"/>
        <xdr:cNvSpPr txBox="1"/>
      </xdr:nvSpPr>
      <xdr:spPr>
        <a:xfrm>
          <a:off x="4686300" y="101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54801</xdr:rowOff>
    </xdr:from>
    <xdr:to>
      <xdr:col>24</xdr:col>
      <xdr:colOff>152400</xdr:colOff>
      <xdr:row>59</xdr:row>
      <xdr:rowOff>54801</xdr:rowOff>
    </xdr:to>
    <xdr:cxnSp macro="">
      <xdr:nvCxnSpPr>
        <xdr:cNvPr id="118" name="直線コネクタ 117"/>
        <xdr:cNvCxnSpPr/>
      </xdr:nvCxnSpPr>
      <xdr:spPr>
        <a:xfrm>
          <a:off x="4546600" y="1017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69372</xdr:rowOff>
    </xdr:from>
    <xdr:ext cx="534377" cy="259045"/>
    <xdr:sp macro="" textlink="">
      <xdr:nvSpPr>
        <xdr:cNvPr id="119" name="総務費最大値テキスト"/>
        <xdr:cNvSpPr txBox="1"/>
      </xdr:nvSpPr>
      <xdr:spPr>
        <a:xfrm>
          <a:off x="4686300" y="96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122695</xdr:rowOff>
    </xdr:from>
    <xdr:to>
      <xdr:col>24</xdr:col>
      <xdr:colOff>152400</xdr:colOff>
      <xdr:row>57</xdr:row>
      <xdr:rowOff>122695</xdr:rowOff>
    </xdr:to>
    <xdr:cxnSp macro="">
      <xdr:nvCxnSpPr>
        <xdr:cNvPr id="120" name="直線コネクタ 119"/>
        <xdr:cNvCxnSpPr/>
      </xdr:nvCxnSpPr>
      <xdr:spPr>
        <a:xfrm>
          <a:off x="4546600" y="989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89319</xdr:rowOff>
    </xdr:from>
    <xdr:to>
      <xdr:col>24</xdr:col>
      <xdr:colOff>63500</xdr:colOff>
      <xdr:row>58</xdr:row>
      <xdr:rowOff>106934</xdr:rowOff>
    </xdr:to>
    <xdr:cxnSp macro="">
      <xdr:nvCxnSpPr>
        <xdr:cNvPr id="121" name="直線コネクタ 120"/>
        <xdr:cNvCxnSpPr/>
      </xdr:nvCxnSpPr>
      <xdr:spPr>
        <a:xfrm flipV="1">
          <a:off x="3797300" y="10033419"/>
          <a:ext cx="838200" cy="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30383</xdr:rowOff>
    </xdr:from>
    <xdr:ext cx="534377" cy="259045"/>
    <xdr:sp macro="" textlink="">
      <xdr:nvSpPr>
        <xdr:cNvPr id="122" name="総務費平均値テキスト"/>
        <xdr:cNvSpPr txBox="1"/>
      </xdr:nvSpPr>
      <xdr:spPr>
        <a:xfrm>
          <a:off x="4686300" y="9974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51956</xdr:rowOff>
    </xdr:from>
    <xdr:to>
      <xdr:col>24</xdr:col>
      <xdr:colOff>114300</xdr:colOff>
      <xdr:row>58</xdr:row>
      <xdr:rowOff>153556</xdr:rowOff>
    </xdr:to>
    <xdr:sp macro="" textlink="">
      <xdr:nvSpPr>
        <xdr:cNvPr id="123" name="フローチャート: 判断 122"/>
        <xdr:cNvSpPr/>
      </xdr:nvSpPr>
      <xdr:spPr>
        <a:xfrm>
          <a:off x="45847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17602</xdr:rowOff>
    </xdr:from>
    <xdr:to>
      <xdr:col>19</xdr:col>
      <xdr:colOff>177800</xdr:colOff>
      <xdr:row>58</xdr:row>
      <xdr:rowOff>106934</xdr:rowOff>
    </xdr:to>
    <xdr:cxnSp macro="">
      <xdr:nvCxnSpPr>
        <xdr:cNvPr id="124" name="直線コネクタ 123"/>
        <xdr:cNvCxnSpPr/>
      </xdr:nvCxnSpPr>
      <xdr:spPr>
        <a:xfrm>
          <a:off x="2908300" y="9961702"/>
          <a:ext cx="889000" cy="8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50050</xdr:rowOff>
    </xdr:from>
    <xdr:to>
      <xdr:col>20</xdr:col>
      <xdr:colOff>38100</xdr:colOff>
      <xdr:row>58</xdr:row>
      <xdr:rowOff>151650</xdr:rowOff>
    </xdr:to>
    <xdr:sp macro="" textlink="">
      <xdr:nvSpPr>
        <xdr:cNvPr id="125" name="フローチャート: 判断 124"/>
        <xdr:cNvSpPr/>
      </xdr:nvSpPr>
      <xdr:spPr>
        <a:xfrm>
          <a:off x="3746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168177</xdr:rowOff>
    </xdr:from>
    <xdr:ext cx="534377" cy="259045"/>
    <xdr:sp macro="" textlink="">
      <xdr:nvSpPr>
        <xdr:cNvPr id="126" name="テキスト ボックス 125"/>
        <xdr:cNvSpPr txBox="1"/>
      </xdr:nvSpPr>
      <xdr:spPr>
        <a:xfrm>
          <a:off x="3530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79946</xdr:rowOff>
    </xdr:from>
    <xdr:to>
      <xdr:col>15</xdr:col>
      <xdr:colOff>50800</xdr:colOff>
      <xdr:row>58</xdr:row>
      <xdr:rowOff>17602</xdr:rowOff>
    </xdr:to>
    <xdr:cxnSp macro="">
      <xdr:nvCxnSpPr>
        <xdr:cNvPr id="127" name="直線コネクタ 126"/>
        <xdr:cNvCxnSpPr/>
      </xdr:nvCxnSpPr>
      <xdr:spPr>
        <a:xfrm>
          <a:off x="2019300" y="8823896"/>
          <a:ext cx="889000" cy="113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27254</xdr:rowOff>
    </xdr:from>
    <xdr:to>
      <xdr:col>15</xdr:col>
      <xdr:colOff>101600</xdr:colOff>
      <xdr:row>58</xdr:row>
      <xdr:rowOff>128854</xdr:rowOff>
    </xdr:to>
    <xdr:sp macro="" textlink="">
      <xdr:nvSpPr>
        <xdr:cNvPr id="128" name="フローチャート: 判断 127"/>
        <xdr:cNvSpPr/>
      </xdr:nvSpPr>
      <xdr:spPr>
        <a:xfrm>
          <a:off x="2857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119981</xdr:rowOff>
    </xdr:from>
    <xdr:ext cx="534377" cy="259045"/>
    <xdr:sp macro="" textlink="">
      <xdr:nvSpPr>
        <xdr:cNvPr id="129" name="テキスト ボックス 128"/>
        <xdr:cNvSpPr txBox="1"/>
      </xdr:nvSpPr>
      <xdr:spPr>
        <a:xfrm>
          <a:off x="2641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79946</xdr:rowOff>
    </xdr:from>
    <xdr:to>
      <xdr:col>10</xdr:col>
      <xdr:colOff>114300</xdr:colOff>
      <xdr:row>58</xdr:row>
      <xdr:rowOff>125349</xdr:rowOff>
    </xdr:to>
    <xdr:cxnSp macro="">
      <xdr:nvCxnSpPr>
        <xdr:cNvPr id="130" name="直線コネクタ 129"/>
        <xdr:cNvCxnSpPr/>
      </xdr:nvCxnSpPr>
      <xdr:spPr>
        <a:xfrm flipV="1">
          <a:off x="1130300" y="8823896"/>
          <a:ext cx="889000" cy="124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63462</xdr:rowOff>
    </xdr:from>
    <xdr:to>
      <xdr:col>10</xdr:col>
      <xdr:colOff>165100</xdr:colOff>
      <xdr:row>51</xdr:row>
      <xdr:rowOff>165062</xdr:rowOff>
    </xdr:to>
    <xdr:sp macro="" textlink="">
      <xdr:nvSpPr>
        <xdr:cNvPr id="131" name="フローチャート: 判断 130"/>
        <xdr:cNvSpPr/>
      </xdr:nvSpPr>
      <xdr:spPr>
        <a:xfrm>
          <a:off x="1968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156189</xdr:rowOff>
    </xdr:from>
    <xdr:ext cx="599010" cy="259045"/>
    <xdr:sp macro="" textlink="">
      <xdr:nvSpPr>
        <xdr:cNvPr id="132" name="テキスト ボックス 131"/>
        <xdr:cNvSpPr txBox="1"/>
      </xdr:nvSpPr>
      <xdr:spPr>
        <a:xfrm>
          <a:off x="1719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109639</xdr:rowOff>
    </xdr:from>
    <xdr:to>
      <xdr:col>6</xdr:col>
      <xdr:colOff>38100</xdr:colOff>
      <xdr:row>59</xdr:row>
      <xdr:rowOff>39789</xdr:rowOff>
    </xdr:to>
    <xdr:sp macro="" textlink="">
      <xdr:nvSpPr>
        <xdr:cNvPr id="133" name="フローチャート: 判断 132"/>
        <xdr:cNvSpPr/>
      </xdr:nvSpPr>
      <xdr:spPr>
        <a:xfrm>
          <a:off x="1079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30916</xdr:rowOff>
    </xdr:from>
    <xdr:ext cx="534377" cy="259045"/>
    <xdr:sp macro="" textlink="">
      <xdr:nvSpPr>
        <xdr:cNvPr id="134" name="テキスト ボックス 133"/>
        <xdr:cNvSpPr txBox="1"/>
      </xdr:nvSpPr>
      <xdr:spPr>
        <a:xfrm>
          <a:off x="863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38519</xdr:rowOff>
    </xdr:from>
    <xdr:to>
      <xdr:col>24</xdr:col>
      <xdr:colOff>114300</xdr:colOff>
      <xdr:row>58</xdr:row>
      <xdr:rowOff>140119</xdr:rowOff>
    </xdr:to>
    <xdr:sp macro="" textlink="">
      <xdr:nvSpPr>
        <xdr:cNvPr id="140" name="楕円 139"/>
        <xdr:cNvSpPr/>
      </xdr:nvSpPr>
      <xdr:spPr>
        <a:xfrm>
          <a:off x="4584700" y="99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61396</xdr:rowOff>
    </xdr:from>
    <xdr:ext cx="534377" cy="259045"/>
    <xdr:sp macro="" textlink="">
      <xdr:nvSpPr>
        <xdr:cNvPr id="141" name="総務費該当値テキスト"/>
        <xdr:cNvSpPr txBox="1"/>
      </xdr:nvSpPr>
      <xdr:spPr>
        <a:xfrm>
          <a:off x="4686300" y="983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56134</xdr:rowOff>
    </xdr:from>
    <xdr:to>
      <xdr:col>20</xdr:col>
      <xdr:colOff>38100</xdr:colOff>
      <xdr:row>58</xdr:row>
      <xdr:rowOff>157734</xdr:rowOff>
    </xdr:to>
    <xdr:sp macro="" textlink="">
      <xdr:nvSpPr>
        <xdr:cNvPr id="142" name="楕円 141"/>
        <xdr:cNvSpPr/>
      </xdr:nvSpPr>
      <xdr:spPr>
        <a:xfrm>
          <a:off x="3746500" y="100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148861</xdr:rowOff>
    </xdr:from>
    <xdr:ext cx="534377" cy="259045"/>
    <xdr:sp macro="" textlink="">
      <xdr:nvSpPr>
        <xdr:cNvPr id="143" name="テキスト ボックス 142"/>
        <xdr:cNvSpPr txBox="1"/>
      </xdr:nvSpPr>
      <xdr:spPr>
        <a:xfrm>
          <a:off x="3530111" y="1009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138252</xdr:rowOff>
    </xdr:from>
    <xdr:to>
      <xdr:col>15</xdr:col>
      <xdr:colOff>101600</xdr:colOff>
      <xdr:row>58</xdr:row>
      <xdr:rowOff>68402</xdr:rowOff>
    </xdr:to>
    <xdr:sp macro="" textlink="">
      <xdr:nvSpPr>
        <xdr:cNvPr id="144" name="楕円 143"/>
        <xdr:cNvSpPr/>
      </xdr:nvSpPr>
      <xdr:spPr>
        <a:xfrm>
          <a:off x="2857500" y="99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84929</xdr:rowOff>
    </xdr:from>
    <xdr:ext cx="534377" cy="259045"/>
    <xdr:sp macro="" textlink="">
      <xdr:nvSpPr>
        <xdr:cNvPr id="145" name="テキスト ボックス 144"/>
        <xdr:cNvSpPr txBox="1"/>
      </xdr:nvSpPr>
      <xdr:spPr>
        <a:xfrm>
          <a:off x="2641111" y="968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29146</xdr:rowOff>
    </xdr:from>
    <xdr:to>
      <xdr:col>10</xdr:col>
      <xdr:colOff>165100</xdr:colOff>
      <xdr:row>51</xdr:row>
      <xdr:rowOff>130746</xdr:rowOff>
    </xdr:to>
    <xdr:sp macro="" textlink="">
      <xdr:nvSpPr>
        <xdr:cNvPr id="146" name="楕円 145"/>
        <xdr:cNvSpPr/>
      </xdr:nvSpPr>
      <xdr:spPr>
        <a:xfrm>
          <a:off x="1968500" y="87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147273</xdr:rowOff>
    </xdr:from>
    <xdr:ext cx="599010" cy="259045"/>
    <xdr:sp macro="" textlink="">
      <xdr:nvSpPr>
        <xdr:cNvPr id="147" name="テキスト ボックス 146"/>
        <xdr:cNvSpPr txBox="1"/>
      </xdr:nvSpPr>
      <xdr:spPr>
        <a:xfrm>
          <a:off x="1719795" y="854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74549</xdr:rowOff>
    </xdr:from>
    <xdr:to>
      <xdr:col>6</xdr:col>
      <xdr:colOff>38100</xdr:colOff>
      <xdr:row>59</xdr:row>
      <xdr:rowOff>4699</xdr:rowOff>
    </xdr:to>
    <xdr:sp macro="" textlink="">
      <xdr:nvSpPr>
        <xdr:cNvPr id="148" name="楕円 147"/>
        <xdr:cNvSpPr/>
      </xdr:nvSpPr>
      <xdr:spPr>
        <a:xfrm>
          <a:off x="1079500" y="100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21226</xdr:rowOff>
    </xdr:from>
    <xdr:ext cx="534377" cy="259045"/>
    <xdr:sp macro="" textlink="">
      <xdr:nvSpPr>
        <xdr:cNvPr id="149" name="テキスト ボックス 148"/>
        <xdr:cNvSpPr txBox="1"/>
      </xdr:nvSpPr>
      <xdr:spPr>
        <a:xfrm>
          <a:off x="863111" y="979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86230</xdr:rowOff>
    </xdr:from>
    <xdr:to>
      <xdr:col>24</xdr:col>
      <xdr:colOff>62865</xdr:colOff>
      <xdr:row>78</xdr:row>
      <xdr:rowOff>124955</xdr:rowOff>
    </xdr:to>
    <xdr:cxnSp macro="">
      <xdr:nvCxnSpPr>
        <xdr:cNvPr id="174" name="直線コネクタ 173"/>
        <xdr:cNvCxnSpPr/>
      </xdr:nvCxnSpPr>
      <xdr:spPr>
        <a:xfrm flipV="1">
          <a:off x="4633595" y="12259180"/>
          <a:ext cx="1270" cy="123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128782</xdr:rowOff>
    </xdr:from>
    <xdr:ext cx="599010" cy="259045"/>
    <xdr:sp macro="" textlink="">
      <xdr:nvSpPr>
        <xdr:cNvPr id="175" name="民生費最小値テキスト"/>
        <xdr:cNvSpPr txBox="1"/>
      </xdr:nvSpPr>
      <xdr:spPr>
        <a:xfrm>
          <a:off x="4686300" y="1350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124955</xdr:rowOff>
    </xdr:from>
    <xdr:to>
      <xdr:col>24</xdr:col>
      <xdr:colOff>152400</xdr:colOff>
      <xdr:row>78</xdr:row>
      <xdr:rowOff>124955</xdr:rowOff>
    </xdr:to>
    <xdr:cxnSp macro="">
      <xdr:nvCxnSpPr>
        <xdr:cNvPr id="176" name="直線コネクタ 175"/>
        <xdr:cNvCxnSpPr/>
      </xdr:nvCxnSpPr>
      <xdr:spPr>
        <a:xfrm>
          <a:off x="4546600" y="134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32907</xdr:rowOff>
    </xdr:from>
    <xdr:ext cx="599010" cy="259045"/>
    <xdr:sp macro="" textlink="">
      <xdr:nvSpPr>
        <xdr:cNvPr id="177" name="民生費最大値テキスト"/>
        <xdr:cNvSpPr txBox="1"/>
      </xdr:nvSpPr>
      <xdr:spPr>
        <a:xfrm>
          <a:off x="4686300" y="120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86230</xdr:rowOff>
    </xdr:from>
    <xdr:to>
      <xdr:col>24</xdr:col>
      <xdr:colOff>152400</xdr:colOff>
      <xdr:row>71</xdr:row>
      <xdr:rowOff>86230</xdr:rowOff>
    </xdr:to>
    <xdr:cxnSp macro="">
      <xdr:nvCxnSpPr>
        <xdr:cNvPr id="178" name="直線コネクタ 177"/>
        <xdr:cNvCxnSpPr/>
      </xdr:nvCxnSpPr>
      <xdr:spPr>
        <a:xfrm>
          <a:off x="4546600" y="122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148982</xdr:rowOff>
    </xdr:from>
    <xdr:to>
      <xdr:col>24</xdr:col>
      <xdr:colOff>63500</xdr:colOff>
      <xdr:row>78</xdr:row>
      <xdr:rowOff>1344</xdr:rowOff>
    </xdr:to>
    <xdr:cxnSp macro="">
      <xdr:nvCxnSpPr>
        <xdr:cNvPr id="179" name="直線コネクタ 178"/>
        <xdr:cNvCxnSpPr/>
      </xdr:nvCxnSpPr>
      <xdr:spPr>
        <a:xfrm flipV="1">
          <a:off x="3797300" y="13350632"/>
          <a:ext cx="8382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68046</xdr:rowOff>
    </xdr:from>
    <xdr:ext cx="599010" cy="259045"/>
    <xdr:sp macro="" textlink="">
      <xdr:nvSpPr>
        <xdr:cNvPr id="180" name="民生費平均値テキスト"/>
        <xdr:cNvSpPr txBox="1"/>
      </xdr:nvSpPr>
      <xdr:spPr>
        <a:xfrm>
          <a:off x="4686300" y="12755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45169</xdr:rowOff>
    </xdr:from>
    <xdr:to>
      <xdr:col>24</xdr:col>
      <xdr:colOff>114300</xdr:colOff>
      <xdr:row>75</xdr:row>
      <xdr:rowOff>146769</xdr:rowOff>
    </xdr:to>
    <xdr:sp macro="" textlink="">
      <xdr:nvSpPr>
        <xdr:cNvPr id="181" name="フローチャート: 判断 180"/>
        <xdr:cNvSpPr/>
      </xdr:nvSpPr>
      <xdr:spPr>
        <a:xfrm>
          <a:off x="45847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1344</xdr:rowOff>
    </xdr:from>
    <xdr:to>
      <xdr:col>19</xdr:col>
      <xdr:colOff>177800</xdr:colOff>
      <xdr:row>78</xdr:row>
      <xdr:rowOff>28814</xdr:rowOff>
    </xdr:to>
    <xdr:cxnSp macro="">
      <xdr:nvCxnSpPr>
        <xdr:cNvPr id="182" name="直線コネクタ 181"/>
        <xdr:cNvCxnSpPr/>
      </xdr:nvCxnSpPr>
      <xdr:spPr>
        <a:xfrm flipV="1">
          <a:off x="2908300" y="13374444"/>
          <a:ext cx="8890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122961</xdr:rowOff>
    </xdr:from>
    <xdr:to>
      <xdr:col>20</xdr:col>
      <xdr:colOff>38100</xdr:colOff>
      <xdr:row>76</xdr:row>
      <xdr:rowOff>53111</xdr:rowOff>
    </xdr:to>
    <xdr:sp macro="" textlink="">
      <xdr:nvSpPr>
        <xdr:cNvPr id="183" name="フローチャート: 判断 182"/>
        <xdr:cNvSpPr/>
      </xdr:nvSpPr>
      <xdr:spPr>
        <a:xfrm>
          <a:off x="3746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69638</xdr:rowOff>
    </xdr:from>
    <xdr:ext cx="599010" cy="259045"/>
    <xdr:sp macro="" textlink="">
      <xdr:nvSpPr>
        <xdr:cNvPr id="184" name="テキスト ボックス 183"/>
        <xdr:cNvSpPr txBox="1"/>
      </xdr:nvSpPr>
      <xdr:spPr>
        <a:xfrm>
          <a:off x="3497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28814</xdr:rowOff>
    </xdr:from>
    <xdr:to>
      <xdr:col>15</xdr:col>
      <xdr:colOff>50800</xdr:colOff>
      <xdr:row>79</xdr:row>
      <xdr:rowOff>17407</xdr:rowOff>
    </xdr:to>
    <xdr:cxnSp macro="">
      <xdr:nvCxnSpPr>
        <xdr:cNvPr id="185" name="直線コネクタ 184"/>
        <xdr:cNvCxnSpPr/>
      </xdr:nvCxnSpPr>
      <xdr:spPr>
        <a:xfrm flipV="1">
          <a:off x="2019300" y="13401914"/>
          <a:ext cx="889000" cy="16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101290</xdr:rowOff>
    </xdr:from>
    <xdr:to>
      <xdr:col>15</xdr:col>
      <xdr:colOff>101600</xdr:colOff>
      <xdr:row>76</xdr:row>
      <xdr:rowOff>31440</xdr:rowOff>
    </xdr:to>
    <xdr:sp macro="" textlink="">
      <xdr:nvSpPr>
        <xdr:cNvPr id="186" name="フローチャート: 判断 185"/>
        <xdr:cNvSpPr/>
      </xdr:nvSpPr>
      <xdr:spPr>
        <a:xfrm>
          <a:off x="2857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47967</xdr:rowOff>
    </xdr:from>
    <xdr:ext cx="599010" cy="259045"/>
    <xdr:sp macro="" textlink="">
      <xdr:nvSpPr>
        <xdr:cNvPr id="187" name="テキスト ボックス 186"/>
        <xdr:cNvSpPr txBox="1"/>
      </xdr:nvSpPr>
      <xdr:spPr>
        <a:xfrm>
          <a:off x="2608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17407</xdr:rowOff>
    </xdr:from>
    <xdr:to>
      <xdr:col>10</xdr:col>
      <xdr:colOff>114300</xdr:colOff>
      <xdr:row>79</xdr:row>
      <xdr:rowOff>65863</xdr:rowOff>
    </xdr:to>
    <xdr:cxnSp macro="">
      <xdr:nvCxnSpPr>
        <xdr:cNvPr id="188" name="直線コネクタ 187"/>
        <xdr:cNvCxnSpPr/>
      </xdr:nvCxnSpPr>
      <xdr:spPr>
        <a:xfrm flipV="1">
          <a:off x="1130300" y="13561957"/>
          <a:ext cx="889000" cy="4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130727</xdr:rowOff>
    </xdr:from>
    <xdr:to>
      <xdr:col>10</xdr:col>
      <xdr:colOff>165100</xdr:colOff>
      <xdr:row>77</xdr:row>
      <xdr:rowOff>60877</xdr:rowOff>
    </xdr:to>
    <xdr:sp macro="" textlink="">
      <xdr:nvSpPr>
        <xdr:cNvPr id="189" name="フローチャート: 判断 188"/>
        <xdr:cNvSpPr/>
      </xdr:nvSpPr>
      <xdr:spPr>
        <a:xfrm>
          <a:off x="1968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77403</xdr:rowOff>
    </xdr:from>
    <xdr:ext cx="599010" cy="259045"/>
    <xdr:sp macro="" textlink="">
      <xdr:nvSpPr>
        <xdr:cNvPr id="190" name="テキスト ボックス 189"/>
        <xdr:cNvSpPr txBox="1"/>
      </xdr:nvSpPr>
      <xdr:spPr>
        <a:xfrm>
          <a:off x="1719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10575</xdr:rowOff>
    </xdr:from>
    <xdr:to>
      <xdr:col>6</xdr:col>
      <xdr:colOff>38100</xdr:colOff>
      <xdr:row>77</xdr:row>
      <xdr:rowOff>112175</xdr:rowOff>
    </xdr:to>
    <xdr:sp macro="" textlink="">
      <xdr:nvSpPr>
        <xdr:cNvPr id="191" name="フローチャート: 判断 190"/>
        <xdr:cNvSpPr/>
      </xdr:nvSpPr>
      <xdr:spPr>
        <a:xfrm>
          <a:off x="1079500" y="1321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128702</xdr:rowOff>
    </xdr:from>
    <xdr:ext cx="599010" cy="259045"/>
    <xdr:sp macro="" textlink="">
      <xdr:nvSpPr>
        <xdr:cNvPr id="192" name="テキスト ボックス 191"/>
        <xdr:cNvSpPr txBox="1"/>
      </xdr:nvSpPr>
      <xdr:spPr>
        <a:xfrm>
          <a:off x="830795" y="129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98182</xdr:rowOff>
    </xdr:from>
    <xdr:to>
      <xdr:col>24</xdr:col>
      <xdr:colOff>114300</xdr:colOff>
      <xdr:row>78</xdr:row>
      <xdr:rowOff>28332</xdr:rowOff>
    </xdr:to>
    <xdr:sp macro="" textlink="">
      <xdr:nvSpPr>
        <xdr:cNvPr id="198" name="楕円 197"/>
        <xdr:cNvSpPr/>
      </xdr:nvSpPr>
      <xdr:spPr>
        <a:xfrm>
          <a:off x="4584700" y="1329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76609</xdr:rowOff>
    </xdr:from>
    <xdr:ext cx="599010" cy="259045"/>
    <xdr:sp macro="" textlink="">
      <xdr:nvSpPr>
        <xdr:cNvPr id="199" name="民生費該当値テキスト"/>
        <xdr:cNvSpPr txBox="1"/>
      </xdr:nvSpPr>
      <xdr:spPr>
        <a:xfrm>
          <a:off x="4686300" y="13278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121994</xdr:rowOff>
    </xdr:from>
    <xdr:to>
      <xdr:col>20</xdr:col>
      <xdr:colOff>38100</xdr:colOff>
      <xdr:row>78</xdr:row>
      <xdr:rowOff>52144</xdr:rowOff>
    </xdr:to>
    <xdr:sp macro="" textlink="">
      <xdr:nvSpPr>
        <xdr:cNvPr id="200" name="楕円 199"/>
        <xdr:cNvSpPr/>
      </xdr:nvSpPr>
      <xdr:spPr>
        <a:xfrm>
          <a:off x="3746500" y="1332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43271</xdr:rowOff>
    </xdr:from>
    <xdr:ext cx="599010" cy="259045"/>
    <xdr:sp macro="" textlink="">
      <xdr:nvSpPr>
        <xdr:cNvPr id="201" name="テキスト ボックス 200"/>
        <xdr:cNvSpPr txBox="1"/>
      </xdr:nvSpPr>
      <xdr:spPr>
        <a:xfrm>
          <a:off x="3497795" y="1341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149464</xdr:rowOff>
    </xdr:from>
    <xdr:to>
      <xdr:col>15</xdr:col>
      <xdr:colOff>101600</xdr:colOff>
      <xdr:row>78</xdr:row>
      <xdr:rowOff>79614</xdr:rowOff>
    </xdr:to>
    <xdr:sp macro="" textlink="">
      <xdr:nvSpPr>
        <xdr:cNvPr id="202" name="楕円 201"/>
        <xdr:cNvSpPr/>
      </xdr:nvSpPr>
      <xdr:spPr>
        <a:xfrm>
          <a:off x="2857500" y="1335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70741</xdr:rowOff>
    </xdr:from>
    <xdr:ext cx="599010" cy="259045"/>
    <xdr:sp macro="" textlink="">
      <xdr:nvSpPr>
        <xdr:cNvPr id="203" name="テキスト ボックス 202"/>
        <xdr:cNvSpPr txBox="1"/>
      </xdr:nvSpPr>
      <xdr:spPr>
        <a:xfrm>
          <a:off x="2608795" y="1344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138057</xdr:rowOff>
    </xdr:from>
    <xdr:to>
      <xdr:col>10</xdr:col>
      <xdr:colOff>165100</xdr:colOff>
      <xdr:row>79</xdr:row>
      <xdr:rowOff>68207</xdr:rowOff>
    </xdr:to>
    <xdr:sp macro="" textlink="">
      <xdr:nvSpPr>
        <xdr:cNvPr id="204" name="楕円 203"/>
        <xdr:cNvSpPr/>
      </xdr:nvSpPr>
      <xdr:spPr>
        <a:xfrm>
          <a:off x="1968500" y="135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59334</xdr:rowOff>
    </xdr:from>
    <xdr:ext cx="599010" cy="259045"/>
    <xdr:sp macro="" textlink="">
      <xdr:nvSpPr>
        <xdr:cNvPr id="205" name="テキスト ボックス 204"/>
        <xdr:cNvSpPr txBox="1"/>
      </xdr:nvSpPr>
      <xdr:spPr>
        <a:xfrm>
          <a:off x="1719795" y="1360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15063</xdr:rowOff>
    </xdr:from>
    <xdr:to>
      <xdr:col>6</xdr:col>
      <xdr:colOff>38100</xdr:colOff>
      <xdr:row>79</xdr:row>
      <xdr:rowOff>116663</xdr:rowOff>
    </xdr:to>
    <xdr:sp macro="" textlink="">
      <xdr:nvSpPr>
        <xdr:cNvPr id="206" name="楕円 205"/>
        <xdr:cNvSpPr/>
      </xdr:nvSpPr>
      <xdr:spPr>
        <a:xfrm>
          <a:off x="1079500" y="135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107790</xdr:rowOff>
    </xdr:from>
    <xdr:ext cx="599010" cy="259045"/>
    <xdr:sp macro="" textlink="">
      <xdr:nvSpPr>
        <xdr:cNvPr id="207" name="テキスト ボックス 206"/>
        <xdr:cNvSpPr txBox="1"/>
      </xdr:nvSpPr>
      <xdr:spPr>
        <a:xfrm>
          <a:off x="830795" y="1365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22885</xdr:rowOff>
    </xdr:from>
    <xdr:to>
      <xdr:col>24</xdr:col>
      <xdr:colOff>62865</xdr:colOff>
      <xdr:row>98</xdr:row>
      <xdr:rowOff>150411</xdr:rowOff>
    </xdr:to>
    <xdr:cxnSp macro="">
      <xdr:nvCxnSpPr>
        <xdr:cNvPr id="234" name="直線コネクタ 233"/>
        <xdr:cNvCxnSpPr/>
      </xdr:nvCxnSpPr>
      <xdr:spPr>
        <a:xfrm flipV="1">
          <a:off x="4633595" y="15624835"/>
          <a:ext cx="1270" cy="132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154238</xdr:rowOff>
    </xdr:from>
    <xdr:ext cx="534377" cy="259045"/>
    <xdr:sp macro="" textlink="">
      <xdr:nvSpPr>
        <xdr:cNvPr id="235" name="衛生費最小値テキスト"/>
        <xdr:cNvSpPr txBox="1"/>
      </xdr:nvSpPr>
      <xdr:spPr>
        <a:xfrm>
          <a:off x="4686300" y="1695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150411</xdr:rowOff>
    </xdr:from>
    <xdr:to>
      <xdr:col>24</xdr:col>
      <xdr:colOff>152400</xdr:colOff>
      <xdr:row>98</xdr:row>
      <xdr:rowOff>150411</xdr:rowOff>
    </xdr:to>
    <xdr:cxnSp macro="">
      <xdr:nvCxnSpPr>
        <xdr:cNvPr id="236" name="直線コネクタ 235"/>
        <xdr:cNvCxnSpPr/>
      </xdr:nvCxnSpPr>
      <xdr:spPr>
        <a:xfrm>
          <a:off x="4546600" y="1695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141012</xdr:rowOff>
    </xdr:from>
    <xdr:ext cx="534377" cy="259045"/>
    <xdr:sp macro="" textlink="">
      <xdr:nvSpPr>
        <xdr:cNvPr id="237" name="衛生費最大値テキスト"/>
        <xdr:cNvSpPr txBox="1"/>
      </xdr:nvSpPr>
      <xdr:spPr>
        <a:xfrm>
          <a:off x="4686300" y="154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74,327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22885</xdr:rowOff>
    </xdr:from>
    <xdr:to>
      <xdr:col>24</xdr:col>
      <xdr:colOff>152400</xdr:colOff>
      <xdr:row>91</xdr:row>
      <xdr:rowOff>22885</xdr:rowOff>
    </xdr:to>
    <xdr:cxnSp macro="">
      <xdr:nvCxnSpPr>
        <xdr:cNvPr id="238" name="直線コネクタ 237"/>
        <xdr:cNvCxnSpPr/>
      </xdr:nvCxnSpPr>
      <xdr:spPr>
        <a:xfrm>
          <a:off x="4546600" y="1562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5643</xdr:rowOff>
    </xdr:from>
    <xdr:to>
      <xdr:col>24</xdr:col>
      <xdr:colOff>63500</xdr:colOff>
      <xdr:row>96</xdr:row>
      <xdr:rowOff>63216</xdr:rowOff>
    </xdr:to>
    <xdr:cxnSp macro="">
      <xdr:nvCxnSpPr>
        <xdr:cNvPr id="239" name="直線コネクタ 238"/>
        <xdr:cNvCxnSpPr/>
      </xdr:nvCxnSpPr>
      <xdr:spPr>
        <a:xfrm>
          <a:off x="3797300" y="16293393"/>
          <a:ext cx="838200" cy="22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50378</xdr:rowOff>
    </xdr:from>
    <xdr:ext cx="534377" cy="259045"/>
    <xdr:sp macro="" textlink="">
      <xdr:nvSpPr>
        <xdr:cNvPr id="240" name="衛生費平均値テキスト"/>
        <xdr:cNvSpPr txBox="1"/>
      </xdr:nvSpPr>
      <xdr:spPr>
        <a:xfrm>
          <a:off x="4686300" y="16509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71951</xdr:rowOff>
    </xdr:from>
    <xdr:to>
      <xdr:col>24</xdr:col>
      <xdr:colOff>114300</xdr:colOff>
      <xdr:row>97</xdr:row>
      <xdr:rowOff>2101</xdr:rowOff>
    </xdr:to>
    <xdr:sp macro="" textlink="">
      <xdr:nvSpPr>
        <xdr:cNvPr id="241" name="フローチャート: 判断 240"/>
        <xdr:cNvSpPr/>
      </xdr:nvSpPr>
      <xdr:spPr>
        <a:xfrm>
          <a:off x="4584700" y="1653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5643</xdr:rowOff>
    </xdr:from>
    <xdr:to>
      <xdr:col>19</xdr:col>
      <xdr:colOff>177800</xdr:colOff>
      <xdr:row>96</xdr:row>
      <xdr:rowOff>20958</xdr:rowOff>
    </xdr:to>
    <xdr:cxnSp macro="">
      <xdr:nvCxnSpPr>
        <xdr:cNvPr id="242" name="直線コネクタ 241"/>
        <xdr:cNvCxnSpPr/>
      </xdr:nvCxnSpPr>
      <xdr:spPr>
        <a:xfrm flipV="1">
          <a:off x="2908300" y="16293393"/>
          <a:ext cx="889000" cy="18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87985</xdr:rowOff>
    </xdr:from>
    <xdr:to>
      <xdr:col>20</xdr:col>
      <xdr:colOff>38100</xdr:colOff>
      <xdr:row>95</xdr:row>
      <xdr:rowOff>18135</xdr:rowOff>
    </xdr:to>
    <xdr:sp macro="" textlink="">
      <xdr:nvSpPr>
        <xdr:cNvPr id="243" name="フローチャート: 判断 242"/>
        <xdr:cNvSpPr/>
      </xdr:nvSpPr>
      <xdr:spPr>
        <a:xfrm>
          <a:off x="3746500" y="162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34662</xdr:rowOff>
    </xdr:from>
    <xdr:ext cx="534377" cy="259045"/>
    <xdr:sp macro="" textlink="">
      <xdr:nvSpPr>
        <xdr:cNvPr id="244" name="テキスト ボックス 243"/>
        <xdr:cNvSpPr txBox="1"/>
      </xdr:nvSpPr>
      <xdr:spPr>
        <a:xfrm>
          <a:off x="3530111" y="159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20958</xdr:rowOff>
    </xdr:from>
    <xdr:to>
      <xdr:col>15</xdr:col>
      <xdr:colOff>50800</xdr:colOff>
      <xdr:row>99</xdr:row>
      <xdr:rowOff>68410</xdr:rowOff>
    </xdr:to>
    <xdr:cxnSp macro="">
      <xdr:nvCxnSpPr>
        <xdr:cNvPr id="245" name="直線コネクタ 244"/>
        <xdr:cNvCxnSpPr/>
      </xdr:nvCxnSpPr>
      <xdr:spPr>
        <a:xfrm flipV="1">
          <a:off x="2019300" y="16480158"/>
          <a:ext cx="889000" cy="56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136089</xdr:rowOff>
    </xdr:from>
    <xdr:to>
      <xdr:col>15</xdr:col>
      <xdr:colOff>101600</xdr:colOff>
      <xdr:row>95</xdr:row>
      <xdr:rowOff>66239</xdr:rowOff>
    </xdr:to>
    <xdr:sp macro="" textlink="">
      <xdr:nvSpPr>
        <xdr:cNvPr id="246" name="フローチャート: 判断 245"/>
        <xdr:cNvSpPr/>
      </xdr:nvSpPr>
      <xdr:spPr>
        <a:xfrm>
          <a:off x="2857500" y="162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82766</xdr:rowOff>
    </xdr:from>
    <xdr:ext cx="534377" cy="259045"/>
    <xdr:sp macro="" textlink="">
      <xdr:nvSpPr>
        <xdr:cNvPr id="247" name="テキスト ボックス 246"/>
        <xdr:cNvSpPr txBox="1"/>
      </xdr:nvSpPr>
      <xdr:spPr>
        <a:xfrm>
          <a:off x="2641111" y="1602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60637</xdr:rowOff>
    </xdr:from>
    <xdr:to>
      <xdr:col>10</xdr:col>
      <xdr:colOff>114300</xdr:colOff>
      <xdr:row>99</xdr:row>
      <xdr:rowOff>68410</xdr:rowOff>
    </xdr:to>
    <xdr:cxnSp macro="">
      <xdr:nvCxnSpPr>
        <xdr:cNvPr id="248" name="直線コネクタ 247"/>
        <xdr:cNvCxnSpPr/>
      </xdr:nvCxnSpPr>
      <xdr:spPr>
        <a:xfrm>
          <a:off x="1130300" y="1703418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133640</xdr:rowOff>
    </xdr:from>
    <xdr:to>
      <xdr:col>10</xdr:col>
      <xdr:colOff>165100</xdr:colOff>
      <xdr:row>98</xdr:row>
      <xdr:rowOff>63790</xdr:rowOff>
    </xdr:to>
    <xdr:sp macro="" textlink="">
      <xdr:nvSpPr>
        <xdr:cNvPr id="249" name="フローチャート: 判断 248"/>
        <xdr:cNvSpPr/>
      </xdr:nvSpPr>
      <xdr:spPr>
        <a:xfrm>
          <a:off x="1968500" y="1676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80317</xdr:rowOff>
    </xdr:from>
    <xdr:ext cx="534377" cy="259045"/>
    <xdr:sp macro="" textlink="">
      <xdr:nvSpPr>
        <xdr:cNvPr id="250" name="テキスト ボックス 249"/>
        <xdr:cNvSpPr txBox="1"/>
      </xdr:nvSpPr>
      <xdr:spPr>
        <a:xfrm>
          <a:off x="1752111" y="165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38119</xdr:rowOff>
    </xdr:from>
    <xdr:to>
      <xdr:col>6</xdr:col>
      <xdr:colOff>38100</xdr:colOff>
      <xdr:row>98</xdr:row>
      <xdr:rowOff>139719</xdr:rowOff>
    </xdr:to>
    <xdr:sp macro="" textlink="">
      <xdr:nvSpPr>
        <xdr:cNvPr id="251" name="フローチャート: 判断 250"/>
        <xdr:cNvSpPr/>
      </xdr:nvSpPr>
      <xdr:spPr>
        <a:xfrm>
          <a:off x="1079500" y="1684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156246</xdr:rowOff>
    </xdr:from>
    <xdr:ext cx="534377" cy="259045"/>
    <xdr:sp macro="" textlink="">
      <xdr:nvSpPr>
        <xdr:cNvPr id="252" name="テキスト ボックス 251"/>
        <xdr:cNvSpPr txBox="1"/>
      </xdr:nvSpPr>
      <xdr:spPr>
        <a:xfrm>
          <a:off x="863111" y="1661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12416</xdr:rowOff>
    </xdr:from>
    <xdr:to>
      <xdr:col>24</xdr:col>
      <xdr:colOff>114300</xdr:colOff>
      <xdr:row>96</xdr:row>
      <xdr:rowOff>114016</xdr:rowOff>
    </xdr:to>
    <xdr:sp macro="" textlink="">
      <xdr:nvSpPr>
        <xdr:cNvPr id="258" name="楕円 257"/>
        <xdr:cNvSpPr/>
      </xdr:nvSpPr>
      <xdr:spPr>
        <a:xfrm>
          <a:off x="4584700" y="164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35293</xdr:rowOff>
    </xdr:from>
    <xdr:ext cx="534377" cy="259045"/>
    <xdr:sp macro="" textlink="">
      <xdr:nvSpPr>
        <xdr:cNvPr id="259" name="衛生費該当値テキスト"/>
        <xdr:cNvSpPr txBox="1"/>
      </xdr:nvSpPr>
      <xdr:spPr>
        <a:xfrm>
          <a:off x="4686300" y="1632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126293</xdr:rowOff>
    </xdr:from>
    <xdr:to>
      <xdr:col>20</xdr:col>
      <xdr:colOff>38100</xdr:colOff>
      <xdr:row>95</xdr:row>
      <xdr:rowOff>56443</xdr:rowOff>
    </xdr:to>
    <xdr:sp macro="" textlink="">
      <xdr:nvSpPr>
        <xdr:cNvPr id="260" name="楕円 259"/>
        <xdr:cNvSpPr/>
      </xdr:nvSpPr>
      <xdr:spPr>
        <a:xfrm>
          <a:off x="3746500" y="1624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47570</xdr:rowOff>
    </xdr:from>
    <xdr:ext cx="534377" cy="259045"/>
    <xdr:sp macro="" textlink="">
      <xdr:nvSpPr>
        <xdr:cNvPr id="261" name="テキスト ボックス 260"/>
        <xdr:cNvSpPr txBox="1"/>
      </xdr:nvSpPr>
      <xdr:spPr>
        <a:xfrm>
          <a:off x="3530111" y="1633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141608</xdr:rowOff>
    </xdr:from>
    <xdr:to>
      <xdr:col>15</xdr:col>
      <xdr:colOff>101600</xdr:colOff>
      <xdr:row>96</xdr:row>
      <xdr:rowOff>71758</xdr:rowOff>
    </xdr:to>
    <xdr:sp macro="" textlink="">
      <xdr:nvSpPr>
        <xdr:cNvPr id="262" name="楕円 261"/>
        <xdr:cNvSpPr/>
      </xdr:nvSpPr>
      <xdr:spPr>
        <a:xfrm>
          <a:off x="2857500" y="1642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62885</xdr:rowOff>
    </xdr:from>
    <xdr:ext cx="534377" cy="259045"/>
    <xdr:sp macro="" textlink="">
      <xdr:nvSpPr>
        <xdr:cNvPr id="263" name="テキスト ボックス 262"/>
        <xdr:cNvSpPr txBox="1"/>
      </xdr:nvSpPr>
      <xdr:spPr>
        <a:xfrm>
          <a:off x="2641111" y="1652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17610</xdr:rowOff>
    </xdr:from>
    <xdr:to>
      <xdr:col>10</xdr:col>
      <xdr:colOff>165100</xdr:colOff>
      <xdr:row>99</xdr:row>
      <xdr:rowOff>119210</xdr:rowOff>
    </xdr:to>
    <xdr:sp macro="" textlink="">
      <xdr:nvSpPr>
        <xdr:cNvPr id="264" name="楕円 263"/>
        <xdr:cNvSpPr/>
      </xdr:nvSpPr>
      <xdr:spPr>
        <a:xfrm>
          <a:off x="1968500" y="169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110337</xdr:rowOff>
    </xdr:from>
    <xdr:ext cx="534377" cy="259045"/>
    <xdr:sp macro="" textlink="">
      <xdr:nvSpPr>
        <xdr:cNvPr id="265" name="テキスト ボックス 264"/>
        <xdr:cNvSpPr txBox="1"/>
      </xdr:nvSpPr>
      <xdr:spPr>
        <a:xfrm>
          <a:off x="1752111" y="1708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9837</xdr:rowOff>
    </xdr:from>
    <xdr:to>
      <xdr:col>6</xdr:col>
      <xdr:colOff>38100</xdr:colOff>
      <xdr:row>99</xdr:row>
      <xdr:rowOff>111437</xdr:rowOff>
    </xdr:to>
    <xdr:sp macro="" textlink="">
      <xdr:nvSpPr>
        <xdr:cNvPr id="266" name="楕円 265"/>
        <xdr:cNvSpPr/>
      </xdr:nvSpPr>
      <xdr:spPr>
        <a:xfrm>
          <a:off x="1079500" y="1698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102564</xdr:rowOff>
    </xdr:from>
    <xdr:ext cx="534377" cy="259045"/>
    <xdr:sp macro="" textlink="">
      <xdr:nvSpPr>
        <xdr:cNvPr id="267" name="テキスト ボックス 266"/>
        <xdr:cNvSpPr txBox="1"/>
      </xdr:nvSpPr>
      <xdr:spPr>
        <a:xfrm>
          <a:off x="863111" y="1707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3" name="テキスト ボックス 282"/>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5" name="テキスト ボックス 284"/>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52070</xdr:rowOff>
    </xdr:from>
    <xdr:to>
      <xdr:col>54</xdr:col>
      <xdr:colOff>189865</xdr:colOff>
      <xdr:row>39</xdr:row>
      <xdr:rowOff>19050</xdr:rowOff>
    </xdr:to>
    <xdr:cxnSp macro="">
      <xdr:nvCxnSpPr>
        <xdr:cNvPr id="291" name="直線コネクタ 290"/>
        <xdr:cNvCxnSpPr/>
      </xdr:nvCxnSpPr>
      <xdr:spPr>
        <a:xfrm flipV="1">
          <a:off x="10475595" y="5195570"/>
          <a:ext cx="1270" cy="151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22877</xdr:rowOff>
    </xdr:from>
    <xdr:ext cx="313932" cy="259045"/>
    <xdr:sp macro="" textlink="">
      <xdr:nvSpPr>
        <xdr:cNvPr id="292" name="労働費最小値テキスト"/>
        <xdr:cNvSpPr txBox="1"/>
      </xdr:nvSpPr>
      <xdr:spPr>
        <a:xfrm>
          <a:off x="10528300" y="6709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19050</xdr:rowOff>
    </xdr:from>
    <xdr:to>
      <xdr:col>55</xdr:col>
      <xdr:colOff>88900</xdr:colOff>
      <xdr:row>39</xdr:row>
      <xdr:rowOff>19050</xdr:rowOff>
    </xdr:to>
    <xdr:cxnSp macro="">
      <xdr:nvCxnSpPr>
        <xdr:cNvPr id="293" name="直線コネクタ 292"/>
        <xdr:cNvCxnSpPr/>
      </xdr:nvCxnSpPr>
      <xdr:spPr>
        <a:xfrm>
          <a:off x="10388600" y="67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170197</xdr:rowOff>
    </xdr:from>
    <xdr:ext cx="469744" cy="259045"/>
    <xdr:sp macro="" textlink="">
      <xdr:nvSpPr>
        <xdr:cNvPr id="294" name="労働費最大値テキスト"/>
        <xdr:cNvSpPr txBox="1"/>
      </xdr:nvSpPr>
      <xdr:spPr>
        <a:xfrm>
          <a:off x="10528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52070</xdr:rowOff>
    </xdr:from>
    <xdr:to>
      <xdr:col>55</xdr:col>
      <xdr:colOff>88900</xdr:colOff>
      <xdr:row>30</xdr:row>
      <xdr:rowOff>52070</xdr:rowOff>
    </xdr:to>
    <xdr:cxnSp macro="">
      <xdr:nvCxnSpPr>
        <xdr:cNvPr id="295" name="直線コネクタ 294"/>
        <xdr:cNvCxnSpPr/>
      </xdr:nvCxnSpPr>
      <xdr:spPr>
        <a:xfrm>
          <a:off x="10388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33020</xdr:rowOff>
    </xdr:from>
    <xdr:to>
      <xdr:col>55</xdr:col>
      <xdr:colOff>0</xdr:colOff>
      <xdr:row>38</xdr:row>
      <xdr:rowOff>39370</xdr:rowOff>
    </xdr:to>
    <xdr:cxnSp macro="">
      <xdr:nvCxnSpPr>
        <xdr:cNvPr id="296" name="直線コネクタ 295"/>
        <xdr:cNvCxnSpPr/>
      </xdr:nvCxnSpPr>
      <xdr:spPr>
        <a:xfrm flipV="1">
          <a:off x="9639300" y="654812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111777</xdr:rowOff>
    </xdr:from>
    <xdr:ext cx="378565" cy="259045"/>
    <xdr:sp macro="" textlink="">
      <xdr:nvSpPr>
        <xdr:cNvPr id="297" name="労働費平均値テキスト"/>
        <xdr:cNvSpPr txBox="1"/>
      </xdr:nvSpPr>
      <xdr:spPr>
        <a:xfrm>
          <a:off x="10528300" y="61125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88900</xdr:rowOff>
    </xdr:from>
    <xdr:to>
      <xdr:col>55</xdr:col>
      <xdr:colOff>50800</xdr:colOff>
      <xdr:row>37</xdr:row>
      <xdr:rowOff>19050</xdr:rowOff>
    </xdr:to>
    <xdr:sp macro="" textlink="">
      <xdr:nvSpPr>
        <xdr:cNvPr id="298" name="フローチャート: 判断 297"/>
        <xdr:cNvSpPr/>
      </xdr:nvSpPr>
      <xdr:spPr>
        <a:xfrm>
          <a:off x="104267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39370</xdr:rowOff>
    </xdr:from>
    <xdr:to>
      <xdr:col>50</xdr:col>
      <xdr:colOff>114300</xdr:colOff>
      <xdr:row>38</xdr:row>
      <xdr:rowOff>50800</xdr:rowOff>
    </xdr:to>
    <xdr:cxnSp macro="">
      <xdr:nvCxnSpPr>
        <xdr:cNvPr id="299" name="直線コネクタ 298"/>
        <xdr:cNvCxnSpPr/>
      </xdr:nvCxnSpPr>
      <xdr:spPr>
        <a:xfrm flipV="1">
          <a:off x="8750300" y="6554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macro="" textlink="">
      <xdr:nvSpPr>
        <xdr:cNvPr id="300" name="フローチャート: 判断 299"/>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17</xdr:rowOff>
    </xdr:from>
    <xdr:ext cx="378565" cy="259045"/>
    <xdr:sp macro="" textlink="">
      <xdr:nvSpPr>
        <xdr:cNvPr id="301" name="テキスト ボックス 300"/>
        <xdr:cNvSpPr txBox="1"/>
      </xdr:nvSpPr>
      <xdr:spPr>
        <a:xfrm>
          <a:off x="9450017" y="600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139700</xdr:rowOff>
    </xdr:from>
    <xdr:to>
      <xdr:col>45</xdr:col>
      <xdr:colOff>177800</xdr:colOff>
      <xdr:row>38</xdr:row>
      <xdr:rowOff>50800</xdr:rowOff>
    </xdr:to>
    <xdr:cxnSp macro="">
      <xdr:nvCxnSpPr>
        <xdr:cNvPr id="302" name="直線コネクタ 301"/>
        <xdr:cNvCxnSpPr/>
      </xdr:nvCxnSpPr>
      <xdr:spPr>
        <a:xfrm>
          <a:off x="7861300" y="6483350"/>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macro="" textlink="">
      <xdr:nvSpPr>
        <xdr:cNvPr id="303" name="フローチャート: 判断 302"/>
        <xdr:cNvSpPr/>
      </xdr:nvSpPr>
      <xdr:spPr>
        <a:xfrm>
          <a:off x="869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120667</xdr:rowOff>
    </xdr:from>
    <xdr:ext cx="378565" cy="259045"/>
    <xdr:sp macro="" textlink="">
      <xdr:nvSpPr>
        <xdr:cNvPr id="304" name="テキスト ボックス 303"/>
        <xdr:cNvSpPr txBox="1"/>
      </xdr:nvSpPr>
      <xdr:spPr>
        <a:xfrm>
          <a:off x="8561017" y="594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139700</xdr:rowOff>
    </xdr:from>
    <xdr:to>
      <xdr:col>41</xdr:col>
      <xdr:colOff>50800</xdr:colOff>
      <xdr:row>38</xdr:row>
      <xdr:rowOff>8890</xdr:rowOff>
    </xdr:to>
    <xdr:cxnSp macro="">
      <xdr:nvCxnSpPr>
        <xdr:cNvPr id="305" name="直線コネクタ 304"/>
        <xdr:cNvCxnSpPr/>
      </xdr:nvCxnSpPr>
      <xdr:spPr>
        <a:xfrm flipV="1">
          <a:off x="6972300" y="648335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152400</xdr:rowOff>
    </xdr:from>
    <xdr:to>
      <xdr:col>41</xdr:col>
      <xdr:colOff>101600</xdr:colOff>
      <xdr:row>36</xdr:row>
      <xdr:rowOff>82550</xdr:rowOff>
    </xdr:to>
    <xdr:sp macro="" textlink="">
      <xdr:nvSpPr>
        <xdr:cNvPr id="306" name="フローチャート: 判断 305"/>
        <xdr:cNvSpPr/>
      </xdr:nvSpPr>
      <xdr:spPr>
        <a:xfrm>
          <a:off x="7810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99077</xdr:rowOff>
    </xdr:from>
    <xdr:ext cx="378565" cy="259045"/>
    <xdr:sp macro="" textlink="">
      <xdr:nvSpPr>
        <xdr:cNvPr id="307" name="テキスト ボックス 306"/>
        <xdr:cNvSpPr txBox="1"/>
      </xdr:nvSpPr>
      <xdr:spPr>
        <a:xfrm>
          <a:off x="7672017" y="592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60960</xdr:rowOff>
    </xdr:from>
    <xdr:to>
      <xdr:col>36</xdr:col>
      <xdr:colOff>165100</xdr:colOff>
      <xdr:row>36</xdr:row>
      <xdr:rowOff>162560</xdr:rowOff>
    </xdr:to>
    <xdr:sp macro="" textlink="">
      <xdr:nvSpPr>
        <xdr:cNvPr id="308" name="フローチャート: 判断 307"/>
        <xdr:cNvSpPr/>
      </xdr:nvSpPr>
      <xdr:spPr>
        <a:xfrm>
          <a:off x="6921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7637</xdr:rowOff>
    </xdr:from>
    <xdr:ext cx="378565" cy="259045"/>
    <xdr:sp macro="" textlink="">
      <xdr:nvSpPr>
        <xdr:cNvPr id="309" name="テキスト ボックス 308"/>
        <xdr:cNvSpPr txBox="1"/>
      </xdr:nvSpPr>
      <xdr:spPr>
        <a:xfrm>
          <a:off x="6783017" y="600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153670</xdr:rowOff>
    </xdr:from>
    <xdr:to>
      <xdr:col>55</xdr:col>
      <xdr:colOff>50800</xdr:colOff>
      <xdr:row>38</xdr:row>
      <xdr:rowOff>83820</xdr:rowOff>
    </xdr:to>
    <xdr:sp macro="" textlink="">
      <xdr:nvSpPr>
        <xdr:cNvPr id="315" name="楕円 314"/>
        <xdr:cNvSpPr/>
      </xdr:nvSpPr>
      <xdr:spPr>
        <a:xfrm>
          <a:off x="104267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132097</xdr:rowOff>
    </xdr:from>
    <xdr:ext cx="378565" cy="259045"/>
    <xdr:sp macro="" textlink="">
      <xdr:nvSpPr>
        <xdr:cNvPr id="316" name="労働費該当値テキスト"/>
        <xdr:cNvSpPr txBox="1"/>
      </xdr:nvSpPr>
      <xdr:spPr>
        <a:xfrm>
          <a:off x="10528300" y="647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160020</xdr:rowOff>
    </xdr:from>
    <xdr:to>
      <xdr:col>50</xdr:col>
      <xdr:colOff>165100</xdr:colOff>
      <xdr:row>38</xdr:row>
      <xdr:rowOff>90170</xdr:rowOff>
    </xdr:to>
    <xdr:sp macro="" textlink="">
      <xdr:nvSpPr>
        <xdr:cNvPr id="317" name="楕円 316"/>
        <xdr:cNvSpPr/>
      </xdr:nvSpPr>
      <xdr:spPr>
        <a:xfrm>
          <a:off x="95885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81297</xdr:rowOff>
    </xdr:from>
    <xdr:ext cx="378565" cy="259045"/>
    <xdr:sp macro="" textlink="">
      <xdr:nvSpPr>
        <xdr:cNvPr id="318" name="テキスト ボックス 317"/>
        <xdr:cNvSpPr txBox="1"/>
      </xdr:nvSpPr>
      <xdr:spPr>
        <a:xfrm>
          <a:off x="9450017" y="6596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0</xdr:rowOff>
    </xdr:from>
    <xdr:to>
      <xdr:col>46</xdr:col>
      <xdr:colOff>38100</xdr:colOff>
      <xdr:row>38</xdr:row>
      <xdr:rowOff>101600</xdr:rowOff>
    </xdr:to>
    <xdr:sp macro="" textlink="">
      <xdr:nvSpPr>
        <xdr:cNvPr id="319" name="楕円 318"/>
        <xdr:cNvSpPr/>
      </xdr:nvSpPr>
      <xdr:spPr>
        <a:xfrm>
          <a:off x="8699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92727</xdr:rowOff>
    </xdr:from>
    <xdr:ext cx="378565" cy="259045"/>
    <xdr:sp macro="" textlink="">
      <xdr:nvSpPr>
        <xdr:cNvPr id="320" name="テキスト ボックス 319"/>
        <xdr:cNvSpPr txBox="1"/>
      </xdr:nvSpPr>
      <xdr:spPr>
        <a:xfrm>
          <a:off x="8561017" y="6607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88900</xdr:rowOff>
    </xdr:from>
    <xdr:to>
      <xdr:col>41</xdr:col>
      <xdr:colOff>101600</xdr:colOff>
      <xdr:row>38</xdr:row>
      <xdr:rowOff>19050</xdr:rowOff>
    </xdr:to>
    <xdr:sp macro="" textlink="">
      <xdr:nvSpPr>
        <xdr:cNvPr id="321" name="楕円 320"/>
        <xdr:cNvSpPr/>
      </xdr:nvSpPr>
      <xdr:spPr>
        <a:xfrm>
          <a:off x="7810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10177</xdr:rowOff>
    </xdr:from>
    <xdr:ext cx="378565" cy="259045"/>
    <xdr:sp macro="" textlink="">
      <xdr:nvSpPr>
        <xdr:cNvPr id="322" name="テキスト ボックス 321"/>
        <xdr:cNvSpPr txBox="1"/>
      </xdr:nvSpPr>
      <xdr:spPr>
        <a:xfrm>
          <a:off x="7672017" y="652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129540</xdr:rowOff>
    </xdr:from>
    <xdr:to>
      <xdr:col>36</xdr:col>
      <xdr:colOff>165100</xdr:colOff>
      <xdr:row>38</xdr:row>
      <xdr:rowOff>59690</xdr:rowOff>
    </xdr:to>
    <xdr:sp macro="" textlink="">
      <xdr:nvSpPr>
        <xdr:cNvPr id="323" name="楕円 322"/>
        <xdr:cNvSpPr/>
      </xdr:nvSpPr>
      <xdr:spPr>
        <a:xfrm>
          <a:off x="69215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50817</xdr:rowOff>
    </xdr:from>
    <xdr:ext cx="378565" cy="259045"/>
    <xdr:sp macro="" textlink="">
      <xdr:nvSpPr>
        <xdr:cNvPr id="324" name="テキスト ボックス 323"/>
        <xdr:cNvSpPr txBox="1"/>
      </xdr:nvSpPr>
      <xdr:spPr>
        <a:xfrm>
          <a:off x="6783017" y="6565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135636</xdr:rowOff>
    </xdr:from>
    <xdr:to>
      <xdr:col>54</xdr:col>
      <xdr:colOff>189865</xdr:colOff>
      <xdr:row>59</xdr:row>
      <xdr:rowOff>39751</xdr:rowOff>
    </xdr:to>
    <xdr:cxnSp macro="">
      <xdr:nvCxnSpPr>
        <xdr:cNvPr id="348" name="直線コネクタ 347"/>
        <xdr:cNvCxnSpPr/>
      </xdr:nvCxnSpPr>
      <xdr:spPr>
        <a:xfrm flipV="1">
          <a:off x="10475595" y="8879586"/>
          <a:ext cx="1270" cy="12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43578</xdr:rowOff>
    </xdr:from>
    <xdr:ext cx="313932" cy="259045"/>
    <xdr:sp macro="" textlink="">
      <xdr:nvSpPr>
        <xdr:cNvPr id="349" name="農林水産業費最小値テキスト"/>
        <xdr:cNvSpPr txBox="1"/>
      </xdr:nvSpPr>
      <xdr:spPr>
        <a:xfrm>
          <a:off x="10528300" y="1015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39751</xdr:rowOff>
    </xdr:from>
    <xdr:to>
      <xdr:col>55</xdr:col>
      <xdr:colOff>88900</xdr:colOff>
      <xdr:row>59</xdr:row>
      <xdr:rowOff>39751</xdr:rowOff>
    </xdr:to>
    <xdr:cxnSp macro="">
      <xdr:nvCxnSpPr>
        <xdr:cNvPr id="350" name="直線コネクタ 349"/>
        <xdr:cNvCxnSpPr/>
      </xdr:nvCxnSpPr>
      <xdr:spPr>
        <a:xfrm>
          <a:off x="10388600" y="1015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82313</xdr:rowOff>
    </xdr:from>
    <xdr:ext cx="534377" cy="259045"/>
    <xdr:sp macro="" textlink="">
      <xdr:nvSpPr>
        <xdr:cNvPr id="351" name="農林水産業費最大値テキスト"/>
        <xdr:cNvSpPr txBox="1"/>
      </xdr:nvSpPr>
      <xdr:spPr>
        <a:xfrm>
          <a:off x="10528300" y="865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135636</xdr:rowOff>
    </xdr:from>
    <xdr:to>
      <xdr:col>55</xdr:col>
      <xdr:colOff>88900</xdr:colOff>
      <xdr:row>51</xdr:row>
      <xdr:rowOff>135636</xdr:rowOff>
    </xdr:to>
    <xdr:cxnSp macro="">
      <xdr:nvCxnSpPr>
        <xdr:cNvPr id="352" name="直線コネクタ 351"/>
        <xdr:cNvCxnSpPr/>
      </xdr:nvCxnSpPr>
      <xdr:spPr>
        <a:xfrm>
          <a:off x="10388600" y="887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8636</xdr:rowOff>
    </xdr:from>
    <xdr:to>
      <xdr:col>55</xdr:col>
      <xdr:colOff>0</xdr:colOff>
      <xdr:row>58</xdr:row>
      <xdr:rowOff>73533</xdr:rowOff>
    </xdr:to>
    <xdr:cxnSp macro="">
      <xdr:nvCxnSpPr>
        <xdr:cNvPr id="353" name="直線コネクタ 352"/>
        <xdr:cNvCxnSpPr/>
      </xdr:nvCxnSpPr>
      <xdr:spPr>
        <a:xfrm flipV="1">
          <a:off x="9639300" y="9952736"/>
          <a:ext cx="838200"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63263</xdr:rowOff>
    </xdr:from>
    <xdr:ext cx="469744" cy="259045"/>
    <xdr:sp macro="" textlink="">
      <xdr:nvSpPr>
        <xdr:cNvPr id="354" name="農林水産業費平均値テキスト"/>
        <xdr:cNvSpPr txBox="1"/>
      </xdr:nvSpPr>
      <xdr:spPr>
        <a:xfrm>
          <a:off x="10528300" y="9664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40386</xdr:rowOff>
    </xdr:from>
    <xdr:to>
      <xdr:col>55</xdr:col>
      <xdr:colOff>50800</xdr:colOff>
      <xdr:row>57</xdr:row>
      <xdr:rowOff>141986</xdr:rowOff>
    </xdr:to>
    <xdr:sp macro="" textlink="">
      <xdr:nvSpPr>
        <xdr:cNvPr id="355" name="フローチャート: 判断 354"/>
        <xdr:cNvSpPr/>
      </xdr:nvSpPr>
      <xdr:spPr>
        <a:xfrm>
          <a:off x="104267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55626</xdr:rowOff>
    </xdr:from>
    <xdr:to>
      <xdr:col>50</xdr:col>
      <xdr:colOff>114300</xdr:colOff>
      <xdr:row>58</xdr:row>
      <xdr:rowOff>73533</xdr:rowOff>
    </xdr:to>
    <xdr:cxnSp macro="">
      <xdr:nvCxnSpPr>
        <xdr:cNvPr id="356" name="直線コネクタ 355"/>
        <xdr:cNvCxnSpPr/>
      </xdr:nvCxnSpPr>
      <xdr:spPr>
        <a:xfrm>
          <a:off x="8750300" y="9999726"/>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51181</xdr:rowOff>
    </xdr:from>
    <xdr:to>
      <xdr:col>50</xdr:col>
      <xdr:colOff>165100</xdr:colOff>
      <xdr:row>57</xdr:row>
      <xdr:rowOff>152781</xdr:rowOff>
    </xdr:to>
    <xdr:sp macro="" textlink="">
      <xdr:nvSpPr>
        <xdr:cNvPr id="357" name="フローチャート: 判断 356"/>
        <xdr:cNvSpPr/>
      </xdr:nvSpPr>
      <xdr:spPr>
        <a:xfrm>
          <a:off x="9588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169308</xdr:rowOff>
    </xdr:from>
    <xdr:ext cx="469744" cy="259045"/>
    <xdr:sp macro="" textlink="">
      <xdr:nvSpPr>
        <xdr:cNvPr id="358" name="テキスト ボックス 357"/>
        <xdr:cNvSpPr txBox="1"/>
      </xdr:nvSpPr>
      <xdr:spPr>
        <a:xfrm>
          <a:off x="9404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55626</xdr:rowOff>
    </xdr:from>
    <xdr:to>
      <xdr:col>45</xdr:col>
      <xdr:colOff>177800</xdr:colOff>
      <xdr:row>58</xdr:row>
      <xdr:rowOff>93599</xdr:rowOff>
    </xdr:to>
    <xdr:cxnSp macro="">
      <xdr:nvCxnSpPr>
        <xdr:cNvPr id="359" name="直線コネクタ 358"/>
        <xdr:cNvCxnSpPr/>
      </xdr:nvCxnSpPr>
      <xdr:spPr>
        <a:xfrm flipV="1">
          <a:off x="7861300" y="9999726"/>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52451</xdr:rowOff>
    </xdr:from>
    <xdr:to>
      <xdr:col>46</xdr:col>
      <xdr:colOff>38100</xdr:colOff>
      <xdr:row>57</xdr:row>
      <xdr:rowOff>154051</xdr:rowOff>
    </xdr:to>
    <xdr:sp macro="" textlink="">
      <xdr:nvSpPr>
        <xdr:cNvPr id="360" name="フローチャート: 判断 359"/>
        <xdr:cNvSpPr/>
      </xdr:nvSpPr>
      <xdr:spPr>
        <a:xfrm>
          <a:off x="8699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170578</xdr:rowOff>
    </xdr:from>
    <xdr:ext cx="469744" cy="259045"/>
    <xdr:sp macro="" textlink="">
      <xdr:nvSpPr>
        <xdr:cNvPr id="361" name="テキスト ボックス 360"/>
        <xdr:cNvSpPr txBox="1"/>
      </xdr:nvSpPr>
      <xdr:spPr>
        <a:xfrm>
          <a:off x="8515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92837</xdr:rowOff>
    </xdr:from>
    <xdr:to>
      <xdr:col>41</xdr:col>
      <xdr:colOff>50800</xdr:colOff>
      <xdr:row>58</xdr:row>
      <xdr:rowOff>93599</xdr:rowOff>
    </xdr:to>
    <xdr:cxnSp macro="">
      <xdr:nvCxnSpPr>
        <xdr:cNvPr id="362" name="直線コネクタ 361"/>
        <xdr:cNvCxnSpPr/>
      </xdr:nvCxnSpPr>
      <xdr:spPr>
        <a:xfrm>
          <a:off x="6972300" y="1003693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3" name="フローチャート: 判断 362"/>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5224</xdr:rowOff>
    </xdr:from>
    <xdr:ext cx="469744" cy="259045"/>
    <xdr:sp macro="" textlink="">
      <xdr:nvSpPr>
        <xdr:cNvPr id="364" name="テキスト ボックス 363"/>
        <xdr:cNvSpPr txBox="1"/>
      </xdr:nvSpPr>
      <xdr:spPr>
        <a:xfrm>
          <a:off x="7626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5" name="フローチャート: 判断 364"/>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6" name="テキスト ボックス 365"/>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129286</xdr:rowOff>
    </xdr:from>
    <xdr:to>
      <xdr:col>55</xdr:col>
      <xdr:colOff>50800</xdr:colOff>
      <xdr:row>58</xdr:row>
      <xdr:rowOff>59436</xdr:rowOff>
    </xdr:to>
    <xdr:sp macro="" textlink="">
      <xdr:nvSpPr>
        <xdr:cNvPr id="372" name="楕円 371"/>
        <xdr:cNvSpPr/>
      </xdr:nvSpPr>
      <xdr:spPr>
        <a:xfrm>
          <a:off x="10426700" y="990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107713</xdr:rowOff>
    </xdr:from>
    <xdr:ext cx="469744" cy="259045"/>
    <xdr:sp macro="" textlink="">
      <xdr:nvSpPr>
        <xdr:cNvPr id="373" name="農林水産業費該当値テキスト"/>
        <xdr:cNvSpPr txBox="1"/>
      </xdr:nvSpPr>
      <xdr:spPr>
        <a:xfrm>
          <a:off x="10528300" y="988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22733</xdr:rowOff>
    </xdr:from>
    <xdr:to>
      <xdr:col>50</xdr:col>
      <xdr:colOff>165100</xdr:colOff>
      <xdr:row>58</xdr:row>
      <xdr:rowOff>124333</xdr:rowOff>
    </xdr:to>
    <xdr:sp macro="" textlink="">
      <xdr:nvSpPr>
        <xdr:cNvPr id="374" name="楕円 373"/>
        <xdr:cNvSpPr/>
      </xdr:nvSpPr>
      <xdr:spPr>
        <a:xfrm>
          <a:off x="9588500" y="996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115460</xdr:rowOff>
    </xdr:from>
    <xdr:ext cx="469744" cy="259045"/>
    <xdr:sp macro="" textlink="">
      <xdr:nvSpPr>
        <xdr:cNvPr id="375" name="テキスト ボックス 374"/>
        <xdr:cNvSpPr txBox="1"/>
      </xdr:nvSpPr>
      <xdr:spPr>
        <a:xfrm>
          <a:off x="9404428" y="1005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4826</xdr:rowOff>
    </xdr:from>
    <xdr:to>
      <xdr:col>46</xdr:col>
      <xdr:colOff>38100</xdr:colOff>
      <xdr:row>58</xdr:row>
      <xdr:rowOff>106426</xdr:rowOff>
    </xdr:to>
    <xdr:sp macro="" textlink="">
      <xdr:nvSpPr>
        <xdr:cNvPr id="376" name="楕円 375"/>
        <xdr:cNvSpPr/>
      </xdr:nvSpPr>
      <xdr:spPr>
        <a:xfrm>
          <a:off x="8699500" y="994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97553</xdr:rowOff>
    </xdr:from>
    <xdr:ext cx="469744" cy="259045"/>
    <xdr:sp macro="" textlink="">
      <xdr:nvSpPr>
        <xdr:cNvPr id="377" name="テキスト ボックス 376"/>
        <xdr:cNvSpPr txBox="1"/>
      </xdr:nvSpPr>
      <xdr:spPr>
        <a:xfrm>
          <a:off x="8515428" y="1004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42799</xdr:rowOff>
    </xdr:from>
    <xdr:to>
      <xdr:col>41</xdr:col>
      <xdr:colOff>101600</xdr:colOff>
      <xdr:row>58</xdr:row>
      <xdr:rowOff>144399</xdr:rowOff>
    </xdr:to>
    <xdr:sp macro="" textlink="">
      <xdr:nvSpPr>
        <xdr:cNvPr id="378" name="楕円 377"/>
        <xdr:cNvSpPr/>
      </xdr:nvSpPr>
      <xdr:spPr>
        <a:xfrm>
          <a:off x="7810500" y="99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135526</xdr:rowOff>
    </xdr:from>
    <xdr:ext cx="378565" cy="259045"/>
    <xdr:sp macro="" textlink="">
      <xdr:nvSpPr>
        <xdr:cNvPr id="379" name="テキスト ボックス 378"/>
        <xdr:cNvSpPr txBox="1"/>
      </xdr:nvSpPr>
      <xdr:spPr>
        <a:xfrm>
          <a:off x="7672017" y="10079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42037</xdr:rowOff>
    </xdr:from>
    <xdr:to>
      <xdr:col>36</xdr:col>
      <xdr:colOff>165100</xdr:colOff>
      <xdr:row>58</xdr:row>
      <xdr:rowOff>143637</xdr:rowOff>
    </xdr:to>
    <xdr:sp macro="" textlink="">
      <xdr:nvSpPr>
        <xdr:cNvPr id="380" name="楕円 379"/>
        <xdr:cNvSpPr/>
      </xdr:nvSpPr>
      <xdr:spPr>
        <a:xfrm>
          <a:off x="6921500" y="998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134764</xdr:rowOff>
    </xdr:from>
    <xdr:ext cx="378565" cy="259045"/>
    <xdr:sp macro="" textlink="">
      <xdr:nvSpPr>
        <xdr:cNvPr id="381" name="テキスト ボックス 380"/>
        <xdr:cNvSpPr txBox="1"/>
      </xdr:nvSpPr>
      <xdr:spPr>
        <a:xfrm>
          <a:off x="6783017" y="10078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65209</xdr:rowOff>
    </xdr:from>
    <xdr:to>
      <xdr:col>54</xdr:col>
      <xdr:colOff>189865</xdr:colOff>
      <xdr:row>79</xdr:row>
      <xdr:rowOff>61616</xdr:rowOff>
    </xdr:to>
    <xdr:cxnSp macro="">
      <xdr:nvCxnSpPr>
        <xdr:cNvPr id="407" name="直線コネクタ 406"/>
        <xdr:cNvCxnSpPr/>
      </xdr:nvCxnSpPr>
      <xdr:spPr>
        <a:xfrm flipV="1">
          <a:off x="10475595" y="12238159"/>
          <a:ext cx="1270" cy="1368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65443</xdr:rowOff>
    </xdr:from>
    <xdr:ext cx="469744" cy="259045"/>
    <xdr:sp macro="" textlink="">
      <xdr:nvSpPr>
        <xdr:cNvPr id="408" name="商工費最小値テキスト"/>
        <xdr:cNvSpPr txBox="1"/>
      </xdr:nvSpPr>
      <xdr:spPr>
        <a:xfrm>
          <a:off x="10528300" y="13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61616</xdr:rowOff>
    </xdr:from>
    <xdr:to>
      <xdr:col>55</xdr:col>
      <xdr:colOff>88900</xdr:colOff>
      <xdr:row>79</xdr:row>
      <xdr:rowOff>61616</xdr:rowOff>
    </xdr:to>
    <xdr:cxnSp macro="">
      <xdr:nvCxnSpPr>
        <xdr:cNvPr id="409" name="直線コネクタ 408"/>
        <xdr:cNvCxnSpPr/>
      </xdr:nvCxnSpPr>
      <xdr:spPr>
        <a:xfrm>
          <a:off x="10388600" y="1360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11886</xdr:rowOff>
    </xdr:from>
    <xdr:ext cx="599010" cy="259045"/>
    <xdr:sp macro="" textlink="">
      <xdr:nvSpPr>
        <xdr:cNvPr id="410" name="商工費最大値テキスト"/>
        <xdr:cNvSpPr txBox="1"/>
      </xdr:nvSpPr>
      <xdr:spPr>
        <a:xfrm>
          <a:off x="10528300" y="120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65209</xdr:rowOff>
    </xdr:from>
    <xdr:to>
      <xdr:col>55</xdr:col>
      <xdr:colOff>88900</xdr:colOff>
      <xdr:row>71</xdr:row>
      <xdr:rowOff>65209</xdr:rowOff>
    </xdr:to>
    <xdr:cxnSp macro="">
      <xdr:nvCxnSpPr>
        <xdr:cNvPr id="411" name="直線コネクタ 410"/>
        <xdr:cNvCxnSpPr/>
      </xdr:nvCxnSpPr>
      <xdr:spPr>
        <a:xfrm>
          <a:off x="10388600" y="1223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94785</xdr:rowOff>
    </xdr:from>
    <xdr:to>
      <xdr:col>55</xdr:col>
      <xdr:colOff>0</xdr:colOff>
      <xdr:row>77</xdr:row>
      <xdr:rowOff>118821</xdr:rowOff>
    </xdr:to>
    <xdr:cxnSp macro="">
      <xdr:nvCxnSpPr>
        <xdr:cNvPr id="412" name="直線コネクタ 411"/>
        <xdr:cNvCxnSpPr/>
      </xdr:nvCxnSpPr>
      <xdr:spPr>
        <a:xfrm>
          <a:off x="9639300" y="13296435"/>
          <a:ext cx="838200" cy="2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53157</xdr:rowOff>
    </xdr:from>
    <xdr:ext cx="534377" cy="259045"/>
    <xdr:sp macro="" textlink="">
      <xdr:nvSpPr>
        <xdr:cNvPr id="413" name="商工費平均値テキスト"/>
        <xdr:cNvSpPr txBox="1"/>
      </xdr:nvSpPr>
      <xdr:spPr>
        <a:xfrm>
          <a:off x="10528300" y="13083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30280</xdr:rowOff>
    </xdr:from>
    <xdr:to>
      <xdr:col>55</xdr:col>
      <xdr:colOff>50800</xdr:colOff>
      <xdr:row>77</xdr:row>
      <xdr:rowOff>131880</xdr:rowOff>
    </xdr:to>
    <xdr:sp macro="" textlink="">
      <xdr:nvSpPr>
        <xdr:cNvPr id="414" name="フローチャート: 判断 413"/>
        <xdr:cNvSpPr/>
      </xdr:nvSpPr>
      <xdr:spPr>
        <a:xfrm>
          <a:off x="10426700" y="1323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94785</xdr:rowOff>
    </xdr:from>
    <xdr:to>
      <xdr:col>50</xdr:col>
      <xdr:colOff>114300</xdr:colOff>
      <xdr:row>77</xdr:row>
      <xdr:rowOff>130251</xdr:rowOff>
    </xdr:to>
    <xdr:cxnSp macro="">
      <xdr:nvCxnSpPr>
        <xdr:cNvPr id="415" name="直線コネクタ 414"/>
        <xdr:cNvCxnSpPr/>
      </xdr:nvCxnSpPr>
      <xdr:spPr>
        <a:xfrm flipV="1">
          <a:off x="8750300" y="13296435"/>
          <a:ext cx="889000" cy="3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134457</xdr:rowOff>
    </xdr:from>
    <xdr:to>
      <xdr:col>50</xdr:col>
      <xdr:colOff>165100</xdr:colOff>
      <xdr:row>77</xdr:row>
      <xdr:rowOff>64607</xdr:rowOff>
    </xdr:to>
    <xdr:sp macro="" textlink="">
      <xdr:nvSpPr>
        <xdr:cNvPr id="416" name="フローチャート: 判断 415"/>
        <xdr:cNvSpPr/>
      </xdr:nvSpPr>
      <xdr:spPr>
        <a:xfrm>
          <a:off x="95885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81134</xdr:rowOff>
    </xdr:from>
    <xdr:ext cx="534377" cy="259045"/>
    <xdr:sp macro="" textlink="">
      <xdr:nvSpPr>
        <xdr:cNvPr id="417" name="テキスト ボックス 416"/>
        <xdr:cNvSpPr txBox="1"/>
      </xdr:nvSpPr>
      <xdr:spPr>
        <a:xfrm>
          <a:off x="9372111" y="129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114946</xdr:rowOff>
    </xdr:from>
    <xdr:to>
      <xdr:col>45</xdr:col>
      <xdr:colOff>177800</xdr:colOff>
      <xdr:row>77</xdr:row>
      <xdr:rowOff>130251</xdr:rowOff>
    </xdr:to>
    <xdr:cxnSp macro="">
      <xdr:nvCxnSpPr>
        <xdr:cNvPr id="418" name="直線コネクタ 417"/>
        <xdr:cNvCxnSpPr/>
      </xdr:nvCxnSpPr>
      <xdr:spPr>
        <a:xfrm>
          <a:off x="7861300" y="13316596"/>
          <a:ext cx="889000" cy="1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16923</xdr:rowOff>
    </xdr:from>
    <xdr:to>
      <xdr:col>46</xdr:col>
      <xdr:colOff>38100</xdr:colOff>
      <xdr:row>76</xdr:row>
      <xdr:rowOff>118523</xdr:rowOff>
    </xdr:to>
    <xdr:sp macro="" textlink="">
      <xdr:nvSpPr>
        <xdr:cNvPr id="419" name="フローチャート: 判断 418"/>
        <xdr:cNvSpPr/>
      </xdr:nvSpPr>
      <xdr:spPr>
        <a:xfrm>
          <a:off x="8699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135051</xdr:rowOff>
    </xdr:from>
    <xdr:ext cx="534377" cy="259045"/>
    <xdr:sp macro="" textlink="">
      <xdr:nvSpPr>
        <xdr:cNvPr id="420" name="テキスト ボックス 419"/>
        <xdr:cNvSpPr txBox="1"/>
      </xdr:nvSpPr>
      <xdr:spPr>
        <a:xfrm>
          <a:off x="8483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114946</xdr:rowOff>
    </xdr:from>
    <xdr:to>
      <xdr:col>41</xdr:col>
      <xdr:colOff>50800</xdr:colOff>
      <xdr:row>78</xdr:row>
      <xdr:rowOff>83367</xdr:rowOff>
    </xdr:to>
    <xdr:cxnSp macro="">
      <xdr:nvCxnSpPr>
        <xdr:cNvPr id="421" name="直線コネクタ 420"/>
        <xdr:cNvCxnSpPr/>
      </xdr:nvCxnSpPr>
      <xdr:spPr>
        <a:xfrm flipV="1">
          <a:off x="6972300" y="13316596"/>
          <a:ext cx="889000" cy="13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45771</xdr:rowOff>
    </xdr:from>
    <xdr:to>
      <xdr:col>41</xdr:col>
      <xdr:colOff>101600</xdr:colOff>
      <xdr:row>76</xdr:row>
      <xdr:rowOff>147371</xdr:rowOff>
    </xdr:to>
    <xdr:sp macro="" textlink="">
      <xdr:nvSpPr>
        <xdr:cNvPr id="422" name="フローチャート: 判断 421"/>
        <xdr:cNvSpPr/>
      </xdr:nvSpPr>
      <xdr:spPr>
        <a:xfrm>
          <a:off x="7810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163898</xdr:rowOff>
    </xdr:from>
    <xdr:ext cx="534377" cy="259045"/>
    <xdr:sp macro="" textlink="">
      <xdr:nvSpPr>
        <xdr:cNvPr id="423" name="テキスト ボックス 422"/>
        <xdr:cNvSpPr txBox="1"/>
      </xdr:nvSpPr>
      <xdr:spPr>
        <a:xfrm>
          <a:off x="7594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132922</xdr:rowOff>
    </xdr:from>
    <xdr:to>
      <xdr:col>36</xdr:col>
      <xdr:colOff>165100</xdr:colOff>
      <xdr:row>78</xdr:row>
      <xdr:rowOff>63072</xdr:rowOff>
    </xdr:to>
    <xdr:sp macro="" textlink="">
      <xdr:nvSpPr>
        <xdr:cNvPr id="424" name="フローチャート: 判断 423"/>
        <xdr:cNvSpPr/>
      </xdr:nvSpPr>
      <xdr:spPr>
        <a:xfrm>
          <a:off x="6921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79599</xdr:rowOff>
    </xdr:from>
    <xdr:ext cx="534377" cy="259045"/>
    <xdr:sp macro="" textlink="">
      <xdr:nvSpPr>
        <xdr:cNvPr id="425" name="テキスト ボックス 424"/>
        <xdr:cNvSpPr txBox="1"/>
      </xdr:nvSpPr>
      <xdr:spPr>
        <a:xfrm>
          <a:off x="6705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68021</xdr:rowOff>
    </xdr:from>
    <xdr:to>
      <xdr:col>55</xdr:col>
      <xdr:colOff>50800</xdr:colOff>
      <xdr:row>77</xdr:row>
      <xdr:rowOff>169621</xdr:rowOff>
    </xdr:to>
    <xdr:sp macro="" textlink="">
      <xdr:nvSpPr>
        <xdr:cNvPr id="431" name="楕円 430"/>
        <xdr:cNvSpPr/>
      </xdr:nvSpPr>
      <xdr:spPr>
        <a:xfrm>
          <a:off x="10426700" y="13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46448</xdr:rowOff>
    </xdr:from>
    <xdr:ext cx="534377" cy="259045"/>
    <xdr:sp macro="" textlink="">
      <xdr:nvSpPr>
        <xdr:cNvPr id="432" name="商工費該当値テキスト"/>
        <xdr:cNvSpPr txBox="1"/>
      </xdr:nvSpPr>
      <xdr:spPr>
        <a:xfrm>
          <a:off x="10528300" y="1324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43985</xdr:rowOff>
    </xdr:from>
    <xdr:to>
      <xdr:col>50</xdr:col>
      <xdr:colOff>165100</xdr:colOff>
      <xdr:row>77</xdr:row>
      <xdr:rowOff>145585</xdr:rowOff>
    </xdr:to>
    <xdr:sp macro="" textlink="">
      <xdr:nvSpPr>
        <xdr:cNvPr id="433" name="楕円 432"/>
        <xdr:cNvSpPr/>
      </xdr:nvSpPr>
      <xdr:spPr>
        <a:xfrm>
          <a:off x="9588500" y="1324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136712</xdr:rowOff>
    </xdr:from>
    <xdr:ext cx="534377" cy="259045"/>
    <xdr:sp macro="" textlink="">
      <xdr:nvSpPr>
        <xdr:cNvPr id="434" name="テキスト ボックス 433"/>
        <xdr:cNvSpPr txBox="1"/>
      </xdr:nvSpPr>
      <xdr:spPr>
        <a:xfrm>
          <a:off x="9372111" y="1333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79451</xdr:rowOff>
    </xdr:from>
    <xdr:to>
      <xdr:col>46</xdr:col>
      <xdr:colOff>38100</xdr:colOff>
      <xdr:row>78</xdr:row>
      <xdr:rowOff>9601</xdr:rowOff>
    </xdr:to>
    <xdr:sp macro="" textlink="">
      <xdr:nvSpPr>
        <xdr:cNvPr id="435" name="楕円 434"/>
        <xdr:cNvSpPr/>
      </xdr:nvSpPr>
      <xdr:spPr>
        <a:xfrm>
          <a:off x="8699500" y="132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728</xdr:rowOff>
    </xdr:from>
    <xdr:ext cx="534377" cy="259045"/>
    <xdr:sp macro="" textlink="">
      <xdr:nvSpPr>
        <xdr:cNvPr id="436" name="テキスト ボックス 435"/>
        <xdr:cNvSpPr txBox="1"/>
      </xdr:nvSpPr>
      <xdr:spPr>
        <a:xfrm>
          <a:off x="8483111" y="133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64146</xdr:rowOff>
    </xdr:from>
    <xdr:to>
      <xdr:col>41</xdr:col>
      <xdr:colOff>101600</xdr:colOff>
      <xdr:row>77</xdr:row>
      <xdr:rowOff>165746</xdr:rowOff>
    </xdr:to>
    <xdr:sp macro="" textlink="">
      <xdr:nvSpPr>
        <xdr:cNvPr id="437" name="楕円 436"/>
        <xdr:cNvSpPr/>
      </xdr:nvSpPr>
      <xdr:spPr>
        <a:xfrm>
          <a:off x="7810500" y="132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156873</xdr:rowOff>
    </xdr:from>
    <xdr:ext cx="534377" cy="259045"/>
    <xdr:sp macro="" textlink="">
      <xdr:nvSpPr>
        <xdr:cNvPr id="438" name="テキスト ボックス 437"/>
        <xdr:cNvSpPr txBox="1"/>
      </xdr:nvSpPr>
      <xdr:spPr>
        <a:xfrm>
          <a:off x="7594111" y="1335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32567</xdr:rowOff>
    </xdr:from>
    <xdr:to>
      <xdr:col>36</xdr:col>
      <xdr:colOff>165100</xdr:colOff>
      <xdr:row>78</xdr:row>
      <xdr:rowOff>134167</xdr:rowOff>
    </xdr:to>
    <xdr:sp macro="" textlink="">
      <xdr:nvSpPr>
        <xdr:cNvPr id="439" name="楕円 438"/>
        <xdr:cNvSpPr/>
      </xdr:nvSpPr>
      <xdr:spPr>
        <a:xfrm>
          <a:off x="6921500" y="1340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125294</xdr:rowOff>
    </xdr:from>
    <xdr:ext cx="534377" cy="259045"/>
    <xdr:sp macro="" textlink="">
      <xdr:nvSpPr>
        <xdr:cNvPr id="440" name="テキスト ボックス 439"/>
        <xdr:cNvSpPr txBox="1"/>
      </xdr:nvSpPr>
      <xdr:spPr>
        <a:xfrm>
          <a:off x="6705111" y="1349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16188</xdr:rowOff>
    </xdr:from>
    <xdr:to>
      <xdr:col>54</xdr:col>
      <xdr:colOff>189865</xdr:colOff>
      <xdr:row>98</xdr:row>
      <xdr:rowOff>160138</xdr:rowOff>
    </xdr:to>
    <xdr:cxnSp macro="">
      <xdr:nvCxnSpPr>
        <xdr:cNvPr id="463" name="直線コネクタ 462"/>
        <xdr:cNvCxnSpPr/>
      </xdr:nvCxnSpPr>
      <xdr:spPr>
        <a:xfrm flipV="1">
          <a:off x="10475595" y="15618138"/>
          <a:ext cx="1270" cy="1344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163965</xdr:rowOff>
    </xdr:from>
    <xdr:ext cx="534377" cy="259045"/>
    <xdr:sp macro="" textlink="">
      <xdr:nvSpPr>
        <xdr:cNvPr id="464" name="土木費最小値テキスト"/>
        <xdr:cNvSpPr txBox="1"/>
      </xdr:nvSpPr>
      <xdr:spPr>
        <a:xfrm>
          <a:off x="10528300" y="1696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160138</xdr:rowOff>
    </xdr:from>
    <xdr:to>
      <xdr:col>55</xdr:col>
      <xdr:colOff>88900</xdr:colOff>
      <xdr:row>98</xdr:row>
      <xdr:rowOff>160138</xdr:rowOff>
    </xdr:to>
    <xdr:cxnSp macro="">
      <xdr:nvCxnSpPr>
        <xdr:cNvPr id="465" name="直線コネクタ 464"/>
        <xdr:cNvCxnSpPr/>
      </xdr:nvCxnSpPr>
      <xdr:spPr>
        <a:xfrm>
          <a:off x="10388600" y="169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134315</xdr:rowOff>
    </xdr:from>
    <xdr:ext cx="534377" cy="259045"/>
    <xdr:sp macro="" textlink="">
      <xdr:nvSpPr>
        <xdr:cNvPr id="466" name="土木費最大値テキスト"/>
        <xdr:cNvSpPr txBox="1"/>
      </xdr:nvSpPr>
      <xdr:spPr>
        <a:xfrm>
          <a:off x="10528300" y="153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16188</xdr:rowOff>
    </xdr:from>
    <xdr:to>
      <xdr:col>55</xdr:col>
      <xdr:colOff>88900</xdr:colOff>
      <xdr:row>91</xdr:row>
      <xdr:rowOff>16188</xdr:rowOff>
    </xdr:to>
    <xdr:cxnSp macro="">
      <xdr:nvCxnSpPr>
        <xdr:cNvPr id="467" name="直線コネクタ 466"/>
        <xdr:cNvCxnSpPr/>
      </xdr:nvCxnSpPr>
      <xdr:spPr>
        <a:xfrm>
          <a:off x="10388600" y="1561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103056</xdr:rowOff>
    </xdr:from>
    <xdr:to>
      <xdr:col>55</xdr:col>
      <xdr:colOff>0</xdr:colOff>
      <xdr:row>97</xdr:row>
      <xdr:rowOff>44740</xdr:rowOff>
    </xdr:to>
    <xdr:cxnSp macro="">
      <xdr:nvCxnSpPr>
        <xdr:cNvPr id="468" name="直線コネクタ 467"/>
        <xdr:cNvCxnSpPr/>
      </xdr:nvCxnSpPr>
      <xdr:spPr>
        <a:xfrm flipV="1">
          <a:off x="9639300" y="16562256"/>
          <a:ext cx="838200" cy="11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59062</xdr:rowOff>
    </xdr:from>
    <xdr:ext cx="534377" cy="259045"/>
    <xdr:sp macro="" textlink="">
      <xdr:nvSpPr>
        <xdr:cNvPr id="469" name="土木費平均値テキスト"/>
        <xdr:cNvSpPr txBox="1"/>
      </xdr:nvSpPr>
      <xdr:spPr>
        <a:xfrm>
          <a:off x="10528300" y="16175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36185</xdr:rowOff>
    </xdr:from>
    <xdr:to>
      <xdr:col>55</xdr:col>
      <xdr:colOff>50800</xdr:colOff>
      <xdr:row>95</xdr:row>
      <xdr:rowOff>137785</xdr:rowOff>
    </xdr:to>
    <xdr:sp macro="" textlink="">
      <xdr:nvSpPr>
        <xdr:cNvPr id="470" name="フローチャート: 判断 469"/>
        <xdr:cNvSpPr/>
      </xdr:nvSpPr>
      <xdr:spPr>
        <a:xfrm>
          <a:off x="104267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44740</xdr:rowOff>
    </xdr:from>
    <xdr:to>
      <xdr:col>50</xdr:col>
      <xdr:colOff>114300</xdr:colOff>
      <xdr:row>97</xdr:row>
      <xdr:rowOff>119583</xdr:rowOff>
    </xdr:to>
    <xdr:cxnSp macro="">
      <xdr:nvCxnSpPr>
        <xdr:cNvPr id="471" name="直線コネクタ 470"/>
        <xdr:cNvCxnSpPr/>
      </xdr:nvCxnSpPr>
      <xdr:spPr>
        <a:xfrm flipV="1">
          <a:off x="8750300" y="16675390"/>
          <a:ext cx="889000" cy="7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6970</xdr:rowOff>
    </xdr:from>
    <xdr:to>
      <xdr:col>50</xdr:col>
      <xdr:colOff>165100</xdr:colOff>
      <xdr:row>95</xdr:row>
      <xdr:rowOff>108570</xdr:rowOff>
    </xdr:to>
    <xdr:sp macro="" textlink="">
      <xdr:nvSpPr>
        <xdr:cNvPr id="472" name="フローチャート: 判断 471"/>
        <xdr:cNvSpPr/>
      </xdr:nvSpPr>
      <xdr:spPr>
        <a:xfrm>
          <a:off x="9588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125097</xdr:rowOff>
    </xdr:from>
    <xdr:ext cx="534377" cy="259045"/>
    <xdr:sp macro="" textlink="">
      <xdr:nvSpPr>
        <xdr:cNvPr id="473" name="テキスト ボックス 472"/>
        <xdr:cNvSpPr txBox="1"/>
      </xdr:nvSpPr>
      <xdr:spPr>
        <a:xfrm>
          <a:off x="9372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114303</xdr:rowOff>
    </xdr:from>
    <xdr:to>
      <xdr:col>45</xdr:col>
      <xdr:colOff>177800</xdr:colOff>
      <xdr:row>97</xdr:row>
      <xdr:rowOff>119583</xdr:rowOff>
    </xdr:to>
    <xdr:cxnSp macro="">
      <xdr:nvCxnSpPr>
        <xdr:cNvPr id="474" name="直線コネクタ 473"/>
        <xdr:cNvCxnSpPr/>
      </xdr:nvCxnSpPr>
      <xdr:spPr>
        <a:xfrm>
          <a:off x="7861300" y="16744953"/>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119830</xdr:rowOff>
    </xdr:from>
    <xdr:to>
      <xdr:col>46</xdr:col>
      <xdr:colOff>38100</xdr:colOff>
      <xdr:row>95</xdr:row>
      <xdr:rowOff>49980</xdr:rowOff>
    </xdr:to>
    <xdr:sp macro="" textlink="">
      <xdr:nvSpPr>
        <xdr:cNvPr id="475" name="フローチャート: 判断 474"/>
        <xdr:cNvSpPr/>
      </xdr:nvSpPr>
      <xdr:spPr>
        <a:xfrm>
          <a:off x="8699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66507</xdr:rowOff>
    </xdr:from>
    <xdr:ext cx="534377" cy="259045"/>
    <xdr:sp macro="" textlink="">
      <xdr:nvSpPr>
        <xdr:cNvPr id="476" name="テキスト ボックス 475"/>
        <xdr:cNvSpPr txBox="1"/>
      </xdr:nvSpPr>
      <xdr:spPr>
        <a:xfrm>
          <a:off x="8483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91762</xdr:rowOff>
    </xdr:from>
    <xdr:to>
      <xdr:col>41</xdr:col>
      <xdr:colOff>50800</xdr:colOff>
      <xdr:row>97</xdr:row>
      <xdr:rowOff>114303</xdr:rowOff>
    </xdr:to>
    <xdr:cxnSp macro="">
      <xdr:nvCxnSpPr>
        <xdr:cNvPr id="477" name="直線コネクタ 476"/>
        <xdr:cNvCxnSpPr/>
      </xdr:nvCxnSpPr>
      <xdr:spPr>
        <a:xfrm>
          <a:off x="6972300" y="16722412"/>
          <a:ext cx="889000" cy="2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62748</xdr:rowOff>
    </xdr:from>
    <xdr:to>
      <xdr:col>41</xdr:col>
      <xdr:colOff>101600</xdr:colOff>
      <xdr:row>95</xdr:row>
      <xdr:rowOff>164348</xdr:rowOff>
    </xdr:to>
    <xdr:sp macro="" textlink="">
      <xdr:nvSpPr>
        <xdr:cNvPr id="478" name="フローチャート: 判断 477"/>
        <xdr:cNvSpPr/>
      </xdr:nvSpPr>
      <xdr:spPr>
        <a:xfrm>
          <a:off x="7810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9425</xdr:rowOff>
    </xdr:from>
    <xdr:ext cx="534377" cy="259045"/>
    <xdr:sp macro="" textlink="">
      <xdr:nvSpPr>
        <xdr:cNvPr id="479" name="テキスト ボックス 478"/>
        <xdr:cNvSpPr txBox="1"/>
      </xdr:nvSpPr>
      <xdr:spPr>
        <a:xfrm>
          <a:off x="7594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85700</xdr:rowOff>
    </xdr:from>
    <xdr:to>
      <xdr:col>36</xdr:col>
      <xdr:colOff>165100</xdr:colOff>
      <xdr:row>96</xdr:row>
      <xdr:rowOff>15850</xdr:rowOff>
    </xdr:to>
    <xdr:sp macro="" textlink="">
      <xdr:nvSpPr>
        <xdr:cNvPr id="480" name="フローチャート: 判断 479"/>
        <xdr:cNvSpPr/>
      </xdr:nvSpPr>
      <xdr:spPr>
        <a:xfrm>
          <a:off x="6921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32377</xdr:rowOff>
    </xdr:from>
    <xdr:ext cx="534377" cy="259045"/>
    <xdr:sp macro="" textlink="">
      <xdr:nvSpPr>
        <xdr:cNvPr id="481" name="テキスト ボックス 480"/>
        <xdr:cNvSpPr txBox="1"/>
      </xdr:nvSpPr>
      <xdr:spPr>
        <a:xfrm>
          <a:off x="6705111" y="161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52256</xdr:rowOff>
    </xdr:from>
    <xdr:to>
      <xdr:col>55</xdr:col>
      <xdr:colOff>50800</xdr:colOff>
      <xdr:row>96</xdr:row>
      <xdr:rowOff>153856</xdr:rowOff>
    </xdr:to>
    <xdr:sp macro="" textlink="">
      <xdr:nvSpPr>
        <xdr:cNvPr id="487" name="楕円 486"/>
        <xdr:cNvSpPr/>
      </xdr:nvSpPr>
      <xdr:spPr>
        <a:xfrm>
          <a:off x="10426700" y="1651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30683</xdr:rowOff>
    </xdr:from>
    <xdr:ext cx="534377" cy="259045"/>
    <xdr:sp macro="" textlink="">
      <xdr:nvSpPr>
        <xdr:cNvPr id="488" name="土木費該当値テキスト"/>
        <xdr:cNvSpPr txBox="1"/>
      </xdr:nvSpPr>
      <xdr:spPr>
        <a:xfrm>
          <a:off x="10528300" y="164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165390</xdr:rowOff>
    </xdr:from>
    <xdr:to>
      <xdr:col>50</xdr:col>
      <xdr:colOff>165100</xdr:colOff>
      <xdr:row>97</xdr:row>
      <xdr:rowOff>95540</xdr:rowOff>
    </xdr:to>
    <xdr:sp macro="" textlink="">
      <xdr:nvSpPr>
        <xdr:cNvPr id="489" name="楕円 488"/>
        <xdr:cNvSpPr/>
      </xdr:nvSpPr>
      <xdr:spPr>
        <a:xfrm>
          <a:off x="9588500" y="1662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86667</xdr:rowOff>
    </xdr:from>
    <xdr:ext cx="534377" cy="259045"/>
    <xdr:sp macro="" textlink="">
      <xdr:nvSpPr>
        <xdr:cNvPr id="490" name="テキスト ボックス 489"/>
        <xdr:cNvSpPr txBox="1"/>
      </xdr:nvSpPr>
      <xdr:spPr>
        <a:xfrm>
          <a:off x="9372111" y="167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68783</xdr:rowOff>
    </xdr:from>
    <xdr:to>
      <xdr:col>46</xdr:col>
      <xdr:colOff>38100</xdr:colOff>
      <xdr:row>97</xdr:row>
      <xdr:rowOff>170383</xdr:rowOff>
    </xdr:to>
    <xdr:sp macro="" textlink="">
      <xdr:nvSpPr>
        <xdr:cNvPr id="491" name="楕円 490"/>
        <xdr:cNvSpPr/>
      </xdr:nvSpPr>
      <xdr:spPr>
        <a:xfrm>
          <a:off x="8699500" y="166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161510</xdr:rowOff>
    </xdr:from>
    <xdr:ext cx="534377" cy="259045"/>
    <xdr:sp macro="" textlink="">
      <xdr:nvSpPr>
        <xdr:cNvPr id="492" name="テキスト ボックス 491"/>
        <xdr:cNvSpPr txBox="1"/>
      </xdr:nvSpPr>
      <xdr:spPr>
        <a:xfrm>
          <a:off x="8483111" y="1679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63503</xdr:rowOff>
    </xdr:from>
    <xdr:to>
      <xdr:col>41</xdr:col>
      <xdr:colOff>101600</xdr:colOff>
      <xdr:row>97</xdr:row>
      <xdr:rowOff>165103</xdr:rowOff>
    </xdr:to>
    <xdr:sp macro="" textlink="">
      <xdr:nvSpPr>
        <xdr:cNvPr id="493" name="楕円 492"/>
        <xdr:cNvSpPr/>
      </xdr:nvSpPr>
      <xdr:spPr>
        <a:xfrm>
          <a:off x="7810500" y="1669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156230</xdr:rowOff>
    </xdr:from>
    <xdr:ext cx="534377" cy="259045"/>
    <xdr:sp macro="" textlink="">
      <xdr:nvSpPr>
        <xdr:cNvPr id="494" name="テキスト ボックス 493"/>
        <xdr:cNvSpPr txBox="1"/>
      </xdr:nvSpPr>
      <xdr:spPr>
        <a:xfrm>
          <a:off x="7594111" y="167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40962</xdr:rowOff>
    </xdr:from>
    <xdr:to>
      <xdr:col>36</xdr:col>
      <xdr:colOff>165100</xdr:colOff>
      <xdr:row>97</xdr:row>
      <xdr:rowOff>142562</xdr:rowOff>
    </xdr:to>
    <xdr:sp macro="" textlink="">
      <xdr:nvSpPr>
        <xdr:cNvPr id="495" name="楕円 494"/>
        <xdr:cNvSpPr/>
      </xdr:nvSpPr>
      <xdr:spPr>
        <a:xfrm>
          <a:off x="6921500" y="1667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133689</xdr:rowOff>
    </xdr:from>
    <xdr:ext cx="534377" cy="259045"/>
    <xdr:sp macro="" textlink="">
      <xdr:nvSpPr>
        <xdr:cNvPr id="496" name="テキスト ボックス 495"/>
        <xdr:cNvSpPr txBox="1"/>
      </xdr:nvSpPr>
      <xdr:spPr>
        <a:xfrm>
          <a:off x="6705111" y="1676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10922</xdr:rowOff>
    </xdr:from>
    <xdr:to>
      <xdr:col>85</xdr:col>
      <xdr:colOff>126364</xdr:colOff>
      <xdr:row>39</xdr:row>
      <xdr:rowOff>77026</xdr:rowOff>
    </xdr:to>
    <xdr:cxnSp macro="">
      <xdr:nvCxnSpPr>
        <xdr:cNvPr id="521" name="直線コネクタ 520"/>
        <xdr:cNvCxnSpPr/>
      </xdr:nvCxnSpPr>
      <xdr:spPr>
        <a:xfrm flipV="1">
          <a:off x="16317595" y="5154422"/>
          <a:ext cx="1269" cy="160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80853</xdr:rowOff>
    </xdr:from>
    <xdr:ext cx="469744" cy="259045"/>
    <xdr:sp macro="" textlink="">
      <xdr:nvSpPr>
        <xdr:cNvPr id="522" name="消防費最小値テキスト"/>
        <xdr:cNvSpPr txBox="1"/>
      </xdr:nvSpPr>
      <xdr:spPr>
        <a:xfrm>
          <a:off x="16370300" y="67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77026</xdr:rowOff>
    </xdr:from>
    <xdr:to>
      <xdr:col>86</xdr:col>
      <xdr:colOff>25400</xdr:colOff>
      <xdr:row>39</xdr:row>
      <xdr:rowOff>77026</xdr:rowOff>
    </xdr:to>
    <xdr:cxnSp macro="">
      <xdr:nvCxnSpPr>
        <xdr:cNvPr id="523" name="直線コネクタ 522"/>
        <xdr:cNvCxnSpPr/>
      </xdr:nvCxnSpPr>
      <xdr:spPr>
        <a:xfrm>
          <a:off x="16230600" y="676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129049</xdr:rowOff>
    </xdr:from>
    <xdr:ext cx="534377" cy="259045"/>
    <xdr:sp macro="" textlink="">
      <xdr:nvSpPr>
        <xdr:cNvPr id="524" name="消防費最大値テキスト"/>
        <xdr:cNvSpPr txBox="1"/>
      </xdr:nvSpPr>
      <xdr:spPr>
        <a:xfrm>
          <a:off x="16370300" y="49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10922</xdr:rowOff>
    </xdr:from>
    <xdr:to>
      <xdr:col>86</xdr:col>
      <xdr:colOff>25400</xdr:colOff>
      <xdr:row>30</xdr:row>
      <xdr:rowOff>10922</xdr:rowOff>
    </xdr:to>
    <xdr:cxnSp macro="">
      <xdr:nvCxnSpPr>
        <xdr:cNvPr id="525" name="直線コネクタ 524"/>
        <xdr:cNvCxnSpPr/>
      </xdr:nvCxnSpPr>
      <xdr:spPr>
        <a:xfrm>
          <a:off x="16230600" y="515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20447</xdr:rowOff>
    </xdr:from>
    <xdr:to>
      <xdr:col>85</xdr:col>
      <xdr:colOff>127000</xdr:colOff>
      <xdr:row>36</xdr:row>
      <xdr:rowOff>104839</xdr:rowOff>
    </xdr:to>
    <xdr:cxnSp macro="">
      <xdr:nvCxnSpPr>
        <xdr:cNvPr id="526" name="直線コネクタ 525"/>
        <xdr:cNvCxnSpPr/>
      </xdr:nvCxnSpPr>
      <xdr:spPr>
        <a:xfrm flipV="1">
          <a:off x="15481300" y="6192647"/>
          <a:ext cx="838200" cy="8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87774</xdr:rowOff>
    </xdr:from>
    <xdr:ext cx="534377" cy="259045"/>
    <xdr:sp macro="" textlink="">
      <xdr:nvSpPr>
        <xdr:cNvPr id="527" name="消防費平均値テキスト"/>
        <xdr:cNvSpPr txBox="1"/>
      </xdr:nvSpPr>
      <xdr:spPr>
        <a:xfrm>
          <a:off x="16370300" y="591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64897</xdr:rowOff>
    </xdr:from>
    <xdr:to>
      <xdr:col>85</xdr:col>
      <xdr:colOff>177800</xdr:colOff>
      <xdr:row>35</xdr:row>
      <xdr:rowOff>166497</xdr:rowOff>
    </xdr:to>
    <xdr:sp macro="" textlink="">
      <xdr:nvSpPr>
        <xdr:cNvPr id="528" name="フローチャート: 判断 527"/>
        <xdr:cNvSpPr/>
      </xdr:nvSpPr>
      <xdr:spPr>
        <a:xfrm>
          <a:off x="16268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84074</xdr:rowOff>
    </xdr:from>
    <xdr:to>
      <xdr:col>81</xdr:col>
      <xdr:colOff>50800</xdr:colOff>
      <xdr:row>36</xdr:row>
      <xdr:rowOff>104839</xdr:rowOff>
    </xdr:to>
    <xdr:cxnSp macro="">
      <xdr:nvCxnSpPr>
        <xdr:cNvPr id="529" name="直線コネクタ 528"/>
        <xdr:cNvCxnSpPr/>
      </xdr:nvCxnSpPr>
      <xdr:spPr>
        <a:xfrm>
          <a:off x="14592300" y="6084824"/>
          <a:ext cx="889000" cy="19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76708</xdr:rowOff>
    </xdr:from>
    <xdr:to>
      <xdr:col>81</xdr:col>
      <xdr:colOff>101600</xdr:colOff>
      <xdr:row>37</xdr:row>
      <xdr:rowOff>6858</xdr:rowOff>
    </xdr:to>
    <xdr:sp macro="" textlink="">
      <xdr:nvSpPr>
        <xdr:cNvPr id="530" name="フローチャート: 判断 529"/>
        <xdr:cNvSpPr/>
      </xdr:nvSpPr>
      <xdr:spPr>
        <a:xfrm>
          <a:off x="15430500" y="624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169435</xdr:rowOff>
    </xdr:from>
    <xdr:ext cx="534377" cy="259045"/>
    <xdr:sp macro="" textlink="">
      <xdr:nvSpPr>
        <xdr:cNvPr id="531" name="テキスト ボックス 530"/>
        <xdr:cNvSpPr txBox="1"/>
      </xdr:nvSpPr>
      <xdr:spPr>
        <a:xfrm>
          <a:off x="15214111" y="634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84074</xdr:rowOff>
    </xdr:from>
    <xdr:to>
      <xdr:col>76</xdr:col>
      <xdr:colOff>114300</xdr:colOff>
      <xdr:row>36</xdr:row>
      <xdr:rowOff>114173</xdr:rowOff>
    </xdr:to>
    <xdr:cxnSp macro="">
      <xdr:nvCxnSpPr>
        <xdr:cNvPr id="532" name="直線コネクタ 531"/>
        <xdr:cNvCxnSpPr/>
      </xdr:nvCxnSpPr>
      <xdr:spPr>
        <a:xfrm flipV="1">
          <a:off x="13703300" y="6084824"/>
          <a:ext cx="889000" cy="20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32131</xdr:rowOff>
    </xdr:from>
    <xdr:to>
      <xdr:col>76</xdr:col>
      <xdr:colOff>165100</xdr:colOff>
      <xdr:row>36</xdr:row>
      <xdr:rowOff>133731</xdr:rowOff>
    </xdr:to>
    <xdr:sp macro="" textlink="">
      <xdr:nvSpPr>
        <xdr:cNvPr id="533" name="フローチャート: 判断 532"/>
        <xdr:cNvSpPr/>
      </xdr:nvSpPr>
      <xdr:spPr>
        <a:xfrm>
          <a:off x="14541500" y="620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124858</xdr:rowOff>
    </xdr:from>
    <xdr:ext cx="534377" cy="259045"/>
    <xdr:sp macro="" textlink="">
      <xdr:nvSpPr>
        <xdr:cNvPr id="534" name="テキスト ボックス 533"/>
        <xdr:cNvSpPr txBox="1"/>
      </xdr:nvSpPr>
      <xdr:spPr>
        <a:xfrm>
          <a:off x="14325111" y="62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41973</xdr:rowOff>
    </xdr:from>
    <xdr:to>
      <xdr:col>71</xdr:col>
      <xdr:colOff>177800</xdr:colOff>
      <xdr:row>36</xdr:row>
      <xdr:rowOff>114173</xdr:rowOff>
    </xdr:to>
    <xdr:cxnSp macro="">
      <xdr:nvCxnSpPr>
        <xdr:cNvPr id="535" name="直線コネクタ 534"/>
        <xdr:cNvCxnSpPr/>
      </xdr:nvCxnSpPr>
      <xdr:spPr>
        <a:xfrm>
          <a:off x="12814300" y="6042723"/>
          <a:ext cx="889000" cy="24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66802</xdr:rowOff>
    </xdr:from>
    <xdr:to>
      <xdr:col>72</xdr:col>
      <xdr:colOff>38100</xdr:colOff>
      <xdr:row>36</xdr:row>
      <xdr:rowOff>168402</xdr:rowOff>
    </xdr:to>
    <xdr:sp macro="" textlink="">
      <xdr:nvSpPr>
        <xdr:cNvPr id="536" name="フローチャート: 判断 535"/>
        <xdr:cNvSpPr/>
      </xdr:nvSpPr>
      <xdr:spPr>
        <a:xfrm>
          <a:off x="13652500" y="623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159529</xdr:rowOff>
    </xdr:from>
    <xdr:ext cx="534377" cy="259045"/>
    <xdr:sp macro="" textlink="">
      <xdr:nvSpPr>
        <xdr:cNvPr id="537" name="テキスト ボックス 536"/>
        <xdr:cNvSpPr txBox="1"/>
      </xdr:nvSpPr>
      <xdr:spPr>
        <a:xfrm>
          <a:off x="13436111" y="633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127381</xdr:rowOff>
    </xdr:from>
    <xdr:to>
      <xdr:col>67</xdr:col>
      <xdr:colOff>101600</xdr:colOff>
      <xdr:row>36</xdr:row>
      <xdr:rowOff>57531</xdr:rowOff>
    </xdr:to>
    <xdr:sp macro="" textlink="">
      <xdr:nvSpPr>
        <xdr:cNvPr id="538" name="フローチャート: 判断 537"/>
        <xdr:cNvSpPr/>
      </xdr:nvSpPr>
      <xdr:spPr>
        <a:xfrm>
          <a:off x="12763500" y="61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48658</xdr:rowOff>
    </xdr:from>
    <xdr:ext cx="534377" cy="259045"/>
    <xdr:sp macro="" textlink="">
      <xdr:nvSpPr>
        <xdr:cNvPr id="539" name="テキスト ボックス 538"/>
        <xdr:cNvSpPr txBox="1"/>
      </xdr:nvSpPr>
      <xdr:spPr>
        <a:xfrm>
          <a:off x="12547111" y="622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141097</xdr:rowOff>
    </xdr:from>
    <xdr:to>
      <xdr:col>85</xdr:col>
      <xdr:colOff>177800</xdr:colOff>
      <xdr:row>36</xdr:row>
      <xdr:rowOff>71247</xdr:rowOff>
    </xdr:to>
    <xdr:sp macro="" textlink="">
      <xdr:nvSpPr>
        <xdr:cNvPr id="545" name="楕円 544"/>
        <xdr:cNvSpPr/>
      </xdr:nvSpPr>
      <xdr:spPr>
        <a:xfrm>
          <a:off x="16268700" y="6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119524</xdr:rowOff>
    </xdr:from>
    <xdr:ext cx="534377" cy="259045"/>
    <xdr:sp macro="" textlink="">
      <xdr:nvSpPr>
        <xdr:cNvPr id="546" name="消防費該当値テキスト"/>
        <xdr:cNvSpPr txBox="1"/>
      </xdr:nvSpPr>
      <xdr:spPr>
        <a:xfrm>
          <a:off x="16370300" y="61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54039</xdr:rowOff>
    </xdr:from>
    <xdr:to>
      <xdr:col>81</xdr:col>
      <xdr:colOff>101600</xdr:colOff>
      <xdr:row>36</xdr:row>
      <xdr:rowOff>155639</xdr:rowOff>
    </xdr:to>
    <xdr:sp macro="" textlink="">
      <xdr:nvSpPr>
        <xdr:cNvPr id="547" name="楕円 546"/>
        <xdr:cNvSpPr/>
      </xdr:nvSpPr>
      <xdr:spPr>
        <a:xfrm>
          <a:off x="15430500" y="622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716</xdr:rowOff>
    </xdr:from>
    <xdr:ext cx="534377" cy="259045"/>
    <xdr:sp macro="" textlink="">
      <xdr:nvSpPr>
        <xdr:cNvPr id="548" name="テキスト ボックス 547"/>
        <xdr:cNvSpPr txBox="1"/>
      </xdr:nvSpPr>
      <xdr:spPr>
        <a:xfrm>
          <a:off x="15214111" y="600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33274</xdr:rowOff>
    </xdr:from>
    <xdr:to>
      <xdr:col>76</xdr:col>
      <xdr:colOff>165100</xdr:colOff>
      <xdr:row>35</xdr:row>
      <xdr:rowOff>134874</xdr:rowOff>
    </xdr:to>
    <xdr:sp macro="" textlink="">
      <xdr:nvSpPr>
        <xdr:cNvPr id="549" name="楕円 548"/>
        <xdr:cNvSpPr/>
      </xdr:nvSpPr>
      <xdr:spPr>
        <a:xfrm>
          <a:off x="14541500" y="603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151401</xdr:rowOff>
    </xdr:from>
    <xdr:ext cx="534377" cy="259045"/>
    <xdr:sp macro="" textlink="">
      <xdr:nvSpPr>
        <xdr:cNvPr id="550" name="テキスト ボックス 549"/>
        <xdr:cNvSpPr txBox="1"/>
      </xdr:nvSpPr>
      <xdr:spPr>
        <a:xfrm>
          <a:off x="14325111" y="580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63373</xdr:rowOff>
    </xdr:from>
    <xdr:to>
      <xdr:col>72</xdr:col>
      <xdr:colOff>38100</xdr:colOff>
      <xdr:row>36</xdr:row>
      <xdr:rowOff>164973</xdr:rowOff>
    </xdr:to>
    <xdr:sp macro="" textlink="">
      <xdr:nvSpPr>
        <xdr:cNvPr id="551" name="楕円 550"/>
        <xdr:cNvSpPr/>
      </xdr:nvSpPr>
      <xdr:spPr>
        <a:xfrm>
          <a:off x="13652500" y="623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10050</xdr:rowOff>
    </xdr:from>
    <xdr:ext cx="534377" cy="259045"/>
    <xdr:sp macro="" textlink="">
      <xdr:nvSpPr>
        <xdr:cNvPr id="552" name="テキスト ボックス 551"/>
        <xdr:cNvSpPr txBox="1"/>
      </xdr:nvSpPr>
      <xdr:spPr>
        <a:xfrm>
          <a:off x="13436111" y="601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162623</xdr:rowOff>
    </xdr:from>
    <xdr:to>
      <xdr:col>67</xdr:col>
      <xdr:colOff>101600</xdr:colOff>
      <xdr:row>35</xdr:row>
      <xdr:rowOff>92773</xdr:rowOff>
    </xdr:to>
    <xdr:sp macro="" textlink="">
      <xdr:nvSpPr>
        <xdr:cNvPr id="553" name="楕円 552"/>
        <xdr:cNvSpPr/>
      </xdr:nvSpPr>
      <xdr:spPr>
        <a:xfrm>
          <a:off x="12763500" y="599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109300</xdr:rowOff>
    </xdr:from>
    <xdr:ext cx="534377" cy="259045"/>
    <xdr:sp macro="" textlink="">
      <xdr:nvSpPr>
        <xdr:cNvPr id="554" name="テキスト ボックス 553"/>
        <xdr:cNvSpPr txBox="1"/>
      </xdr:nvSpPr>
      <xdr:spPr>
        <a:xfrm>
          <a:off x="12547111" y="576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125755</xdr:rowOff>
    </xdr:from>
    <xdr:to>
      <xdr:col>85</xdr:col>
      <xdr:colOff>126364</xdr:colOff>
      <xdr:row>57</xdr:row>
      <xdr:rowOff>160007</xdr:rowOff>
    </xdr:to>
    <xdr:cxnSp macro="">
      <xdr:nvCxnSpPr>
        <xdr:cNvPr id="579" name="直線コネクタ 578"/>
        <xdr:cNvCxnSpPr/>
      </xdr:nvCxnSpPr>
      <xdr:spPr>
        <a:xfrm flipV="1">
          <a:off x="16317595" y="8698255"/>
          <a:ext cx="1269" cy="123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163834</xdr:rowOff>
    </xdr:from>
    <xdr:ext cx="534377" cy="259045"/>
    <xdr:sp macro="" textlink="">
      <xdr:nvSpPr>
        <xdr:cNvPr id="580" name="教育費最小値テキスト"/>
        <xdr:cNvSpPr txBox="1"/>
      </xdr:nvSpPr>
      <xdr:spPr>
        <a:xfrm>
          <a:off x="16370300" y="99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160007</xdr:rowOff>
    </xdr:from>
    <xdr:to>
      <xdr:col>86</xdr:col>
      <xdr:colOff>25400</xdr:colOff>
      <xdr:row>57</xdr:row>
      <xdr:rowOff>160007</xdr:rowOff>
    </xdr:to>
    <xdr:cxnSp macro="">
      <xdr:nvCxnSpPr>
        <xdr:cNvPr id="581" name="直線コネクタ 580"/>
        <xdr:cNvCxnSpPr/>
      </xdr:nvCxnSpPr>
      <xdr:spPr>
        <a:xfrm>
          <a:off x="16230600" y="993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72432</xdr:rowOff>
    </xdr:from>
    <xdr:ext cx="599010" cy="259045"/>
    <xdr:sp macro="" textlink="">
      <xdr:nvSpPr>
        <xdr:cNvPr id="582" name="教育費最大値テキスト"/>
        <xdr:cNvSpPr txBox="1"/>
      </xdr:nvSpPr>
      <xdr:spPr>
        <a:xfrm>
          <a:off x="16370300" y="84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125755</xdr:rowOff>
    </xdr:from>
    <xdr:to>
      <xdr:col>86</xdr:col>
      <xdr:colOff>25400</xdr:colOff>
      <xdr:row>50</xdr:row>
      <xdr:rowOff>125755</xdr:rowOff>
    </xdr:to>
    <xdr:cxnSp macro="">
      <xdr:nvCxnSpPr>
        <xdr:cNvPr id="583" name="直線コネクタ 582"/>
        <xdr:cNvCxnSpPr/>
      </xdr:nvCxnSpPr>
      <xdr:spPr>
        <a:xfrm>
          <a:off x="16230600" y="869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151664</xdr:rowOff>
    </xdr:from>
    <xdr:to>
      <xdr:col>85</xdr:col>
      <xdr:colOff>127000</xdr:colOff>
      <xdr:row>56</xdr:row>
      <xdr:rowOff>150254</xdr:rowOff>
    </xdr:to>
    <xdr:cxnSp macro="">
      <xdr:nvCxnSpPr>
        <xdr:cNvPr id="584" name="直線コネクタ 583"/>
        <xdr:cNvCxnSpPr/>
      </xdr:nvCxnSpPr>
      <xdr:spPr>
        <a:xfrm flipV="1">
          <a:off x="15481300" y="9581414"/>
          <a:ext cx="838200" cy="17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163136</xdr:rowOff>
    </xdr:from>
    <xdr:ext cx="534377" cy="259045"/>
    <xdr:sp macro="" textlink="">
      <xdr:nvSpPr>
        <xdr:cNvPr id="585" name="教育費平均値テキスト"/>
        <xdr:cNvSpPr txBox="1"/>
      </xdr:nvSpPr>
      <xdr:spPr>
        <a:xfrm>
          <a:off x="16370300" y="90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140259</xdr:rowOff>
    </xdr:from>
    <xdr:to>
      <xdr:col>85</xdr:col>
      <xdr:colOff>177800</xdr:colOff>
      <xdr:row>54</xdr:row>
      <xdr:rowOff>70409</xdr:rowOff>
    </xdr:to>
    <xdr:sp macro="" textlink="">
      <xdr:nvSpPr>
        <xdr:cNvPr id="586" name="フローチャート: 判断 585"/>
        <xdr:cNvSpPr/>
      </xdr:nvSpPr>
      <xdr:spPr>
        <a:xfrm>
          <a:off x="16268700" y="922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150254</xdr:rowOff>
    </xdr:from>
    <xdr:to>
      <xdr:col>81</xdr:col>
      <xdr:colOff>50800</xdr:colOff>
      <xdr:row>57</xdr:row>
      <xdr:rowOff>91237</xdr:rowOff>
    </xdr:to>
    <xdr:cxnSp macro="">
      <xdr:nvCxnSpPr>
        <xdr:cNvPr id="587" name="直線コネクタ 586"/>
        <xdr:cNvCxnSpPr/>
      </xdr:nvCxnSpPr>
      <xdr:spPr>
        <a:xfrm flipV="1">
          <a:off x="14592300" y="9751454"/>
          <a:ext cx="889000" cy="1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35255</xdr:rowOff>
    </xdr:from>
    <xdr:to>
      <xdr:col>81</xdr:col>
      <xdr:colOff>101600</xdr:colOff>
      <xdr:row>54</xdr:row>
      <xdr:rowOff>136855</xdr:rowOff>
    </xdr:to>
    <xdr:sp macro="" textlink="">
      <xdr:nvSpPr>
        <xdr:cNvPr id="588" name="フローチャート: 判断 587"/>
        <xdr:cNvSpPr/>
      </xdr:nvSpPr>
      <xdr:spPr>
        <a:xfrm>
          <a:off x="154305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153382</xdr:rowOff>
    </xdr:from>
    <xdr:ext cx="534377" cy="259045"/>
    <xdr:sp macro="" textlink="">
      <xdr:nvSpPr>
        <xdr:cNvPr id="589" name="テキスト ボックス 588"/>
        <xdr:cNvSpPr txBox="1"/>
      </xdr:nvSpPr>
      <xdr:spPr>
        <a:xfrm>
          <a:off x="15214111" y="90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91237</xdr:rowOff>
    </xdr:from>
    <xdr:to>
      <xdr:col>76</xdr:col>
      <xdr:colOff>114300</xdr:colOff>
      <xdr:row>57</xdr:row>
      <xdr:rowOff>138176</xdr:rowOff>
    </xdr:to>
    <xdr:cxnSp macro="">
      <xdr:nvCxnSpPr>
        <xdr:cNvPr id="590" name="直線コネクタ 589"/>
        <xdr:cNvCxnSpPr/>
      </xdr:nvCxnSpPr>
      <xdr:spPr>
        <a:xfrm flipV="1">
          <a:off x="13703300" y="9863887"/>
          <a:ext cx="889000" cy="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109931</xdr:rowOff>
    </xdr:from>
    <xdr:to>
      <xdr:col>76</xdr:col>
      <xdr:colOff>165100</xdr:colOff>
      <xdr:row>55</xdr:row>
      <xdr:rowOff>40081</xdr:rowOff>
    </xdr:to>
    <xdr:sp macro="" textlink="">
      <xdr:nvSpPr>
        <xdr:cNvPr id="591" name="フローチャート: 判断 590"/>
        <xdr:cNvSpPr/>
      </xdr:nvSpPr>
      <xdr:spPr>
        <a:xfrm>
          <a:off x="14541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56608</xdr:rowOff>
    </xdr:from>
    <xdr:ext cx="534377" cy="259045"/>
    <xdr:sp macro="" textlink="">
      <xdr:nvSpPr>
        <xdr:cNvPr id="592" name="テキスト ボックス 591"/>
        <xdr:cNvSpPr txBox="1"/>
      </xdr:nvSpPr>
      <xdr:spPr>
        <a:xfrm>
          <a:off x="14325111" y="914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132690</xdr:rowOff>
    </xdr:from>
    <xdr:to>
      <xdr:col>71</xdr:col>
      <xdr:colOff>177800</xdr:colOff>
      <xdr:row>57</xdr:row>
      <xdr:rowOff>138176</xdr:rowOff>
    </xdr:to>
    <xdr:cxnSp macro="">
      <xdr:nvCxnSpPr>
        <xdr:cNvPr id="593" name="直線コネクタ 592"/>
        <xdr:cNvCxnSpPr/>
      </xdr:nvCxnSpPr>
      <xdr:spPr>
        <a:xfrm>
          <a:off x="12814300" y="990534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30835</xdr:rowOff>
    </xdr:from>
    <xdr:to>
      <xdr:col>72</xdr:col>
      <xdr:colOff>38100</xdr:colOff>
      <xdr:row>54</xdr:row>
      <xdr:rowOff>132435</xdr:rowOff>
    </xdr:to>
    <xdr:sp macro="" textlink="">
      <xdr:nvSpPr>
        <xdr:cNvPr id="594" name="フローチャート: 判断 593"/>
        <xdr:cNvSpPr/>
      </xdr:nvSpPr>
      <xdr:spPr>
        <a:xfrm>
          <a:off x="13652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148962</xdr:rowOff>
    </xdr:from>
    <xdr:ext cx="534377" cy="259045"/>
    <xdr:sp macro="" textlink="">
      <xdr:nvSpPr>
        <xdr:cNvPr id="595" name="テキスト ボックス 594"/>
        <xdr:cNvSpPr txBox="1"/>
      </xdr:nvSpPr>
      <xdr:spPr>
        <a:xfrm>
          <a:off x="13436111" y="9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73889</xdr:rowOff>
    </xdr:from>
    <xdr:to>
      <xdr:col>67</xdr:col>
      <xdr:colOff>101600</xdr:colOff>
      <xdr:row>56</xdr:row>
      <xdr:rowOff>4039</xdr:rowOff>
    </xdr:to>
    <xdr:sp macro="" textlink="">
      <xdr:nvSpPr>
        <xdr:cNvPr id="596" name="フローチャート: 判断 595"/>
        <xdr:cNvSpPr/>
      </xdr:nvSpPr>
      <xdr:spPr>
        <a:xfrm>
          <a:off x="12763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20566</xdr:rowOff>
    </xdr:from>
    <xdr:ext cx="534377" cy="259045"/>
    <xdr:sp macro="" textlink="">
      <xdr:nvSpPr>
        <xdr:cNvPr id="597" name="テキスト ボックス 596"/>
        <xdr:cNvSpPr txBox="1"/>
      </xdr:nvSpPr>
      <xdr:spPr>
        <a:xfrm>
          <a:off x="12547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100864</xdr:rowOff>
    </xdr:from>
    <xdr:to>
      <xdr:col>85</xdr:col>
      <xdr:colOff>177800</xdr:colOff>
      <xdr:row>56</xdr:row>
      <xdr:rowOff>31014</xdr:rowOff>
    </xdr:to>
    <xdr:sp macro="" textlink="">
      <xdr:nvSpPr>
        <xdr:cNvPr id="603" name="楕円 602"/>
        <xdr:cNvSpPr/>
      </xdr:nvSpPr>
      <xdr:spPr>
        <a:xfrm>
          <a:off x="16268700" y="953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79291</xdr:rowOff>
    </xdr:from>
    <xdr:ext cx="534377" cy="259045"/>
    <xdr:sp macro="" textlink="">
      <xdr:nvSpPr>
        <xdr:cNvPr id="604" name="教育費該当値テキスト"/>
        <xdr:cNvSpPr txBox="1"/>
      </xdr:nvSpPr>
      <xdr:spPr>
        <a:xfrm>
          <a:off x="16370300" y="950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99454</xdr:rowOff>
    </xdr:from>
    <xdr:to>
      <xdr:col>81</xdr:col>
      <xdr:colOff>101600</xdr:colOff>
      <xdr:row>57</xdr:row>
      <xdr:rowOff>29604</xdr:rowOff>
    </xdr:to>
    <xdr:sp macro="" textlink="">
      <xdr:nvSpPr>
        <xdr:cNvPr id="605" name="楕円 604"/>
        <xdr:cNvSpPr/>
      </xdr:nvSpPr>
      <xdr:spPr>
        <a:xfrm>
          <a:off x="15430500" y="970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20731</xdr:rowOff>
    </xdr:from>
    <xdr:ext cx="534377" cy="259045"/>
    <xdr:sp macro="" textlink="">
      <xdr:nvSpPr>
        <xdr:cNvPr id="606" name="テキスト ボックス 605"/>
        <xdr:cNvSpPr txBox="1"/>
      </xdr:nvSpPr>
      <xdr:spPr>
        <a:xfrm>
          <a:off x="15214111" y="97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40437</xdr:rowOff>
    </xdr:from>
    <xdr:to>
      <xdr:col>76</xdr:col>
      <xdr:colOff>165100</xdr:colOff>
      <xdr:row>57</xdr:row>
      <xdr:rowOff>142037</xdr:rowOff>
    </xdr:to>
    <xdr:sp macro="" textlink="">
      <xdr:nvSpPr>
        <xdr:cNvPr id="607" name="楕円 606"/>
        <xdr:cNvSpPr/>
      </xdr:nvSpPr>
      <xdr:spPr>
        <a:xfrm>
          <a:off x="14541500" y="98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133164</xdr:rowOff>
    </xdr:from>
    <xdr:ext cx="534377" cy="259045"/>
    <xdr:sp macro="" textlink="">
      <xdr:nvSpPr>
        <xdr:cNvPr id="608" name="テキスト ボックス 607"/>
        <xdr:cNvSpPr txBox="1"/>
      </xdr:nvSpPr>
      <xdr:spPr>
        <a:xfrm>
          <a:off x="14325111" y="990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87376</xdr:rowOff>
    </xdr:from>
    <xdr:to>
      <xdr:col>72</xdr:col>
      <xdr:colOff>38100</xdr:colOff>
      <xdr:row>58</xdr:row>
      <xdr:rowOff>17526</xdr:rowOff>
    </xdr:to>
    <xdr:sp macro="" textlink="">
      <xdr:nvSpPr>
        <xdr:cNvPr id="609" name="楕円 608"/>
        <xdr:cNvSpPr/>
      </xdr:nvSpPr>
      <xdr:spPr>
        <a:xfrm>
          <a:off x="13652500" y="986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8653</xdr:rowOff>
    </xdr:from>
    <xdr:ext cx="534377" cy="259045"/>
    <xdr:sp macro="" textlink="">
      <xdr:nvSpPr>
        <xdr:cNvPr id="610" name="テキスト ボックス 609"/>
        <xdr:cNvSpPr txBox="1"/>
      </xdr:nvSpPr>
      <xdr:spPr>
        <a:xfrm>
          <a:off x="13436111" y="995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81890</xdr:rowOff>
    </xdr:from>
    <xdr:to>
      <xdr:col>67</xdr:col>
      <xdr:colOff>101600</xdr:colOff>
      <xdr:row>58</xdr:row>
      <xdr:rowOff>12040</xdr:rowOff>
    </xdr:to>
    <xdr:sp macro="" textlink="">
      <xdr:nvSpPr>
        <xdr:cNvPr id="611" name="楕円 610"/>
        <xdr:cNvSpPr/>
      </xdr:nvSpPr>
      <xdr:spPr>
        <a:xfrm>
          <a:off x="12763500" y="98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3167</xdr:rowOff>
    </xdr:from>
    <xdr:ext cx="534377" cy="259045"/>
    <xdr:sp macro="" textlink="">
      <xdr:nvSpPr>
        <xdr:cNvPr id="612" name="テキスト ボックス 611"/>
        <xdr:cNvSpPr txBox="1"/>
      </xdr:nvSpPr>
      <xdr:spPr>
        <a:xfrm>
          <a:off x="12547111" y="994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130229</xdr:rowOff>
    </xdr:from>
    <xdr:to>
      <xdr:col>85</xdr:col>
      <xdr:colOff>126364</xdr:colOff>
      <xdr:row>79</xdr:row>
      <xdr:rowOff>98879</xdr:rowOff>
    </xdr:to>
    <xdr:cxnSp macro="">
      <xdr:nvCxnSpPr>
        <xdr:cNvPr id="638" name="直線コネクタ 637"/>
        <xdr:cNvCxnSpPr/>
      </xdr:nvCxnSpPr>
      <xdr:spPr>
        <a:xfrm flipV="1">
          <a:off x="16317595" y="12131729"/>
          <a:ext cx="1269" cy="151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76906</xdr:rowOff>
    </xdr:from>
    <xdr:ext cx="534377" cy="259045"/>
    <xdr:sp macro="" textlink="">
      <xdr:nvSpPr>
        <xdr:cNvPr id="641" name="災害復旧費最大値テキスト"/>
        <xdr:cNvSpPr txBox="1"/>
      </xdr:nvSpPr>
      <xdr:spPr>
        <a:xfrm>
          <a:off x="16370300" y="119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130229</xdr:rowOff>
    </xdr:from>
    <xdr:to>
      <xdr:col>86</xdr:col>
      <xdr:colOff>25400</xdr:colOff>
      <xdr:row>70</xdr:row>
      <xdr:rowOff>130229</xdr:rowOff>
    </xdr:to>
    <xdr:cxnSp macro="">
      <xdr:nvCxnSpPr>
        <xdr:cNvPr id="642" name="直線コネクタ 641"/>
        <xdr:cNvCxnSpPr/>
      </xdr:nvCxnSpPr>
      <xdr:spPr>
        <a:xfrm>
          <a:off x="16230600" y="1213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98661</xdr:rowOff>
    </xdr:from>
    <xdr:to>
      <xdr:col>85</xdr:col>
      <xdr:colOff>127000</xdr:colOff>
      <xdr:row>79</xdr:row>
      <xdr:rowOff>98879</xdr:rowOff>
    </xdr:to>
    <xdr:cxnSp macro="">
      <xdr:nvCxnSpPr>
        <xdr:cNvPr id="643" name="直線コネクタ 642"/>
        <xdr:cNvCxnSpPr/>
      </xdr:nvCxnSpPr>
      <xdr:spPr>
        <a:xfrm>
          <a:off x="15481300" y="13643211"/>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141603</xdr:rowOff>
    </xdr:from>
    <xdr:ext cx="378565" cy="259045"/>
    <xdr:sp macro="" textlink="">
      <xdr:nvSpPr>
        <xdr:cNvPr id="644" name="災害復旧費平均値テキスト"/>
        <xdr:cNvSpPr txBox="1"/>
      </xdr:nvSpPr>
      <xdr:spPr>
        <a:xfrm>
          <a:off x="16370300" y="13343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118726</xdr:rowOff>
    </xdr:from>
    <xdr:to>
      <xdr:col>85</xdr:col>
      <xdr:colOff>177800</xdr:colOff>
      <xdr:row>79</xdr:row>
      <xdr:rowOff>48876</xdr:rowOff>
    </xdr:to>
    <xdr:sp macro="" textlink="">
      <xdr:nvSpPr>
        <xdr:cNvPr id="645" name="フローチャート: 判断 644"/>
        <xdr:cNvSpPr/>
      </xdr:nvSpPr>
      <xdr:spPr>
        <a:xfrm>
          <a:off x="16268700" y="134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97789</xdr:rowOff>
    </xdr:from>
    <xdr:to>
      <xdr:col>81</xdr:col>
      <xdr:colOff>50800</xdr:colOff>
      <xdr:row>79</xdr:row>
      <xdr:rowOff>98661</xdr:rowOff>
    </xdr:to>
    <xdr:cxnSp macro="">
      <xdr:nvCxnSpPr>
        <xdr:cNvPr id="646" name="直線コネクタ 645"/>
        <xdr:cNvCxnSpPr/>
      </xdr:nvCxnSpPr>
      <xdr:spPr>
        <a:xfrm>
          <a:off x="14592300" y="13642339"/>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124169</xdr:rowOff>
    </xdr:from>
    <xdr:to>
      <xdr:col>81</xdr:col>
      <xdr:colOff>101600</xdr:colOff>
      <xdr:row>79</xdr:row>
      <xdr:rowOff>54319</xdr:rowOff>
    </xdr:to>
    <xdr:sp macro="" textlink="">
      <xdr:nvSpPr>
        <xdr:cNvPr id="647" name="フローチャート: 判断 646"/>
        <xdr:cNvSpPr/>
      </xdr:nvSpPr>
      <xdr:spPr>
        <a:xfrm>
          <a:off x="15430500" y="13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70846</xdr:rowOff>
    </xdr:from>
    <xdr:ext cx="378565" cy="259045"/>
    <xdr:sp macro="" textlink="">
      <xdr:nvSpPr>
        <xdr:cNvPr id="648" name="テキスト ボックス 647"/>
        <xdr:cNvSpPr txBox="1"/>
      </xdr:nvSpPr>
      <xdr:spPr>
        <a:xfrm>
          <a:off x="15292017" y="13272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55772</xdr:rowOff>
    </xdr:from>
    <xdr:to>
      <xdr:col>76</xdr:col>
      <xdr:colOff>114300</xdr:colOff>
      <xdr:row>79</xdr:row>
      <xdr:rowOff>97789</xdr:rowOff>
    </xdr:to>
    <xdr:cxnSp macro="">
      <xdr:nvCxnSpPr>
        <xdr:cNvPr id="649" name="直線コネクタ 648"/>
        <xdr:cNvCxnSpPr/>
      </xdr:nvCxnSpPr>
      <xdr:spPr>
        <a:xfrm>
          <a:off x="13703300" y="13600322"/>
          <a:ext cx="889000" cy="4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117638</xdr:rowOff>
    </xdr:from>
    <xdr:to>
      <xdr:col>76</xdr:col>
      <xdr:colOff>165100</xdr:colOff>
      <xdr:row>79</xdr:row>
      <xdr:rowOff>47788</xdr:rowOff>
    </xdr:to>
    <xdr:sp macro="" textlink="">
      <xdr:nvSpPr>
        <xdr:cNvPr id="650" name="フローチャート: 判断 649"/>
        <xdr:cNvSpPr/>
      </xdr:nvSpPr>
      <xdr:spPr>
        <a:xfrm>
          <a:off x="14541500" y="1349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64315</xdr:rowOff>
    </xdr:from>
    <xdr:ext cx="378565" cy="259045"/>
    <xdr:sp macro="" textlink="">
      <xdr:nvSpPr>
        <xdr:cNvPr id="651" name="テキスト ボックス 650"/>
        <xdr:cNvSpPr txBox="1"/>
      </xdr:nvSpPr>
      <xdr:spPr>
        <a:xfrm>
          <a:off x="14403017" y="1326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55772</xdr:rowOff>
    </xdr:from>
    <xdr:to>
      <xdr:col>71</xdr:col>
      <xdr:colOff>177800</xdr:colOff>
      <xdr:row>79</xdr:row>
      <xdr:rowOff>86142</xdr:rowOff>
    </xdr:to>
    <xdr:cxnSp macro="">
      <xdr:nvCxnSpPr>
        <xdr:cNvPr id="652" name="直線コネクタ 651"/>
        <xdr:cNvCxnSpPr/>
      </xdr:nvCxnSpPr>
      <xdr:spPr>
        <a:xfrm flipV="1">
          <a:off x="12814300" y="13600322"/>
          <a:ext cx="889000" cy="3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73551</xdr:rowOff>
    </xdr:from>
    <xdr:to>
      <xdr:col>72</xdr:col>
      <xdr:colOff>38100</xdr:colOff>
      <xdr:row>79</xdr:row>
      <xdr:rowOff>3701</xdr:rowOff>
    </xdr:to>
    <xdr:sp macro="" textlink="">
      <xdr:nvSpPr>
        <xdr:cNvPr id="653" name="フローチャート: 判断 652"/>
        <xdr:cNvSpPr/>
      </xdr:nvSpPr>
      <xdr:spPr>
        <a:xfrm>
          <a:off x="13652500" y="134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20228</xdr:rowOff>
    </xdr:from>
    <xdr:ext cx="469744" cy="259045"/>
    <xdr:sp macro="" textlink="">
      <xdr:nvSpPr>
        <xdr:cNvPr id="654" name="テキスト ボックス 653"/>
        <xdr:cNvSpPr txBox="1"/>
      </xdr:nvSpPr>
      <xdr:spPr>
        <a:xfrm>
          <a:off x="13468428" y="1322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37846</xdr:rowOff>
    </xdr:from>
    <xdr:to>
      <xdr:col>67</xdr:col>
      <xdr:colOff>101600</xdr:colOff>
      <xdr:row>78</xdr:row>
      <xdr:rowOff>139446</xdr:rowOff>
    </xdr:to>
    <xdr:sp macro="" textlink="">
      <xdr:nvSpPr>
        <xdr:cNvPr id="655" name="フローチャート: 判断 654"/>
        <xdr:cNvSpPr/>
      </xdr:nvSpPr>
      <xdr:spPr>
        <a:xfrm>
          <a:off x="12763500" y="1341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155973</xdr:rowOff>
    </xdr:from>
    <xdr:ext cx="469744" cy="259045"/>
    <xdr:sp macro="" textlink="">
      <xdr:nvSpPr>
        <xdr:cNvPr id="656" name="テキスト ボックス 655"/>
        <xdr:cNvSpPr txBox="1"/>
      </xdr:nvSpPr>
      <xdr:spPr>
        <a:xfrm>
          <a:off x="12579428" y="1318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47861</xdr:rowOff>
    </xdr:from>
    <xdr:to>
      <xdr:col>81</xdr:col>
      <xdr:colOff>101600</xdr:colOff>
      <xdr:row>79</xdr:row>
      <xdr:rowOff>149461</xdr:rowOff>
    </xdr:to>
    <xdr:sp macro="" textlink="">
      <xdr:nvSpPr>
        <xdr:cNvPr id="664" name="楕円 663"/>
        <xdr:cNvSpPr/>
      </xdr:nvSpPr>
      <xdr:spPr>
        <a:xfrm>
          <a:off x="15430500" y="1359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140588</xdr:rowOff>
    </xdr:from>
    <xdr:ext cx="249299" cy="259045"/>
    <xdr:sp macro="" textlink="">
      <xdr:nvSpPr>
        <xdr:cNvPr id="665" name="テキスト ボックス 664"/>
        <xdr:cNvSpPr txBox="1"/>
      </xdr:nvSpPr>
      <xdr:spPr>
        <a:xfrm>
          <a:off x="15356650" y="136851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46989</xdr:rowOff>
    </xdr:from>
    <xdr:to>
      <xdr:col>76</xdr:col>
      <xdr:colOff>165100</xdr:colOff>
      <xdr:row>79</xdr:row>
      <xdr:rowOff>148589</xdr:rowOff>
    </xdr:to>
    <xdr:sp macro="" textlink="">
      <xdr:nvSpPr>
        <xdr:cNvPr id="666" name="楕円 665"/>
        <xdr:cNvSpPr/>
      </xdr:nvSpPr>
      <xdr:spPr>
        <a:xfrm>
          <a:off x="14541500" y="1359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139716</xdr:rowOff>
    </xdr:from>
    <xdr:ext cx="313932" cy="259045"/>
    <xdr:sp macro="" textlink="">
      <xdr:nvSpPr>
        <xdr:cNvPr id="667" name="テキスト ボックス 666"/>
        <xdr:cNvSpPr txBox="1"/>
      </xdr:nvSpPr>
      <xdr:spPr>
        <a:xfrm>
          <a:off x="14435333" y="13684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4972</xdr:rowOff>
    </xdr:from>
    <xdr:to>
      <xdr:col>72</xdr:col>
      <xdr:colOff>38100</xdr:colOff>
      <xdr:row>79</xdr:row>
      <xdr:rowOff>106572</xdr:rowOff>
    </xdr:to>
    <xdr:sp macro="" textlink="">
      <xdr:nvSpPr>
        <xdr:cNvPr id="668" name="楕円 667"/>
        <xdr:cNvSpPr/>
      </xdr:nvSpPr>
      <xdr:spPr>
        <a:xfrm>
          <a:off x="13652500" y="135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97699</xdr:rowOff>
    </xdr:from>
    <xdr:ext cx="378565" cy="259045"/>
    <xdr:sp macro="" textlink="">
      <xdr:nvSpPr>
        <xdr:cNvPr id="669" name="テキスト ボックス 668"/>
        <xdr:cNvSpPr txBox="1"/>
      </xdr:nvSpPr>
      <xdr:spPr>
        <a:xfrm>
          <a:off x="13514017" y="13642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35342</xdr:rowOff>
    </xdr:from>
    <xdr:to>
      <xdr:col>67</xdr:col>
      <xdr:colOff>101600</xdr:colOff>
      <xdr:row>79</xdr:row>
      <xdr:rowOff>136942</xdr:rowOff>
    </xdr:to>
    <xdr:sp macro="" textlink="">
      <xdr:nvSpPr>
        <xdr:cNvPr id="670" name="楕円 669"/>
        <xdr:cNvSpPr/>
      </xdr:nvSpPr>
      <xdr:spPr>
        <a:xfrm>
          <a:off x="12763500" y="1357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128069</xdr:rowOff>
    </xdr:from>
    <xdr:ext cx="378565" cy="259045"/>
    <xdr:sp macro="" textlink="">
      <xdr:nvSpPr>
        <xdr:cNvPr id="671" name="テキスト ボックス 670"/>
        <xdr:cNvSpPr txBox="1"/>
      </xdr:nvSpPr>
      <xdr:spPr>
        <a:xfrm>
          <a:off x="12625017" y="13672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139052</xdr:rowOff>
    </xdr:from>
    <xdr:to>
      <xdr:col>85</xdr:col>
      <xdr:colOff>126364</xdr:colOff>
      <xdr:row>99</xdr:row>
      <xdr:rowOff>89942</xdr:rowOff>
    </xdr:to>
    <xdr:cxnSp macro="">
      <xdr:nvCxnSpPr>
        <xdr:cNvPr id="696" name="直線コネクタ 695"/>
        <xdr:cNvCxnSpPr/>
      </xdr:nvCxnSpPr>
      <xdr:spPr>
        <a:xfrm flipV="1">
          <a:off x="16317595" y="15398102"/>
          <a:ext cx="1269" cy="166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93769</xdr:rowOff>
    </xdr:from>
    <xdr:ext cx="534377" cy="259045"/>
    <xdr:sp macro="" textlink="">
      <xdr:nvSpPr>
        <xdr:cNvPr id="697" name="公債費最小値テキスト"/>
        <xdr:cNvSpPr txBox="1"/>
      </xdr:nvSpPr>
      <xdr:spPr>
        <a:xfrm>
          <a:off x="16370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89942</xdr:rowOff>
    </xdr:from>
    <xdr:to>
      <xdr:col>86</xdr:col>
      <xdr:colOff>25400</xdr:colOff>
      <xdr:row>99</xdr:row>
      <xdr:rowOff>89942</xdr:rowOff>
    </xdr:to>
    <xdr:cxnSp macro="">
      <xdr:nvCxnSpPr>
        <xdr:cNvPr id="698" name="直線コネクタ 697"/>
        <xdr:cNvCxnSpPr/>
      </xdr:nvCxnSpPr>
      <xdr:spPr>
        <a:xfrm>
          <a:off x="16230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85729</xdr:rowOff>
    </xdr:from>
    <xdr:ext cx="534377" cy="259045"/>
    <xdr:sp macro="" textlink="">
      <xdr:nvSpPr>
        <xdr:cNvPr id="699" name="公債費最大値テキスト"/>
        <xdr:cNvSpPr txBox="1"/>
      </xdr:nvSpPr>
      <xdr:spPr>
        <a:xfrm>
          <a:off x="16370300" y="151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139052</xdr:rowOff>
    </xdr:from>
    <xdr:to>
      <xdr:col>86</xdr:col>
      <xdr:colOff>25400</xdr:colOff>
      <xdr:row>89</xdr:row>
      <xdr:rowOff>139052</xdr:rowOff>
    </xdr:to>
    <xdr:cxnSp macro="">
      <xdr:nvCxnSpPr>
        <xdr:cNvPr id="700" name="直線コネクタ 699"/>
        <xdr:cNvCxnSpPr/>
      </xdr:nvCxnSpPr>
      <xdr:spPr>
        <a:xfrm>
          <a:off x="16230600" y="1539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1588</xdr:rowOff>
    </xdr:from>
    <xdr:to>
      <xdr:col>85</xdr:col>
      <xdr:colOff>127000</xdr:colOff>
      <xdr:row>99</xdr:row>
      <xdr:rowOff>7074</xdr:rowOff>
    </xdr:to>
    <xdr:cxnSp macro="">
      <xdr:nvCxnSpPr>
        <xdr:cNvPr id="701" name="直線コネクタ 700"/>
        <xdr:cNvCxnSpPr/>
      </xdr:nvCxnSpPr>
      <xdr:spPr>
        <a:xfrm>
          <a:off x="15481300" y="16975138"/>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11231</xdr:rowOff>
    </xdr:from>
    <xdr:ext cx="534377" cy="259045"/>
    <xdr:sp macro="" textlink="">
      <xdr:nvSpPr>
        <xdr:cNvPr id="702" name="公債費平均値テキスト"/>
        <xdr:cNvSpPr txBox="1"/>
      </xdr:nvSpPr>
      <xdr:spPr>
        <a:xfrm>
          <a:off x="16370300" y="16127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159804</xdr:rowOff>
    </xdr:from>
    <xdr:to>
      <xdr:col>85</xdr:col>
      <xdr:colOff>177800</xdr:colOff>
      <xdr:row>95</xdr:row>
      <xdr:rowOff>89954</xdr:rowOff>
    </xdr:to>
    <xdr:sp macro="" textlink="">
      <xdr:nvSpPr>
        <xdr:cNvPr id="703" name="フローチャート: 判断 702"/>
        <xdr:cNvSpPr/>
      </xdr:nvSpPr>
      <xdr:spPr>
        <a:xfrm>
          <a:off x="162687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136119</xdr:rowOff>
    </xdr:from>
    <xdr:to>
      <xdr:col>81</xdr:col>
      <xdr:colOff>50800</xdr:colOff>
      <xdr:row>99</xdr:row>
      <xdr:rowOff>1588</xdr:rowOff>
    </xdr:to>
    <xdr:cxnSp macro="">
      <xdr:nvCxnSpPr>
        <xdr:cNvPr id="704" name="直線コネクタ 703"/>
        <xdr:cNvCxnSpPr/>
      </xdr:nvCxnSpPr>
      <xdr:spPr>
        <a:xfrm>
          <a:off x="14592300" y="16938219"/>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16396</xdr:rowOff>
    </xdr:from>
    <xdr:to>
      <xdr:col>81</xdr:col>
      <xdr:colOff>101600</xdr:colOff>
      <xdr:row>95</xdr:row>
      <xdr:rowOff>117996</xdr:rowOff>
    </xdr:to>
    <xdr:sp macro="" textlink="">
      <xdr:nvSpPr>
        <xdr:cNvPr id="705" name="フローチャート: 判断 704"/>
        <xdr:cNvSpPr/>
      </xdr:nvSpPr>
      <xdr:spPr>
        <a:xfrm>
          <a:off x="15430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134523</xdr:rowOff>
    </xdr:from>
    <xdr:ext cx="534377" cy="259045"/>
    <xdr:sp macro="" textlink="">
      <xdr:nvSpPr>
        <xdr:cNvPr id="706" name="テキスト ボックス 705"/>
        <xdr:cNvSpPr txBox="1"/>
      </xdr:nvSpPr>
      <xdr:spPr>
        <a:xfrm>
          <a:off x="15214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118250</xdr:rowOff>
    </xdr:from>
    <xdr:to>
      <xdr:col>76</xdr:col>
      <xdr:colOff>114300</xdr:colOff>
      <xdr:row>98</xdr:row>
      <xdr:rowOff>136119</xdr:rowOff>
    </xdr:to>
    <xdr:cxnSp macro="">
      <xdr:nvCxnSpPr>
        <xdr:cNvPr id="707" name="直線コネクタ 706"/>
        <xdr:cNvCxnSpPr/>
      </xdr:nvCxnSpPr>
      <xdr:spPr>
        <a:xfrm>
          <a:off x="13703300" y="16920350"/>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159956</xdr:rowOff>
    </xdr:from>
    <xdr:to>
      <xdr:col>76</xdr:col>
      <xdr:colOff>165100</xdr:colOff>
      <xdr:row>95</xdr:row>
      <xdr:rowOff>90106</xdr:rowOff>
    </xdr:to>
    <xdr:sp macro="" textlink="">
      <xdr:nvSpPr>
        <xdr:cNvPr id="708" name="フローチャート: 判断 707"/>
        <xdr:cNvSpPr/>
      </xdr:nvSpPr>
      <xdr:spPr>
        <a:xfrm>
          <a:off x="14541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106633</xdr:rowOff>
    </xdr:from>
    <xdr:ext cx="534377" cy="259045"/>
    <xdr:sp macro="" textlink="">
      <xdr:nvSpPr>
        <xdr:cNvPr id="709" name="テキスト ボックス 708"/>
        <xdr:cNvSpPr txBox="1"/>
      </xdr:nvSpPr>
      <xdr:spPr>
        <a:xfrm>
          <a:off x="14325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118250</xdr:rowOff>
    </xdr:from>
    <xdr:to>
      <xdr:col>71</xdr:col>
      <xdr:colOff>177800</xdr:colOff>
      <xdr:row>98</xdr:row>
      <xdr:rowOff>157265</xdr:rowOff>
    </xdr:to>
    <xdr:cxnSp macro="">
      <xdr:nvCxnSpPr>
        <xdr:cNvPr id="710" name="直線コネクタ 709"/>
        <xdr:cNvCxnSpPr/>
      </xdr:nvCxnSpPr>
      <xdr:spPr>
        <a:xfrm flipV="1">
          <a:off x="12814300" y="16920350"/>
          <a:ext cx="8890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80556</xdr:rowOff>
    </xdr:from>
    <xdr:to>
      <xdr:col>72</xdr:col>
      <xdr:colOff>38100</xdr:colOff>
      <xdr:row>96</xdr:row>
      <xdr:rowOff>10706</xdr:rowOff>
    </xdr:to>
    <xdr:sp macro="" textlink="">
      <xdr:nvSpPr>
        <xdr:cNvPr id="711" name="フローチャート: 判断 710"/>
        <xdr:cNvSpPr/>
      </xdr:nvSpPr>
      <xdr:spPr>
        <a:xfrm>
          <a:off x="13652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27233</xdr:rowOff>
    </xdr:from>
    <xdr:ext cx="534377" cy="259045"/>
    <xdr:sp macro="" textlink="">
      <xdr:nvSpPr>
        <xdr:cNvPr id="712" name="テキスト ボックス 711"/>
        <xdr:cNvSpPr txBox="1"/>
      </xdr:nvSpPr>
      <xdr:spPr>
        <a:xfrm>
          <a:off x="13436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19862</xdr:rowOff>
    </xdr:from>
    <xdr:to>
      <xdr:col>67</xdr:col>
      <xdr:colOff>101600</xdr:colOff>
      <xdr:row>95</xdr:row>
      <xdr:rowOff>121462</xdr:rowOff>
    </xdr:to>
    <xdr:sp macro="" textlink="">
      <xdr:nvSpPr>
        <xdr:cNvPr id="713" name="フローチャート: 判断 712"/>
        <xdr:cNvSpPr/>
      </xdr:nvSpPr>
      <xdr:spPr>
        <a:xfrm>
          <a:off x="12763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137989</xdr:rowOff>
    </xdr:from>
    <xdr:ext cx="534377" cy="259045"/>
    <xdr:sp macro="" textlink="">
      <xdr:nvSpPr>
        <xdr:cNvPr id="714" name="テキスト ボックス 713"/>
        <xdr:cNvSpPr txBox="1"/>
      </xdr:nvSpPr>
      <xdr:spPr>
        <a:xfrm>
          <a:off x="12547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127724</xdr:rowOff>
    </xdr:from>
    <xdr:to>
      <xdr:col>85</xdr:col>
      <xdr:colOff>177800</xdr:colOff>
      <xdr:row>99</xdr:row>
      <xdr:rowOff>57874</xdr:rowOff>
    </xdr:to>
    <xdr:sp macro="" textlink="">
      <xdr:nvSpPr>
        <xdr:cNvPr id="720" name="楕円 719"/>
        <xdr:cNvSpPr/>
      </xdr:nvSpPr>
      <xdr:spPr>
        <a:xfrm>
          <a:off x="16268700" y="169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42651</xdr:rowOff>
    </xdr:from>
    <xdr:ext cx="534377" cy="259045"/>
    <xdr:sp macro="" textlink="">
      <xdr:nvSpPr>
        <xdr:cNvPr id="721" name="公債費該当値テキスト"/>
        <xdr:cNvSpPr txBox="1"/>
      </xdr:nvSpPr>
      <xdr:spPr>
        <a:xfrm>
          <a:off x="16370300" y="1684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122238</xdr:rowOff>
    </xdr:from>
    <xdr:to>
      <xdr:col>81</xdr:col>
      <xdr:colOff>101600</xdr:colOff>
      <xdr:row>99</xdr:row>
      <xdr:rowOff>52388</xdr:rowOff>
    </xdr:to>
    <xdr:sp macro="" textlink="">
      <xdr:nvSpPr>
        <xdr:cNvPr id="722" name="楕円 721"/>
        <xdr:cNvSpPr/>
      </xdr:nvSpPr>
      <xdr:spPr>
        <a:xfrm>
          <a:off x="15430500" y="169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43515</xdr:rowOff>
    </xdr:from>
    <xdr:ext cx="534377" cy="259045"/>
    <xdr:sp macro="" textlink="">
      <xdr:nvSpPr>
        <xdr:cNvPr id="723" name="テキスト ボックス 722"/>
        <xdr:cNvSpPr txBox="1"/>
      </xdr:nvSpPr>
      <xdr:spPr>
        <a:xfrm>
          <a:off x="15214111" y="1701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85319</xdr:rowOff>
    </xdr:from>
    <xdr:to>
      <xdr:col>76</xdr:col>
      <xdr:colOff>165100</xdr:colOff>
      <xdr:row>99</xdr:row>
      <xdr:rowOff>15469</xdr:rowOff>
    </xdr:to>
    <xdr:sp macro="" textlink="">
      <xdr:nvSpPr>
        <xdr:cNvPr id="724" name="楕円 723"/>
        <xdr:cNvSpPr/>
      </xdr:nvSpPr>
      <xdr:spPr>
        <a:xfrm>
          <a:off x="14541500" y="1688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6596</xdr:rowOff>
    </xdr:from>
    <xdr:ext cx="534377" cy="259045"/>
    <xdr:sp macro="" textlink="">
      <xdr:nvSpPr>
        <xdr:cNvPr id="725" name="テキスト ボックス 724"/>
        <xdr:cNvSpPr txBox="1"/>
      </xdr:nvSpPr>
      <xdr:spPr>
        <a:xfrm>
          <a:off x="14325111" y="1698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67450</xdr:rowOff>
    </xdr:from>
    <xdr:to>
      <xdr:col>72</xdr:col>
      <xdr:colOff>38100</xdr:colOff>
      <xdr:row>98</xdr:row>
      <xdr:rowOff>169050</xdr:rowOff>
    </xdr:to>
    <xdr:sp macro="" textlink="">
      <xdr:nvSpPr>
        <xdr:cNvPr id="726" name="楕円 725"/>
        <xdr:cNvSpPr/>
      </xdr:nvSpPr>
      <xdr:spPr>
        <a:xfrm>
          <a:off x="13652500" y="168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160177</xdr:rowOff>
    </xdr:from>
    <xdr:ext cx="534377" cy="259045"/>
    <xdr:sp macro="" textlink="">
      <xdr:nvSpPr>
        <xdr:cNvPr id="727" name="テキスト ボックス 726"/>
        <xdr:cNvSpPr txBox="1"/>
      </xdr:nvSpPr>
      <xdr:spPr>
        <a:xfrm>
          <a:off x="13436111" y="1696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106465</xdr:rowOff>
    </xdr:from>
    <xdr:to>
      <xdr:col>67</xdr:col>
      <xdr:colOff>101600</xdr:colOff>
      <xdr:row>99</xdr:row>
      <xdr:rowOff>36615</xdr:rowOff>
    </xdr:to>
    <xdr:sp macro="" textlink="">
      <xdr:nvSpPr>
        <xdr:cNvPr id="728" name="楕円 727"/>
        <xdr:cNvSpPr/>
      </xdr:nvSpPr>
      <xdr:spPr>
        <a:xfrm>
          <a:off x="12763500" y="169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27742</xdr:rowOff>
    </xdr:from>
    <xdr:ext cx="534377" cy="259045"/>
    <xdr:sp macro="" textlink="">
      <xdr:nvSpPr>
        <xdr:cNvPr id="729" name="テキスト ボックス 728"/>
        <xdr:cNvSpPr txBox="1"/>
      </xdr:nvSpPr>
      <xdr:spPr>
        <a:xfrm>
          <a:off x="12547111" y="1700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53" name="直線コネクタ 752"/>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534377" cy="259045"/>
    <xdr:sp macro="" textlink="">
      <xdr:nvSpPr>
        <xdr:cNvPr id="756" name="諸支出金最大値テキスト"/>
        <xdr:cNvSpPr txBox="1"/>
      </xdr:nvSpPr>
      <xdr:spPr>
        <a:xfrm>
          <a:off x="22212300" y="50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7" name="直線コネクタ 756"/>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140606</xdr:rowOff>
    </xdr:from>
    <xdr:ext cx="469744" cy="259045"/>
    <xdr:sp macro="" textlink="">
      <xdr:nvSpPr>
        <xdr:cNvPr id="759" name="諸支出金平均値テキスト"/>
        <xdr:cNvSpPr txBox="1"/>
      </xdr:nvSpPr>
      <xdr:spPr>
        <a:xfrm>
          <a:off x="22212300" y="6141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117729</xdr:rowOff>
    </xdr:from>
    <xdr:to>
      <xdr:col>116</xdr:col>
      <xdr:colOff>114300</xdr:colOff>
      <xdr:row>37</xdr:row>
      <xdr:rowOff>47879</xdr:rowOff>
    </xdr:to>
    <xdr:sp macro="" textlink="">
      <xdr:nvSpPr>
        <xdr:cNvPr id="760" name="フローチャート: 判断 759"/>
        <xdr:cNvSpPr/>
      </xdr:nvSpPr>
      <xdr:spPr>
        <a:xfrm>
          <a:off x="221107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93472</xdr:rowOff>
    </xdr:from>
    <xdr:to>
      <xdr:col>112</xdr:col>
      <xdr:colOff>38100</xdr:colOff>
      <xdr:row>37</xdr:row>
      <xdr:rowOff>23622</xdr:rowOff>
    </xdr:to>
    <xdr:sp macro="" textlink="">
      <xdr:nvSpPr>
        <xdr:cNvPr id="762" name="フローチャート: 判断 761"/>
        <xdr:cNvSpPr/>
      </xdr:nvSpPr>
      <xdr:spPr>
        <a:xfrm>
          <a:off x="21272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40149</xdr:rowOff>
    </xdr:from>
    <xdr:ext cx="469744" cy="259045"/>
    <xdr:sp macro="" textlink="">
      <xdr:nvSpPr>
        <xdr:cNvPr id="763" name="テキスト ボックス 762"/>
        <xdr:cNvSpPr txBox="1"/>
      </xdr:nvSpPr>
      <xdr:spPr>
        <a:xfrm>
          <a:off x="21088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118364</xdr:rowOff>
    </xdr:from>
    <xdr:to>
      <xdr:col>107</xdr:col>
      <xdr:colOff>101600</xdr:colOff>
      <xdr:row>37</xdr:row>
      <xdr:rowOff>48514</xdr:rowOff>
    </xdr:to>
    <xdr:sp macro="" textlink="">
      <xdr:nvSpPr>
        <xdr:cNvPr id="765" name="フローチャート: 判断 764"/>
        <xdr:cNvSpPr/>
      </xdr:nvSpPr>
      <xdr:spPr>
        <a:xfrm>
          <a:off x="20383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65041</xdr:rowOff>
    </xdr:from>
    <xdr:ext cx="469744" cy="259045"/>
    <xdr:sp macro="" textlink="">
      <xdr:nvSpPr>
        <xdr:cNvPr id="766" name="テキスト ボックス 765"/>
        <xdr:cNvSpPr txBox="1"/>
      </xdr:nvSpPr>
      <xdr:spPr>
        <a:xfrm>
          <a:off x="20199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102616</xdr:rowOff>
    </xdr:from>
    <xdr:to>
      <xdr:col>102</xdr:col>
      <xdr:colOff>165100</xdr:colOff>
      <xdr:row>37</xdr:row>
      <xdr:rowOff>32766</xdr:rowOff>
    </xdr:to>
    <xdr:sp macro="" textlink="">
      <xdr:nvSpPr>
        <xdr:cNvPr id="768" name="フローチャート: 判断 767"/>
        <xdr:cNvSpPr/>
      </xdr:nvSpPr>
      <xdr:spPr>
        <a:xfrm>
          <a:off x="19494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49293</xdr:rowOff>
    </xdr:from>
    <xdr:ext cx="469744" cy="259045"/>
    <xdr:sp macro="" textlink="">
      <xdr:nvSpPr>
        <xdr:cNvPr id="769" name="テキスト ボックス 768"/>
        <xdr:cNvSpPr txBox="1"/>
      </xdr:nvSpPr>
      <xdr:spPr>
        <a:xfrm>
          <a:off x="19310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96774</xdr:rowOff>
    </xdr:from>
    <xdr:to>
      <xdr:col>98</xdr:col>
      <xdr:colOff>38100</xdr:colOff>
      <xdr:row>37</xdr:row>
      <xdr:rowOff>26924</xdr:rowOff>
    </xdr:to>
    <xdr:sp macro="" textlink="">
      <xdr:nvSpPr>
        <xdr:cNvPr id="770" name="フローチャート: 判断 769"/>
        <xdr:cNvSpPr/>
      </xdr:nvSpPr>
      <xdr:spPr>
        <a:xfrm>
          <a:off x="18605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43451</xdr:rowOff>
    </xdr:from>
    <xdr:ext cx="469744" cy="259045"/>
    <xdr:sp macro="" textlink="">
      <xdr:nvSpPr>
        <xdr:cNvPr id="771" name="テキスト ボックス 770"/>
        <xdr:cNvSpPr txBox="1"/>
      </xdr:nvSpPr>
      <xdr:spPr>
        <a:xfrm>
          <a:off x="18421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181,282</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％の増加となっている。その要因としては、障害福祉サービス等の利用者が増加したことによる障害者自立支援給付費負担金の増等によるものである。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46,842</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％の減少となっている。その要因としては、新型コロナウイルスワクチン接種事業の減等によるものである。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56,603</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％の増加となっている。その要因としては、大宮駅西口まちづくり推進事業の進捗による増等によるものである。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85,186</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％の増加となっている。その要因としては、舘岩少年自然の家の中規模修繕工事による増等によるものである。</a:t>
          </a:r>
        </a:p>
        <a:p>
          <a:r>
            <a:rPr kumimoji="1" lang="ja-JP" altLang="en-US" sz="1300">
              <a:latin typeface="ＭＳ Ｐゴシック" panose="020B0600070205080204" pitchFamily="50" charset="-128"/>
              <a:ea typeface="ＭＳ Ｐゴシック" panose="020B0600070205080204" pitchFamily="50" charset="-128"/>
            </a:rPr>
            <a:t>今後、人口は緩やかな増加は見込まれるものの、物価高騰や人件費高騰に伴う工事請負費・各種委託費の増加、社会保障関連経費の増加等による影響が大きいと予測されるため、住民一人当たりのコストは増加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標準財政規模が</a:t>
          </a:r>
          <a:r>
            <a:rPr kumimoji="1" lang="en-US" altLang="ja-JP" sz="1200">
              <a:latin typeface="ＭＳ ゴシック" pitchFamily="49" charset="-128"/>
              <a:ea typeface="ＭＳ ゴシック" pitchFamily="49" charset="-128"/>
            </a:rPr>
            <a:t>77</a:t>
          </a:r>
          <a:r>
            <a:rPr kumimoji="1" lang="ja-JP" altLang="en-US" sz="1200">
              <a:latin typeface="ＭＳ ゴシック" pitchFamily="49" charset="-128"/>
              <a:ea typeface="ＭＳ ゴシック" pitchFamily="49" charset="-128"/>
            </a:rPr>
            <a:t>億円増額したため、財政調整基金残高が令和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年度と概ね同額であるが、財政調整基金残高の標準財政規模比は減少した。</a:t>
          </a:r>
        </a:p>
        <a:p>
          <a:r>
            <a:rPr kumimoji="1" lang="ja-JP" altLang="en-US" sz="1200">
              <a:latin typeface="ＭＳ ゴシック" pitchFamily="49" charset="-128"/>
              <a:ea typeface="ＭＳ ゴシック" pitchFamily="49" charset="-128"/>
            </a:rPr>
            <a:t>　実質収支額の標準財政規模比は、実質収支額が令和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年度比で</a:t>
          </a:r>
          <a:r>
            <a:rPr kumimoji="1" lang="en-US" altLang="ja-JP" sz="1200">
              <a:latin typeface="ＭＳ ゴシック" pitchFamily="49" charset="-128"/>
              <a:ea typeface="ＭＳ ゴシック" pitchFamily="49" charset="-128"/>
            </a:rPr>
            <a:t>60</a:t>
          </a:r>
          <a:r>
            <a:rPr kumimoji="1" lang="ja-JP" altLang="en-US" sz="1200">
              <a:latin typeface="ＭＳ ゴシック" pitchFamily="49" charset="-128"/>
              <a:ea typeface="ＭＳ ゴシック" pitchFamily="49" charset="-128"/>
            </a:rPr>
            <a:t>億円増額したことから増加した。</a:t>
          </a:r>
        </a:p>
        <a:p>
          <a:r>
            <a:rPr kumimoji="1" lang="ja-JP" altLang="en-US" sz="1200">
              <a:latin typeface="ＭＳ ゴシック" pitchFamily="49" charset="-128"/>
              <a:ea typeface="ＭＳ ゴシック" pitchFamily="49" charset="-128"/>
            </a:rPr>
            <a:t>　実質単年度収支の標準財政規模比は、単年度収支が</a:t>
          </a:r>
          <a:r>
            <a:rPr kumimoji="1" lang="en-US" altLang="ja-JP" sz="1200">
              <a:latin typeface="ＭＳ ゴシック" pitchFamily="49" charset="-128"/>
              <a:ea typeface="ＭＳ ゴシック" pitchFamily="49" charset="-128"/>
            </a:rPr>
            <a:t>74</a:t>
          </a:r>
          <a:r>
            <a:rPr kumimoji="1" lang="ja-JP" altLang="en-US" sz="1200">
              <a:latin typeface="ＭＳ ゴシック" pitchFamily="49" charset="-128"/>
              <a:ea typeface="ＭＳ ゴシック" pitchFamily="49" charset="-128"/>
            </a:rPr>
            <a:t>億円増加したものの、財政調整基金の積立金が</a:t>
          </a:r>
          <a:r>
            <a:rPr kumimoji="1" lang="en-US" altLang="ja-JP" sz="1200">
              <a:latin typeface="ＭＳ ゴシック" pitchFamily="49" charset="-128"/>
              <a:ea typeface="ＭＳ ゴシック" pitchFamily="49" charset="-128"/>
            </a:rPr>
            <a:t>73</a:t>
          </a:r>
          <a:r>
            <a:rPr kumimoji="1" lang="ja-JP" altLang="en-US" sz="1200">
              <a:latin typeface="ＭＳ ゴシック" pitchFamily="49" charset="-128"/>
              <a:ea typeface="ＭＳ ゴシック" pitchFamily="49" charset="-128"/>
            </a:rPr>
            <a:t>億円減少したことで、実質単年度収支が令和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年度と概ね同額となったことからほぼ横ばいとなった。</a:t>
          </a:r>
        </a:p>
        <a:p>
          <a:r>
            <a:rPr kumimoji="1" lang="ja-JP" altLang="en-US" sz="1200">
              <a:latin typeface="ＭＳ ゴシック" pitchFamily="49" charset="-128"/>
              <a:ea typeface="ＭＳ ゴシック" pitchFamily="49" charset="-128"/>
            </a:rPr>
            <a:t>  今後も行財政改革を推進し、事業の選択と集中による歳出削減や歳入の確保を図り、健全な財政運営の維持に努めていく必要がある。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臨時財政対策債発行可能額が減額となった一方で、標準税収入額等及び普通交付税が増額し、標準財政規模は</a:t>
          </a:r>
          <a:r>
            <a:rPr kumimoji="1" lang="en-US" altLang="ja-JP" sz="1400">
              <a:latin typeface="ＭＳ ゴシック" pitchFamily="49" charset="-128"/>
              <a:ea typeface="ＭＳ ゴシック" pitchFamily="49" charset="-128"/>
            </a:rPr>
            <a:t>77</a:t>
          </a:r>
          <a:r>
            <a:rPr kumimoji="1" lang="ja-JP" altLang="en-US" sz="1400">
              <a:latin typeface="ＭＳ ゴシック" pitchFamily="49" charset="-128"/>
              <a:ea typeface="ＭＳ ゴシック" pitchFamily="49" charset="-128"/>
            </a:rPr>
            <a:t>億円増額となった。</a:t>
          </a:r>
        </a:p>
        <a:p>
          <a:r>
            <a:rPr kumimoji="1" lang="ja-JP" altLang="en-US" sz="1400">
              <a:latin typeface="ＭＳ ゴシック" pitchFamily="49" charset="-128"/>
              <a:ea typeface="ＭＳ ゴシック" pitchFamily="49" charset="-128"/>
            </a:rPr>
            <a:t>　このような中で一般会計は、大宮駅西口まちづくり推進事業や市街地再開発推進事業等により歳出は増額したものの、市税の増等による歳入の増額が大きく、実質収支額は</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億円増額し、比率が増加した。</a:t>
          </a:r>
        </a:p>
        <a:p>
          <a:r>
            <a:rPr kumimoji="1" lang="ja-JP" altLang="en-US" sz="1400">
              <a:latin typeface="ＭＳ ゴシック" pitchFamily="49" charset="-128"/>
              <a:ea typeface="ＭＳ ゴシック" pitchFamily="49" charset="-128"/>
            </a:rPr>
            <a:t>　さいたま市病院事業会計は、新型コロナウイルス感染症医療提供体制補助金（国庫補助金）が終了したことによる未収金の減や繰上償還による現金預金の減等の影響により流動資産が減少したことで、資金剰余額が</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億減額し、比率が減少した。</a:t>
          </a:r>
        </a:p>
        <a:p>
          <a:r>
            <a:rPr kumimoji="1" lang="ja-JP" altLang="en-US" sz="1400">
              <a:latin typeface="ＭＳ ゴシック" pitchFamily="49" charset="-128"/>
              <a:ea typeface="ＭＳ ゴシック" pitchFamily="49" charset="-128"/>
            </a:rPr>
            <a:t>　全ての会計で黒字となっており、健全な財政運営を維持している。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9" zoomScale="55" zoomScaleNormal="55"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682341469</v>
      </c>
      <c r="BO4" s="449"/>
      <c r="BP4" s="449"/>
      <c r="BQ4" s="449"/>
      <c r="BR4" s="449"/>
      <c r="BS4" s="449"/>
      <c r="BT4" s="449"/>
      <c r="BU4" s="450"/>
      <c r="BV4" s="448">
        <v>666656729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3.6</v>
      </c>
      <c r="CU4" s="589"/>
      <c r="CV4" s="589"/>
      <c r="CW4" s="589"/>
      <c r="CX4" s="589"/>
      <c r="CY4" s="589"/>
      <c r="CZ4" s="589"/>
      <c r="DA4" s="590"/>
      <c r="DB4" s="588">
        <v>1.8</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667562830</v>
      </c>
      <c r="BO5" s="420"/>
      <c r="BP5" s="420"/>
      <c r="BQ5" s="420"/>
      <c r="BR5" s="420"/>
      <c r="BS5" s="420"/>
      <c r="BT5" s="420"/>
      <c r="BU5" s="421"/>
      <c r="BV5" s="419">
        <v>657348945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95.6</v>
      </c>
      <c r="CU5" s="417"/>
      <c r="CV5" s="417"/>
      <c r="CW5" s="417"/>
      <c r="CX5" s="417"/>
      <c r="CY5" s="417"/>
      <c r="CZ5" s="417"/>
      <c r="DA5" s="418"/>
      <c r="DB5" s="416">
        <v>95.6</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14778639</v>
      </c>
      <c r="BO6" s="420"/>
      <c r="BP6" s="420"/>
      <c r="BQ6" s="420"/>
      <c r="BR6" s="420"/>
      <c r="BS6" s="420"/>
      <c r="BT6" s="420"/>
      <c r="BU6" s="421"/>
      <c r="BV6" s="419">
        <v>9307784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97.1</v>
      </c>
      <c r="CU6" s="563"/>
      <c r="CV6" s="563"/>
      <c r="CW6" s="563"/>
      <c r="CX6" s="563"/>
      <c r="CY6" s="563"/>
      <c r="CZ6" s="563"/>
      <c r="DA6" s="564"/>
      <c r="DB6" s="562">
        <v>98</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2821357</v>
      </c>
      <c r="BO7" s="420"/>
      <c r="BP7" s="420"/>
      <c r="BQ7" s="420"/>
      <c r="BR7" s="420"/>
      <c r="BS7" s="420"/>
      <c r="BT7" s="420"/>
      <c r="BU7" s="421"/>
      <c r="BV7" s="419">
        <v>3347174</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330447137</v>
      </c>
      <c r="CU7" s="420"/>
      <c r="CV7" s="420"/>
      <c r="CW7" s="420"/>
      <c r="CX7" s="420"/>
      <c r="CY7" s="420"/>
      <c r="CZ7" s="420"/>
      <c r="DA7" s="421"/>
      <c r="DB7" s="419">
        <v>322781920</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11957282</v>
      </c>
      <c r="BO8" s="420"/>
      <c r="BP8" s="420"/>
      <c r="BQ8" s="420"/>
      <c r="BR8" s="420"/>
      <c r="BS8" s="420"/>
      <c r="BT8" s="420"/>
      <c r="BU8" s="421"/>
      <c r="BV8" s="419">
        <v>5960610</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0.95</v>
      </c>
      <c r="CU8" s="523"/>
      <c r="CV8" s="523"/>
      <c r="CW8" s="523"/>
      <c r="CX8" s="523"/>
      <c r="CY8" s="523"/>
      <c r="CZ8" s="523"/>
      <c r="DA8" s="524"/>
      <c r="DB8" s="522">
        <v>0.96</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1324025</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5996672</v>
      </c>
      <c r="BO9" s="420"/>
      <c r="BP9" s="420"/>
      <c r="BQ9" s="420"/>
      <c r="BR9" s="420"/>
      <c r="BS9" s="420"/>
      <c r="BT9" s="420"/>
      <c r="BU9" s="421"/>
      <c r="BV9" s="419">
        <v>-1367147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14</v>
      </c>
      <c r="CU9" s="417"/>
      <c r="CV9" s="417"/>
      <c r="CW9" s="417"/>
      <c r="CX9" s="417"/>
      <c r="CY9" s="417"/>
      <c r="CZ9" s="417"/>
      <c r="DA9" s="418"/>
      <c r="DB9" s="416">
        <v>14.4</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1263979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1505</v>
      </c>
      <c r="BO10" s="420"/>
      <c r="BP10" s="420"/>
      <c r="BQ10" s="420"/>
      <c r="BR10" s="420"/>
      <c r="BS10" s="420"/>
      <c r="BT10" s="420"/>
      <c r="BU10" s="421"/>
      <c r="BV10" s="419">
        <v>7328244</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1345012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1313424</v>
      </c>
      <c r="S13" s="507"/>
      <c r="T13" s="507"/>
      <c r="U13" s="507"/>
      <c r="V13" s="508"/>
      <c r="W13" s="509" t="s">
        <v>131</v>
      </c>
      <c r="X13" s="405"/>
      <c r="Y13" s="405"/>
      <c r="Z13" s="405"/>
      <c r="AA13" s="405"/>
      <c r="AB13" s="406"/>
      <c r="AC13" s="372">
        <v>4116</v>
      </c>
      <c r="AD13" s="373"/>
      <c r="AE13" s="373"/>
      <c r="AF13" s="373"/>
      <c r="AG13" s="374"/>
      <c r="AH13" s="372">
        <v>4129</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5998177</v>
      </c>
      <c r="BO13" s="420"/>
      <c r="BP13" s="420"/>
      <c r="BQ13" s="420"/>
      <c r="BR13" s="420"/>
      <c r="BS13" s="420"/>
      <c r="BT13" s="420"/>
      <c r="BU13" s="421"/>
      <c r="BV13" s="419">
        <v>5961097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6.3</v>
      </c>
      <c r="CU13" s="417"/>
      <c r="CV13" s="417"/>
      <c r="CW13" s="417"/>
      <c r="CX13" s="417"/>
      <c r="CY13" s="417"/>
      <c r="CZ13" s="417"/>
      <c r="DA13" s="418"/>
      <c r="DB13" s="416">
        <v>6.6</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1339333</v>
      </c>
      <c r="S14" s="507"/>
      <c r="T14" s="507"/>
      <c r="U14" s="507"/>
      <c r="V14" s="508"/>
      <c r="W14" s="510"/>
      <c r="X14" s="408"/>
      <c r="Y14" s="408"/>
      <c r="Z14" s="408"/>
      <c r="AA14" s="408"/>
      <c r="AB14" s="409"/>
      <c r="AC14" s="499">
        <v>0.7</v>
      </c>
      <c r="AD14" s="500"/>
      <c r="AE14" s="500"/>
      <c r="AF14" s="500"/>
      <c r="AG14" s="501"/>
      <c r="AH14" s="499">
        <v>0.8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20.100000000000001</v>
      </c>
      <c r="CU14" s="517"/>
      <c r="CV14" s="517"/>
      <c r="CW14" s="517"/>
      <c r="CX14" s="517"/>
      <c r="CY14" s="517"/>
      <c r="CZ14" s="517"/>
      <c r="DA14" s="518"/>
      <c r="DB14" s="516">
        <v>16.399999999999999</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1310452</v>
      </c>
      <c r="S15" s="507"/>
      <c r="T15" s="507"/>
      <c r="U15" s="507"/>
      <c r="V15" s="508"/>
      <c r="W15" s="509" t="s">
        <v>137</v>
      </c>
      <c r="X15" s="405"/>
      <c r="Y15" s="405"/>
      <c r="Z15" s="405"/>
      <c r="AA15" s="405"/>
      <c r="AB15" s="406"/>
      <c r="AC15" s="372">
        <v>104753</v>
      </c>
      <c r="AD15" s="373"/>
      <c r="AE15" s="373"/>
      <c r="AF15" s="373"/>
      <c r="AG15" s="374"/>
      <c r="AH15" s="372">
        <v>108703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250780659</v>
      </c>
      <c r="BO15" s="449"/>
      <c r="BP15" s="449"/>
      <c r="BQ15" s="449"/>
      <c r="BR15" s="449"/>
      <c r="BS15" s="449"/>
      <c r="BT15" s="449"/>
      <c r="BU15" s="450"/>
      <c r="BV15" s="448">
        <v>243592271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18.2</v>
      </c>
      <c r="AD16" s="500"/>
      <c r="AE16" s="500"/>
      <c r="AF16" s="500"/>
      <c r="AG16" s="501"/>
      <c r="AH16" s="499">
        <v>20.2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262380712</v>
      </c>
      <c r="BO16" s="420"/>
      <c r="BP16" s="420"/>
      <c r="BQ16" s="420"/>
      <c r="BR16" s="420"/>
      <c r="BS16" s="420"/>
      <c r="BT16" s="420"/>
      <c r="BU16" s="421"/>
      <c r="BV16" s="419">
        <v>253364928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465779</v>
      </c>
      <c r="AD17" s="373"/>
      <c r="AE17" s="373"/>
      <c r="AF17" s="373"/>
      <c r="AG17" s="374"/>
      <c r="AH17" s="372">
        <v>425008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313521289</v>
      </c>
      <c r="BO17" s="420"/>
      <c r="BP17" s="420"/>
      <c r="BQ17" s="420"/>
      <c r="BR17" s="420"/>
      <c r="BS17" s="420"/>
      <c r="BT17" s="420"/>
      <c r="BU17" s="421"/>
      <c r="BV17" s="419">
        <v>304729855</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217.43</v>
      </c>
      <c r="M18" s="472"/>
      <c r="N18" s="472"/>
      <c r="O18" s="472"/>
      <c r="P18" s="472"/>
      <c r="Q18" s="472"/>
      <c r="R18" s="473"/>
      <c r="S18" s="473"/>
      <c r="T18" s="473"/>
      <c r="U18" s="473"/>
      <c r="V18" s="474"/>
      <c r="W18" s="490"/>
      <c r="X18" s="491"/>
      <c r="Y18" s="491"/>
      <c r="Z18" s="491"/>
      <c r="AA18" s="491"/>
      <c r="AB18" s="515"/>
      <c r="AC18" s="389">
        <v>81.099999999999994</v>
      </c>
      <c r="AD18" s="390"/>
      <c r="AE18" s="390"/>
      <c r="AF18" s="390"/>
      <c r="AG18" s="475"/>
      <c r="AH18" s="389">
        <v>79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325222101</v>
      </c>
      <c r="BO18" s="420"/>
      <c r="BP18" s="420"/>
      <c r="BQ18" s="420"/>
      <c r="BR18" s="420"/>
      <c r="BS18" s="420"/>
      <c r="BT18" s="420"/>
      <c r="BU18" s="421"/>
      <c r="BV18" s="419">
        <v>318232671</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6089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392879385</v>
      </c>
      <c r="BO19" s="420"/>
      <c r="BP19" s="420"/>
      <c r="BQ19" s="420"/>
      <c r="BR19" s="420"/>
      <c r="BS19" s="420"/>
      <c r="BT19" s="420"/>
      <c r="BU19" s="421"/>
      <c r="BV19" s="419">
        <v>381211168</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582475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472098681</v>
      </c>
      <c r="BO22" s="449"/>
      <c r="BP22" s="449"/>
      <c r="BQ22" s="449"/>
      <c r="BR22" s="449"/>
      <c r="BS22" s="449"/>
      <c r="BT22" s="449"/>
      <c r="BU22" s="450"/>
      <c r="BV22" s="448">
        <v>455984431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49514709</v>
      </c>
      <c r="BO23" s="420"/>
      <c r="BP23" s="420"/>
      <c r="BQ23" s="420"/>
      <c r="BR23" s="420"/>
      <c r="BS23" s="420"/>
      <c r="BT23" s="420"/>
      <c r="BU23" s="421"/>
      <c r="BV23" s="419">
        <v>55489898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12100</v>
      </c>
      <c r="R24" s="373"/>
      <c r="S24" s="373"/>
      <c r="T24" s="373"/>
      <c r="U24" s="373"/>
      <c r="V24" s="374"/>
      <c r="W24" s="462"/>
      <c r="X24" s="399"/>
      <c r="Y24" s="400"/>
      <c r="Z24" s="375" t="s">
        <v>162</v>
      </c>
      <c r="AA24" s="376"/>
      <c r="AB24" s="376"/>
      <c r="AC24" s="376"/>
      <c r="AD24" s="376"/>
      <c r="AE24" s="376"/>
      <c r="AF24" s="376"/>
      <c r="AG24" s="377"/>
      <c r="AH24" s="372">
        <v>7942</v>
      </c>
      <c r="AI24" s="373"/>
      <c r="AJ24" s="373"/>
      <c r="AK24" s="373"/>
      <c r="AL24" s="374"/>
      <c r="AM24" s="372">
        <v>25120546</v>
      </c>
      <c r="AN24" s="373"/>
      <c r="AO24" s="373"/>
      <c r="AP24" s="373"/>
      <c r="AQ24" s="373"/>
      <c r="AR24" s="374"/>
      <c r="AS24" s="372">
        <v>3163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315372431</v>
      </c>
      <c r="BO24" s="420"/>
      <c r="BP24" s="420"/>
      <c r="BQ24" s="420"/>
      <c r="BR24" s="420"/>
      <c r="BS24" s="420"/>
      <c r="BT24" s="420"/>
      <c r="BU24" s="421"/>
      <c r="BV24" s="419">
        <v>288544985</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3</v>
      </c>
      <c r="M25" s="373"/>
      <c r="N25" s="373"/>
      <c r="O25" s="373"/>
      <c r="P25" s="374"/>
      <c r="Q25" s="372">
        <v>9510</v>
      </c>
      <c r="R25" s="373"/>
      <c r="S25" s="373"/>
      <c r="T25" s="373"/>
      <c r="U25" s="373"/>
      <c r="V25" s="374"/>
      <c r="W25" s="462"/>
      <c r="X25" s="399"/>
      <c r="Y25" s="400"/>
      <c r="Z25" s="375" t="s">
        <v>165</v>
      </c>
      <c r="AA25" s="376"/>
      <c r="AB25" s="376"/>
      <c r="AC25" s="376"/>
      <c r="AD25" s="376"/>
      <c r="AE25" s="376"/>
      <c r="AF25" s="376"/>
      <c r="AG25" s="377"/>
      <c r="AH25" s="372">
        <v>1338</v>
      </c>
      <c r="AI25" s="373"/>
      <c r="AJ25" s="373"/>
      <c r="AK25" s="373"/>
      <c r="AL25" s="374"/>
      <c r="AM25" s="372">
        <v>4365894</v>
      </c>
      <c r="AN25" s="373"/>
      <c r="AO25" s="373"/>
      <c r="AP25" s="373"/>
      <c r="AQ25" s="373"/>
      <c r="AR25" s="374"/>
      <c r="AS25" s="372">
        <v>3263</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186351911</v>
      </c>
      <c r="BO25" s="449"/>
      <c r="BP25" s="449"/>
      <c r="BQ25" s="449"/>
      <c r="BR25" s="449"/>
      <c r="BS25" s="449"/>
      <c r="BT25" s="449"/>
      <c r="BU25" s="450"/>
      <c r="BV25" s="448">
        <v>158387429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7920</v>
      </c>
      <c r="R26" s="373"/>
      <c r="S26" s="373"/>
      <c r="T26" s="373"/>
      <c r="U26" s="373"/>
      <c r="V26" s="374"/>
      <c r="W26" s="462"/>
      <c r="X26" s="399"/>
      <c r="Y26" s="400"/>
      <c r="Z26" s="375" t="s">
        <v>168</v>
      </c>
      <c r="AA26" s="430"/>
      <c r="AB26" s="430"/>
      <c r="AC26" s="430"/>
      <c r="AD26" s="430"/>
      <c r="AE26" s="430"/>
      <c r="AF26" s="430"/>
      <c r="AG26" s="431"/>
      <c r="AH26" s="372">
        <v>614</v>
      </c>
      <c r="AI26" s="373"/>
      <c r="AJ26" s="373"/>
      <c r="AK26" s="373"/>
      <c r="AL26" s="374"/>
      <c r="AM26" s="372">
        <v>2083916</v>
      </c>
      <c r="AN26" s="373"/>
      <c r="AO26" s="373"/>
      <c r="AP26" s="373"/>
      <c r="AQ26" s="373"/>
      <c r="AR26" s="374"/>
      <c r="AS26" s="372">
        <v>3394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3281392</v>
      </c>
      <c r="BO26" s="420"/>
      <c r="BP26" s="420"/>
      <c r="BQ26" s="420"/>
      <c r="BR26" s="420"/>
      <c r="BS26" s="420"/>
      <c r="BT26" s="420"/>
      <c r="BU26" s="421"/>
      <c r="BV26" s="419">
        <v>3516427</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9770</v>
      </c>
      <c r="R27" s="373"/>
      <c r="S27" s="373"/>
      <c r="T27" s="373"/>
      <c r="U27" s="373"/>
      <c r="V27" s="374"/>
      <c r="W27" s="462"/>
      <c r="X27" s="399"/>
      <c r="Y27" s="400"/>
      <c r="Z27" s="375" t="s">
        <v>171</v>
      </c>
      <c r="AA27" s="376"/>
      <c r="AB27" s="376"/>
      <c r="AC27" s="376"/>
      <c r="AD27" s="376"/>
      <c r="AE27" s="376"/>
      <c r="AF27" s="376"/>
      <c r="AG27" s="377"/>
      <c r="AH27" s="372">
        <v>5591</v>
      </c>
      <c r="AI27" s="373"/>
      <c r="AJ27" s="373"/>
      <c r="AK27" s="373"/>
      <c r="AL27" s="374"/>
      <c r="AM27" s="372">
        <v>18831704</v>
      </c>
      <c r="AN27" s="373"/>
      <c r="AO27" s="373"/>
      <c r="AP27" s="373"/>
      <c r="AQ27" s="373"/>
      <c r="AR27" s="374"/>
      <c r="AS27" s="372">
        <v>3368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8730</v>
      </c>
      <c r="R28" s="373"/>
      <c r="S28" s="373"/>
      <c r="T28" s="373"/>
      <c r="U28" s="373"/>
      <c r="V28" s="374"/>
      <c r="W28" s="462"/>
      <c r="X28" s="399"/>
      <c r="Y28" s="400"/>
      <c r="Z28" s="375" t="s">
        <v>174</v>
      </c>
      <c r="AA28" s="376"/>
      <c r="AB28" s="376"/>
      <c r="AC28" s="376"/>
      <c r="AD28" s="376"/>
      <c r="AE28" s="376"/>
      <c r="AF28" s="376"/>
      <c r="AG28" s="377"/>
      <c r="AH28" s="372">
        <v>557</v>
      </c>
      <c r="AI28" s="373"/>
      <c r="AJ28" s="373"/>
      <c r="AK28" s="373"/>
      <c r="AL28" s="374"/>
      <c r="AM28" s="372">
        <v>1654290</v>
      </c>
      <c r="AN28" s="373"/>
      <c r="AO28" s="373"/>
      <c r="AP28" s="373"/>
      <c r="AQ28" s="373"/>
      <c r="AR28" s="374"/>
      <c r="AS28" s="372">
        <v>2970</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37617677</v>
      </c>
      <c r="BO28" s="449"/>
      <c r="BP28" s="449"/>
      <c r="BQ28" s="449"/>
      <c r="BR28" s="449"/>
      <c r="BS28" s="449"/>
      <c r="BT28" s="449"/>
      <c r="BU28" s="450"/>
      <c r="BV28" s="448">
        <v>37616171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58</v>
      </c>
      <c r="M29" s="373"/>
      <c r="N29" s="373"/>
      <c r="O29" s="373"/>
      <c r="P29" s="374"/>
      <c r="Q29" s="372">
        <v>8070</v>
      </c>
      <c r="R29" s="373"/>
      <c r="S29" s="373"/>
      <c r="T29" s="373"/>
      <c r="U29" s="373"/>
      <c r="V29" s="374"/>
      <c r="W29" s="463"/>
      <c r="X29" s="464"/>
      <c r="Y29" s="465"/>
      <c r="Z29" s="375" t="s">
        <v>177</v>
      </c>
      <c r="AA29" s="376"/>
      <c r="AB29" s="376"/>
      <c r="AC29" s="376"/>
      <c r="AD29" s="376"/>
      <c r="AE29" s="376"/>
      <c r="AF29" s="376"/>
      <c r="AG29" s="377"/>
      <c r="AH29" s="372">
        <v>14090</v>
      </c>
      <c r="AI29" s="373"/>
      <c r="AJ29" s="373"/>
      <c r="AK29" s="373"/>
      <c r="AL29" s="374"/>
      <c r="AM29" s="372">
        <v>45606540</v>
      </c>
      <c r="AN29" s="373"/>
      <c r="AO29" s="373"/>
      <c r="AP29" s="373"/>
      <c r="AQ29" s="373"/>
      <c r="AR29" s="374"/>
      <c r="AS29" s="372">
        <v>3237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8338841</v>
      </c>
      <c r="BO29" s="420"/>
      <c r="BP29" s="420"/>
      <c r="BQ29" s="420"/>
      <c r="BR29" s="420"/>
      <c r="BS29" s="420"/>
      <c r="BT29" s="420"/>
      <c r="BU29" s="421"/>
      <c r="BV29" s="419">
        <v>1479183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101.3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25138426</v>
      </c>
      <c r="BO30" s="454"/>
      <c r="BP30" s="454"/>
      <c r="BQ30" s="454"/>
      <c r="BR30" s="454"/>
      <c r="BS30" s="454"/>
      <c r="BT30" s="454"/>
      <c r="BU30" s="455"/>
      <c r="BV30" s="453">
        <v>28807571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7</v>
      </c>
      <c r="V34" s="367"/>
      <c r="W34" s="368" t="str">
        <f>IF('各会計、関係団体の財政状況及び健全化判断比率'!B28="","",'各会計、関係団体の財政状況及び健全化判断比率'!B28)</f>
        <v>さいたま市国民健康保険事業特別会計</v>
      </c>
      <c r="X34" s="368"/>
      <c r="Y34" s="368"/>
      <c r="Z34" s="368"/>
      <c r="AA34" s="368"/>
      <c r="AB34" s="368"/>
      <c r="AC34" s="368"/>
      <c r="AD34" s="368"/>
      <c r="AE34" s="368"/>
      <c r="AF34" s="368"/>
      <c r="AG34" s="368"/>
      <c r="AH34" s="368"/>
      <c r="AI34" s="368"/>
      <c r="AJ34" s="368"/>
      <c r="AK34" s="368"/>
      <c r="AL34" s="181"/>
      <c r="AM34" s="367">
        <f>IF(AO34="","",MAX(C34:D43,U34:V43)+1)</f>
        <v>10</v>
      </c>
      <c r="AN34" s="367"/>
      <c r="AO34" s="368" t="str">
        <f>IF('各会計、関係団体の財政状況及び健全化判断比率'!B31="","",'各会計、関係団体の財政状況及び健全化判断比率'!B31)</f>
        <v>さいたま市水道事業会計</v>
      </c>
      <c r="AP34" s="368"/>
      <c r="AQ34" s="368"/>
      <c r="AR34" s="368"/>
      <c r="AS34" s="368"/>
      <c r="AT34" s="368"/>
      <c r="AU34" s="368"/>
      <c r="AV34" s="368"/>
      <c r="AW34" s="368"/>
      <c r="AX34" s="368"/>
      <c r="AY34" s="368"/>
      <c r="AZ34" s="368"/>
      <c r="BA34" s="368"/>
      <c r="BB34" s="368"/>
      <c r="BC34" s="368"/>
      <c r="BD34" s="181"/>
      <c r="BE34" s="367">
        <f>IF(BG34="","",MAX(C34:D43,U34:V43,AM34:AN43)+1)</f>
        <v>13</v>
      </c>
      <c r="BF34" s="367"/>
      <c r="BG34" s="368" t="str">
        <f>IF('各会計、関係団体の財政状況及び健全化判断比率'!B34="","",'各会計、関係団体の財政状況及び健全化判断比率'!B34)</f>
        <v>さいたま市食肉中央卸売市場及びと畜場事業特別会計</v>
      </c>
      <c r="BH34" s="368"/>
      <c r="BI34" s="368"/>
      <c r="BJ34" s="368"/>
      <c r="BK34" s="368"/>
      <c r="BL34" s="368"/>
      <c r="BM34" s="368"/>
      <c r="BN34" s="368"/>
      <c r="BO34" s="368"/>
      <c r="BP34" s="368"/>
      <c r="BQ34" s="368"/>
      <c r="BR34" s="368"/>
      <c r="BS34" s="368"/>
      <c r="BT34" s="368"/>
      <c r="BU34" s="368"/>
      <c r="BV34" s="181"/>
      <c r="BW34" s="367">
        <f>IF(BY34="","",MAX(C34:D43,U34:V43,AM34:AN43,BE34:BF43)+1)</f>
        <v>15</v>
      </c>
      <c r="BX34" s="367"/>
      <c r="BY34" s="368" t="str">
        <f>IF('各会計、関係団体の財政状況及び健全化判断比率'!B68="","",'各会計、関係団体の財政状況及び健全化判断比率'!B68)</f>
        <v>彩の国さいたま人づくり広域連合</v>
      </c>
      <c r="BZ34" s="368"/>
      <c r="CA34" s="368"/>
      <c r="CB34" s="368"/>
      <c r="CC34" s="368"/>
      <c r="CD34" s="368"/>
      <c r="CE34" s="368"/>
      <c r="CF34" s="368"/>
      <c r="CG34" s="368"/>
      <c r="CH34" s="368"/>
      <c r="CI34" s="368"/>
      <c r="CJ34" s="368"/>
      <c r="CK34" s="368"/>
      <c r="CL34" s="368"/>
      <c r="CM34" s="368"/>
      <c r="CN34" s="181"/>
      <c r="CO34" s="367">
        <f>IF(CQ34="","",MAX(C34:D43,U34:V43,AM34:AN43,BE34:BF43,BW34:BX43)+1)</f>
        <v>20</v>
      </c>
      <c r="CP34" s="367"/>
      <c r="CQ34" s="368" t="str">
        <f>IF('各会計、関係団体の財政状況及び健全化判断比率'!BS7="","",'各会計、関係団体の財政状況及び健全化判断比率'!BS7)</f>
        <v>公益財団法人さいたま市スポーツ協会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さいたま市母子父子寡婦福祉資金貸付事業特別会計</v>
      </c>
      <c r="F35" s="368"/>
      <c r="G35" s="368"/>
      <c r="H35" s="368"/>
      <c r="I35" s="368"/>
      <c r="J35" s="368"/>
      <c r="K35" s="368"/>
      <c r="L35" s="368"/>
      <c r="M35" s="368"/>
      <c r="N35" s="368"/>
      <c r="O35" s="368"/>
      <c r="P35" s="368"/>
      <c r="Q35" s="368"/>
      <c r="R35" s="368"/>
      <c r="S35" s="368"/>
      <c r="T35" s="181"/>
      <c r="U35" s="367">
        <f>IF(W35="","",U34+1)</f>
        <v>8</v>
      </c>
      <c r="V35" s="367"/>
      <c r="W35" s="368" t="str">
        <f>IF('各会計、関係団体の財政状況及び健全化判断比率'!B29="","",'各会計、関係団体の財政状況及び健全化判断比率'!B29)</f>
        <v>さいたま市介護保険事業特別会計</v>
      </c>
      <c r="X35" s="368"/>
      <c r="Y35" s="368"/>
      <c r="Z35" s="368"/>
      <c r="AA35" s="368"/>
      <c r="AB35" s="368"/>
      <c r="AC35" s="368"/>
      <c r="AD35" s="368"/>
      <c r="AE35" s="368"/>
      <c r="AF35" s="368"/>
      <c r="AG35" s="368"/>
      <c r="AH35" s="368"/>
      <c r="AI35" s="368"/>
      <c r="AJ35" s="368"/>
      <c r="AK35" s="368"/>
      <c r="AL35" s="181"/>
      <c r="AM35" s="367">
        <f t="shared" ref="AM35:AM43" si="0">IF(AO35="","",AM34+1)</f>
        <v>11</v>
      </c>
      <c r="AN35" s="367"/>
      <c r="AO35" s="368" t="str">
        <f>IF('各会計、関係団体の財政状況及び健全化判断比率'!B32="","",'各会計、関係団体の財政状況及び健全化判断比率'!B32)</f>
        <v>さいたま市病院事業会計</v>
      </c>
      <c r="AP35" s="368"/>
      <c r="AQ35" s="368"/>
      <c r="AR35" s="368"/>
      <c r="AS35" s="368"/>
      <c r="AT35" s="368"/>
      <c r="AU35" s="368"/>
      <c r="AV35" s="368"/>
      <c r="AW35" s="368"/>
      <c r="AX35" s="368"/>
      <c r="AY35" s="368"/>
      <c r="AZ35" s="368"/>
      <c r="BA35" s="368"/>
      <c r="BB35" s="368"/>
      <c r="BC35" s="368"/>
      <c r="BD35" s="181"/>
      <c r="BE35" s="367">
        <f t="shared" ref="BE35:BE43" si="1">IF(BG35="","",BE34+1)</f>
        <v>14</v>
      </c>
      <c r="BF35" s="367"/>
      <c r="BG35" s="368" t="str">
        <f>IF('各会計、関係団体の財政状況及び健全化判断比率'!B35="","",'各会計、関係団体の財政状況及び健全化判断比率'!B35)</f>
        <v>宅地造成事業</v>
      </c>
      <c r="BH35" s="368"/>
      <c r="BI35" s="368"/>
      <c r="BJ35" s="368"/>
      <c r="BK35" s="368"/>
      <c r="BL35" s="368"/>
      <c r="BM35" s="368"/>
      <c r="BN35" s="368"/>
      <c r="BO35" s="368"/>
      <c r="BP35" s="368"/>
      <c r="BQ35" s="368"/>
      <c r="BR35" s="368"/>
      <c r="BS35" s="368"/>
      <c r="BT35" s="368"/>
      <c r="BU35" s="368"/>
      <c r="BV35" s="181"/>
      <c r="BW35" s="367">
        <f t="shared" ref="BW35:BW43" si="2">IF(BY35="","",BW34+1)</f>
        <v>16</v>
      </c>
      <c r="BX35" s="367"/>
      <c r="BY35" s="368" t="str">
        <f>IF('各会計、関係団体の財政状況及び健全化判断比率'!B69="","",'各会計、関係団体の財政状況及び健全化判断比率'!B69)</f>
        <v>埼玉県都市ボートレース企業団</v>
      </c>
      <c r="BZ35" s="368"/>
      <c r="CA35" s="368"/>
      <c r="CB35" s="368"/>
      <c r="CC35" s="368"/>
      <c r="CD35" s="368"/>
      <c r="CE35" s="368"/>
      <c r="CF35" s="368"/>
      <c r="CG35" s="368"/>
      <c r="CH35" s="368"/>
      <c r="CI35" s="368"/>
      <c r="CJ35" s="368"/>
      <c r="CK35" s="368"/>
      <c r="CL35" s="368"/>
      <c r="CM35" s="368"/>
      <c r="CN35" s="181"/>
      <c r="CO35" s="367">
        <f t="shared" ref="CO35:CO43" si="3">IF(CQ35="","",CO34+1)</f>
        <v>21</v>
      </c>
      <c r="CP35" s="367"/>
      <c r="CQ35" s="368" t="str">
        <f>IF('各会計、関係団体の財政状況及び健全化判断比率'!BS8="","",'各会計、関係団体の財政状況及び健全化判断比率'!BS8)</f>
        <v>公益財団法人さいたま市文化振興事業団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さいたま市用地先行取得事業特別会計</v>
      </c>
      <c r="F36" s="368"/>
      <c r="G36" s="368"/>
      <c r="H36" s="368"/>
      <c r="I36" s="368"/>
      <c r="J36" s="368"/>
      <c r="K36" s="368"/>
      <c r="L36" s="368"/>
      <c r="M36" s="368"/>
      <c r="N36" s="368"/>
      <c r="O36" s="368"/>
      <c r="P36" s="368"/>
      <c r="Q36" s="368"/>
      <c r="R36" s="368"/>
      <c r="S36" s="368"/>
      <c r="T36" s="181"/>
      <c r="U36" s="367">
        <f t="shared" ref="U36:U43" si="4">IF(W36="","",U35+1)</f>
        <v>9</v>
      </c>
      <c r="V36" s="367"/>
      <c r="W36" s="368" t="str">
        <f>IF('各会計、関係団体の財政状況及び健全化判断比率'!B30="","",'各会計、関係団体の財政状況及び健全化判断比率'!B30)</f>
        <v>さいたま市後期高齢者医療事業特別会計</v>
      </c>
      <c r="X36" s="368"/>
      <c r="Y36" s="368"/>
      <c r="Z36" s="368"/>
      <c r="AA36" s="368"/>
      <c r="AB36" s="368"/>
      <c r="AC36" s="368"/>
      <c r="AD36" s="368"/>
      <c r="AE36" s="368"/>
      <c r="AF36" s="368"/>
      <c r="AG36" s="368"/>
      <c r="AH36" s="368"/>
      <c r="AI36" s="368"/>
      <c r="AJ36" s="368"/>
      <c r="AK36" s="368"/>
      <c r="AL36" s="181"/>
      <c r="AM36" s="367">
        <f t="shared" si="0"/>
        <v>12</v>
      </c>
      <c r="AN36" s="367"/>
      <c r="AO36" s="368" t="str">
        <f>IF('各会計、関係団体の財政状況及び健全化判断比率'!B33="","",'各会計、関係団体の財政状況及び健全化判断比率'!B33)</f>
        <v>さいたま市下水道事業会計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17</v>
      </c>
      <c r="BX36" s="367"/>
      <c r="BY36" s="368" t="str">
        <f>IF('各会計、関係団体の財政状況及び健全化判断比率'!B70="","",'各会計、関係団体の財政状況及び健全化判断比率'!B70)</f>
        <v>埼玉県浦和競馬組合</v>
      </c>
      <c r="BZ36" s="368"/>
      <c r="CA36" s="368"/>
      <c r="CB36" s="368"/>
      <c r="CC36" s="368"/>
      <c r="CD36" s="368"/>
      <c r="CE36" s="368"/>
      <c r="CF36" s="368"/>
      <c r="CG36" s="368"/>
      <c r="CH36" s="368"/>
      <c r="CI36" s="368"/>
      <c r="CJ36" s="368"/>
      <c r="CK36" s="368"/>
      <c r="CL36" s="368"/>
      <c r="CM36" s="368"/>
      <c r="CN36" s="181"/>
      <c r="CO36" s="367">
        <f t="shared" si="3"/>
        <v>22</v>
      </c>
      <c r="CP36" s="367"/>
      <c r="CQ36" s="368" t="str">
        <f>IF('各会計、関係団体の財政状況及び健全化判断比率'!BS9="","",'各会計、関係団体の財政状況及び健全化判断比率'!BS9)</f>
        <v>一般財団法人さいたま市浦和地域医療センター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f>IF(E37="","",C36+1)</f>
        <v>4</v>
      </c>
      <c r="D37" s="367"/>
      <c r="E37" s="368" t="str">
        <f>IF('各会計、関係団体の財政状況及び健全化判断比率'!B10="","",'各会計、関係団体の財政状況及び健全化判断比率'!B10)</f>
        <v>さいたま市大宮駅西口都市改造事業特別会計</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18</v>
      </c>
      <c r="BX37" s="367"/>
      <c r="BY37" s="368" t="str">
        <f>IF('各会計、関係団体の財政状況及び健全化判断比率'!B71="","",'各会計、関係団体の財政状況及び健全化判断比率'!B71)</f>
        <v>埼玉県後期高齢者医療広域連合（一般会計）</v>
      </c>
      <c r="BZ37" s="368"/>
      <c r="CA37" s="368"/>
      <c r="CB37" s="368"/>
      <c r="CC37" s="368"/>
      <c r="CD37" s="368"/>
      <c r="CE37" s="368"/>
      <c r="CF37" s="368"/>
      <c r="CG37" s="368"/>
      <c r="CH37" s="368"/>
      <c r="CI37" s="368"/>
      <c r="CJ37" s="368"/>
      <c r="CK37" s="368"/>
      <c r="CL37" s="368"/>
      <c r="CM37" s="368"/>
      <c r="CN37" s="181"/>
      <c r="CO37" s="367">
        <f t="shared" si="3"/>
        <v>23</v>
      </c>
      <c r="CP37" s="367"/>
      <c r="CQ37" s="368" t="str">
        <f>IF('各会計、関係団体の財政状況及び健全化判断比率'!BS10="","",'各会計、関係団体の財政状況及び健全化判断比率'!BS10)</f>
        <v>公益財団法人さいたま市産業創造財団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f t="shared" ref="C38:C43" si="5">IF(E38="","",C37+1)</f>
        <v>5</v>
      </c>
      <c r="D38" s="367"/>
      <c r="E38" s="368" t="str">
        <f>IF('各会計、関係団体の財政状況及び健全化判断比率'!B11="","",'各会計、関係団体の財政状況及び健全化判断比率'!B11)</f>
        <v>さいたま市南与野駅西口土地区画整理事業特別会計</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19</v>
      </c>
      <c r="BX38" s="367"/>
      <c r="BY38" s="368" t="str">
        <f>IF('各会計、関係団体の財政状況及び健全化判断比率'!B72="","",'各会計、関係団体の財政状況及び健全化判断比率'!B72)</f>
        <v>埼玉県後期高齢者医療広域連合（特別会計）</v>
      </c>
      <c r="BZ38" s="368"/>
      <c r="CA38" s="368"/>
      <c r="CB38" s="368"/>
      <c r="CC38" s="368"/>
      <c r="CD38" s="368"/>
      <c r="CE38" s="368"/>
      <c r="CF38" s="368"/>
      <c r="CG38" s="368"/>
      <c r="CH38" s="368"/>
      <c r="CI38" s="368"/>
      <c r="CJ38" s="368"/>
      <c r="CK38" s="368"/>
      <c r="CL38" s="368"/>
      <c r="CM38" s="368"/>
      <c r="CN38" s="181"/>
      <c r="CO38" s="367">
        <f t="shared" si="3"/>
        <v>24</v>
      </c>
      <c r="CP38" s="367"/>
      <c r="CQ38" s="368" t="str">
        <f>IF('各会計、関係団体の財政状況及び健全化判断比率'!BS11="","",'各会計、関係団体の財政状況及び健全化判断比率'!BS11)</f>
        <v>公益社団法人さいたま観光国際協会</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f t="shared" si="5"/>
        <v>6</v>
      </c>
      <c r="D39" s="367"/>
      <c r="E39" s="368" t="str">
        <f>IF('各会計、関係団体の財政状況及び健全化判断比率'!B12="","",'各会計、関係団体の財政状況及び健全化判断比率'!B12)</f>
        <v>さいたま市公債管理特別会計</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25</v>
      </c>
      <c r="CP39" s="367"/>
      <c r="CQ39" s="368" t="str">
        <f>IF('各会計、関係団体の財政状況及び健全化判断比率'!BS12="","",'各会計、関係団体の財政状況及び健全化判断比率'!BS12)</f>
        <v>公益財団法人さいたま市公園緑地協会</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26</v>
      </c>
      <c r="CP40" s="367"/>
      <c r="CQ40" s="368" t="str">
        <f>IF('各会計、関係団体の財政状況及び健全化判断比率'!BS13="","",'各会計、関係団体の財政状況及び健全化判断比率'!BS13)</f>
        <v>一般財団法人さいたま市都市整備公社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27</v>
      </c>
      <c r="CP41" s="367"/>
      <c r="CQ41" s="368" t="str">
        <f>IF('各会計、関係団体の財政状況及び健全化判断比率'!BS14="","",'各会計、関係団体の財政状況及び健全化判断比率'!BS14)</f>
        <v>北浦和ターミナルビル株式会社</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f t="shared" si="3"/>
        <v>28</v>
      </c>
      <c r="CP42" s="367"/>
      <c r="CQ42" s="368" t="str">
        <f>IF('各会計、関係団体の財政状況及び健全化判断比率'!BS15="","",'各会計、関係団体の財政状況及び健全化判断比率'!BS15)</f>
        <v>与野都市開発株式会社</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f t="shared" si="3"/>
        <v>29</v>
      </c>
      <c r="CP43" s="367"/>
      <c r="CQ43" s="368" t="str">
        <f>IF('各会計、関係団体の財政状況及び健全化判断比率'!BS16="","",'各会計、関係団体の財政状況及び健全化判断比率'!BS16)</f>
        <v>岩槻都市振興株式会社</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kqKxYjpdveDHxO5SynpeHn9kY2uiKPJ8GNpq63XQIC/TAD99ctFAPJHQsBGiwknR8hp0xw3bSjagHqKCZYRZsw==" saltValue="k0EoWOmC/Z215REPlbnnX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2">
      <c r="A34" s="22"/>
      <c r="B34" s="31"/>
      <c r="C34" s="1153" t="s">
        <v>540</v>
      </c>
      <c r="D34" s="1153"/>
      <c r="E34" s="1154"/>
      <c r="F34" s="32">
        <v>3.91</v>
      </c>
      <c r="G34" s="33">
        <v>3.64</v>
      </c>
      <c r="H34" s="33">
        <v>3.84</v>
      </c>
      <c r="I34" s="33">
        <v>3.86</v>
      </c>
      <c r="J34" s="34">
        <v>3.75</v>
      </c>
      <c r="K34" s="22"/>
      <c r="L34" s="22"/>
      <c r="M34" s="22"/>
      <c r="N34" s="22"/>
      <c r="O34" s="22"/>
      <c r="P34" s="22"/>
    </row>
    <row r="35" spans="1:16" ht="39" customHeight="1" x14ac:dyDescent="0.2">
      <c r="A35" s="22"/>
      <c r="B35" s="35"/>
      <c r="C35" s="1147" t="s">
        <v>541</v>
      </c>
      <c r="D35" s="1148"/>
      <c r="E35" s="1149"/>
      <c r="F35" s="36">
        <v>0.57999999999999996</v>
      </c>
      <c r="G35" s="37">
        <v>2.5099999999999998</v>
      </c>
      <c r="H35" s="37">
        <v>2.2400000000000002</v>
      </c>
      <c r="I35" s="37">
        <v>1.84</v>
      </c>
      <c r="J35" s="38">
        <v>3.61</v>
      </c>
      <c r="K35" s="22"/>
      <c r="L35" s="22"/>
      <c r="M35" s="22"/>
      <c r="N35" s="22"/>
      <c r="O35" s="22"/>
      <c r="P35" s="22"/>
    </row>
    <row r="36" spans="1:16" ht="39" customHeight="1" x14ac:dyDescent="0.2">
      <c r="A36" s="22"/>
      <c r="B36" s="35"/>
      <c r="C36" s="1147" t="s">
        <v>542</v>
      </c>
      <c r="D36" s="1148"/>
      <c r="E36" s="1149"/>
      <c r="F36" s="36">
        <v>1.54</v>
      </c>
      <c r="G36" s="37">
        <v>1.68</v>
      </c>
      <c r="H36" s="37">
        <v>1.72</v>
      </c>
      <c r="I36" s="37">
        <v>1.57</v>
      </c>
      <c r="J36" s="38">
        <v>1.38</v>
      </c>
      <c r="K36" s="22"/>
      <c r="L36" s="22"/>
      <c r="M36" s="22"/>
      <c r="N36" s="22"/>
      <c r="O36" s="22"/>
      <c r="P36" s="22"/>
    </row>
    <row r="37" spans="1:16" ht="39" customHeight="1" x14ac:dyDescent="0.2">
      <c r="A37" s="22"/>
      <c r="B37" s="35"/>
      <c r="C37" s="1147" t="s">
        <v>543</v>
      </c>
      <c r="D37" s="1148"/>
      <c r="E37" s="1149"/>
      <c r="F37" s="36">
        <v>0.8</v>
      </c>
      <c r="G37" s="37">
        <v>1.46</v>
      </c>
      <c r="H37" s="37">
        <v>2.1</v>
      </c>
      <c r="I37" s="37">
        <v>2.5499999999999998</v>
      </c>
      <c r="J37" s="38">
        <v>1.35</v>
      </c>
      <c r="K37" s="22"/>
      <c r="L37" s="22"/>
      <c r="M37" s="22"/>
      <c r="N37" s="22"/>
      <c r="O37" s="22"/>
      <c r="P37" s="22"/>
    </row>
    <row r="38" spans="1:16" ht="39" customHeight="1" x14ac:dyDescent="0.2">
      <c r="A38" s="22"/>
      <c r="B38" s="35"/>
      <c r="C38" s="1147" t="s">
        <v>544</v>
      </c>
      <c r="D38" s="1148"/>
      <c r="E38" s="1149"/>
      <c r="F38" s="36">
        <v>0.24</v>
      </c>
      <c r="G38" s="37">
        <v>0.63</v>
      </c>
      <c r="H38" s="37">
        <v>0.64</v>
      </c>
      <c r="I38" s="37">
        <v>0.85</v>
      </c>
      <c r="J38" s="38">
        <v>0.33</v>
      </c>
      <c r="K38" s="22"/>
      <c r="L38" s="22"/>
      <c r="M38" s="22"/>
      <c r="N38" s="22"/>
      <c r="O38" s="22"/>
      <c r="P38" s="22"/>
    </row>
    <row r="39" spans="1:16" ht="39" customHeight="1" x14ac:dyDescent="0.2">
      <c r="A39" s="22"/>
      <c r="B39" s="35"/>
      <c r="C39" s="1147" t="s">
        <v>545</v>
      </c>
      <c r="D39" s="1148"/>
      <c r="E39" s="1149"/>
      <c r="F39" s="36">
        <v>0.03</v>
      </c>
      <c r="G39" s="37">
        <v>0.47</v>
      </c>
      <c r="H39" s="37">
        <v>0.11</v>
      </c>
      <c r="I39" s="37">
        <v>0.05</v>
      </c>
      <c r="J39" s="38">
        <v>0.13</v>
      </c>
      <c r="K39" s="22"/>
      <c r="L39" s="22"/>
      <c r="M39" s="22"/>
      <c r="N39" s="22"/>
      <c r="O39" s="22"/>
      <c r="P39" s="22"/>
    </row>
    <row r="40" spans="1:16" ht="39" customHeight="1" x14ac:dyDescent="0.2">
      <c r="A40" s="22"/>
      <c r="B40" s="35"/>
      <c r="C40" s="1147" t="s">
        <v>546</v>
      </c>
      <c r="D40" s="1148"/>
      <c r="E40" s="1149"/>
      <c r="F40" s="36">
        <v>0.01</v>
      </c>
      <c r="G40" s="37">
        <v>0.01</v>
      </c>
      <c r="H40" s="37">
        <v>0.01</v>
      </c>
      <c r="I40" s="37">
        <v>0.01</v>
      </c>
      <c r="J40" s="38">
        <v>0.02</v>
      </c>
      <c r="K40" s="22"/>
      <c r="L40" s="22"/>
      <c r="M40" s="22"/>
      <c r="N40" s="22"/>
      <c r="O40" s="22"/>
      <c r="P40" s="22"/>
    </row>
    <row r="41" spans="1:16" ht="39" customHeight="1" x14ac:dyDescent="0.2">
      <c r="A41" s="22"/>
      <c r="B41" s="35"/>
      <c r="C41" s="1147" t="s">
        <v>547</v>
      </c>
      <c r="D41" s="1148"/>
      <c r="E41" s="1149"/>
      <c r="F41" s="36">
        <v>0</v>
      </c>
      <c r="G41" s="37">
        <v>0.02</v>
      </c>
      <c r="H41" s="37">
        <v>0</v>
      </c>
      <c r="I41" s="37">
        <v>0.01</v>
      </c>
      <c r="J41" s="38">
        <v>0</v>
      </c>
      <c r="K41" s="22"/>
      <c r="L41" s="22"/>
      <c r="M41" s="22"/>
      <c r="N41" s="22"/>
      <c r="O41" s="22"/>
      <c r="P41" s="22"/>
    </row>
    <row r="42" spans="1:16" ht="39" customHeight="1" x14ac:dyDescent="0.2">
      <c r="A42" s="22"/>
      <c r="B42" s="39"/>
      <c r="C42" s="1147" t="s">
        <v>548</v>
      </c>
      <c r="D42" s="1148"/>
      <c r="E42" s="1149"/>
      <c r="F42" s="36" t="s">
        <v>495</v>
      </c>
      <c r="G42" s="37" t="s">
        <v>495</v>
      </c>
      <c r="H42" s="37" t="s">
        <v>495</v>
      </c>
      <c r="I42" s="37" t="s">
        <v>495</v>
      </c>
      <c r="J42" s="38" t="s">
        <v>495</v>
      </c>
      <c r="K42" s="22"/>
      <c r="L42" s="22"/>
      <c r="M42" s="22"/>
      <c r="N42" s="22"/>
      <c r="O42" s="22"/>
      <c r="P42" s="22"/>
    </row>
    <row r="43" spans="1:16" ht="39" customHeight="1" thickBot="1" x14ac:dyDescent="0.25">
      <c r="A43" s="22"/>
      <c r="B43" s="40"/>
      <c r="C43" s="1150" t="s">
        <v>549</v>
      </c>
      <c r="D43" s="1151"/>
      <c r="E43" s="1152"/>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5AN1MEvQI1JDHAqKWJDob5GmJEc1rU/Q8HOR7U1Vhaw3uk3DJ5EU4cE1N0vpPyqMGGPbfjDYfKuBgIkUsY9w8Q==" saltValue="2sH3+gdFZauysZ/yQ8eL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5" zoomScale="85" zoomScaleNormal="85" zoomScaleSheetLayoutView="55" workbookViewId="0">
      <selection activeCell="L60" sqref="L6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x14ac:dyDescent="0.2">
      <c r="A45" s="48"/>
      <c r="B45" s="1178" t="s">
        <v>9</v>
      </c>
      <c r="C45" s="1179"/>
      <c r="D45" s="58"/>
      <c r="E45" s="1184" t="s">
        <v>10</v>
      </c>
      <c r="F45" s="1184"/>
      <c r="G45" s="1184"/>
      <c r="H45" s="1184"/>
      <c r="I45" s="1184"/>
      <c r="J45" s="1185"/>
      <c r="K45" s="59">
        <v>49397</v>
      </c>
      <c r="L45" s="60">
        <v>51260</v>
      </c>
      <c r="M45" s="60">
        <v>51303</v>
      </c>
      <c r="N45" s="60">
        <v>50314</v>
      </c>
      <c r="O45" s="61">
        <v>50392</v>
      </c>
      <c r="P45" s="48"/>
      <c r="Q45" s="48"/>
      <c r="R45" s="48"/>
      <c r="S45" s="48"/>
      <c r="T45" s="48"/>
      <c r="U45" s="48"/>
    </row>
    <row r="46" spans="1:21" ht="30.75" customHeight="1" x14ac:dyDescent="0.2">
      <c r="A46" s="48"/>
      <c r="B46" s="1180"/>
      <c r="C46" s="1181"/>
      <c r="D46" s="62"/>
      <c r="E46" s="1157" t="s">
        <v>11</v>
      </c>
      <c r="F46" s="1157"/>
      <c r="G46" s="1157"/>
      <c r="H46" s="1157"/>
      <c r="I46" s="1157"/>
      <c r="J46" s="1158"/>
      <c r="K46" s="63" t="s">
        <v>495</v>
      </c>
      <c r="L46" s="64" t="s">
        <v>495</v>
      </c>
      <c r="M46" s="64" t="s">
        <v>495</v>
      </c>
      <c r="N46" s="64" t="s">
        <v>495</v>
      </c>
      <c r="O46" s="65" t="s">
        <v>495</v>
      </c>
      <c r="P46" s="48"/>
      <c r="Q46" s="48"/>
      <c r="R46" s="48"/>
      <c r="S46" s="48"/>
      <c r="T46" s="48"/>
      <c r="U46" s="48"/>
    </row>
    <row r="47" spans="1:21" ht="30.75" customHeight="1" x14ac:dyDescent="0.2">
      <c r="A47" s="48"/>
      <c r="B47" s="1180"/>
      <c r="C47" s="1181"/>
      <c r="D47" s="62"/>
      <c r="E47" s="1157" t="s">
        <v>12</v>
      </c>
      <c r="F47" s="1157"/>
      <c r="G47" s="1157"/>
      <c r="H47" s="1157"/>
      <c r="I47" s="1157"/>
      <c r="J47" s="1158"/>
      <c r="K47" s="63">
        <v>3333</v>
      </c>
      <c r="L47" s="64">
        <v>3333</v>
      </c>
      <c r="M47" s="64">
        <v>3333</v>
      </c>
      <c r="N47" s="64">
        <v>3333</v>
      </c>
      <c r="O47" s="65">
        <v>3333</v>
      </c>
      <c r="P47" s="48"/>
      <c r="Q47" s="48"/>
      <c r="R47" s="48"/>
      <c r="S47" s="48"/>
      <c r="T47" s="48"/>
      <c r="U47" s="48"/>
    </row>
    <row r="48" spans="1:21" ht="30.75" customHeight="1" x14ac:dyDescent="0.2">
      <c r="A48" s="48"/>
      <c r="B48" s="1180"/>
      <c r="C48" s="1181"/>
      <c r="D48" s="62"/>
      <c r="E48" s="1157" t="s">
        <v>13</v>
      </c>
      <c r="F48" s="1157"/>
      <c r="G48" s="1157"/>
      <c r="H48" s="1157"/>
      <c r="I48" s="1157"/>
      <c r="J48" s="1158"/>
      <c r="K48" s="63">
        <v>4435</v>
      </c>
      <c r="L48" s="64">
        <v>5143</v>
      </c>
      <c r="M48" s="64">
        <v>5417</v>
      </c>
      <c r="N48" s="64">
        <v>5205</v>
      </c>
      <c r="O48" s="65">
        <v>4898</v>
      </c>
      <c r="P48" s="48"/>
      <c r="Q48" s="48"/>
      <c r="R48" s="48"/>
      <c r="S48" s="48"/>
      <c r="T48" s="48"/>
      <c r="U48" s="48"/>
    </row>
    <row r="49" spans="1:21" ht="30.75" customHeight="1" x14ac:dyDescent="0.2">
      <c r="A49" s="48"/>
      <c r="B49" s="1180"/>
      <c r="C49" s="1181"/>
      <c r="D49" s="62"/>
      <c r="E49" s="1157" t="s">
        <v>14</v>
      </c>
      <c r="F49" s="1157"/>
      <c r="G49" s="1157"/>
      <c r="H49" s="1157"/>
      <c r="I49" s="1157"/>
      <c r="J49" s="1158"/>
      <c r="K49" s="63" t="s">
        <v>495</v>
      </c>
      <c r="L49" s="64" t="s">
        <v>495</v>
      </c>
      <c r="M49" s="64" t="s">
        <v>495</v>
      </c>
      <c r="N49" s="64" t="s">
        <v>495</v>
      </c>
      <c r="O49" s="65" t="s">
        <v>495</v>
      </c>
      <c r="P49" s="48"/>
      <c r="Q49" s="48"/>
      <c r="R49" s="48"/>
      <c r="S49" s="48"/>
      <c r="T49" s="48"/>
      <c r="U49" s="48"/>
    </row>
    <row r="50" spans="1:21" ht="30.75" customHeight="1" x14ac:dyDescent="0.2">
      <c r="A50" s="48"/>
      <c r="B50" s="1180"/>
      <c r="C50" s="1181"/>
      <c r="D50" s="62"/>
      <c r="E50" s="1157" t="s">
        <v>15</v>
      </c>
      <c r="F50" s="1157"/>
      <c r="G50" s="1157"/>
      <c r="H50" s="1157"/>
      <c r="I50" s="1157"/>
      <c r="J50" s="1158"/>
      <c r="K50" s="63">
        <v>581</v>
      </c>
      <c r="L50" s="64">
        <v>577</v>
      </c>
      <c r="M50" s="64">
        <v>570</v>
      </c>
      <c r="N50" s="64">
        <v>625</v>
      </c>
      <c r="O50" s="65">
        <v>308</v>
      </c>
      <c r="P50" s="48"/>
      <c r="Q50" s="48"/>
      <c r="R50" s="48"/>
      <c r="S50" s="48"/>
      <c r="T50" s="48"/>
      <c r="U50" s="48"/>
    </row>
    <row r="51" spans="1:21" ht="30.75" customHeight="1" x14ac:dyDescent="0.2">
      <c r="A51" s="48"/>
      <c r="B51" s="1182"/>
      <c r="C51" s="1183"/>
      <c r="D51" s="66"/>
      <c r="E51" s="1157" t="s">
        <v>16</v>
      </c>
      <c r="F51" s="1157"/>
      <c r="G51" s="1157"/>
      <c r="H51" s="1157"/>
      <c r="I51" s="1157"/>
      <c r="J51" s="1158"/>
      <c r="K51" s="63" t="s">
        <v>495</v>
      </c>
      <c r="L51" s="64" t="s">
        <v>495</v>
      </c>
      <c r="M51" s="64" t="s">
        <v>495</v>
      </c>
      <c r="N51" s="64" t="s">
        <v>495</v>
      </c>
      <c r="O51" s="65" t="s">
        <v>495</v>
      </c>
      <c r="P51" s="48"/>
      <c r="Q51" s="48"/>
      <c r="R51" s="48"/>
      <c r="S51" s="48"/>
      <c r="T51" s="48"/>
      <c r="U51" s="48"/>
    </row>
    <row r="52" spans="1:21" ht="30.75" customHeight="1" x14ac:dyDescent="0.2">
      <c r="A52" s="48"/>
      <c r="B52" s="1155" t="s">
        <v>17</v>
      </c>
      <c r="C52" s="1156"/>
      <c r="D52" s="66"/>
      <c r="E52" s="1157" t="s">
        <v>18</v>
      </c>
      <c r="F52" s="1157"/>
      <c r="G52" s="1157"/>
      <c r="H52" s="1157"/>
      <c r="I52" s="1157"/>
      <c r="J52" s="1158"/>
      <c r="K52" s="63">
        <v>41621</v>
      </c>
      <c r="L52" s="64">
        <v>41316</v>
      </c>
      <c r="M52" s="64">
        <v>39956</v>
      </c>
      <c r="N52" s="64">
        <v>40873</v>
      </c>
      <c r="O52" s="65">
        <v>41163</v>
      </c>
      <c r="P52" s="48"/>
      <c r="Q52" s="48"/>
      <c r="R52" s="48"/>
      <c r="S52" s="48"/>
      <c r="T52" s="48"/>
      <c r="U52" s="48"/>
    </row>
    <row r="53" spans="1:21" ht="30.75" customHeight="1" thickBot="1" x14ac:dyDescent="0.25">
      <c r="A53" s="48"/>
      <c r="B53" s="1159" t="s">
        <v>19</v>
      </c>
      <c r="C53" s="1160"/>
      <c r="D53" s="67"/>
      <c r="E53" s="1161" t="s">
        <v>20</v>
      </c>
      <c r="F53" s="1161"/>
      <c r="G53" s="1161"/>
      <c r="H53" s="1161"/>
      <c r="I53" s="1161"/>
      <c r="J53" s="1162"/>
      <c r="K53" s="68">
        <v>16125</v>
      </c>
      <c r="L53" s="69">
        <v>18997</v>
      </c>
      <c r="M53" s="69">
        <v>20667</v>
      </c>
      <c r="N53" s="69">
        <v>18604</v>
      </c>
      <c r="O53" s="70">
        <v>17768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2">
      <c r="B58" s="1163" t="s">
        <v>24</v>
      </c>
      <c r="C58" s="1164"/>
      <c r="D58" s="1169" t="s">
        <v>25</v>
      </c>
      <c r="E58" s="1170"/>
      <c r="F58" s="1170"/>
      <c r="G58" s="1170"/>
      <c r="H58" s="1170"/>
      <c r="I58" s="1170"/>
      <c r="J58" s="1171"/>
      <c r="K58" s="83">
        <v>10000</v>
      </c>
      <c r="L58" s="84">
        <v>10000</v>
      </c>
      <c r="M58" s="84">
        <v>10000</v>
      </c>
      <c r="N58" s="84">
        <v>10000</v>
      </c>
      <c r="O58" s="85">
        <v>10000</v>
      </c>
    </row>
    <row r="59" spans="1:21" ht="31.5" customHeight="1" x14ac:dyDescent="0.2">
      <c r="B59" s="1165"/>
      <c r="C59" s="1166"/>
      <c r="D59" s="1172" t="s">
        <v>26</v>
      </c>
      <c r="E59" s="1173"/>
      <c r="F59" s="1173"/>
      <c r="G59" s="1173"/>
      <c r="H59" s="1173"/>
      <c r="I59" s="1173"/>
      <c r="J59" s="1174"/>
      <c r="K59" s="86">
        <v>16800</v>
      </c>
      <c r="L59" s="87">
        <v>16800</v>
      </c>
      <c r="M59" s="87">
        <v>16800</v>
      </c>
      <c r="N59" s="87">
        <v>16800</v>
      </c>
      <c r="O59" s="88">
        <v>16800</v>
      </c>
    </row>
    <row r="60" spans="1:21" ht="31.5" customHeight="1" thickBot="1" x14ac:dyDescent="0.25">
      <c r="B60" s="1167"/>
      <c r="C60" s="1168"/>
      <c r="D60" s="1175" t="s">
        <v>27</v>
      </c>
      <c r="E60" s="1176"/>
      <c r="F60" s="1176"/>
      <c r="G60" s="1176"/>
      <c r="H60" s="1176"/>
      <c r="I60" s="1176"/>
      <c r="J60" s="1177"/>
      <c r="K60" s="89">
        <v>15000</v>
      </c>
      <c r="L60" s="90">
        <v>15000</v>
      </c>
      <c r="M60" s="90">
        <v>15000</v>
      </c>
      <c r="N60" s="90">
        <v>15000</v>
      </c>
      <c r="O60" s="91">
        <v>15000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oHlqk14mawjMZmJwDAp/Pv4G7zXqC1Eb4Z2zFTa5nLPAxrdbWjNWfzjW90X64XA4z1o6j8fjPSpL82CQeoNFQ==" saltValue="+YrtEEargVerImd4PfB1X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40" zoomScaleNormal="4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535</v>
      </c>
      <c r="J40" s="103" t="s">
        <v>536</v>
      </c>
      <c r="K40" s="103" t="s">
        <v>537</v>
      </c>
      <c r="L40" s="103" t="s">
        <v>538</v>
      </c>
      <c r="M40" s="104" t="s">
        <v>539</v>
      </c>
    </row>
    <row r="41" spans="2:13" ht="27.75" customHeight="1" x14ac:dyDescent="0.2">
      <c r="B41" s="1198" t="s">
        <v>30</v>
      </c>
      <c r="C41" s="1199"/>
      <c r="D41" s="105"/>
      <c r="E41" s="1200" t="s">
        <v>31</v>
      </c>
      <c r="F41" s="1200"/>
      <c r="G41" s="1200"/>
      <c r="H41" s="1201"/>
      <c r="I41" s="355">
        <v>471043</v>
      </c>
      <c r="J41" s="356">
        <v>466542</v>
      </c>
      <c r="K41" s="356">
        <v>468335</v>
      </c>
      <c r="L41" s="356">
        <v>470035</v>
      </c>
      <c r="M41" s="357">
        <v>486277</v>
      </c>
    </row>
    <row r="42" spans="2:13" ht="27.75" customHeight="1" x14ac:dyDescent="0.2">
      <c r="B42" s="1188"/>
      <c r="C42" s="1189"/>
      <c r="D42" s="106"/>
      <c r="E42" s="1192" t="s">
        <v>32</v>
      </c>
      <c r="F42" s="1192"/>
      <c r="G42" s="1192"/>
      <c r="H42" s="1193"/>
      <c r="I42" s="358">
        <v>4599</v>
      </c>
      <c r="J42" s="359">
        <v>4078</v>
      </c>
      <c r="K42" s="359">
        <v>4277</v>
      </c>
      <c r="L42" s="359">
        <v>4029</v>
      </c>
      <c r="M42" s="360">
        <v>3444</v>
      </c>
    </row>
    <row r="43" spans="2:13" ht="27.75" customHeight="1" x14ac:dyDescent="0.2">
      <c r="B43" s="1188"/>
      <c r="C43" s="1189"/>
      <c r="D43" s="106"/>
      <c r="E43" s="1192" t="s">
        <v>33</v>
      </c>
      <c r="F43" s="1192"/>
      <c r="G43" s="1192"/>
      <c r="H43" s="1193"/>
      <c r="I43" s="358">
        <v>75693</v>
      </c>
      <c r="J43" s="359">
        <v>73023</v>
      </c>
      <c r="K43" s="359">
        <v>70512</v>
      </c>
      <c r="L43" s="359">
        <v>68241</v>
      </c>
      <c r="M43" s="360">
        <v>66356</v>
      </c>
    </row>
    <row r="44" spans="2:13" ht="27.75" customHeight="1" x14ac:dyDescent="0.2">
      <c r="B44" s="1188"/>
      <c r="C44" s="1189"/>
      <c r="D44" s="106"/>
      <c r="E44" s="1192" t="s">
        <v>34</v>
      </c>
      <c r="F44" s="1192"/>
      <c r="G44" s="1192"/>
      <c r="H44" s="1193"/>
      <c r="I44" s="358" t="s">
        <v>495</v>
      </c>
      <c r="J44" s="359" t="s">
        <v>495</v>
      </c>
      <c r="K44" s="359" t="s">
        <v>495</v>
      </c>
      <c r="L44" s="359" t="s">
        <v>495</v>
      </c>
      <c r="M44" s="360" t="s">
        <v>495</v>
      </c>
    </row>
    <row r="45" spans="2:13" ht="27.75" customHeight="1" x14ac:dyDescent="0.2">
      <c r="B45" s="1188"/>
      <c r="C45" s="1189"/>
      <c r="D45" s="106"/>
      <c r="E45" s="1192" t="s">
        <v>35</v>
      </c>
      <c r="F45" s="1192"/>
      <c r="G45" s="1192"/>
      <c r="H45" s="1193"/>
      <c r="I45" s="358">
        <v>74154</v>
      </c>
      <c r="J45" s="359">
        <v>75224</v>
      </c>
      <c r="K45" s="359">
        <v>74603</v>
      </c>
      <c r="L45" s="359">
        <v>75184</v>
      </c>
      <c r="M45" s="360">
        <v>79184</v>
      </c>
    </row>
    <row r="46" spans="2:13" ht="27.75" customHeight="1" x14ac:dyDescent="0.2">
      <c r="B46" s="1188"/>
      <c r="C46" s="1189"/>
      <c r="D46" s="107"/>
      <c r="E46" s="1192" t="s">
        <v>36</v>
      </c>
      <c r="F46" s="1192"/>
      <c r="G46" s="1192"/>
      <c r="H46" s="1193"/>
      <c r="I46" s="358">
        <v>435</v>
      </c>
      <c r="J46" s="359">
        <v>407</v>
      </c>
      <c r="K46" s="359">
        <v>407</v>
      </c>
      <c r="L46" s="359">
        <v>620</v>
      </c>
      <c r="M46" s="360">
        <v>521</v>
      </c>
    </row>
    <row r="47" spans="2:13" ht="27.75" customHeight="1" x14ac:dyDescent="0.2">
      <c r="B47" s="1188"/>
      <c r="C47" s="1189"/>
      <c r="D47" s="108"/>
      <c r="E47" s="1202" t="s">
        <v>37</v>
      </c>
      <c r="F47" s="1203"/>
      <c r="G47" s="1203"/>
      <c r="H47" s="1204"/>
      <c r="I47" s="358" t="s">
        <v>495</v>
      </c>
      <c r="J47" s="359" t="s">
        <v>495</v>
      </c>
      <c r="K47" s="359" t="s">
        <v>495</v>
      </c>
      <c r="L47" s="359" t="s">
        <v>495</v>
      </c>
      <c r="M47" s="360" t="s">
        <v>495</v>
      </c>
    </row>
    <row r="48" spans="2:13" ht="27.75" customHeight="1" x14ac:dyDescent="0.2">
      <c r="B48" s="1188"/>
      <c r="C48" s="1189"/>
      <c r="D48" s="106"/>
      <c r="E48" s="1192" t="s">
        <v>38</v>
      </c>
      <c r="F48" s="1192"/>
      <c r="G48" s="1192"/>
      <c r="H48" s="1193"/>
      <c r="I48" s="358" t="s">
        <v>495</v>
      </c>
      <c r="J48" s="359" t="s">
        <v>495</v>
      </c>
      <c r="K48" s="359" t="s">
        <v>495</v>
      </c>
      <c r="L48" s="359" t="s">
        <v>495</v>
      </c>
      <c r="M48" s="360" t="s">
        <v>495</v>
      </c>
    </row>
    <row r="49" spans="2:13" ht="27.75" customHeight="1" x14ac:dyDescent="0.2">
      <c r="B49" s="1190"/>
      <c r="C49" s="1191"/>
      <c r="D49" s="106"/>
      <c r="E49" s="1192" t="s">
        <v>39</v>
      </c>
      <c r="F49" s="1192"/>
      <c r="G49" s="1192"/>
      <c r="H49" s="1193"/>
      <c r="I49" s="358" t="s">
        <v>495</v>
      </c>
      <c r="J49" s="359" t="s">
        <v>495</v>
      </c>
      <c r="K49" s="359" t="s">
        <v>495</v>
      </c>
      <c r="L49" s="359" t="s">
        <v>495</v>
      </c>
      <c r="M49" s="360" t="s">
        <v>495</v>
      </c>
    </row>
    <row r="50" spans="2:13" ht="27.75" customHeight="1" x14ac:dyDescent="0.2">
      <c r="B50" s="1186" t="s">
        <v>40</v>
      </c>
      <c r="C50" s="1187"/>
      <c r="D50" s="109"/>
      <c r="E50" s="1192" t="s">
        <v>41</v>
      </c>
      <c r="F50" s="1192"/>
      <c r="G50" s="1192"/>
      <c r="H50" s="1193"/>
      <c r="I50" s="358">
        <v>61315</v>
      </c>
      <c r="J50" s="359">
        <v>59776</v>
      </c>
      <c r="K50" s="359">
        <v>74211</v>
      </c>
      <c r="L50" s="359">
        <v>84981</v>
      </c>
      <c r="M50" s="360">
        <v>89334</v>
      </c>
    </row>
    <row r="51" spans="2:13" ht="27.75" customHeight="1" x14ac:dyDescent="0.2">
      <c r="B51" s="1188"/>
      <c r="C51" s="1189"/>
      <c r="D51" s="106"/>
      <c r="E51" s="1192" t="s">
        <v>42</v>
      </c>
      <c r="F51" s="1192"/>
      <c r="G51" s="1192"/>
      <c r="H51" s="1193"/>
      <c r="I51" s="358">
        <v>98808</v>
      </c>
      <c r="J51" s="359">
        <v>102481</v>
      </c>
      <c r="K51" s="359">
        <v>99277</v>
      </c>
      <c r="L51" s="359">
        <v>99319</v>
      </c>
      <c r="M51" s="360">
        <v>102875</v>
      </c>
    </row>
    <row r="52" spans="2:13" ht="27.75" customHeight="1" x14ac:dyDescent="0.2">
      <c r="B52" s="1190"/>
      <c r="C52" s="1191"/>
      <c r="D52" s="106"/>
      <c r="E52" s="1192" t="s">
        <v>43</v>
      </c>
      <c r="F52" s="1192"/>
      <c r="G52" s="1192"/>
      <c r="H52" s="1193"/>
      <c r="I52" s="358">
        <v>378372</v>
      </c>
      <c r="J52" s="359">
        <v>377319</v>
      </c>
      <c r="K52" s="359">
        <v>388044</v>
      </c>
      <c r="L52" s="359">
        <v>385172</v>
      </c>
      <c r="M52" s="360">
        <v>382583</v>
      </c>
    </row>
    <row r="53" spans="2:13" ht="27.75" customHeight="1" thickBot="1" x14ac:dyDescent="0.25">
      <c r="B53" s="1194" t="s">
        <v>19</v>
      </c>
      <c r="C53" s="1195"/>
      <c r="D53" s="110"/>
      <c r="E53" s="1196" t="s">
        <v>44</v>
      </c>
      <c r="F53" s="1196"/>
      <c r="G53" s="1196"/>
      <c r="H53" s="1197"/>
      <c r="I53" s="361">
        <v>87430</v>
      </c>
      <c r="J53" s="362">
        <v>79697</v>
      </c>
      <c r="K53" s="362">
        <v>56603</v>
      </c>
      <c r="L53" s="362">
        <v>48636</v>
      </c>
      <c r="M53" s="363">
        <v>60989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YXWQ1coN0qCpZpZU4BfXHQEjDFE/C1xhVgSQLdt4kSXNORMp9HtlXtq30nN0VMmbvMMIJ/xKHCdO8403utb75w==" saltValue="HC0uB1kBBQH0vFOIqQCM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3" zoomScale="85" zoomScaleNormal="85" zoomScaleSheetLayoutView="100" workbookViewId="0">
      <selection activeCell="C60" sqref="C60:E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537</v>
      </c>
      <c r="G54" s="119" t="s">
        <v>538</v>
      </c>
      <c r="H54" s="120" t="s">
        <v>539</v>
      </c>
    </row>
    <row r="55" spans="2:8" ht="52.5" customHeight="1" x14ac:dyDescent="0.2">
      <c r="B55" s="121"/>
      <c r="C55" s="1213" t="s">
        <v>46</v>
      </c>
      <c r="D55" s="1213"/>
      <c r="E55" s="1214"/>
      <c r="F55" s="122">
        <v>30288</v>
      </c>
      <c r="G55" s="122">
        <v>37616</v>
      </c>
      <c r="H55" s="123">
        <v>37618</v>
      </c>
    </row>
    <row r="56" spans="2:8" ht="52.5" customHeight="1" x14ac:dyDescent="0.2">
      <c r="B56" s="124"/>
      <c r="C56" s="1215" t="s">
        <v>47</v>
      </c>
      <c r="D56" s="1215"/>
      <c r="E56" s="1216"/>
      <c r="F56" s="125">
        <v>1489</v>
      </c>
      <c r="G56" s="125">
        <v>1479</v>
      </c>
      <c r="H56" s="126">
        <v>8339</v>
      </c>
    </row>
    <row r="57" spans="2:8" ht="53.25" customHeight="1" x14ac:dyDescent="0.2">
      <c r="B57" s="124"/>
      <c r="C57" s="1217" t="s">
        <v>48</v>
      </c>
      <c r="D57" s="1217"/>
      <c r="E57" s="1218"/>
      <c r="F57" s="127">
        <v>24831</v>
      </c>
      <c r="G57" s="127">
        <v>28808</v>
      </c>
      <c r="H57" s="128">
        <v>25138</v>
      </c>
    </row>
    <row r="58" spans="2:8" ht="45.75" customHeight="1" x14ac:dyDescent="0.2">
      <c r="B58" s="129"/>
      <c r="C58" s="1205" t="s">
        <v>587</v>
      </c>
      <c r="D58" s="1206"/>
      <c r="E58" s="1207"/>
      <c r="F58" s="130">
        <v>9135</v>
      </c>
      <c r="G58" s="130">
        <v>12628</v>
      </c>
      <c r="H58" s="131">
        <v>8921</v>
      </c>
    </row>
    <row r="59" spans="2:8" ht="45.75" customHeight="1" x14ac:dyDescent="0.2">
      <c r="B59" s="129"/>
      <c r="C59" s="1205" t="s">
        <v>588</v>
      </c>
      <c r="D59" s="1206"/>
      <c r="E59" s="1207"/>
      <c r="F59" s="130">
        <v>6478</v>
      </c>
      <c r="G59" s="130">
        <v>6978</v>
      </c>
      <c r="H59" s="131">
        <v>7480</v>
      </c>
    </row>
    <row r="60" spans="2:8" ht="45.75" customHeight="1" x14ac:dyDescent="0.2">
      <c r="B60" s="129"/>
      <c r="C60" s="1205" t="s">
        <v>589</v>
      </c>
      <c r="D60" s="1206"/>
      <c r="E60" s="1207"/>
      <c r="F60" s="130">
        <v>3656</v>
      </c>
      <c r="G60" s="130">
        <v>3656</v>
      </c>
      <c r="H60" s="131">
        <v>3656</v>
      </c>
    </row>
    <row r="61" spans="2:8" ht="45.75" customHeight="1" x14ac:dyDescent="0.2">
      <c r="B61" s="129"/>
      <c r="C61" s="1205" t="s">
        <v>590</v>
      </c>
      <c r="D61" s="1206"/>
      <c r="E61" s="1207"/>
      <c r="F61" s="130">
        <v>3922</v>
      </c>
      <c r="G61" s="130">
        <v>3787</v>
      </c>
      <c r="H61" s="131">
        <v>3296</v>
      </c>
    </row>
    <row r="62" spans="2:8" ht="45.75" customHeight="1" thickBot="1" x14ac:dyDescent="0.25">
      <c r="B62" s="132"/>
      <c r="C62" s="1208" t="s">
        <v>591</v>
      </c>
      <c r="D62" s="1209"/>
      <c r="E62" s="1210"/>
      <c r="F62" s="133">
        <v>674</v>
      </c>
      <c r="G62" s="133">
        <v>696</v>
      </c>
      <c r="H62" s="134">
        <v>708</v>
      </c>
    </row>
    <row r="63" spans="2:8" ht="52.5" customHeight="1" thickBot="1" x14ac:dyDescent="0.25">
      <c r="B63" s="135"/>
      <c r="C63" s="1211" t="s">
        <v>49</v>
      </c>
      <c r="D63" s="1211"/>
      <c r="E63" s="1212"/>
      <c r="F63" s="136">
        <v>56608</v>
      </c>
      <c r="G63" s="136">
        <v>67903</v>
      </c>
      <c r="H63" s="137">
        <v>71095</v>
      </c>
    </row>
    <row r="64" spans="2:8" ht="13.2" x14ac:dyDescent="0.2"/>
  </sheetData>
  <sheetProtection algorithmName="SHA-512" hashValue="6IfRUphcll2DoQkmtqjMKEB3WC7zQliSHI49H2qfjHRoR8ovnJUM3T9r5yxzzyE9MpQwdjywYkJx3aR/g6hkzQ==" saltValue="Veweu3Zt5/0+X9iA4N3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534</v>
      </c>
      <c r="G2" s="151"/>
      <c r="H2" s="152"/>
    </row>
    <row r="3" spans="1:8" x14ac:dyDescent="0.2">
      <c r="A3" s="148" t="s">
        <v>527</v>
      </c>
      <c r="B3" s="153"/>
      <c r="C3" s="154"/>
      <c r="D3" s="155">
        <v>55672</v>
      </c>
      <c r="E3" s="156"/>
      <c r="F3" s="157">
        <v>57132</v>
      </c>
      <c r="G3" s="158"/>
      <c r="H3" s="159"/>
    </row>
    <row r="4" spans="1:8" x14ac:dyDescent="0.2">
      <c r="A4" s="160"/>
      <c r="B4" s="161"/>
      <c r="C4" s="162"/>
      <c r="D4" s="163">
        <v>40277</v>
      </c>
      <c r="E4" s="164"/>
      <c r="F4" s="165">
        <v>30126</v>
      </c>
      <c r="G4" s="166"/>
      <c r="H4" s="167"/>
    </row>
    <row r="5" spans="1:8" x14ac:dyDescent="0.2">
      <c r="A5" s="148" t="s">
        <v>529</v>
      </c>
      <c r="B5" s="153"/>
      <c r="C5" s="154"/>
      <c r="D5" s="155">
        <v>51789</v>
      </c>
      <c r="E5" s="156"/>
      <c r="F5" s="157">
        <v>58766</v>
      </c>
      <c r="G5" s="158"/>
      <c r="H5" s="159"/>
    </row>
    <row r="6" spans="1:8" x14ac:dyDescent="0.2">
      <c r="A6" s="160"/>
      <c r="B6" s="161"/>
      <c r="C6" s="162"/>
      <c r="D6" s="163">
        <v>31598</v>
      </c>
      <c r="E6" s="164"/>
      <c r="F6" s="165">
        <v>29363</v>
      </c>
      <c r="G6" s="166"/>
      <c r="H6" s="167"/>
    </row>
    <row r="7" spans="1:8" x14ac:dyDescent="0.2">
      <c r="A7" s="148" t="s">
        <v>530</v>
      </c>
      <c r="B7" s="153"/>
      <c r="C7" s="154"/>
      <c r="D7" s="155">
        <v>53789</v>
      </c>
      <c r="E7" s="156"/>
      <c r="F7" s="157">
        <v>62482</v>
      </c>
      <c r="G7" s="158"/>
      <c r="H7" s="159"/>
    </row>
    <row r="8" spans="1:8" x14ac:dyDescent="0.2">
      <c r="A8" s="160"/>
      <c r="B8" s="161"/>
      <c r="C8" s="162"/>
      <c r="D8" s="163">
        <v>34571</v>
      </c>
      <c r="E8" s="164"/>
      <c r="F8" s="165">
        <v>34626</v>
      </c>
      <c r="G8" s="166"/>
      <c r="H8" s="167"/>
    </row>
    <row r="9" spans="1:8" x14ac:dyDescent="0.2">
      <c r="A9" s="148" t="s">
        <v>531</v>
      </c>
      <c r="B9" s="153"/>
      <c r="C9" s="154"/>
      <c r="D9" s="155">
        <v>54196</v>
      </c>
      <c r="E9" s="156"/>
      <c r="F9" s="157">
        <v>59288</v>
      </c>
      <c r="G9" s="158"/>
      <c r="H9" s="159"/>
    </row>
    <row r="10" spans="1:8" x14ac:dyDescent="0.2">
      <c r="A10" s="160"/>
      <c r="B10" s="161"/>
      <c r="C10" s="162"/>
      <c r="D10" s="163">
        <v>31561</v>
      </c>
      <c r="E10" s="164"/>
      <c r="F10" s="165">
        <v>32670</v>
      </c>
      <c r="G10" s="166"/>
      <c r="H10" s="167"/>
    </row>
    <row r="11" spans="1:8" x14ac:dyDescent="0.2">
      <c r="A11" s="148" t="s">
        <v>532</v>
      </c>
      <c r="B11" s="153"/>
      <c r="C11" s="154"/>
      <c r="D11" s="155">
        <v>71690</v>
      </c>
      <c r="E11" s="156"/>
      <c r="F11" s="157">
        <v>63490</v>
      </c>
      <c r="G11" s="158"/>
      <c r="H11" s="159"/>
    </row>
    <row r="12" spans="1:8" x14ac:dyDescent="0.2">
      <c r="A12" s="160"/>
      <c r="B12" s="161"/>
      <c r="C12" s="168"/>
      <c r="D12" s="163">
        <v>35160</v>
      </c>
      <c r="E12" s="164"/>
      <c r="F12" s="165">
        <v>35347</v>
      </c>
      <c r="G12" s="166"/>
      <c r="H12" s="167"/>
    </row>
    <row r="13" spans="1:8" x14ac:dyDescent="0.2">
      <c r="A13" s="148"/>
      <c r="B13" s="153"/>
      <c r="C13" s="169"/>
      <c r="D13" s="170">
        <v>57427</v>
      </c>
      <c r="E13" s="171"/>
      <c r="F13" s="172">
        <v>60232</v>
      </c>
      <c r="G13" s="173"/>
      <c r="H13" s="159"/>
    </row>
    <row r="14" spans="1:8" x14ac:dyDescent="0.2">
      <c r="A14" s="160"/>
      <c r="B14" s="161"/>
      <c r="C14" s="162"/>
      <c r="D14" s="163">
        <v>34633</v>
      </c>
      <c r="E14" s="164"/>
      <c r="F14" s="165">
        <v>32426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0.57999999999999996</v>
      </c>
      <c r="C19" s="174">
        <f>ROUND(VALUE(SUBSTITUTE(実質収支比率等に係る経年分析!G$48,"▲","-")),2)</f>
        <v>2.52</v>
      </c>
      <c r="D19" s="174">
        <f>ROUND(VALUE(SUBSTITUTE(実質収支比率等に係る経年分析!H$48,"▲","-")),2)</f>
        <v>2.2400000000000002</v>
      </c>
      <c r="E19" s="174">
        <f>ROUND(VALUE(SUBSTITUTE(実質収支比率等に係る経年分析!I$48,"▲","-")),2)</f>
        <v>1.85</v>
      </c>
      <c r="F19" s="174">
        <f>ROUND(VALUE(SUBSTITUTE(実質収支比率等に係る経年分析!J$48,"▲","-")),2)</f>
        <v>3.62</v>
      </c>
    </row>
    <row r="20" spans="1:11" x14ac:dyDescent="0.2">
      <c r="A20" s="174" t="s">
        <v>53</v>
      </c>
      <c r="B20" s="174">
        <f>ROUND(VALUE(SUBSTITUTE(実質収支比率等に係る経年分析!F$47,"▲","-")),2)</f>
        <v>7.55</v>
      </c>
      <c r="C20" s="174">
        <f>ROUND(VALUE(SUBSTITUTE(実質収支比率等に係る経年分析!G$47,"▲","-")),2)</f>
        <v>7.27</v>
      </c>
      <c r="D20" s="174">
        <f>ROUND(VALUE(SUBSTITUTE(実質収支比率等に係る経年分析!H$47,"▲","-")),2)</f>
        <v>9.27</v>
      </c>
      <c r="E20" s="174">
        <f>ROUND(VALUE(SUBSTITUTE(実質収支比率等に係る経年分析!I$47,"▲","-")),2)</f>
        <v>11.65</v>
      </c>
      <c r="F20" s="174">
        <f>ROUND(VALUE(SUBSTITUTE(実質収支比率等に係る経年分析!J$47,"▲","-")),2)</f>
        <v>11.38</v>
      </c>
    </row>
    <row r="21" spans="1:11" x14ac:dyDescent="0.2">
      <c r="A21" s="174" t="s">
        <v>54</v>
      </c>
      <c r="B21" s="174">
        <f>IF(ISNUMBER(VALUE(SUBSTITUTE(実質収支比率等に係る経年分析!F$49,"▲","-"))),ROUND(VALUE(SUBSTITUTE(実質収支比率等に係る経年分析!F$49,"▲","-")),2),NA())</f>
        <v>0.08</v>
      </c>
      <c r="C21" s="174">
        <f>IF(ISNUMBER(VALUE(SUBSTITUTE(実質収支比率等に係る経年分析!G$49,"▲","-"))),ROUND(VALUE(SUBSTITUTE(実質収支比率等に係る経年分析!G$49,"▲","-")),2),NA())</f>
        <v>1.87</v>
      </c>
      <c r="D21" s="174">
        <f>IF(ISNUMBER(VALUE(SUBSTITUTE(実質収支比率等に係る経年分析!H$49,"▲","-"))),ROUND(VALUE(SUBSTITUTE(実質収支比率等に係る経年分析!H$49,"▲","-")),2),NA())</f>
        <v>2.2400000000000002</v>
      </c>
      <c r="E21" s="174">
        <f>IF(ISNUMBER(VALUE(SUBSTITUTE(実質収支比率等に係る経年分析!I$49,"▲","-"))),ROUND(VALUE(SUBSTITUTE(実質収支比率等に係る経年分析!I$49,"▲","-")),2),NA())</f>
        <v>1.85</v>
      </c>
      <c r="F21" s="174">
        <f>IF(ISNUMBER(VALUE(SUBSTITUTE(実質収支比率等に係る経年分析!J$49,"▲","-"))),ROUND(VALUE(SUBSTITUTE(実質収支比率等に係る経年分析!J$49,"▲","-")),2),NA())</f>
        <v>1.82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さいたま市食肉中央卸売市場及びと畜場事業特別会計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さいたま市後期高齢者医療事業特別会計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2">
      <c r="A31" s="175" t="str">
        <f>IF(連結実質赤字比率に係る赤字・黒字の構成分析!C$39="",NA(),連結実質赤字比率に係る赤字・黒字の構成分析!C$39)</f>
        <v>さいたま市国民健康保険事業特別会計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2">
      <c r="A32" s="175" t="str">
        <f>IF(連結実質赤字比率に係る赤字・黒字の構成分析!C$38="",NA(),連結実質赤字比率に係る赤字・黒字の構成分析!C$38)</f>
        <v>さいたま市介護保険事業特別会計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0.33</v>
      </c>
    </row>
    <row r="33" spans="1:16" x14ac:dyDescent="0.2">
      <c r="A33" s="175" t="str">
        <f>IF(連結実質赤字比率に係る赤字・黒字の構成分析!C$37="",NA(),連結実質赤字比率に係る赤字・黒字の構成分析!C$37)</f>
        <v>さいたま市病院事業会計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2.5499999999999998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1.35</v>
      </c>
    </row>
    <row r="34" spans="1:16" x14ac:dyDescent="0.2">
      <c r="A34" s="175" t="str">
        <f>IF(連結実質赤字比率に係る赤字・黒字の構成分析!C$36="",NA(),連結実質赤字比率に係る赤字・黒字の構成分析!C$36)</f>
        <v>さいたま市下水道事業会計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1.54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0.57999999999999996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2.5099999999999998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2.2400000000000002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1.84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3.61</v>
      </c>
    </row>
    <row r="36" spans="1:16" x14ac:dyDescent="0.2">
      <c r="A36" s="175" t="str">
        <f>IF(連結実質赤字比率に係る赤字・黒字の構成分析!C$34="",NA(),連結実質赤字比率に係る赤字・黒字の構成分析!C$34)</f>
        <v>さいたま市水道事業会計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3.91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3.64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3.84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3.86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3.75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41621</v>
      </c>
      <c r="E42" s="176"/>
      <c r="F42" s="176"/>
      <c r="G42" s="176">
        <f>'実質公債費比率（分子）の構造'!L$52</f>
        <v>41316</v>
      </c>
      <c r="H42" s="176"/>
      <c r="I42" s="176"/>
      <c r="J42" s="176">
        <f>'実質公債費比率（分子）の構造'!M$52</f>
        <v>39956</v>
      </c>
      <c r="K42" s="176"/>
      <c r="L42" s="176"/>
      <c r="M42" s="176">
        <f>'実質公債費比率（分子）の構造'!N$52</f>
        <v>40873</v>
      </c>
      <c r="N42" s="176"/>
      <c r="O42" s="176"/>
      <c r="P42" s="176">
        <f>'実質公債費比率（分子）の構造'!O$52</f>
        <v>41163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581</v>
      </c>
      <c r="C44" s="176"/>
      <c r="D44" s="176"/>
      <c r="E44" s="176">
        <f>'実質公債費比率（分子）の構造'!L$50</f>
        <v>577</v>
      </c>
      <c r="F44" s="176"/>
      <c r="G44" s="176"/>
      <c r="H44" s="176">
        <f>'実質公債費比率（分子）の構造'!M$50</f>
        <v>570</v>
      </c>
      <c r="I44" s="176"/>
      <c r="J44" s="176"/>
      <c r="K44" s="176">
        <f>'実質公債費比率（分子）の構造'!N$50</f>
        <v>625</v>
      </c>
      <c r="L44" s="176"/>
      <c r="M44" s="176"/>
      <c r="N44" s="176">
        <f>'実質公債費比率（分子）の構造'!O$50</f>
        <v>308</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4435</v>
      </c>
      <c r="C46" s="176"/>
      <c r="D46" s="176"/>
      <c r="E46" s="176">
        <f>'実質公債費比率（分子）の構造'!L$48</f>
        <v>5143</v>
      </c>
      <c r="F46" s="176"/>
      <c r="G46" s="176"/>
      <c r="H46" s="176">
        <f>'実質公債費比率（分子）の構造'!M$48</f>
        <v>5417</v>
      </c>
      <c r="I46" s="176"/>
      <c r="J46" s="176"/>
      <c r="K46" s="176">
        <f>'実質公債費比率（分子）の構造'!N$48</f>
        <v>5205</v>
      </c>
      <c r="L46" s="176"/>
      <c r="M46" s="176"/>
      <c r="N46" s="176">
        <f>'実質公債費比率（分子）の構造'!O$48</f>
        <v>4898</v>
      </c>
      <c r="O46" s="176"/>
      <c r="P46" s="176"/>
    </row>
    <row r="47" spans="1:16" x14ac:dyDescent="0.2">
      <c r="A47" s="176" t="s">
        <v>12</v>
      </c>
      <c r="B47" s="176">
        <f>'実質公債費比率（分子）の構造'!K$47</f>
        <v>3333</v>
      </c>
      <c r="C47" s="176"/>
      <c r="D47" s="176"/>
      <c r="E47" s="176">
        <f>'実質公債費比率（分子）の構造'!L$47</f>
        <v>3333</v>
      </c>
      <c r="F47" s="176"/>
      <c r="G47" s="176"/>
      <c r="H47" s="176">
        <f>'実質公債費比率（分子）の構造'!M$47</f>
        <v>3333</v>
      </c>
      <c r="I47" s="176"/>
      <c r="J47" s="176"/>
      <c r="K47" s="176">
        <f>'実質公債費比率（分子）の構造'!N$47</f>
        <v>3333</v>
      </c>
      <c r="L47" s="176"/>
      <c r="M47" s="176"/>
      <c r="N47" s="176">
        <f>'実質公債費比率（分子）の構造'!O$47</f>
        <v>3333</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49397</v>
      </c>
      <c r="C49" s="176"/>
      <c r="D49" s="176"/>
      <c r="E49" s="176">
        <f>'実質公債費比率（分子）の構造'!L$45</f>
        <v>51260</v>
      </c>
      <c r="F49" s="176"/>
      <c r="G49" s="176"/>
      <c r="H49" s="176">
        <f>'実質公債費比率（分子）の構造'!M$45</f>
        <v>51303</v>
      </c>
      <c r="I49" s="176"/>
      <c r="J49" s="176"/>
      <c r="K49" s="176">
        <f>'実質公債費比率（分子）の構造'!N$45</f>
        <v>50314</v>
      </c>
      <c r="L49" s="176"/>
      <c r="M49" s="176"/>
      <c r="N49" s="176">
        <f>'実質公債費比率（分子）の構造'!O$45</f>
        <v>50392</v>
      </c>
      <c r="O49" s="176"/>
      <c r="P49" s="176"/>
    </row>
    <row r="50" spans="1:16" x14ac:dyDescent="0.2">
      <c r="A50" s="176" t="s">
        <v>67</v>
      </c>
      <c r="B50" s="176" t="e">
        <f>NA()</f>
        <v>#N/A</v>
      </c>
      <c r="C50" s="176">
        <f>IF(ISNUMBER('実質公債費比率（分子）の構造'!K$53),'実質公債費比率（分子）の構造'!K$53,NA())</f>
        <v>16125</v>
      </c>
      <c r="D50" s="176" t="e">
        <f>NA()</f>
        <v>#N/A</v>
      </c>
      <c r="E50" s="176" t="e">
        <f>NA()</f>
        <v>#N/A</v>
      </c>
      <c r="F50" s="176">
        <f>IF(ISNUMBER('実質公債費比率（分子）の構造'!L$53),'実質公債費比率（分子）の構造'!L$53,NA())</f>
        <v>18997</v>
      </c>
      <c r="G50" s="176" t="e">
        <f>NA()</f>
        <v>#N/A</v>
      </c>
      <c r="H50" s="176" t="e">
        <f>NA()</f>
        <v>#N/A</v>
      </c>
      <c r="I50" s="176">
        <f>IF(ISNUMBER('実質公債費比率（分子）の構造'!M$53),'実質公債費比率（分子）の構造'!M$53,NA())</f>
        <v>20667</v>
      </c>
      <c r="J50" s="176" t="e">
        <f>NA()</f>
        <v>#N/A</v>
      </c>
      <c r="K50" s="176" t="e">
        <f>NA()</f>
        <v>#N/A</v>
      </c>
      <c r="L50" s="176">
        <f>IF(ISNUMBER('実質公債費比率（分子）の構造'!N$53),'実質公債費比率（分子）の構造'!N$53,NA())</f>
        <v>18604</v>
      </c>
      <c r="M50" s="176" t="e">
        <f>NA()</f>
        <v>#N/A</v>
      </c>
      <c r="N50" s="176" t="e">
        <f>NA()</f>
        <v>#N/A</v>
      </c>
      <c r="O50" s="176">
        <f>IF(ISNUMBER('実質公債費比率（分子）の構造'!O$53),'実質公債費比率（分子）の構造'!O$53,NA())</f>
        <v>17768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378372</v>
      </c>
      <c r="E56" s="175"/>
      <c r="F56" s="175"/>
      <c r="G56" s="175">
        <f>'将来負担比率（分子）の構造'!J$52</f>
        <v>377319</v>
      </c>
      <c r="H56" s="175"/>
      <c r="I56" s="175"/>
      <c r="J56" s="175">
        <f>'将来負担比率（分子）の構造'!K$52</f>
        <v>388044</v>
      </c>
      <c r="K56" s="175"/>
      <c r="L56" s="175"/>
      <c r="M56" s="175">
        <f>'将来負担比率（分子）の構造'!L$52</f>
        <v>385172</v>
      </c>
      <c r="N56" s="175"/>
      <c r="O56" s="175"/>
      <c r="P56" s="175">
        <f>'将来負担比率（分子）の構造'!M$52</f>
        <v>382583</v>
      </c>
    </row>
    <row r="57" spans="1:16" x14ac:dyDescent="0.2">
      <c r="A57" s="175" t="s">
        <v>42</v>
      </c>
      <c r="B57" s="175"/>
      <c r="C57" s="175"/>
      <c r="D57" s="175">
        <f>'将来負担比率（分子）の構造'!I$51</f>
        <v>98808</v>
      </c>
      <c r="E57" s="175"/>
      <c r="F57" s="175"/>
      <c r="G57" s="175">
        <f>'将来負担比率（分子）の構造'!J$51</f>
        <v>102481</v>
      </c>
      <c r="H57" s="175"/>
      <c r="I57" s="175"/>
      <c r="J57" s="175">
        <f>'将来負担比率（分子）の構造'!K$51</f>
        <v>99277</v>
      </c>
      <c r="K57" s="175"/>
      <c r="L57" s="175"/>
      <c r="M57" s="175">
        <f>'将来負担比率（分子）の構造'!L$51</f>
        <v>99319</v>
      </c>
      <c r="N57" s="175"/>
      <c r="O57" s="175"/>
      <c r="P57" s="175">
        <f>'将来負担比率（分子）の構造'!M$51</f>
        <v>102875</v>
      </c>
    </row>
    <row r="58" spans="1:16" x14ac:dyDescent="0.2">
      <c r="A58" s="175" t="s">
        <v>41</v>
      </c>
      <c r="B58" s="175"/>
      <c r="C58" s="175"/>
      <c r="D58" s="175">
        <f>'将来負担比率（分子）の構造'!I$50</f>
        <v>61315</v>
      </c>
      <c r="E58" s="175"/>
      <c r="F58" s="175"/>
      <c r="G58" s="175">
        <f>'将来負担比率（分子）の構造'!J$50</f>
        <v>59776</v>
      </c>
      <c r="H58" s="175"/>
      <c r="I58" s="175"/>
      <c r="J58" s="175">
        <f>'将来負担比率（分子）の構造'!K$50</f>
        <v>74211</v>
      </c>
      <c r="K58" s="175"/>
      <c r="L58" s="175"/>
      <c r="M58" s="175">
        <f>'将来負担比率（分子）の構造'!L$50</f>
        <v>84981</v>
      </c>
      <c r="N58" s="175"/>
      <c r="O58" s="175"/>
      <c r="P58" s="175">
        <f>'将来負担比率（分子）の構造'!M$50</f>
        <v>89334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435</v>
      </c>
      <c r="C61" s="175"/>
      <c r="D61" s="175"/>
      <c r="E61" s="175">
        <f>'将来負担比率（分子）の構造'!J$46</f>
        <v>407</v>
      </c>
      <c r="F61" s="175"/>
      <c r="G61" s="175"/>
      <c r="H61" s="175">
        <f>'将来負担比率（分子）の構造'!K$46</f>
        <v>407</v>
      </c>
      <c r="I61" s="175"/>
      <c r="J61" s="175"/>
      <c r="K61" s="175">
        <f>'将来負担比率（分子）の構造'!L$46</f>
        <v>620</v>
      </c>
      <c r="L61" s="175"/>
      <c r="M61" s="175"/>
      <c r="N61" s="175">
        <f>'将来負担比率（分子）の構造'!M$46</f>
        <v>521</v>
      </c>
      <c r="O61" s="175"/>
      <c r="P61" s="175"/>
    </row>
    <row r="62" spans="1:16" x14ac:dyDescent="0.2">
      <c r="A62" s="175" t="s">
        <v>35</v>
      </c>
      <c r="B62" s="175">
        <f>'将来負担比率（分子）の構造'!I$45</f>
        <v>74154</v>
      </c>
      <c r="C62" s="175"/>
      <c r="D62" s="175"/>
      <c r="E62" s="175">
        <f>'将来負担比率（分子）の構造'!J$45</f>
        <v>75224</v>
      </c>
      <c r="F62" s="175"/>
      <c r="G62" s="175"/>
      <c r="H62" s="175">
        <f>'将来負担比率（分子）の構造'!K$45</f>
        <v>74603</v>
      </c>
      <c r="I62" s="175"/>
      <c r="J62" s="175"/>
      <c r="K62" s="175">
        <f>'将来負担比率（分子）の構造'!L$45</f>
        <v>75184</v>
      </c>
      <c r="L62" s="175"/>
      <c r="M62" s="175"/>
      <c r="N62" s="175">
        <f>'将来負担比率（分子）の構造'!M$45</f>
        <v>79184</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75693</v>
      </c>
      <c r="C64" s="175"/>
      <c r="D64" s="175"/>
      <c r="E64" s="175">
        <f>'将来負担比率（分子）の構造'!J$43</f>
        <v>73023</v>
      </c>
      <c r="F64" s="175"/>
      <c r="G64" s="175"/>
      <c r="H64" s="175">
        <f>'将来負担比率（分子）の構造'!K$43</f>
        <v>70512</v>
      </c>
      <c r="I64" s="175"/>
      <c r="J64" s="175"/>
      <c r="K64" s="175">
        <f>'将来負担比率（分子）の構造'!L$43</f>
        <v>68241</v>
      </c>
      <c r="L64" s="175"/>
      <c r="M64" s="175"/>
      <c r="N64" s="175">
        <f>'将来負担比率（分子）の構造'!M$43</f>
        <v>66356</v>
      </c>
      <c r="O64" s="175"/>
      <c r="P64" s="175"/>
    </row>
    <row r="65" spans="1:16" x14ac:dyDescent="0.2">
      <c r="A65" s="175" t="s">
        <v>32</v>
      </c>
      <c r="B65" s="175">
        <f>'将来負担比率（分子）の構造'!I$42</f>
        <v>4599</v>
      </c>
      <c r="C65" s="175"/>
      <c r="D65" s="175"/>
      <c r="E65" s="175">
        <f>'将来負担比率（分子）の構造'!J$42</f>
        <v>4078</v>
      </c>
      <c r="F65" s="175"/>
      <c r="G65" s="175"/>
      <c r="H65" s="175">
        <f>'将来負担比率（分子）の構造'!K$42</f>
        <v>4277</v>
      </c>
      <c r="I65" s="175"/>
      <c r="J65" s="175"/>
      <c r="K65" s="175">
        <f>'将来負担比率（分子）の構造'!L$42</f>
        <v>4029</v>
      </c>
      <c r="L65" s="175"/>
      <c r="M65" s="175"/>
      <c r="N65" s="175">
        <f>'将来負担比率（分子）の構造'!M$42</f>
        <v>3444</v>
      </c>
      <c r="O65" s="175"/>
      <c r="P65" s="175"/>
    </row>
    <row r="66" spans="1:16" x14ac:dyDescent="0.2">
      <c r="A66" s="175" t="s">
        <v>31</v>
      </c>
      <c r="B66" s="175">
        <f>'将来負担比率（分子）の構造'!I$41</f>
        <v>471043</v>
      </c>
      <c r="C66" s="175"/>
      <c r="D66" s="175"/>
      <c r="E66" s="175">
        <f>'将来負担比率（分子）の構造'!J$41</f>
        <v>466542</v>
      </c>
      <c r="F66" s="175"/>
      <c r="G66" s="175"/>
      <c r="H66" s="175">
        <f>'将来負担比率（分子）の構造'!K$41</f>
        <v>468335</v>
      </c>
      <c r="I66" s="175"/>
      <c r="J66" s="175"/>
      <c r="K66" s="175">
        <f>'将来負担比率（分子）の構造'!L$41</f>
        <v>470035</v>
      </c>
      <c r="L66" s="175"/>
      <c r="M66" s="175"/>
      <c r="N66" s="175">
        <f>'将来負担比率（分子）の構造'!M$41</f>
        <v>486277</v>
      </c>
      <c r="O66" s="175"/>
      <c r="P66" s="175"/>
    </row>
    <row r="67" spans="1:16" x14ac:dyDescent="0.2">
      <c r="A67" s="175" t="s">
        <v>71</v>
      </c>
      <c r="B67" s="175" t="e">
        <f>NA()</f>
        <v>#N/A</v>
      </c>
      <c r="C67" s="175">
        <f>IF(ISNUMBER('将来負担比率（分子）の構造'!I$53), IF('将来負担比率（分子）の構造'!I$53 &lt; 0, 0, '将来負担比率（分子）の構造'!I$53), NA())</f>
        <v>87430</v>
      </c>
      <c r="D67" s="175" t="e">
        <f>NA()</f>
        <v>#N/A</v>
      </c>
      <c r="E67" s="175" t="e">
        <f>NA()</f>
        <v>#N/A</v>
      </c>
      <c r="F67" s="175">
        <f>IF(ISNUMBER('将来負担比率（分子）の構造'!J$53), IF('将来負担比率（分子）の構造'!J$53 &lt; 0, 0, '将来負担比率（分子）の構造'!J$53), NA())</f>
        <v>79697</v>
      </c>
      <c r="G67" s="175" t="e">
        <f>NA()</f>
        <v>#N/A</v>
      </c>
      <c r="H67" s="175" t="e">
        <f>NA()</f>
        <v>#N/A</v>
      </c>
      <c r="I67" s="175">
        <f>IF(ISNUMBER('将来負担比率（分子）の構造'!K$53), IF('将来負担比率（分子）の構造'!K$53 &lt; 0, 0, '将来負担比率（分子）の構造'!K$53), NA())</f>
        <v>56603</v>
      </c>
      <c r="J67" s="175" t="e">
        <f>NA()</f>
        <v>#N/A</v>
      </c>
      <c r="K67" s="175" t="e">
        <f>NA()</f>
        <v>#N/A</v>
      </c>
      <c r="L67" s="175">
        <f>IF(ISNUMBER('将来負担比率（分子）の構造'!L$53), IF('将来負担比率（分子）の構造'!L$53 &lt; 0, 0, '将来負担比率（分子）の構造'!L$53), NA())</f>
        <v>48636</v>
      </c>
      <c r="M67" s="175" t="e">
        <f>NA()</f>
        <v>#N/A</v>
      </c>
      <c r="N67" s="175" t="e">
        <f>NA()</f>
        <v>#N/A</v>
      </c>
      <c r="O67" s="175">
        <f>IF(ISNUMBER('将来負担比率（分子）の構造'!M$53), IF('将来負担比率（分子）の構造'!M$53 &lt; 0, 0, '将来負担比率（分子）の構造'!M$53), NA())</f>
        <v>60989</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30288</v>
      </c>
      <c r="C72" s="179">
        <f>基金残高に係る経年分析!G55</f>
        <v>37616</v>
      </c>
      <c r="D72" s="179">
        <f>基金残高に係る経年分析!H55</f>
        <v>37618</v>
      </c>
    </row>
    <row r="73" spans="1:16" x14ac:dyDescent="0.2">
      <c r="A73" s="178" t="s">
        <v>74</v>
      </c>
      <c r="B73" s="179">
        <f>基金残高に係る経年分析!F56</f>
        <v>1489</v>
      </c>
      <c r="C73" s="179">
        <f>基金残高に係る経年分析!G56</f>
        <v>1479</v>
      </c>
      <c r="D73" s="179">
        <f>基金残高に係る経年分析!H56</f>
        <v>8339</v>
      </c>
    </row>
    <row r="74" spans="1:16" x14ac:dyDescent="0.2">
      <c r="A74" s="178" t="s">
        <v>75</v>
      </c>
      <c r="B74" s="179">
        <f>基金残高に係る経年分析!F57</f>
        <v>24831</v>
      </c>
      <c r="C74" s="179">
        <f>基金残高に係る経年分析!G57</f>
        <v>28808</v>
      </c>
      <c r="D74" s="179">
        <f>基金残高に係る経年分析!H57</f>
        <v>25138</v>
      </c>
    </row>
  </sheetData>
  <sheetProtection algorithmName="SHA-512" hashValue="EsjjcMMM4/Y2HEaATHbuXDCSaW0SOXvX8ne0Oi+4/pBGsMNzE3Sdl792PKLahqOy/i/IM72v1bIvbOlgOIYydw==" saltValue="siAKGNpa3OIBIK6RuiMu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290530147</v>
      </c>
      <c r="S5" s="677"/>
      <c r="T5" s="677"/>
      <c r="U5" s="677"/>
      <c r="V5" s="677"/>
      <c r="W5" s="677"/>
      <c r="X5" s="677"/>
      <c r="Y5" s="702"/>
      <c r="Z5" s="715">
        <v>42.6</v>
      </c>
      <c r="AA5" s="715"/>
      <c r="AB5" s="715"/>
      <c r="AC5" s="715"/>
      <c r="AD5" s="716">
        <v>270519336</v>
      </c>
      <c r="AE5" s="716"/>
      <c r="AF5" s="716"/>
      <c r="AG5" s="716"/>
      <c r="AH5" s="716"/>
      <c r="AI5" s="716"/>
      <c r="AJ5" s="716"/>
      <c r="AK5" s="716"/>
      <c r="AL5" s="703">
        <v>80.8</v>
      </c>
      <c r="AM5" s="685"/>
      <c r="AN5" s="685"/>
      <c r="AO5" s="704"/>
      <c r="AP5" s="679" t="s">
        <v>216</v>
      </c>
      <c r="AQ5" s="680"/>
      <c r="AR5" s="680"/>
      <c r="AS5" s="680"/>
      <c r="AT5" s="680"/>
      <c r="AU5" s="680"/>
      <c r="AV5" s="680"/>
      <c r="AW5" s="680"/>
      <c r="AX5" s="680"/>
      <c r="AY5" s="680"/>
      <c r="AZ5" s="680"/>
      <c r="BA5" s="680"/>
      <c r="BB5" s="680"/>
      <c r="BC5" s="680"/>
      <c r="BD5" s="680"/>
      <c r="BE5" s="680"/>
      <c r="BF5" s="681"/>
      <c r="BG5" s="621">
        <v>265537236</v>
      </c>
      <c r="BH5" s="622"/>
      <c r="BI5" s="622"/>
      <c r="BJ5" s="622"/>
      <c r="BK5" s="622"/>
      <c r="BL5" s="622"/>
      <c r="BM5" s="622"/>
      <c r="BN5" s="623"/>
      <c r="BO5" s="659">
        <v>91.4</v>
      </c>
      <c r="BP5" s="659"/>
      <c r="BQ5" s="659"/>
      <c r="BR5" s="659"/>
      <c r="BS5" s="660">
        <v>3675228</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2996462</v>
      </c>
      <c r="S6" s="622"/>
      <c r="T6" s="622"/>
      <c r="U6" s="622"/>
      <c r="V6" s="622"/>
      <c r="W6" s="622"/>
      <c r="X6" s="622"/>
      <c r="Y6" s="623"/>
      <c r="Z6" s="659">
        <v>0.4</v>
      </c>
      <c r="AA6" s="659"/>
      <c r="AB6" s="659"/>
      <c r="AC6" s="659"/>
      <c r="AD6" s="660">
        <v>2996462</v>
      </c>
      <c r="AE6" s="660"/>
      <c r="AF6" s="660"/>
      <c r="AG6" s="660"/>
      <c r="AH6" s="660"/>
      <c r="AI6" s="660"/>
      <c r="AJ6" s="660"/>
      <c r="AK6" s="660"/>
      <c r="AL6" s="624">
        <v>0.9</v>
      </c>
      <c r="AM6" s="625"/>
      <c r="AN6" s="625"/>
      <c r="AO6" s="661"/>
      <c r="AP6" s="618" t="s">
        <v>221</v>
      </c>
      <c r="AQ6" s="619"/>
      <c r="AR6" s="619"/>
      <c r="AS6" s="619"/>
      <c r="AT6" s="619"/>
      <c r="AU6" s="619"/>
      <c r="AV6" s="619"/>
      <c r="AW6" s="619"/>
      <c r="AX6" s="619"/>
      <c r="AY6" s="619"/>
      <c r="AZ6" s="619"/>
      <c r="BA6" s="619"/>
      <c r="BB6" s="619"/>
      <c r="BC6" s="619"/>
      <c r="BD6" s="619"/>
      <c r="BE6" s="619"/>
      <c r="BF6" s="620"/>
      <c r="BG6" s="621">
        <v>265537236</v>
      </c>
      <c r="BH6" s="622"/>
      <c r="BI6" s="622"/>
      <c r="BJ6" s="622"/>
      <c r="BK6" s="622"/>
      <c r="BL6" s="622"/>
      <c r="BM6" s="622"/>
      <c r="BN6" s="623"/>
      <c r="BO6" s="659">
        <v>91.4</v>
      </c>
      <c r="BP6" s="659"/>
      <c r="BQ6" s="659"/>
      <c r="BR6" s="659"/>
      <c r="BS6" s="660">
        <v>3675228</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1606745</v>
      </c>
      <c r="CS6" s="622"/>
      <c r="CT6" s="622"/>
      <c r="CU6" s="622"/>
      <c r="CV6" s="622"/>
      <c r="CW6" s="622"/>
      <c r="CX6" s="622"/>
      <c r="CY6" s="623"/>
      <c r="CZ6" s="703">
        <v>0.2</v>
      </c>
      <c r="DA6" s="685"/>
      <c r="DB6" s="685"/>
      <c r="DC6" s="705"/>
      <c r="DD6" s="627" t="s">
        <v>122</v>
      </c>
      <c r="DE6" s="622"/>
      <c r="DF6" s="622"/>
      <c r="DG6" s="622"/>
      <c r="DH6" s="622"/>
      <c r="DI6" s="622"/>
      <c r="DJ6" s="622"/>
      <c r="DK6" s="622"/>
      <c r="DL6" s="622"/>
      <c r="DM6" s="622"/>
      <c r="DN6" s="622"/>
      <c r="DO6" s="622"/>
      <c r="DP6" s="623"/>
      <c r="DQ6" s="627">
        <v>1605974</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86960</v>
      </c>
      <c r="S7" s="622"/>
      <c r="T7" s="622"/>
      <c r="U7" s="622"/>
      <c r="V7" s="622"/>
      <c r="W7" s="622"/>
      <c r="X7" s="622"/>
      <c r="Y7" s="623"/>
      <c r="Z7" s="659">
        <v>0</v>
      </c>
      <c r="AA7" s="659"/>
      <c r="AB7" s="659"/>
      <c r="AC7" s="659"/>
      <c r="AD7" s="660">
        <v>86960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162484317</v>
      </c>
      <c r="BH7" s="622"/>
      <c r="BI7" s="622"/>
      <c r="BJ7" s="622"/>
      <c r="BK7" s="622"/>
      <c r="BL7" s="622"/>
      <c r="BM7" s="622"/>
      <c r="BN7" s="623"/>
      <c r="BO7" s="659">
        <v>55.9</v>
      </c>
      <c r="BP7" s="659"/>
      <c r="BQ7" s="659"/>
      <c r="BR7" s="659"/>
      <c r="BS7" s="660">
        <v>3675228</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53755726</v>
      </c>
      <c r="CS7" s="622"/>
      <c r="CT7" s="622"/>
      <c r="CU7" s="622"/>
      <c r="CV7" s="622"/>
      <c r="CW7" s="622"/>
      <c r="CX7" s="622"/>
      <c r="CY7" s="623"/>
      <c r="CZ7" s="659">
        <v>8.1</v>
      </c>
      <c r="DA7" s="659"/>
      <c r="DB7" s="659"/>
      <c r="DC7" s="659"/>
      <c r="DD7" s="627">
        <v>9467087</v>
      </c>
      <c r="DE7" s="622"/>
      <c r="DF7" s="622"/>
      <c r="DG7" s="622"/>
      <c r="DH7" s="622"/>
      <c r="DI7" s="622"/>
      <c r="DJ7" s="622"/>
      <c r="DK7" s="622"/>
      <c r="DL7" s="622"/>
      <c r="DM7" s="622"/>
      <c r="DN7" s="622"/>
      <c r="DO7" s="622"/>
      <c r="DP7" s="623"/>
      <c r="DQ7" s="627">
        <v>38826978</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1597777</v>
      </c>
      <c r="S8" s="622"/>
      <c r="T8" s="622"/>
      <c r="U8" s="622"/>
      <c r="V8" s="622"/>
      <c r="W8" s="622"/>
      <c r="X8" s="622"/>
      <c r="Y8" s="623"/>
      <c r="Z8" s="659">
        <v>0.2</v>
      </c>
      <c r="AA8" s="659"/>
      <c r="AB8" s="659"/>
      <c r="AC8" s="659"/>
      <c r="AD8" s="660">
        <v>1597777</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2515169</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243826234</v>
      </c>
      <c r="CS8" s="622"/>
      <c r="CT8" s="622"/>
      <c r="CU8" s="622"/>
      <c r="CV8" s="622"/>
      <c r="CW8" s="622"/>
      <c r="CX8" s="622"/>
      <c r="CY8" s="623"/>
      <c r="CZ8" s="659">
        <v>36.5</v>
      </c>
      <c r="DA8" s="659"/>
      <c r="DB8" s="659"/>
      <c r="DC8" s="659"/>
      <c r="DD8" s="627">
        <v>5025091</v>
      </c>
      <c r="DE8" s="622"/>
      <c r="DF8" s="622"/>
      <c r="DG8" s="622"/>
      <c r="DH8" s="622"/>
      <c r="DI8" s="622"/>
      <c r="DJ8" s="622"/>
      <c r="DK8" s="622"/>
      <c r="DL8" s="622"/>
      <c r="DM8" s="622"/>
      <c r="DN8" s="622"/>
      <c r="DO8" s="622"/>
      <c r="DP8" s="623"/>
      <c r="DQ8" s="627">
        <v>121403040</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1863007</v>
      </c>
      <c r="S9" s="622"/>
      <c r="T9" s="622"/>
      <c r="U9" s="622"/>
      <c r="V9" s="622"/>
      <c r="W9" s="622"/>
      <c r="X9" s="622"/>
      <c r="Y9" s="623"/>
      <c r="Z9" s="659">
        <v>0.3</v>
      </c>
      <c r="AA9" s="659"/>
      <c r="AB9" s="659"/>
      <c r="AC9" s="659"/>
      <c r="AD9" s="660">
        <v>1863007</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141567809</v>
      </c>
      <c r="BH9" s="622"/>
      <c r="BI9" s="622"/>
      <c r="BJ9" s="622"/>
      <c r="BK9" s="622"/>
      <c r="BL9" s="622"/>
      <c r="BM9" s="622"/>
      <c r="BN9" s="623"/>
      <c r="BO9" s="659">
        <v>48.7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63002808</v>
      </c>
      <c r="CS9" s="622"/>
      <c r="CT9" s="622"/>
      <c r="CU9" s="622"/>
      <c r="CV9" s="622"/>
      <c r="CW9" s="622"/>
      <c r="CX9" s="622"/>
      <c r="CY9" s="623"/>
      <c r="CZ9" s="659">
        <v>9.4</v>
      </c>
      <c r="DA9" s="659"/>
      <c r="DB9" s="659"/>
      <c r="DC9" s="659"/>
      <c r="DD9" s="627">
        <v>11589169</v>
      </c>
      <c r="DE9" s="622"/>
      <c r="DF9" s="622"/>
      <c r="DG9" s="622"/>
      <c r="DH9" s="622"/>
      <c r="DI9" s="622"/>
      <c r="DJ9" s="622"/>
      <c r="DK9" s="622"/>
      <c r="DL9" s="622"/>
      <c r="DM9" s="622"/>
      <c r="DN9" s="622"/>
      <c r="DO9" s="622"/>
      <c r="DP9" s="623"/>
      <c r="DQ9" s="627">
        <v>38457262</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v>342244</v>
      </c>
      <c r="S10" s="622"/>
      <c r="T10" s="622"/>
      <c r="U10" s="622"/>
      <c r="V10" s="622"/>
      <c r="W10" s="622"/>
      <c r="X10" s="622"/>
      <c r="Y10" s="623"/>
      <c r="Z10" s="659">
        <v>0.1</v>
      </c>
      <c r="AA10" s="659"/>
      <c r="AB10" s="659"/>
      <c r="AC10" s="659"/>
      <c r="AD10" s="660">
        <v>342244</v>
      </c>
      <c r="AE10" s="660"/>
      <c r="AF10" s="660"/>
      <c r="AG10" s="660"/>
      <c r="AH10" s="660"/>
      <c r="AI10" s="660"/>
      <c r="AJ10" s="660"/>
      <c r="AK10" s="660"/>
      <c r="AL10" s="624">
        <v>0.1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4861427</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193912</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163991</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31195648</v>
      </c>
      <c r="S11" s="622"/>
      <c r="T11" s="622"/>
      <c r="U11" s="622"/>
      <c r="V11" s="622"/>
      <c r="W11" s="622"/>
      <c r="X11" s="622"/>
      <c r="Y11" s="623"/>
      <c r="Z11" s="624">
        <v>4.5999999999999996</v>
      </c>
      <c r="AA11" s="625"/>
      <c r="AB11" s="625"/>
      <c r="AC11" s="626"/>
      <c r="AD11" s="627">
        <v>31195648</v>
      </c>
      <c r="AE11" s="622"/>
      <c r="AF11" s="622"/>
      <c r="AG11" s="622"/>
      <c r="AH11" s="622"/>
      <c r="AI11" s="622"/>
      <c r="AJ11" s="622"/>
      <c r="AK11" s="623"/>
      <c r="AL11" s="624">
        <v>9.3000000000000007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13539912</v>
      </c>
      <c r="BH11" s="622"/>
      <c r="BI11" s="622"/>
      <c r="BJ11" s="622"/>
      <c r="BK11" s="622"/>
      <c r="BL11" s="622"/>
      <c r="BM11" s="622"/>
      <c r="BN11" s="623"/>
      <c r="BO11" s="659">
        <v>4.7</v>
      </c>
      <c r="BP11" s="659"/>
      <c r="BQ11" s="659"/>
      <c r="BR11" s="659"/>
      <c r="BS11" s="660">
        <v>3675228</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2194449</v>
      </c>
      <c r="CS11" s="622"/>
      <c r="CT11" s="622"/>
      <c r="CU11" s="622"/>
      <c r="CV11" s="622"/>
      <c r="CW11" s="622"/>
      <c r="CX11" s="622"/>
      <c r="CY11" s="623"/>
      <c r="CZ11" s="659">
        <v>0.3</v>
      </c>
      <c r="DA11" s="659"/>
      <c r="DB11" s="659"/>
      <c r="DC11" s="659"/>
      <c r="DD11" s="627">
        <v>980158</v>
      </c>
      <c r="DE11" s="622"/>
      <c r="DF11" s="622"/>
      <c r="DG11" s="622"/>
      <c r="DH11" s="622"/>
      <c r="DI11" s="622"/>
      <c r="DJ11" s="622"/>
      <c r="DK11" s="622"/>
      <c r="DL11" s="622"/>
      <c r="DM11" s="622"/>
      <c r="DN11" s="622"/>
      <c r="DO11" s="622"/>
      <c r="DP11" s="623"/>
      <c r="DQ11" s="627">
        <v>1230785</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60545</v>
      </c>
      <c r="S12" s="622"/>
      <c r="T12" s="622"/>
      <c r="U12" s="622"/>
      <c r="V12" s="622"/>
      <c r="W12" s="622"/>
      <c r="X12" s="622"/>
      <c r="Y12" s="623"/>
      <c r="Z12" s="659">
        <v>0</v>
      </c>
      <c r="AA12" s="659"/>
      <c r="AB12" s="659"/>
      <c r="AC12" s="659"/>
      <c r="AD12" s="660">
        <v>60545</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92846976</v>
      </c>
      <c r="BH12" s="622"/>
      <c r="BI12" s="622"/>
      <c r="BJ12" s="622"/>
      <c r="BK12" s="622"/>
      <c r="BL12" s="622"/>
      <c r="BM12" s="622"/>
      <c r="BN12" s="623"/>
      <c r="BO12" s="659">
        <v>32</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39904137</v>
      </c>
      <c r="CS12" s="622"/>
      <c r="CT12" s="622"/>
      <c r="CU12" s="622"/>
      <c r="CV12" s="622"/>
      <c r="CW12" s="622"/>
      <c r="CX12" s="622"/>
      <c r="CY12" s="623"/>
      <c r="CZ12" s="659">
        <v>6</v>
      </c>
      <c r="DA12" s="659"/>
      <c r="DB12" s="659"/>
      <c r="DC12" s="659"/>
      <c r="DD12" s="627">
        <v>10010</v>
      </c>
      <c r="DE12" s="622"/>
      <c r="DF12" s="622"/>
      <c r="DG12" s="622"/>
      <c r="DH12" s="622"/>
      <c r="DI12" s="622"/>
      <c r="DJ12" s="622"/>
      <c r="DK12" s="622"/>
      <c r="DL12" s="622"/>
      <c r="DM12" s="622"/>
      <c r="DN12" s="622"/>
      <c r="DO12" s="622"/>
      <c r="DP12" s="623"/>
      <c r="DQ12" s="627">
        <v>3264260</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92138441</v>
      </c>
      <c r="BH13" s="622"/>
      <c r="BI13" s="622"/>
      <c r="BJ13" s="622"/>
      <c r="BK13" s="622"/>
      <c r="BL13" s="622"/>
      <c r="BM13" s="622"/>
      <c r="BN13" s="623"/>
      <c r="BO13" s="659">
        <v>31.7</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76131947</v>
      </c>
      <c r="CS13" s="622"/>
      <c r="CT13" s="622"/>
      <c r="CU13" s="622"/>
      <c r="CV13" s="622"/>
      <c r="CW13" s="622"/>
      <c r="CX13" s="622"/>
      <c r="CY13" s="623"/>
      <c r="CZ13" s="659">
        <v>11.4</v>
      </c>
      <c r="DA13" s="659"/>
      <c r="DB13" s="659"/>
      <c r="DC13" s="659"/>
      <c r="DD13" s="627">
        <v>49714559</v>
      </c>
      <c r="DE13" s="622"/>
      <c r="DF13" s="622"/>
      <c r="DG13" s="622"/>
      <c r="DH13" s="622"/>
      <c r="DI13" s="622"/>
      <c r="DJ13" s="622"/>
      <c r="DK13" s="622"/>
      <c r="DL13" s="622"/>
      <c r="DM13" s="622"/>
      <c r="DN13" s="622"/>
      <c r="DO13" s="622"/>
      <c r="DP13" s="623"/>
      <c r="DQ13" s="627">
        <v>24307245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35419</v>
      </c>
      <c r="S14" s="622"/>
      <c r="T14" s="622"/>
      <c r="U14" s="622"/>
      <c r="V14" s="622"/>
      <c r="W14" s="622"/>
      <c r="X14" s="622"/>
      <c r="Y14" s="623"/>
      <c r="Z14" s="659">
        <v>0</v>
      </c>
      <c r="AA14" s="659"/>
      <c r="AB14" s="659"/>
      <c r="AC14" s="659"/>
      <c r="AD14" s="660">
        <v>35419</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1756598</v>
      </c>
      <c r="BH14" s="622"/>
      <c r="BI14" s="622"/>
      <c r="BJ14" s="622"/>
      <c r="BK14" s="622"/>
      <c r="BL14" s="622"/>
      <c r="BM14" s="622"/>
      <c r="BN14" s="623"/>
      <c r="BO14" s="659">
        <v>0.6</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17250648</v>
      </c>
      <c r="CS14" s="622"/>
      <c r="CT14" s="622"/>
      <c r="CU14" s="622"/>
      <c r="CV14" s="622"/>
      <c r="CW14" s="622"/>
      <c r="CX14" s="622"/>
      <c r="CY14" s="623"/>
      <c r="CZ14" s="659">
        <v>2.6</v>
      </c>
      <c r="DA14" s="659"/>
      <c r="DB14" s="659"/>
      <c r="DC14" s="659"/>
      <c r="DD14" s="627">
        <v>1870542</v>
      </c>
      <c r="DE14" s="622"/>
      <c r="DF14" s="622"/>
      <c r="DG14" s="622"/>
      <c r="DH14" s="622"/>
      <c r="DI14" s="622"/>
      <c r="DJ14" s="622"/>
      <c r="DK14" s="622"/>
      <c r="DL14" s="622"/>
      <c r="DM14" s="622"/>
      <c r="DN14" s="622"/>
      <c r="DO14" s="622"/>
      <c r="DP14" s="623"/>
      <c r="DQ14" s="627">
        <v>15354967</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6373278</v>
      </c>
      <c r="S15" s="622"/>
      <c r="T15" s="622"/>
      <c r="U15" s="622"/>
      <c r="V15" s="622"/>
      <c r="W15" s="622"/>
      <c r="X15" s="622"/>
      <c r="Y15" s="623"/>
      <c r="Z15" s="659">
        <v>0.9</v>
      </c>
      <c r="AA15" s="659"/>
      <c r="AB15" s="659"/>
      <c r="AC15" s="659"/>
      <c r="AD15" s="660">
        <v>6373278</v>
      </c>
      <c r="AE15" s="660"/>
      <c r="AF15" s="660"/>
      <c r="AG15" s="660"/>
      <c r="AH15" s="660"/>
      <c r="AI15" s="660"/>
      <c r="AJ15" s="660"/>
      <c r="AK15" s="660"/>
      <c r="AL15" s="624">
        <v>1.9</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8449345</v>
      </c>
      <c r="BH15" s="622"/>
      <c r="BI15" s="622"/>
      <c r="BJ15" s="622"/>
      <c r="BK15" s="622"/>
      <c r="BL15" s="622"/>
      <c r="BM15" s="622"/>
      <c r="BN15" s="623"/>
      <c r="BO15" s="659">
        <v>2.9</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114576375</v>
      </c>
      <c r="CS15" s="622"/>
      <c r="CT15" s="622"/>
      <c r="CU15" s="622"/>
      <c r="CV15" s="622"/>
      <c r="CW15" s="622"/>
      <c r="CX15" s="622"/>
      <c r="CY15" s="623"/>
      <c r="CZ15" s="659">
        <v>17.2</v>
      </c>
      <c r="DA15" s="659"/>
      <c r="DB15" s="659"/>
      <c r="DC15" s="659"/>
      <c r="DD15" s="627">
        <v>17767043</v>
      </c>
      <c r="DE15" s="622"/>
      <c r="DF15" s="622"/>
      <c r="DG15" s="622"/>
      <c r="DH15" s="622"/>
      <c r="DI15" s="622"/>
      <c r="DJ15" s="622"/>
      <c r="DK15" s="622"/>
      <c r="DL15" s="622"/>
      <c r="DM15" s="622"/>
      <c r="DN15" s="622"/>
      <c r="DO15" s="622"/>
      <c r="DP15" s="623"/>
      <c r="DQ15" s="627">
        <v>78477642</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802388</v>
      </c>
      <c r="S16" s="622"/>
      <c r="T16" s="622"/>
      <c r="U16" s="622"/>
      <c r="V16" s="622"/>
      <c r="W16" s="622"/>
      <c r="X16" s="622"/>
      <c r="Y16" s="623"/>
      <c r="Z16" s="659">
        <v>0.1</v>
      </c>
      <c r="AA16" s="659"/>
      <c r="AB16" s="659"/>
      <c r="AC16" s="659"/>
      <c r="AD16" s="660">
        <v>802388</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2551525</v>
      </c>
      <c r="S17" s="622"/>
      <c r="T17" s="622"/>
      <c r="U17" s="622"/>
      <c r="V17" s="622"/>
      <c r="W17" s="622"/>
      <c r="X17" s="622"/>
      <c r="Y17" s="623"/>
      <c r="Z17" s="659">
        <v>0.4</v>
      </c>
      <c r="AA17" s="659"/>
      <c r="AB17" s="659"/>
      <c r="AC17" s="659"/>
      <c r="AD17" s="660">
        <v>2551525</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55119849</v>
      </c>
      <c r="CS17" s="622"/>
      <c r="CT17" s="622"/>
      <c r="CU17" s="622"/>
      <c r="CV17" s="622"/>
      <c r="CW17" s="622"/>
      <c r="CX17" s="622"/>
      <c r="CY17" s="623"/>
      <c r="CZ17" s="659">
        <v>8.3000000000000007</v>
      </c>
      <c r="DA17" s="659"/>
      <c r="DB17" s="659"/>
      <c r="DC17" s="659"/>
      <c r="DD17" s="627" t="s">
        <v>122</v>
      </c>
      <c r="DE17" s="622"/>
      <c r="DF17" s="622"/>
      <c r="DG17" s="622"/>
      <c r="DH17" s="622"/>
      <c r="DI17" s="622"/>
      <c r="DJ17" s="622"/>
      <c r="DK17" s="622"/>
      <c r="DL17" s="622"/>
      <c r="DM17" s="622"/>
      <c r="DN17" s="622"/>
      <c r="DO17" s="622"/>
      <c r="DP17" s="623"/>
      <c r="DQ17" s="627">
        <v>55008602</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2266318</v>
      </c>
      <c r="S18" s="622"/>
      <c r="T18" s="622"/>
      <c r="U18" s="622"/>
      <c r="V18" s="622"/>
      <c r="W18" s="622"/>
      <c r="X18" s="622"/>
      <c r="Y18" s="623"/>
      <c r="Z18" s="659">
        <v>0.3</v>
      </c>
      <c r="AA18" s="659"/>
      <c r="AB18" s="659"/>
      <c r="AC18" s="659"/>
      <c r="AD18" s="660">
        <v>2266318</v>
      </c>
      <c r="AE18" s="660"/>
      <c r="AF18" s="660"/>
      <c r="AG18" s="660"/>
      <c r="AH18" s="660"/>
      <c r="AI18" s="660"/>
      <c r="AJ18" s="660"/>
      <c r="AK18" s="660"/>
      <c r="AL18" s="624">
        <v>0.7</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2171683</v>
      </c>
      <c r="S19" s="622"/>
      <c r="T19" s="622"/>
      <c r="U19" s="622"/>
      <c r="V19" s="622"/>
      <c r="W19" s="622"/>
      <c r="X19" s="622"/>
      <c r="Y19" s="623"/>
      <c r="Z19" s="659">
        <v>0.3</v>
      </c>
      <c r="AA19" s="659"/>
      <c r="AB19" s="659"/>
      <c r="AC19" s="659"/>
      <c r="AD19" s="660">
        <v>2171683</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24992911</v>
      </c>
      <c r="BH19" s="622"/>
      <c r="BI19" s="622"/>
      <c r="BJ19" s="622"/>
      <c r="BK19" s="622"/>
      <c r="BL19" s="622"/>
      <c r="BM19" s="622"/>
      <c r="BN19" s="623"/>
      <c r="BO19" s="659">
        <v>8.6</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94635</v>
      </c>
      <c r="S20" s="622"/>
      <c r="T20" s="622"/>
      <c r="U20" s="622"/>
      <c r="V20" s="622"/>
      <c r="W20" s="622"/>
      <c r="X20" s="622"/>
      <c r="Y20" s="623"/>
      <c r="Z20" s="659">
        <v>0</v>
      </c>
      <c r="AA20" s="659"/>
      <c r="AB20" s="659"/>
      <c r="AC20" s="659"/>
      <c r="AD20" s="660">
        <v>94635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24992911</v>
      </c>
      <c r="BH20" s="622"/>
      <c r="BI20" s="622"/>
      <c r="BJ20" s="622"/>
      <c r="BK20" s="622"/>
      <c r="BL20" s="622"/>
      <c r="BM20" s="622"/>
      <c r="BN20" s="623"/>
      <c r="BO20" s="659">
        <v>8.6</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667562830</v>
      </c>
      <c r="CS20" s="622"/>
      <c r="CT20" s="622"/>
      <c r="CU20" s="622"/>
      <c r="CV20" s="622"/>
      <c r="CW20" s="622"/>
      <c r="CX20" s="622"/>
      <c r="CY20" s="623"/>
      <c r="CZ20" s="659">
        <v>100</v>
      </c>
      <c r="DA20" s="659"/>
      <c r="DB20" s="659"/>
      <c r="DC20" s="659"/>
      <c r="DD20" s="627">
        <v>96423659</v>
      </c>
      <c r="DE20" s="622"/>
      <c r="DF20" s="622"/>
      <c r="DG20" s="622"/>
      <c r="DH20" s="622"/>
      <c r="DI20" s="622"/>
      <c r="DJ20" s="622"/>
      <c r="DK20" s="622"/>
      <c r="DL20" s="622"/>
      <c r="DM20" s="622"/>
      <c r="DN20" s="622"/>
      <c r="DO20" s="622"/>
      <c r="DP20" s="623"/>
      <c r="DQ20" s="627">
        <v>378100746</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13456562</v>
      </c>
      <c r="S21" s="622"/>
      <c r="T21" s="622"/>
      <c r="U21" s="622"/>
      <c r="V21" s="622"/>
      <c r="W21" s="622"/>
      <c r="X21" s="622"/>
      <c r="Y21" s="623"/>
      <c r="Z21" s="659">
        <v>2</v>
      </c>
      <c r="AA21" s="659"/>
      <c r="AB21" s="659"/>
      <c r="AC21" s="659"/>
      <c r="AD21" s="660">
        <v>11701410</v>
      </c>
      <c r="AE21" s="660"/>
      <c r="AF21" s="660"/>
      <c r="AG21" s="660"/>
      <c r="AH21" s="660"/>
      <c r="AI21" s="660"/>
      <c r="AJ21" s="660"/>
      <c r="AK21" s="660"/>
      <c r="AL21" s="624">
        <v>3.5</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3855</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11701410</v>
      </c>
      <c r="S22" s="622"/>
      <c r="T22" s="622"/>
      <c r="U22" s="622"/>
      <c r="V22" s="622"/>
      <c r="W22" s="622"/>
      <c r="X22" s="622"/>
      <c r="Y22" s="623"/>
      <c r="Z22" s="659">
        <v>1.7</v>
      </c>
      <c r="AA22" s="659"/>
      <c r="AB22" s="659"/>
      <c r="AC22" s="659"/>
      <c r="AD22" s="660">
        <v>11701410</v>
      </c>
      <c r="AE22" s="660"/>
      <c r="AF22" s="660"/>
      <c r="AG22" s="660"/>
      <c r="AH22" s="660"/>
      <c r="AI22" s="660"/>
      <c r="AJ22" s="660"/>
      <c r="AK22" s="660"/>
      <c r="AL22" s="624">
        <v>3.5</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v>4978245</v>
      </c>
      <c r="BH22" s="622"/>
      <c r="BI22" s="622"/>
      <c r="BJ22" s="622"/>
      <c r="BK22" s="622"/>
      <c r="BL22" s="622"/>
      <c r="BM22" s="622"/>
      <c r="BN22" s="623"/>
      <c r="BO22" s="659">
        <v>1.7</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1754963</v>
      </c>
      <c r="S23" s="622"/>
      <c r="T23" s="622"/>
      <c r="U23" s="622"/>
      <c r="V23" s="622"/>
      <c r="W23" s="622"/>
      <c r="X23" s="622"/>
      <c r="Y23" s="623"/>
      <c r="Z23" s="659">
        <v>0.3</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20010811</v>
      </c>
      <c r="BH23" s="622"/>
      <c r="BI23" s="622"/>
      <c r="BJ23" s="622"/>
      <c r="BK23" s="622"/>
      <c r="BL23" s="622"/>
      <c r="BM23" s="622"/>
      <c r="BN23" s="623"/>
      <c r="BO23" s="659">
        <v>6.9</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189</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354142400</v>
      </c>
      <c r="CS24" s="677"/>
      <c r="CT24" s="677"/>
      <c r="CU24" s="677"/>
      <c r="CV24" s="677"/>
      <c r="CW24" s="677"/>
      <c r="CX24" s="677"/>
      <c r="CY24" s="702"/>
      <c r="CZ24" s="703">
        <v>53.1</v>
      </c>
      <c r="DA24" s="685"/>
      <c r="DB24" s="685"/>
      <c r="DC24" s="705"/>
      <c r="DD24" s="701">
        <v>227721698</v>
      </c>
      <c r="DE24" s="677"/>
      <c r="DF24" s="677"/>
      <c r="DG24" s="677"/>
      <c r="DH24" s="677"/>
      <c r="DI24" s="677"/>
      <c r="DJ24" s="677"/>
      <c r="DK24" s="702"/>
      <c r="DL24" s="701">
        <v>214511804</v>
      </c>
      <c r="DM24" s="677"/>
      <c r="DN24" s="677"/>
      <c r="DO24" s="677"/>
      <c r="DP24" s="677"/>
      <c r="DQ24" s="677"/>
      <c r="DR24" s="677"/>
      <c r="DS24" s="677"/>
      <c r="DT24" s="677"/>
      <c r="DU24" s="677"/>
      <c r="DV24" s="702"/>
      <c r="DW24" s="703">
        <v>63</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354158280</v>
      </c>
      <c r="S25" s="622"/>
      <c r="T25" s="622"/>
      <c r="U25" s="622"/>
      <c r="V25" s="622"/>
      <c r="W25" s="622"/>
      <c r="X25" s="622"/>
      <c r="Y25" s="623"/>
      <c r="Z25" s="659">
        <v>51.9</v>
      </c>
      <c r="AA25" s="659"/>
      <c r="AB25" s="659"/>
      <c r="AC25" s="659"/>
      <c r="AD25" s="660">
        <v>332392317</v>
      </c>
      <c r="AE25" s="660"/>
      <c r="AF25" s="660"/>
      <c r="AG25" s="660"/>
      <c r="AH25" s="660"/>
      <c r="AI25" s="660"/>
      <c r="AJ25" s="660"/>
      <c r="AK25" s="660"/>
      <c r="AL25" s="624">
        <v>99.2</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128583776</v>
      </c>
      <c r="CS25" s="634"/>
      <c r="CT25" s="634"/>
      <c r="CU25" s="634"/>
      <c r="CV25" s="634"/>
      <c r="CW25" s="634"/>
      <c r="CX25" s="634"/>
      <c r="CY25" s="635"/>
      <c r="CZ25" s="624">
        <v>19.3</v>
      </c>
      <c r="DA25" s="636"/>
      <c r="DB25" s="636"/>
      <c r="DC25" s="637"/>
      <c r="DD25" s="627">
        <v>111797127</v>
      </c>
      <c r="DE25" s="634"/>
      <c r="DF25" s="634"/>
      <c r="DG25" s="634"/>
      <c r="DH25" s="634"/>
      <c r="DI25" s="634"/>
      <c r="DJ25" s="634"/>
      <c r="DK25" s="635"/>
      <c r="DL25" s="627">
        <v>111285076</v>
      </c>
      <c r="DM25" s="634"/>
      <c r="DN25" s="634"/>
      <c r="DO25" s="634"/>
      <c r="DP25" s="634"/>
      <c r="DQ25" s="634"/>
      <c r="DR25" s="634"/>
      <c r="DS25" s="634"/>
      <c r="DT25" s="634"/>
      <c r="DU25" s="634"/>
      <c r="DV25" s="635"/>
      <c r="DW25" s="624">
        <v>32.700000000000003</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277399</v>
      </c>
      <c r="S26" s="622"/>
      <c r="T26" s="622"/>
      <c r="U26" s="622"/>
      <c r="V26" s="622"/>
      <c r="W26" s="622"/>
      <c r="X26" s="622"/>
      <c r="Y26" s="623"/>
      <c r="Z26" s="659">
        <v>0</v>
      </c>
      <c r="AA26" s="659"/>
      <c r="AB26" s="659"/>
      <c r="AC26" s="659"/>
      <c r="AD26" s="660">
        <v>277399</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98630395</v>
      </c>
      <c r="CS26" s="622"/>
      <c r="CT26" s="622"/>
      <c r="CU26" s="622"/>
      <c r="CV26" s="622"/>
      <c r="CW26" s="622"/>
      <c r="CX26" s="622"/>
      <c r="CY26" s="623"/>
      <c r="CZ26" s="624">
        <v>14.8</v>
      </c>
      <c r="DA26" s="636"/>
      <c r="DB26" s="636"/>
      <c r="DC26" s="637"/>
      <c r="DD26" s="627">
        <v>83055124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4111116</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290530147</v>
      </c>
      <c r="BH27" s="622"/>
      <c r="BI27" s="622"/>
      <c r="BJ27" s="622"/>
      <c r="BK27" s="622"/>
      <c r="BL27" s="622"/>
      <c r="BM27" s="622"/>
      <c r="BN27" s="623"/>
      <c r="BO27" s="659">
        <v>100</v>
      </c>
      <c r="BP27" s="659"/>
      <c r="BQ27" s="659"/>
      <c r="BR27" s="659"/>
      <c r="BS27" s="660">
        <v>3675228</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170519118</v>
      </c>
      <c r="CS27" s="634"/>
      <c r="CT27" s="634"/>
      <c r="CU27" s="634"/>
      <c r="CV27" s="634"/>
      <c r="CW27" s="634"/>
      <c r="CX27" s="634"/>
      <c r="CY27" s="635"/>
      <c r="CZ27" s="624">
        <v>25.5</v>
      </c>
      <c r="DA27" s="636"/>
      <c r="DB27" s="636"/>
      <c r="DC27" s="637"/>
      <c r="DD27" s="627">
        <v>60996312</v>
      </c>
      <c r="DE27" s="634"/>
      <c r="DF27" s="634"/>
      <c r="DG27" s="634"/>
      <c r="DH27" s="634"/>
      <c r="DI27" s="634"/>
      <c r="DJ27" s="634"/>
      <c r="DK27" s="635"/>
      <c r="DL27" s="627">
        <v>48298469</v>
      </c>
      <c r="DM27" s="634"/>
      <c r="DN27" s="634"/>
      <c r="DO27" s="634"/>
      <c r="DP27" s="634"/>
      <c r="DQ27" s="634"/>
      <c r="DR27" s="634"/>
      <c r="DS27" s="634"/>
      <c r="DT27" s="634"/>
      <c r="DU27" s="634"/>
      <c r="DV27" s="635"/>
      <c r="DW27" s="624">
        <v>14.2</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4512209</v>
      </c>
      <c r="S28" s="622"/>
      <c r="T28" s="622"/>
      <c r="U28" s="622"/>
      <c r="V28" s="622"/>
      <c r="W28" s="622"/>
      <c r="X28" s="622"/>
      <c r="Y28" s="623"/>
      <c r="Z28" s="659">
        <v>0.7</v>
      </c>
      <c r="AA28" s="659"/>
      <c r="AB28" s="659"/>
      <c r="AC28" s="659"/>
      <c r="AD28" s="660">
        <v>1192864</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55039506</v>
      </c>
      <c r="CS28" s="622"/>
      <c r="CT28" s="622"/>
      <c r="CU28" s="622"/>
      <c r="CV28" s="622"/>
      <c r="CW28" s="622"/>
      <c r="CX28" s="622"/>
      <c r="CY28" s="623"/>
      <c r="CZ28" s="624">
        <v>8.1999999999999993</v>
      </c>
      <c r="DA28" s="636"/>
      <c r="DB28" s="636"/>
      <c r="DC28" s="637"/>
      <c r="DD28" s="627">
        <v>54928259</v>
      </c>
      <c r="DE28" s="622"/>
      <c r="DF28" s="622"/>
      <c r="DG28" s="622"/>
      <c r="DH28" s="622"/>
      <c r="DI28" s="622"/>
      <c r="DJ28" s="622"/>
      <c r="DK28" s="623"/>
      <c r="DL28" s="627">
        <v>54928259</v>
      </c>
      <c r="DM28" s="622"/>
      <c r="DN28" s="622"/>
      <c r="DO28" s="622"/>
      <c r="DP28" s="622"/>
      <c r="DQ28" s="622"/>
      <c r="DR28" s="622"/>
      <c r="DS28" s="622"/>
      <c r="DT28" s="622"/>
      <c r="DU28" s="622"/>
      <c r="DV28" s="623"/>
      <c r="DW28" s="624">
        <v>16.100000000000001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2655214</v>
      </c>
      <c r="S29" s="622"/>
      <c r="T29" s="622"/>
      <c r="U29" s="622"/>
      <c r="V29" s="622"/>
      <c r="W29" s="622"/>
      <c r="X29" s="622"/>
      <c r="Y29" s="623"/>
      <c r="Z29" s="659">
        <v>0.4</v>
      </c>
      <c r="AA29" s="659"/>
      <c r="AB29" s="659"/>
      <c r="AC29" s="659"/>
      <c r="AD29" s="660">
        <v>19311</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55037562</v>
      </c>
      <c r="CS29" s="634"/>
      <c r="CT29" s="634"/>
      <c r="CU29" s="634"/>
      <c r="CV29" s="634"/>
      <c r="CW29" s="634"/>
      <c r="CX29" s="634"/>
      <c r="CY29" s="635"/>
      <c r="CZ29" s="624">
        <v>8.1999999999999993</v>
      </c>
      <c r="DA29" s="636"/>
      <c r="DB29" s="636"/>
      <c r="DC29" s="637"/>
      <c r="DD29" s="627">
        <v>54926315</v>
      </c>
      <c r="DE29" s="634"/>
      <c r="DF29" s="634"/>
      <c r="DG29" s="634"/>
      <c r="DH29" s="634"/>
      <c r="DI29" s="634"/>
      <c r="DJ29" s="634"/>
      <c r="DK29" s="635"/>
      <c r="DL29" s="627">
        <v>54926315</v>
      </c>
      <c r="DM29" s="634"/>
      <c r="DN29" s="634"/>
      <c r="DO29" s="634"/>
      <c r="DP29" s="634"/>
      <c r="DQ29" s="634"/>
      <c r="DR29" s="634"/>
      <c r="DS29" s="634"/>
      <c r="DT29" s="634"/>
      <c r="DU29" s="634"/>
      <c r="DV29" s="635"/>
      <c r="DW29" s="624">
        <v>16.100000000000001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148345085</v>
      </c>
      <c r="S30" s="622"/>
      <c r="T30" s="622"/>
      <c r="U30" s="622"/>
      <c r="V30" s="622"/>
      <c r="W30" s="622"/>
      <c r="X30" s="622"/>
      <c r="Y30" s="623"/>
      <c r="Z30" s="659">
        <v>21.7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53736889</v>
      </c>
      <c r="CS30" s="622"/>
      <c r="CT30" s="622"/>
      <c r="CU30" s="622"/>
      <c r="CV30" s="622"/>
      <c r="CW30" s="622"/>
      <c r="CX30" s="622"/>
      <c r="CY30" s="623"/>
      <c r="CZ30" s="624">
        <v>8</v>
      </c>
      <c r="DA30" s="636"/>
      <c r="DB30" s="636"/>
      <c r="DC30" s="637"/>
      <c r="DD30" s="627">
        <v>53625642</v>
      </c>
      <c r="DE30" s="622"/>
      <c r="DF30" s="622"/>
      <c r="DG30" s="622"/>
      <c r="DH30" s="622"/>
      <c r="DI30" s="622"/>
      <c r="DJ30" s="622"/>
      <c r="DK30" s="623"/>
      <c r="DL30" s="627">
        <v>53625642</v>
      </c>
      <c r="DM30" s="622"/>
      <c r="DN30" s="622"/>
      <c r="DO30" s="622"/>
      <c r="DP30" s="622"/>
      <c r="DQ30" s="622"/>
      <c r="DR30" s="622"/>
      <c r="DS30" s="622"/>
      <c r="DT30" s="622"/>
      <c r="DU30" s="622"/>
      <c r="DV30" s="623"/>
      <c r="DW30" s="624">
        <v>15.8</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99.5</v>
      </c>
      <c r="BH31" s="684"/>
      <c r="BI31" s="684"/>
      <c r="BJ31" s="684"/>
      <c r="BK31" s="684"/>
      <c r="BL31" s="684"/>
      <c r="BM31" s="685">
        <v>98.5</v>
      </c>
      <c r="BN31" s="684"/>
      <c r="BO31" s="684"/>
      <c r="BP31" s="684"/>
      <c r="BQ31" s="686"/>
      <c r="BR31" s="683">
        <v>99.4</v>
      </c>
      <c r="BS31" s="684"/>
      <c r="BT31" s="684"/>
      <c r="BU31" s="684"/>
      <c r="BV31" s="684"/>
      <c r="BW31" s="684"/>
      <c r="BX31" s="685">
        <v>98.3</v>
      </c>
      <c r="BY31" s="684"/>
      <c r="BZ31" s="684"/>
      <c r="CA31" s="684"/>
      <c r="CB31" s="686"/>
      <c r="CD31" s="642"/>
      <c r="CE31" s="643"/>
      <c r="CF31" s="618" t="s">
        <v>300</v>
      </c>
      <c r="CG31" s="619"/>
      <c r="CH31" s="619"/>
      <c r="CI31" s="619"/>
      <c r="CJ31" s="619"/>
      <c r="CK31" s="619"/>
      <c r="CL31" s="619"/>
      <c r="CM31" s="619"/>
      <c r="CN31" s="619"/>
      <c r="CO31" s="619"/>
      <c r="CP31" s="619"/>
      <c r="CQ31" s="620"/>
      <c r="CR31" s="621">
        <v>1300673</v>
      </c>
      <c r="CS31" s="634"/>
      <c r="CT31" s="634"/>
      <c r="CU31" s="634"/>
      <c r="CV31" s="634"/>
      <c r="CW31" s="634"/>
      <c r="CX31" s="634"/>
      <c r="CY31" s="635"/>
      <c r="CZ31" s="624">
        <v>0.2</v>
      </c>
      <c r="DA31" s="636"/>
      <c r="DB31" s="636"/>
      <c r="DC31" s="637"/>
      <c r="DD31" s="627">
        <v>1300673</v>
      </c>
      <c r="DE31" s="634"/>
      <c r="DF31" s="634"/>
      <c r="DG31" s="634"/>
      <c r="DH31" s="634"/>
      <c r="DI31" s="634"/>
      <c r="DJ31" s="634"/>
      <c r="DK31" s="635"/>
      <c r="DL31" s="627">
        <v>1300673</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32496129</v>
      </c>
      <c r="S32" s="622"/>
      <c r="T32" s="622"/>
      <c r="U32" s="622"/>
      <c r="V32" s="622"/>
      <c r="W32" s="622"/>
      <c r="X32" s="622"/>
      <c r="Y32" s="623"/>
      <c r="Z32" s="659">
        <v>4.8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99.3</v>
      </c>
      <c r="BH32" s="634"/>
      <c r="BI32" s="634"/>
      <c r="BJ32" s="634"/>
      <c r="BK32" s="634"/>
      <c r="BL32" s="634"/>
      <c r="BM32" s="625">
        <v>97.8</v>
      </c>
      <c r="BN32" s="634"/>
      <c r="BO32" s="634"/>
      <c r="BP32" s="634"/>
      <c r="BQ32" s="657"/>
      <c r="BR32" s="687">
        <v>99.2</v>
      </c>
      <c r="BS32" s="634"/>
      <c r="BT32" s="634"/>
      <c r="BU32" s="634"/>
      <c r="BV32" s="634"/>
      <c r="BW32" s="634"/>
      <c r="BX32" s="625">
        <v>97.7</v>
      </c>
      <c r="BY32" s="634"/>
      <c r="BZ32" s="634"/>
      <c r="CA32" s="634"/>
      <c r="CB32" s="657"/>
      <c r="CD32" s="644"/>
      <c r="CE32" s="645"/>
      <c r="CF32" s="618" t="s">
        <v>304</v>
      </c>
      <c r="CG32" s="619"/>
      <c r="CH32" s="619"/>
      <c r="CI32" s="619"/>
      <c r="CJ32" s="619"/>
      <c r="CK32" s="619"/>
      <c r="CL32" s="619"/>
      <c r="CM32" s="619"/>
      <c r="CN32" s="619"/>
      <c r="CO32" s="619"/>
      <c r="CP32" s="619"/>
      <c r="CQ32" s="620"/>
      <c r="CR32" s="621">
        <v>1944</v>
      </c>
      <c r="CS32" s="622"/>
      <c r="CT32" s="622"/>
      <c r="CU32" s="622"/>
      <c r="CV32" s="622"/>
      <c r="CW32" s="622"/>
      <c r="CX32" s="622"/>
      <c r="CY32" s="623"/>
      <c r="CZ32" s="624">
        <v>0</v>
      </c>
      <c r="DA32" s="636"/>
      <c r="DB32" s="636"/>
      <c r="DC32" s="637"/>
      <c r="DD32" s="627">
        <v>1944</v>
      </c>
      <c r="DE32" s="622"/>
      <c r="DF32" s="622"/>
      <c r="DG32" s="622"/>
      <c r="DH32" s="622"/>
      <c r="DI32" s="622"/>
      <c r="DJ32" s="622"/>
      <c r="DK32" s="623"/>
      <c r="DL32" s="627">
        <v>1944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1939957</v>
      </c>
      <c r="S33" s="622"/>
      <c r="T33" s="622"/>
      <c r="U33" s="622"/>
      <c r="V33" s="622"/>
      <c r="W33" s="622"/>
      <c r="X33" s="622"/>
      <c r="Y33" s="623"/>
      <c r="Z33" s="659">
        <v>0.3</v>
      </c>
      <c r="AA33" s="659"/>
      <c r="AB33" s="659"/>
      <c r="AC33" s="659"/>
      <c r="AD33" s="660">
        <v>672479</v>
      </c>
      <c r="AE33" s="660"/>
      <c r="AF33" s="660"/>
      <c r="AG33" s="660"/>
      <c r="AH33" s="660"/>
      <c r="AI33" s="660"/>
      <c r="AJ33" s="660"/>
      <c r="AK33" s="660"/>
      <c r="AL33" s="624">
        <v>0.2</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99.7</v>
      </c>
      <c r="BH33" s="606"/>
      <c r="BI33" s="606"/>
      <c r="BJ33" s="606"/>
      <c r="BK33" s="606"/>
      <c r="BL33" s="606"/>
      <c r="BM33" s="652">
        <v>99.3</v>
      </c>
      <c r="BN33" s="606"/>
      <c r="BO33" s="606"/>
      <c r="BP33" s="606"/>
      <c r="BQ33" s="669"/>
      <c r="BR33" s="682">
        <v>99.6</v>
      </c>
      <c r="BS33" s="606"/>
      <c r="BT33" s="606"/>
      <c r="BU33" s="606"/>
      <c r="BV33" s="606"/>
      <c r="BW33" s="606"/>
      <c r="BX33" s="652">
        <v>99.1</v>
      </c>
      <c r="BY33" s="606"/>
      <c r="BZ33" s="606"/>
      <c r="CA33" s="606"/>
      <c r="CB33" s="669"/>
      <c r="CD33" s="618" t="s">
        <v>307</v>
      </c>
      <c r="CE33" s="619"/>
      <c r="CF33" s="619"/>
      <c r="CG33" s="619"/>
      <c r="CH33" s="619"/>
      <c r="CI33" s="619"/>
      <c r="CJ33" s="619"/>
      <c r="CK33" s="619"/>
      <c r="CL33" s="619"/>
      <c r="CM33" s="619"/>
      <c r="CN33" s="619"/>
      <c r="CO33" s="619"/>
      <c r="CP33" s="619"/>
      <c r="CQ33" s="620"/>
      <c r="CR33" s="621">
        <v>216996771</v>
      </c>
      <c r="CS33" s="634"/>
      <c r="CT33" s="634"/>
      <c r="CU33" s="634"/>
      <c r="CV33" s="634"/>
      <c r="CW33" s="634"/>
      <c r="CX33" s="634"/>
      <c r="CY33" s="635"/>
      <c r="CZ33" s="624">
        <v>32.5</v>
      </c>
      <c r="DA33" s="636"/>
      <c r="DB33" s="636"/>
      <c r="DC33" s="637"/>
      <c r="DD33" s="627">
        <v>142424464</v>
      </c>
      <c r="DE33" s="634"/>
      <c r="DF33" s="634"/>
      <c r="DG33" s="634"/>
      <c r="DH33" s="634"/>
      <c r="DI33" s="634"/>
      <c r="DJ33" s="634"/>
      <c r="DK33" s="635"/>
      <c r="DL33" s="627">
        <v>110710297</v>
      </c>
      <c r="DM33" s="634"/>
      <c r="DN33" s="634"/>
      <c r="DO33" s="634"/>
      <c r="DP33" s="634"/>
      <c r="DQ33" s="634"/>
      <c r="DR33" s="634"/>
      <c r="DS33" s="634"/>
      <c r="DT33" s="634"/>
      <c r="DU33" s="634"/>
      <c r="DV33" s="635"/>
      <c r="DW33" s="624">
        <v>32.5</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785185</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86131906</v>
      </c>
      <c r="CS34" s="622"/>
      <c r="CT34" s="622"/>
      <c r="CU34" s="622"/>
      <c r="CV34" s="622"/>
      <c r="CW34" s="622"/>
      <c r="CX34" s="622"/>
      <c r="CY34" s="623"/>
      <c r="CZ34" s="624">
        <v>12.9</v>
      </c>
      <c r="DA34" s="636"/>
      <c r="DB34" s="636"/>
      <c r="DC34" s="637"/>
      <c r="DD34" s="627">
        <v>68782963</v>
      </c>
      <c r="DE34" s="622"/>
      <c r="DF34" s="622"/>
      <c r="DG34" s="622"/>
      <c r="DH34" s="622"/>
      <c r="DI34" s="622"/>
      <c r="DJ34" s="622"/>
      <c r="DK34" s="623"/>
      <c r="DL34" s="627">
        <v>65014233</v>
      </c>
      <c r="DM34" s="622"/>
      <c r="DN34" s="622"/>
      <c r="DO34" s="622"/>
      <c r="DP34" s="622"/>
      <c r="DQ34" s="622"/>
      <c r="DR34" s="622"/>
      <c r="DS34" s="622"/>
      <c r="DT34" s="622"/>
      <c r="DU34" s="622"/>
      <c r="DV34" s="623"/>
      <c r="DW34" s="624">
        <v>19.100000000000001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4425228</v>
      </c>
      <c r="S35" s="622"/>
      <c r="T35" s="622"/>
      <c r="U35" s="622"/>
      <c r="V35" s="622"/>
      <c r="W35" s="622"/>
      <c r="X35" s="622"/>
      <c r="Y35" s="623"/>
      <c r="Z35" s="659">
        <v>0.6</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6349675</v>
      </c>
      <c r="CS35" s="634"/>
      <c r="CT35" s="634"/>
      <c r="CU35" s="634"/>
      <c r="CV35" s="634"/>
      <c r="CW35" s="634"/>
      <c r="CX35" s="634"/>
      <c r="CY35" s="635"/>
      <c r="CZ35" s="624">
        <v>1</v>
      </c>
      <c r="DA35" s="636"/>
      <c r="DB35" s="636"/>
      <c r="DC35" s="637"/>
      <c r="DD35" s="627">
        <v>5384397</v>
      </c>
      <c r="DE35" s="634"/>
      <c r="DF35" s="634"/>
      <c r="DG35" s="634"/>
      <c r="DH35" s="634"/>
      <c r="DI35" s="634"/>
      <c r="DJ35" s="634"/>
      <c r="DK35" s="635"/>
      <c r="DL35" s="627">
        <v>5384397</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9269227</v>
      </c>
      <c r="S36" s="622"/>
      <c r="T36" s="622"/>
      <c r="U36" s="622"/>
      <c r="V36" s="622"/>
      <c r="W36" s="622"/>
      <c r="X36" s="622"/>
      <c r="Y36" s="623"/>
      <c r="Z36" s="659">
        <v>1.4</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46950109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454172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37894215</v>
      </c>
      <c r="CS36" s="622"/>
      <c r="CT36" s="622"/>
      <c r="CU36" s="622"/>
      <c r="CV36" s="622"/>
      <c r="CW36" s="622"/>
      <c r="CX36" s="622"/>
      <c r="CY36" s="623"/>
      <c r="CZ36" s="624">
        <v>5.7</v>
      </c>
      <c r="DA36" s="636"/>
      <c r="DB36" s="636"/>
      <c r="DC36" s="637"/>
      <c r="DD36" s="627">
        <v>28736671</v>
      </c>
      <c r="DE36" s="622"/>
      <c r="DF36" s="622"/>
      <c r="DG36" s="622"/>
      <c r="DH36" s="622"/>
      <c r="DI36" s="622"/>
      <c r="DJ36" s="622"/>
      <c r="DK36" s="623"/>
      <c r="DL36" s="627">
        <v>15296192</v>
      </c>
      <c r="DM36" s="622"/>
      <c r="DN36" s="622"/>
      <c r="DO36" s="622"/>
      <c r="DP36" s="622"/>
      <c r="DQ36" s="622"/>
      <c r="DR36" s="622"/>
      <c r="DS36" s="622"/>
      <c r="DT36" s="622"/>
      <c r="DU36" s="622"/>
      <c r="DV36" s="623"/>
      <c r="DW36" s="624">
        <v>4.5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49515302</v>
      </c>
      <c r="S37" s="622"/>
      <c r="T37" s="622"/>
      <c r="U37" s="622"/>
      <c r="V37" s="622"/>
      <c r="W37" s="622"/>
      <c r="X37" s="622"/>
      <c r="Y37" s="623"/>
      <c r="Z37" s="659">
        <v>7.3</v>
      </c>
      <c r="AA37" s="659"/>
      <c r="AB37" s="659"/>
      <c r="AC37" s="659"/>
      <c r="AD37" s="660">
        <v>449223</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4753019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-2223990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20632</v>
      </c>
      <c r="CS37" s="634"/>
      <c r="CT37" s="634"/>
      <c r="CU37" s="634"/>
      <c r="CV37" s="634"/>
      <c r="CW37" s="634"/>
      <c r="CX37" s="634"/>
      <c r="CY37" s="635"/>
      <c r="CZ37" s="624">
        <v>0</v>
      </c>
      <c r="DA37" s="636"/>
      <c r="DB37" s="636"/>
      <c r="DC37" s="637"/>
      <c r="DD37" s="627">
        <v>20632</v>
      </c>
      <c r="DE37" s="634"/>
      <c r="DF37" s="634"/>
      <c r="DG37" s="634"/>
      <c r="DH37" s="634"/>
      <c r="DI37" s="634"/>
      <c r="DJ37" s="634"/>
      <c r="DK37" s="635"/>
      <c r="DL37" s="627">
        <v>20632</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69851138</v>
      </c>
      <c r="S38" s="622"/>
      <c r="T38" s="622"/>
      <c r="U38" s="622"/>
      <c r="V38" s="622"/>
      <c r="W38" s="622"/>
      <c r="X38" s="622"/>
      <c r="Y38" s="623"/>
      <c r="Z38" s="659">
        <v>10.199999999999999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3962254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145920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38052903</v>
      </c>
      <c r="CS38" s="622"/>
      <c r="CT38" s="622"/>
      <c r="CU38" s="622"/>
      <c r="CV38" s="622"/>
      <c r="CW38" s="622"/>
      <c r="CX38" s="622"/>
      <c r="CY38" s="623"/>
      <c r="CZ38" s="624">
        <v>5.7</v>
      </c>
      <c r="DA38" s="636"/>
      <c r="DB38" s="636"/>
      <c r="DC38" s="637"/>
      <c r="DD38" s="627">
        <v>31891874</v>
      </c>
      <c r="DE38" s="622"/>
      <c r="DF38" s="622"/>
      <c r="DG38" s="622"/>
      <c r="DH38" s="622"/>
      <c r="DI38" s="622"/>
      <c r="DJ38" s="622"/>
      <c r="DK38" s="623"/>
      <c r="DL38" s="627">
        <v>25015475</v>
      </c>
      <c r="DM38" s="622"/>
      <c r="DN38" s="622"/>
      <c r="DO38" s="622"/>
      <c r="DP38" s="622"/>
      <c r="DQ38" s="622"/>
      <c r="DR38" s="622"/>
      <c r="DS38" s="622"/>
      <c r="DT38" s="622"/>
      <c r="DU38" s="622"/>
      <c r="DV38" s="623"/>
      <c r="DW38" s="624">
        <v>7.4</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639916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206916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7617198</v>
      </c>
      <c r="CS39" s="634"/>
      <c r="CT39" s="634"/>
      <c r="CU39" s="634"/>
      <c r="CV39" s="634"/>
      <c r="CW39" s="634"/>
      <c r="CX39" s="634"/>
      <c r="CY39" s="635"/>
      <c r="CZ39" s="624">
        <v>1.1000000000000001</v>
      </c>
      <c r="DA39" s="636"/>
      <c r="DB39" s="636"/>
      <c r="DC39" s="637"/>
      <c r="DD39" s="627">
        <v>7532699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5224438</v>
      </c>
      <c r="S40" s="622"/>
      <c r="T40" s="622"/>
      <c r="U40" s="622"/>
      <c r="V40" s="622"/>
      <c r="W40" s="622"/>
      <c r="X40" s="622"/>
      <c r="Y40" s="623"/>
      <c r="Z40" s="659">
        <v>0.8</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206451</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114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40950874</v>
      </c>
      <c r="CS40" s="622"/>
      <c r="CT40" s="622"/>
      <c r="CU40" s="622"/>
      <c r="CV40" s="622"/>
      <c r="CW40" s="622"/>
      <c r="CX40" s="622"/>
      <c r="CY40" s="623"/>
      <c r="CZ40" s="624">
        <v>6.1</v>
      </c>
      <c r="DA40" s="636"/>
      <c r="DB40" s="636"/>
      <c r="DC40" s="637"/>
      <c r="DD40" s="627">
        <v>95860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682341469</v>
      </c>
      <c r="S41" s="646"/>
      <c r="T41" s="646"/>
      <c r="U41" s="646"/>
      <c r="V41" s="646"/>
      <c r="W41" s="646"/>
      <c r="X41" s="646"/>
      <c r="Y41" s="649"/>
      <c r="Z41" s="650">
        <v>100</v>
      </c>
      <c r="AA41" s="650"/>
      <c r="AB41" s="650"/>
      <c r="AC41" s="650"/>
      <c r="AD41" s="651">
        <v>335003593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8645840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28742629</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331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96423659</v>
      </c>
      <c r="CS42" s="634"/>
      <c r="CT42" s="634"/>
      <c r="CU42" s="634"/>
      <c r="CV42" s="634"/>
      <c r="CW42" s="634"/>
      <c r="CX42" s="634"/>
      <c r="CY42" s="635"/>
      <c r="CZ42" s="624">
        <v>14.4</v>
      </c>
      <c r="DA42" s="636"/>
      <c r="DB42" s="636"/>
      <c r="DC42" s="637"/>
      <c r="DD42" s="627">
        <v>7954584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1063283</v>
      </c>
      <c r="CS43" s="634"/>
      <c r="CT43" s="634"/>
      <c r="CU43" s="634"/>
      <c r="CV43" s="634"/>
      <c r="CW43" s="634"/>
      <c r="CX43" s="634"/>
      <c r="CY43" s="635"/>
      <c r="CZ43" s="624">
        <v>0.2</v>
      </c>
      <c r="DA43" s="636"/>
      <c r="DB43" s="636"/>
      <c r="DC43" s="637"/>
      <c r="DD43" s="627">
        <v>1063283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96423659</v>
      </c>
      <c r="CS44" s="622"/>
      <c r="CT44" s="622"/>
      <c r="CU44" s="622"/>
      <c r="CV44" s="622"/>
      <c r="CW44" s="622"/>
      <c r="CX44" s="622"/>
      <c r="CY44" s="623"/>
      <c r="CZ44" s="624">
        <v>14.4</v>
      </c>
      <c r="DA44" s="625"/>
      <c r="DB44" s="625"/>
      <c r="DC44" s="626"/>
      <c r="DD44" s="627">
        <v>7954584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46441129</v>
      </c>
      <c r="CS45" s="634"/>
      <c r="CT45" s="634"/>
      <c r="CU45" s="634"/>
      <c r="CV45" s="634"/>
      <c r="CW45" s="634"/>
      <c r="CX45" s="634"/>
      <c r="CY45" s="635"/>
      <c r="CZ45" s="624">
        <v>7</v>
      </c>
      <c r="DA45" s="636"/>
      <c r="DB45" s="636"/>
      <c r="DC45" s="637"/>
      <c r="DD45" s="627">
        <v>367296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47290133</v>
      </c>
      <c r="CS46" s="622"/>
      <c r="CT46" s="622"/>
      <c r="CU46" s="622"/>
      <c r="CV46" s="622"/>
      <c r="CW46" s="622"/>
      <c r="CX46" s="622"/>
      <c r="CY46" s="623"/>
      <c r="CZ46" s="624">
        <v>7.1</v>
      </c>
      <c r="DA46" s="625"/>
      <c r="DB46" s="625"/>
      <c r="DC46" s="626"/>
      <c r="DD46" s="627">
        <v>7569849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667562830</v>
      </c>
      <c r="CS49" s="606"/>
      <c r="CT49" s="606"/>
      <c r="CU49" s="606"/>
      <c r="CV49" s="606"/>
      <c r="CW49" s="606"/>
      <c r="CX49" s="606"/>
      <c r="CY49" s="607"/>
      <c r="CZ49" s="608">
        <v>100</v>
      </c>
      <c r="DA49" s="609"/>
      <c r="DB49" s="609"/>
      <c r="DC49" s="610"/>
      <c r="DD49" s="611">
        <v>378100746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MBQUVF/++RGuFWCTNxaiF+E7uV0aqvNIJu/HR1IuoLWpJd+YxPz9zunJBF6idM+pHSsa5BvyC6jzg5XlpCuXQ==" saltValue="/JJDT1cgOYsbRzEtwkqvu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55" zoomScale="55" zoomScaleNormal="55" zoomScaleSheetLayoutView="70" workbookViewId="0">
      <selection activeCell="BH73" sqref="BH73"/>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2" t="s">
        <v>352</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3" t="s">
        <v>353</v>
      </c>
      <c r="DK2" s="1094"/>
      <c r="DL2" s="1094"/>
      <c r="DM2" s="1094"/>
      <c r="DN2" s="1094"/>
      <c r="DO2" s="1095"/>
      <c r="DP2" s="228"/>
      <c r="DQ2" s="1093" t="s">
        <v>354</v>
      </c>
      <c r="DR2" s="1094"/>
      <c r="DS2" s="1094"/>
      <c r="DT2" s="1094"/>
      <c r="DU2" s="1094"/>
      <c r="DV2" s="1094"/>
      <c r="DW2" s="1094"/>
      <c r="DX2" s="1094"/>
      <c r="DY2" s="1094"/>
      <c r="DZ2" s="1095"/>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61" t="s">
        <v>355</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7" t="s">
        <v>357</v>
      </c>
      <c r="B5" s="998"/>
      <c r="C5" s="998"/>
      <c r="D5" s="998"/>
      <c r="E5" s="998"/>
      <c r="F5" s="998"/>
      <c r="G5" s="998"/>
      <c r="H5" s="998"/>
      <c r="I5" s="998"/>
      <c r="J5" s="998"/>
      <c r="K5" s="998"/>
      <c r="L5" s="998"/>
      <c r="M5" s="998"/>
      <c r="N5" s="998"/>
      <c r="O5" s="998"/>
      <c r="P5" s="999"/>
      <c r="Q5" s="1003" t="s">
        <v>358</v>
      </c>
      <c r="R5" s="1004"/>
      <c r="S5" s="1004"/>
      <c r="T5" s="1004"/>
      <c r="U5" s="1005"/>
      <c r="V5" s="1003" t="s">
        <v>359</v>
      </c>
      <c r="W5" s="1004"/>
      <c r="X5" s="1004"/>
      <c r="Y5" s="1004"/>
      <c r="Z5" s="1005"/>
      <c r="AA5" s="1003" t="s">
        <v>360</v>
      </c>
      <c r="AB5" s="1004"/>
      <c r="AC5" s="1004"/>
      <c r="AD5" s="1004"/>
      <c r="AE5" s="1004"/>
      <c r="AF5" s="1096" t="s">
        <v>361</v>
      </c>
      <c r="AG5" s="1004"/>
      <c r="AH5" s="1004"/>
      <c r="AI5" s="1004"/>
      <c r="AJ5" s="1017"/>
      <c r="AK5" s="1004" t="s">
        <v>362</v>
      </c>
      <c r="AL5" s="1004"/>
      <c r="AM5" s="1004"/>
      <c r="AN5" s="1004"/>
      <c r="AO5" s="1005"/>
      <c r="AP5" s="1003" t="s">
        <v>363</v>
      </c>
      <c r="AQ5" s="1004"/>
      <c r="AR5" s="1004"/>
      <c r="AS5" s="1004"/>
      <c r="AT5" s="1005"/>
      <c r="AU5" s="1003" t="s">
        <v>364</v>
      </c>
      <c r="AV5" s="1004"/>
      <c r="AW5" s="1004"/>
      <c r="AX5" s="1004"/>
      <c r="AY5" s="1017"/>
      <c r="AZ5" s="232"/>
      <c r="BA5" s="232"/>
      <c r="BB5" s="232"/>
      <c r="BC5" s="232"/>
      <c r="BD5" s="232"/>
      <c r="BE5" s="233"/>
      <c r="BF5" s="233"/>
      <c r="BG5" s="233"/>
      <c r="BH5" s="233"/>
      <c r="BI5" s="233"/>
      <c r="BJ5" s="233"/>
      <c r="BK5" s="233"/>
      <c r="BL5" s="233"/>
      <c r="BM5" s="233"/>
      <c r="BN5" s="233"/>
      <c r="BO5" s="233"/>
      <c r="BP5" s="233"/>
      <c r="BQ5" s="997" t="s">
        <v>365</v>
      </c>
      <c r="BR5" s="998"/>
      <c r="BS5" s="998"/>
      <c r="BT5" s="998"/>
      <c r="BU5" s="998"/>
      <c r="BV5" s="998"/>
      <c r="BW5" s="998"/>
      <c r="BX5" s="998"/>
      <c r="BY5" s="998"/>
      <c r="BZ5" s="998"/>
      <c r="CA5" s="998"/>
      <c r="CB5" s="998"/>
      <c r="CC5" s="998"/>
      <c r="CD5" s="998"/>
      <c r="CE5" s="998"/>
      <c r="CF5" s="998"/>
      <c r="CG5" s="999"/>
      <c r="CH5" s="1003" t="s">
        <v>366</v>
      </c>
      <c r="CI5" s="1004"/>
      <c r="CJ5" s="1004"/>
      <c r="CK5" s="1004"/>
      <c r="CL5" s="1005"/>
      <c r="CM5" s="1003" t="s">
        <v>367</v>
      </c>
      <c r="CN5" s="1004"/>
      <c r="CO5" s="1004"/>
      <c r="CP5" s="1004"/>
      <c r="CQ5" s="1005"/>
      <c r="CR5" s="1003" t="s">
        <v>368</v>
      </c>
      <c r="CS5" s="1004"/>
      <c r="CT5" s="1004"/>
      <c r="CU5" s="1004"/>
      <c r="CV5" s="1005"/>
      <c r="CW5" s="1003" t="s">
        <v>369</v>
      </c>
      <c r="CX5" s="1004"/>
      <c r="CY5" s="1004"/>
      <c r="CZ5" s="1004"/>
      <c r="DA5" s="1005"/>
      <c r="DB5" s="1003" t="s">
        <v>370</v>
      </c>
      <c r="DC5" s="1004"/>
      <c r="DD5" s="1004"/>
      <c r="DE5" s="1004"/>
      <c r="DF5" s="1005"/>
      <c r="DG5" s="1086" t="s">
        <v>371</v>
      </c>
      <c r="DH5" s="1087"/>
      <c r="DI5" s="1087"/>
      <c r="DJ5" s="1087"/>
      <c r="DK5" s="1088"/>
      <c r="DL5" s="1086" t="s">
        <v>372</v>
      </c>
      <c r="DM5" s="1087"/>
      <c r="DN5" s="1087"/>
      <c r="DO5" s="1087"/>
      <c r="DP5" s="1088"/>
      <c r="DQ5" s="1003" t="s">
        <v>373</v>
      </c>
      <c r="DR5" s="1004"/>
      <c r="DS5" s="1004"/>
      <c r="DT5" s="1004"/>
      <c r="DU5" s="1005"/>
      <c r="DV5" s="1003" t="s">
        <v>364</v>
      </c>
      <c r="DW5" s="1004"/>
      <c r="DX5" s="1004"/>
      <c r="DY5" s="1004"/>
      <c r="DZ5" s="1017"/>
      <c r="EA5" s="234"/>
    </row>
    <row r="6" spans="1:131" s="235" customFormat="1" ht="26.25" customHeight="1" thickBot="1" x14ac:dyDescent="0.25">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097"/>
      <c r="AG6" s="1007"/>
      <c r="AH6" s="1007"/>
      <c r="AI6" s="1007"/>
      <c r="AJ6" s="1018"/>
      <c r="AK6" s="1007"/>
      <c r="AL6" s="1007"/>
      <c r="AM6" s="1007"/>
      <c r="AN6" s="1007"/>
      <c r="AO6" s="1008"/>
      <c r="AP6" s="1006"/>
      <c r="AQ6" s="1007"/>
      <c r="AR6" s="1007"/>
      <c r="AS6" s="1007"/>
      <c r="AT6" s="1008"/>
      <c r="AU6" s="1006"/>
      <c r="AV6" s="1007"/>
      <c r="AW6" s="1007"/>
      <c r="AX6" s="1007"/>
      <c r="AY6" s="1018"/>
      <c r="AZ6" s="232"/>
      <c r="BA6" s="232"/>
      <c r="BB6" s="232"/>
      <c r="BC6" s="232"/>
      <c r="BD6" s="232"/>
      <c r="BE6" s="233"/>
      <c r="BF6" s="233"/>
      <c r="BG6" s="233"/>
      <c r="BH6" s="233"/>
      <c r="BI6" s="233"/>
      <c r="BJ6" s="233"/>
      <c r="BK6" s="233"/>
      <c r="BL6" s="233"/>
      <c r="BM6" s="233"/>
      <c r="BN6" s="233"/>
      <c r="BO6" s="233"/>
      <c r="BP6" s="233"/>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089"/>
      <c r="DH6" s="1090"/>
      <c r="DI6" s="1090"/>
      <c r="DJ6" s="1090"/>
      <c r="DK6" s="1091"/>
      <c r="DL6" s="1089"/>
      <c r="DM6" s="1090"/>
      <c r="DN6" s="1090"/>
      <c r="DO6" s="1090"/>
      <c r="DP6" s="1091"/>
      <c r="DQ6" s="1006"/>
      <c r="DR6" s="1007"/>
      <c r="DS6" s="1007"/>
      <c r="DT6" s="1007"/>
      <c r="DU6" s="1008"/>
      <c r="DV6" s="1006"/>
      <c r="DW6" s="1007"/>
      <c r="DX6" s="1007"/>
      <c r="DY6" s="1007"/>
      <c r="DZ6" s="1018"/>
      <c r="EA6" s="234"/>
    </row>
    <row r="7" spans="1:131" s="235" customFormat="1" ht="26.25" customHeight="1" thickTop="1" x14ac:dyDescent="0.2">
      <c r="A7" s="236">
        <v>1</v>
      </c>
      <c r="B7" s="1049" t="s">
        <v>374</v>
      </c>
      <c r="C7" s="1050"/>
      <c r="D7" s="1050"/>
      <c r="E7" s="1050"/>
      <c r="F7" s="1050"/>
      <c r="G7" s="1050"/>
      <c r="H7" s="1050"/>
      <c r="I7" s="1050"/>
      <c r="J7" s="1050"/>
      <c r="K7" s="1050"/>
      <c r="L7" s="1050"/>
      <c r="M7" s="1050"/>
      <c r="N7" s="1050"/>
      <c r="O7" s="1050"/>
      <c r="P7" s="1051"/>
      <c r="Q7" s="1104">
        <v>681539</v>
      </c>
      <c r="R7" s="1105"/>
      <c r="S7" s="1105"/>
      <c r="T7" s="1105"/>
      <c r="U7" s="1105"/>
      <c r="V7" s="1105">
        <v>666919</v>
      </c>
      <c r="W7" s="1105"/>
      <c r="X7" s="1105"/>
      <c r="Y7" s="1105"/>
      <c r="Z7" s="1105"/>
      <c r="AA7" s="1105">
        <v>14620</v>
      </c>
      <c r="AB7" s="1105"/>
      <c r="AC7" s="1105"/>
      <c r="AD7" s="1105"/>
      <c r="AE7" s="1106"/>
      <c r="AF7" s="1107">
        <v>11957</v>
      </c>
      <c r="AG7" s="1108"/>
      <c r="AH7" s="1108"/>
      <c r="AI7" s="1108"/>
      <c r="AJ7" s="1109"/>
      <c r="AK7" s="1110">
        <v>0</v>
      </c>
      <c r="AL7" s="1111"/>
      <c r="AM7" s="1111"/>
      <c r="AN7" s="1111"/>
      <c r="AO7" s="1111"/>
      <c r="AP7" s="1111">
        <v>483301</v>
      </c>
      <c r="AQ7" s="1111"/>
      <c r="AR7" s="1111"/>
      <c r="AS7" s="1111"/>
      <c r="AT7" s="1111"/>
      <c r="AU7" s="1112"/>
      <c r="AV7" s="1112"/>
      <c r="AW7" s="1112"/>
      <c r="AX7" s="1112"/>
      <c r="AY7" s="1113"/>
      <c r="AZ7" s="232"/>
      <c r="BA7" s="232"/>
      <c r="BB7" s="232"/>
      <c r="BC7" s="232"/>
      <c r="BD7" s="232"/>
      <c r="BE7" s="233"/>
      <c r="BF7" s="233"/>
      <c r="BG7" s="233"/>
      <c r="BH7" s="233"/>
      <c r="BI7" s="233"/>
      <c r="BJ7" s="233"/>
      <c r="BK7" s="233"/>
      <c r="BL7" s="233"/>
      <c r="BM7" s="233"/>
      <c r="BN7" s="233"/>
      <c r="BO7" s="233"/>
      <c r="BP7" s="233"/>
      <c r="BQ7" s="236">
        <v>1</v>
      </c>
      <c r="BR7" s="237"/>
      <c r="BS7" s="1101" t="s">
        <v>562</v>
      </c>
      <c r="BT7" s="1102"/>
      <c r="BU7" s="1102"/>
      <c r="BV7" s="1102"/>
      <c r="BW7" s="1102"/>
      <c r="BX7" s="1102"/>
      <c r="BY7" s="1102"/>
      <c r="BZ7" s="1102"/>
      <c r="CA7" s="1102"/>
      <c r="CB7" s="1102"/>
      <c r="CC7" s="1102"/>
      <c r="CD7" s="1102"/>
      <c r="CE7" s="1102"/>
      <c r="CF7" s="1102"/>
      <c r="CG7" s="1114"/>
      <c r="CH7" s="1098">
        <v>-6</v>
      </c>
      <c r="CI7" s="1099"/>
      <c r="CJ7" s="1099"/>
      <c r="CK7" s="1099"/>
      <c r="CL7" s="1100"/>
      <c r="CM7" s="1098">
        <v>243</v>
      </c>
      <c r="CN7" s="1099"/>
      <c r="CO7" s="1099"/>
      <c r="CP7" s="1099"/>
      <c r="CQ7" s="1100"/>
      <c r="CR7" s="1098">
        <v>200</v>
      </c>
      <c r="CS7" s="1099"/>
      <c r="CT7" s="1099"/>
      <c r="CU7" s="1099"/>
      <c r="CV7" s="1100"/>
      <c r="CW7" s="1098">
        <v>51</v>
      </c>
      <c r="CX7" s="1099"/>
      <c r="CY7" s="1099"/>
      <c r="CZ7" s="1099"/>
      <c r="DA7" s="1100"/>
      <c r="DB7" s="1098">
        <v>0</v>
      </c>
      <c r="DC7" s="1099"/>
      <c r="DD7" s="1099"/>
      <c r="DE7" s="1099"/>
      <c r="DF7" s="1100"/>
      <c r="DG7" s="1098">
        <v>0</v>
      </c>
      <c r="DH7" s="1099"/>
      <c r="DI7" s="1099"/>
      <c r="DJ7" s="1099"/>
      <c r="DK7" s="1100"/>
      <c r="DL7" s="1098">
        <v>0</v>
      </c>
      <c r="DM7" s="1099"/>
      <c r="DN7" s="1099"/>
      <c r="DO7" s="1099"/>
      <c r="DP7" s="1100"/>
      <c r="DQ7" s="1098">
        <v>0</v>
      </c>
      <c r="DR7" s="1099"/>
      <c r="DS7" s="1099"/>
      <c r="DT7" s="1099"/>
      <c r="DU7" s="1100"/>
      <c r="DV7" s="1101"/>
      <c r="DW7" s="1102"/>
      <c r="DX7" s="1102"/>
      <c r="DY7" s="1102"/>
      <c r="DZ7" s="1103"/>
      <c r="EA7" s="234"/>
    </row>
    <row r="8" spans="1:131" s="235" customFormat="1" ht="26.25" customHeight="1" x14ac:dyDescent="0.2">
      <c r="A8" s="238">
        <v>2</v>
      </c>
      <c r="B8" s="1032" t="s">
        <v>375</v>
      </c>
      <c r="C8" s="1033"/>
      <c r="D8" s="1033"/>
      <c r="E8" s="1033"/>
      <c r="F8" s="1033"/>
      <c r="G8" s="1033"/>
      <c r="H8" s="1033"/>
      <c r="I8" s="1033"/>
      <c r="J8" s="1033"/>
      <c r="K8" s="1033"/>
      <c r="L8" s="1033"/>
      <c r="M8" s="1033"/>
      <c r="N8" s="1033"/>
      <c r="O8" s="1033"/>
      <c r="P8" s="1034"/>
      <c r="Q8" s="1040">
        <v>206</v>
      </c>
      <c r="R8" s="1041"/>
      <c r="S8" s="1041"/>
      <c r="T8" s="1041"/>
      <c r="U8" s="1041"/>
      <c r="V8" s="1041">
        <v>128</v>
      </c>
      <c r="W8" s="1041"/>
      <c r="X8" s="1041"/>
      <c r="Y8" s="1041"/>
      <c r="Z8" s="1041"/>
      <c r="AA8" s="1041">
        <v>78</v>
      </c>
      <c r="AB8" s="1041"/>
      <c r="AC8" s="1041"/>
      <c r="AD8" s="1041"/>
      <c r="AE8" s="1042"/>
      <c r="AF8" s="1037" t="s">
        <v>495</v>
      </c>
      <c r="AG8" s="1038"/>
      <c r="AH8" s="1038"/>
      <c r="AI8" s="1038"/>
      <c r="AJ8" s="1039"/>
      <c r="AK8" s="1082">
        <v>17</v>
      </c>
      <c r="AL8" s="1083"/>
      <c r="AM8" s="1083"/>
      <c r="AN8" s="1083"/>
      <c r="AO8" s="1083"/>
      <c r="AP8" s="1083">
        <v>221</v>
      </c>
      <c r="AQ8" s="1083"/>
      <c r="AR8" s="1083"/>
      <c r="AS8" s="1083"/>
      <c r="AT8" s="1083"/>
      <c r="AU8" s="1084"/>
      <c r="AV8" s="1084"/>
      <c r="AW8" s="1084"/>
      <c r="AX8" s="1084"/>
      <c r="AY8" s="1085"/>
      <c r="AZ8" s="232"/>
      <c r="BA8" s="232"/>
      <c r="BB8" s="232"/>
      <c r="BC8" s="232"/>
      <c r="BD8" s="232"/>
      <c r="BE8" s="233"/>
      <c r="BF8" s="233"/>
      <c r="BG8" s="233"/>
      <c r="BH8" s="233"/>
      <c r="BI8" s="233"/>
      <c r="BJ8" s="233"/>
      <c r="BK8" s="233"/>
      <c r="BL8" s="233"/>
      <c r="BM8" s="233"/>
      <c r="BN8" s="233"/>
      <c r="BO8" s="233"/>
      <c r="BP8" s="233"/>
      <c r="BQ8" s="238">
        <v>2</v>
      </c>
      <c r="BR8" s="239"/>
      <c r="BS8" s="994" t="s">
        <v>563</v>
      </c>
      <c r="BT8" s="995"/>
      <c r="BU8" s="995"/>
      <c r="BV8" s="995"/>
      <c r="BW8" s="995"/>
      <c r="BX8" s="995"/>
      <c r="BY8" s="995"/>
      <c r="BZ8" s="995"/>
      <c r="CA8" s="995"/>
      <c r="CB8" s="995"/>
      <c r="CC8" s="995"/>
      <c r="CD8" s="995"/>
      <c r="CE8" s="995"/>
      <c r="CF8" s="995"/>
      <c r="CG8" s="1016"/>
      <c r="CH8" s="991">
        <v>-70</v>
      </c>
      <c r="CI8" s="992"/>
      <c r="CJ8" s="992"/>
      <c r="CK8" s="992"/>
      <c r="CL8" s="993"/>
      <c r="CM8" s="991">
        <v>381</v>
      </c>
      <c r="CN8" s="992"/>
      <c r="CO8" s="992"/>
      <c r="CP8" s="992"/>
      <c r="CQ8" s="993"/>
      <c r="CR8" s="991">
        <v>165</v>
      </c>
      <c r="CS8" s="992"/>
      <c r="CT8" s="992"/>
      <c r="CU8" s="992"/>
      <c r="CV8" s="993"/>
      <c r="CW8" s="991">
        <v>0</v>
      </c>
      <c r="CX8" s="992"/>
      <c r="CY8" s="992"/>
      <c r="CZ8" s="992"/>
      <c r="DA8" s="993"/>
      <c r="DB8" s="991">
        <v>0</v>
      </c>
      <c r="DC8" s="992"/>
      <c r="DD8" s="992"/>
      <c r="DE8" s="992"/>
      <c r="DF8" s="993"/>
      <c r="DG8" s="991">
        <v>0</v>
      </c>
      <c r="DH8" s="992"/>
      <c r="DI8" s="992"/>
      <c r="DJ8" s="992"/>
      <c r="DK8" s="993"/>
      <c r="DL8" s="991">
        <v>0</v>
      </c>
      <c r="DM8" s="992"/>
      <c r="DN8" s="992"/>
      <c r="DO8" s="992"/>
      <c r="DP8" s="993"/>
      <c r="DQ8" s="991">
        <v>0</v>
      </c>
      <c r="DR8" s="992"/>
      <c r="DS8" s="992"/>
      <c r="DT8" s="992"/>
      <c r="DU8" s="993"/>
      <c r="DV8" s="994"/>
      <c r="DW8" s="995"/>
      <c r="DX8" s="995"/>
      <c r="DY8" s="995"/>
      <c r="DZ8" s="996"/>
      <c r="EA8" s="234"/>
    </row>
    <row r="9" spans="1:131" s="235" customFormat="1" ht="26.25" customHeight="1" x14ac:dyDescent="0.2">
      <c r="A9" s="238">
        <v>3</v>
      </c>
      <c r="B9" s="1032" t="s">
        <v>376</v>
      </c>
      <c r="C9" s="1033"/>
      <c r="D9" s="1033"/>
      <c r="E9" s="1033"/>
      <c r="F9" s="1033"/>
      <c r="G9" s="1033"/>
      <c r="H9" s="1033"/>
      <c r="I9" s="1033"/>
      <c r="J9" s="1033"/>
      <c r="K9" s="1033"/>
      <c r="L9" s="1033"/>
      <c r="M9" s="1033"/>
      <c r="N9" s="1033"/>
      <c r="O9" s="1033"/>
      <c r="P9" s="1034"/>
      <c r="Q9" s="1040">
        <v>0</v>
      </c>
      <c r="R9" s="1041"/>
      <c r="S9" s="1041"/>
      <c r="T9" s="1041"/>
      <c r="U9" s="1041"/>
      <c r="V9" s="1041">
        <v>0</v>
      </c>
      <c r="W9" s="1041"/>
      <c r="X9" s="1041"/>
      <c r="Y9" s="1041"/>
      <c r="Z9" s="1041"/>
      <c r="AA9" s="1041">
        <v>0</v>
      </c>
      <c r="AB9" s="1041"/>
      <c r="AC9" s="1041"/>
      <c r="AD9" s="1041"/>
      <c r="AE9" s="1042"/>
      <c r="AF9" s="1037" t="s">
        <v>495</v>
      </c>
      <c r="AG9" s="1038"/>
      <c r="AH9" s="1038"/>
      <c r="AI9" s="1038"/>
      <c r="AJ9" s="1039"/>
      <c r="AK9" s="1082">
        <v>0</v>
      </c>
      <c r="AL9" s="1083"/>
      <c r="AM9" s="1083"/>
      <c r="AN9" s="1083"/>
      <c r="AO9" s="1083"/>
      <c r="AP9" s="1083">
        <v>10</v>
      </c>
      <c r="AQ9" s="1083"/>
      <c r="AR9" s="1083"/>
      <c r="AS9" s="1083"/>
      <c r="AT9" s="1083"/>
      <c r="AU9" s="1084"/>
      <c r="AV9" s="1084"/>
      <c r="AW9" s="1084"/>
      <c r="AX9" s="1084"/>
      <c r="AY9" s="1085"/>
      <c r="AZ9" s="232"/>
      <c r="BA9" s="232"/>
      <c r="BB9" s="232"/>
      <c r="BC9" s="232"/>
      <c r="BD9" s="232"/>
      <c r="BE9" s="233"/>
      <c r="BF9" s="233"/>
      <c r="BG9" s="233"/>
      <c r="BH9" s="233"/>
      <c r="BI9" s="233"/>
      <c r="BJ9" s="233"/>
      <c r="BK9" s="233"/>
      <c r="BL9" s="233"/>
      <c r="BM9" s="233"/>
      <c r="BN9" s="233"/>
      <c r="BO9" s="233"/>
      <c r="BP9" s="233"/>
      <c r="BQ9" s="238">
        <v>3</v>
      </c>
      <c r="BR9" s="239"/>
      <c r="BS9" s="994" t="s">
        <v>564</v>
      </c>
      <c r="BT9" s="995"/>
      <c r="BU9" s="995"/>
      <c r="BV9" s="995"/>
      <c r="BW9" s="995"/>
      <c r="BX9" s="995"/>
      <c r="BY9" s="995"/>
      <c r="BZ9" s="995"/>
      <c r="CA9" s="995"/>
      <c r="CB9" s="995"/>
      <c r="CC9" s="995"/>
      <c r="CD9" s="995"/>
      <c r="CE9" s="995"/>
      <c r="CF9" s="995"/>
      <c r="CG9" s="1016"/>
      <c r="CH9" s="991">
        <v>114</v>
      </c>
      <c r="CI9" s="992"/>
      <c r="CJ9" s="992"/>
      <c r="CK9" s="992"/>
      <c r="CL9" s="993"/>
      <c r="CM9" s="991">
        <v>457</v>
      </c>
      <c r="CN9" s="992"/>
      <c r="CO9" s="992"/>
      <c r="CP9" s="992"/>
      <c r="CQ9" s="993"/>
      <c r="CR9" s="991">
        <v>30</v>
      </c>
      <c r="CS9" s="992"/>
      <c r="CT9" s="992"/>
      <c r="CU9" s="992"/>
      <c r="CV9" s="993"/>
      <c r="CW9" s="991">
        <v>0</v>
      </c>
      <c r="CX9" s="992"/>
      <c r="CY9" s="992"/>
      <c r="CZ9" s="992"/>
      <c r="DA9" s="993"/>
      <c r="DB9" s="991">
        <v>0</v>
      </c>
      <c r="DC9" s="992"/>
      <c r="DD9" s="992"/>
      <c r="DE9" s="992"/>
      <c r="DF9" s="993"/>
      <c r="DG9" s="991">
        <v>0</v>
      </c>
      <c r="DH9" s="992"/>
      <c r="DI9" s="992"/>
      <c r="DJ9" s="992"/>
      <c r="DK9" s="993"/>
      <c r="DL9" s="991">
        <v>0</v>
      </c>
      <c r="DM9" s="992"/>
      <c r="DN9" s="992"/>
      <c r="DO9" s="992"/>
      <c r="DP9" s="993"/>
      <c r="DQ9" s="991">
        <v>0</v>
      </c>
      <c r="DR9" s="992"/>
      <c r="DS9" s="992"/>
      <c r="DT9" s="992"/>
      <c r="DU9" s="993"/>
      <c r="DV9" s="994"/>
      <c r="DW9" s="995"/>
      <c r="DX9" s="995"/>
      <c r="DY9" s="995"/>
      <c r="DZ9" s="996"/>
      <c r="EA9" s="234"/>
    </row>
    <row r="10" spans="1:131" s="235" customFormat="1" ht="26.25" customHeight="1" x14ac:dyDescent="0.2">
      <c r="A10" s="238">
        <v>4</v>
      </c>
      <c r="B10" s="1032" t="s">
        <v>377</v>
      </c>
      <c r="C10" s="1033"/>
      <c r="D10" s="1033"/>
      <c r="E10" s="1033"/>
      <c r="F10" s="1033"/>
      <c r="G10" s="1033"/>
      <c r="H10" s="1033"/>
      <c r="I10" s="1033"/>
      <c r="J10" s="1033"/>
      <c r="K10" s="1033"/>
      <c r="L10" s="1033"/>
      <c r="M10" s="1033"/>
      <c r="N10" s="1033"/>
      <c r="O10" s="1033"/>
      <c r="P10" s="1034"/>
      <c r="Q10" s="1040">
        <v>835</v>
      </c>
      <c r="R10" s="1041"/>
      <c r="S10" s="1041"/>
      <c r="T10" s="1041"/>
      <c r="U10" s="1041"/>
      <c r="V10" s="1041">
        <v>767</v>
      </c>
      <c r="W10" s="1041"/>
      <c r="X10" s="1041"/>
      <c r="Y10" s="1041"/>
      <c r="Z10" s="1041"/>
      <c r="AA10" s="1041">
        <v>68</v>
      </c>
      <c r="AB10" s="1041"/>
      <c r="AC10" s="1041"/>
      <c r="AD10" s="1041"/>
      <c r="AE10" s="1042"/>
      <c r="AF10" s="1037" t="s">
        <v>495</v>
      </c>
      <c r="AG10" s="1038"/>
      <c r="AH10" s="1038"/>
      <c r="AI10" s="1038"/>
      <c r="AJ10" s="1039"/>
      <c r="AK10" s="1082">
        <v>704</v>
      </c>
      <c r="AL10" s="1083"/>
      <c r="AM10" s="1083"/>
      <c r="AN10" s="1083"/>
      <c r="AO10" s="1083"/>
      <c r="AP10" s="1083">
        <v>1929</v>
      </c>
      <c r="AQ10" s="1083"/>
      <c r="AR10" s="1083"/>
      <c r="AS10" s="1083"/>
      <c r="AT10" s="1083"/>
      <c r="AU10" s="1084"/>
      <c r="AV10" s="1084"/>
      <c r="AW10" s="1084"/>
      <c r="AX10" s="1084"/>
      <c r="AY10" s="1085"/>
      <c r="AZ10" s="232"/>
      <c r="BA10" s="232"/>
      <c r="BB10" s="232"/>
      <c r="BC10" s="232"/>
      <c r="BD10" s="232"/>
      <c r="BE10" s="233"/>
      <c r="BF10" s="233"/>
      <c r="BG10" s="233"/>
      <c r="BH10" s="233"/>
      <c r="BI10" s="233"/>
      <c r="BJ10" s="233"/>
      <c r="BK10" s="233"/>
      <c r="BL10" s="233"/>
      <c r="BM10" s="233"/>
      <c r="BN10" s="233"/>
      <c r="BO10" s="233"/>
      <c r="BP10" s="233"/>
      <c r="BQ10" s="238">
        <v>4</v>
      </c>
      <c r="BR10" s="239"/>
      <c r="BS10" s="994" t="s">
        <v>565</v>
      </c>
      <c r="BT10" s="995"/>
      <c r="BU10" s="995"/>
      <c r="BV10" s="995"/>
      <c r="BW10" s="995"/>
      <c r="BX10" s="995"/>
      <c r="BY10" s="995"/>
      <c r="BZ10" s="995"/>
      <c r="CA10" s="995"/>
      <c r="CB10" s="995"/>
      <c r="CC10" s="995"/>
      <c r="CD10" s="995"/>
      <c r="CE10" s="995"/>
      <c r="CF10" s="995"/>
      <c r="CG10" s="1016"/>
      <c r="CH10" s="991">
        <v>-3</v>
      </c>
      <c r="CI10" s="992"/>
      <c r="CJ10" s="992"/>
      <c r="CK10" s="992"/>
      <c r="CL10" s="993"/>
      <c r="CM10" s="991">
        <v>258</v>
      </c>
      <c r="CN10" s="992"/>
      <c r="CO10" s="992"/>
      <c r="CP10" s="992"/>
      <c r="CQ10" s="993"/>
      <c r="CR10" s="991">
        <v>200</v>
      </c>
      <c r="CS10" s="992"/>
      <c r="CT10" s="992"/>
      <c r="CU10" s="992"/>
      <c r="CV10" s="993"/>
      <c r="CW10" s="991">
        <v>440</v>
      </c>
      <c r="CX10" s="992"/>
      <c r="CY10" s="992"/>
      <c r="CZ10" s="992"/>
      <c r="DA10" s="993"/>
      <c r="DB10" s="991">
        <v>0</v>
      </c>
      <c r="DC10" s="992"/>
      <c r="DD10" s="992"/>
      <c r="DE10" s="992"/>
      <c r="DF10" s="993"/>
      <c r="DG10" s="991">
        <v>0</v>
      </c>
      <c r="DH10" s="992"/>
      <c r="DI10" s="992"/>
      <c r="DJ10" s="992"/>
      <c r="DK10" s="993"/>
      <c r="DL10" s="991">
        <v>0</v>
      </c>
      <c r="DM10" s="992"/>
      <c r="DN10" s="992"/>
      <c r="DO10" s="992"/>
      <c r="DP10" s="993"/>
      <c r="DQ10" s="991">
        <v>0</v>
      </c>
      <c r="DR10" s="992"/>
      <c r="DS10" s="992"/>
      <c r="DT10" s="992"/>
      <c r="DU10" s="993"/>
      <c r="DV10" s="994"/>
      <c r="DW10" s="995"/>
      <c r="DX10" s="995"/>
      <c r="DY10" s="995"/>
      <c r="DZ10" s="996"/>
      <c r="EA10" s="234"/>
    </row>
    <row r="11" spans="1:131" s="235" customFormat="1" ht="26.25" customHeight="1" x14ac:dyDescent="0.2">
      <c r="A11" s="238">
        <v>5</v>
      </c>
      <c r="B11" s="1032" t="s">
        <v>378</v>
      </c>
      <c r="C11" s="1033"/>
      <c r="D11" s="1033"/>
      <c r="E11" s="1033"/>
      <c r="F11" s="1033"/>
      <c r="G11" s="1033"/>
      <c r="H11" s="1033"/>
      <c r="I11" s="1033"/>
      <c r="J11" s="1033"/>
      <c r="K11" s="1033"/>
      <c r="L11" s="1033"/>
      <c r="M11" s="1033"/>
      <c r="N11" s="1033"/>
      <c r="O11" s="1033"/>
      <c r="P11" s="1034"/>
      <c r="Q11" s="1040">
        <v>446</v>
      </c>
      <c r="R11" s="1041"/>
      <c r="S11" s="1041"/>
      <c r="T11" s="1041"/>
      <c r="U11" s="1041"/>
      <c r="V11" s="1041">
        <v>437</v>
      </c>
      <c r="W11" s="1041"/>
      <c r="X11" s="1041"/>
      <c r="Y11" s="1041"/>
      <c r="Z11" s="1041"/>
      <c r="AA11" s="1041">
        <v>9</v>
      </c>
      <c r="AB11" s="1041"/>
      <c r="AC11" s="1041"/>
      <c r="AD11" s="1041"/>
      <c r="AE11" s="1042"/>
      <c r="AF11" s="1037" t="s">
        <v>495</v>
      </c>
      <c r="AG11" s="1038"/>
      <c r="AH11" s="1038"/>
      <c r="AI11" s="1038"/>
      <c r="AJ11" s="1039"/>
      <c r="AK11" s="1082">
        <v>286</v>
      </c>
      <c r="AL11" s="1083"/>
      <c r="AM11" s="1083"/>
      <c r="AN11" s="1083"/>
      <c r="AO11" s="1083"/>
      <c r="AP11" s="1083">
        <v>816</v>
      </c>
      <c r="AQ11" s="1083"/>
      <c r="AR11" s="1083"/>
      <c r="AS11" s="1083"/>
      <c r="AT11" s="1083"/>
      <c r="AU11" s="1084"/>
      <c r="AV11" s="1084"/>
      <c r="AW11" s="1084"/>
      <c r="AX11" s="1084"/>
      <c r="AY11" s="1085"/>
      <c r="AZ11" s="232"/>
      <c r="BA11" s="232"/>
      <c r="BB11" s="232"/>
      <c r="BC11" s="232"/>
      <c r="BD11" s="232"/>
      <c r="BE11" s="233"/>
      <c r="BF11" s="233"/>
      <c r="BG11" s="233"/>
      <c r="BH11" s="233"/>
      <c r="BI11" s="233"/>
      <c r="BJ11" s="233"/>
      <c r="BK11" s="233"/>
      <c r="BL11" s="233"/>
      <c r="BM11" s="233"/>
      <c r="BN11" s="233"/>
      <c r="BO11" s="233"/>
      <c r="BP11" s="233"/>
      <c r="BQ11" s="238">
        <v>5</v>
      </c>
      <c r="BR11" s="239"/>
      <c r="BS11" s="994" t="s">
        <v>566</v>
      </c>
      <c r="BT11" s="995"/>
      <c r="BU11" s="995"/>
      <c r="BV11" s="995"/>
      <c r="BW11" s="995"/>
      <c r="BX11" s="995"/>
      <c r="BY11" s="995"/>
      <c r="BZ11" s="995"/>
      <c r="CA11" s="995"/>
      <c r="CB11" s="995"/>
      <c r="CC11" s="995"/>
      <c r="CD11" s="995"/>
      <c r="CE11" s="995"/>
      <c r="CF11" s="995"/>
      <c r="CG11" s="1016"/>
      <c r="CH11" s="991">
        <v>-2</v>
      </c>
      <c r="CI11" s="992"/>
      <c r="CJ11" s="992"/>
      <c r="CK11" s="992"/>
      <c r="CL11" s="993"/>
      <c r="CM11" s="991">
        <v>196</v>
      </c>
      <c r="CN11" s="992"/>
      <c r="CO11" s="992"/>
      <c r="CP11" s="992"/>
      <c r="CQ11" s="993"/>
      <c r="CR11" s="991">
        <v>124</v>
      </c>
      <c r="CS11" s="992"/>
      <c r="CT11" s="992"/>
      <c r="CU11" s="992"/>
      <c r="CV11" s="993"/>
      <c r="CW11" s="991">
        <v>425</v>
      </c>
      <c r="CX11" s="992"/>
      <c r="CY11" s="992"/>
      <c r="CZ11" s="992"/>
      <c r="DA11" s="993"/>
      <c r="DB11" s="991">
        <v>0</v>
      </c>
      <c r="DC11" s="992"/>
      <c r="DD11" s="992"/>
      <c r="DE11" s="992"/>
      <c r="DF11" s="993"/>
      <c r="DG11" s="991">
        <v>0</v>
      </c>
      <c r="DH11" s="992"/>
      <c r="DI11" s="992"/>
      <c r="DJ11" s="992"/>
      <c r="DK11" s="993"/>
      <c r="DL11" s="991">
        <v>0</v>
      </c>
      <c r="DM11" s="992"/>
      <c r="DN11" s="992"/>
      <c r="DO11" s="992"/>
      <c r="DP11" s="993"/>
      <c r="DQ11" s="991">
        <v>0</v>
      </c>
      <c r="DR11" s="992"/>
      <c r="DS11" s="992"/>
      <c r="DT11" s="992"/>
      <c r="DU11" s="993"/>
      <c r="DV11" s="994"/>
      <c r="DW11" s="995"/>
      <c r="DX11" s="995"/>
      <c r="DY11" s="995"/>
      <c r="DZ11" s="996"/>
      <c r="EA11" s="234"/>
    </row>
    <row r="12" spans="1:131" s="235" customFormat="1" ht="26.25" customHeight="1" x14ac:dyDescent="0.2">
      <c r="A12" s="238">
        <v>6</v>
      </c>
      <c r="B12" s="1032" t="s">
        <v>379</v>
      </c>
      <c r="C12" s="1033"/>
      <c r="D12" s="1033"/>
      <c r="E12" s="1033"/>
      <c r="F12" s="1033"/>
      <c r="G12" s="1033"/>
      <c r="H12" s="1033"/>
      <c r="I12" s="1033"/>
      <c r="J12" s="1033"/>
      <c r="K12" s="1033"/>
      <c r="L12" s="1033"/>
      <c r="M12" s="1033"/>
      <c r="N12" s="1033"/>
      <c r="O12" s="1033"/>
      <c r="P12" s="1034"/>
      <c r="Q12" s="1040">
        <v>88526</v>
      </c>
      <c r="R12" s="1041"/>
      <c r="S12" s="1041"/>
      <c r="T12" s="1041"/>
      <c r="U12" s="1041"/>
      <c r="V12" s="1041">
        <v>88526</v>
      </c>
      <c r="W12" s="1041"/>
      <c r="X12" s="1041"/>
      <c r="Y12" s="1041"/>
      <c r="Z12" s="1041"/>
      <c r="AA12" s="1041">
        <v>0</v>
      </c>
      <c r="AB12" s="1041"/>
      <c r="AC12" s="1041"/>
      <c r="AD12" s="1041"/>
      <c r="AE12" s="1042"/>
      <c r="AF12" s="1037" t="s">
        <v>495</v>
      </c>
      <c r="AG12" s="1038"/>
      <c r="AH12" s="1038"/>
      <c r="AI12" s="1038"/>
      <c r="AJ12" s="1039"/>
      <c r="AK12" s="1082">
        <v>80353</v>
      </c>
      <c r="AL12" s="1083"/>
      <c r="AM12" s="1083"/>
      <c r="AN12" s="1083"/>
      <c r="AO12" s="1083"/>
      <c r="AP12" s="1083">
        <v>0</v>
      </c>
      <c r="AQ12" s="1083"/>
      <c r="AR12" s="1083"/>
      <c r="AS12" s="1083"/>
      <c r="AT12" s="1083"/>
      <c r="AU12" s="1084"/>
      <c r="AV12" s="1084"/>
      <c r="AW12" s="1084"/>
      <c r="AX12" s="1084"/>
      <c r="AY12" s="1085"/>
      <c r="AZ12" s="232"/>
      <c r="BA12" s="232"/>
      <c r="BB12" s="232"/>
      <c r="BC12" s="232"/>
      <c r="BD12" s="232"/>
      <c r="BE12" s="233"/>
      <c r="BF12" s="233"/>
      <c r="BG12" s="233"/>
      <c r="BH12" s="233"/>
      <c r="BI12" s="233"/>
      <c r="BJ12" s="233"/>
      <c r="BK12" s="233"/>
      <c r="BL12" s="233"/>
      <c r="BM12" s="233"/>
      <c r="BN12" s="233"/>
      <c r="BO12" s="233"/>
      <c r="BP12" s="233"/>
      <c r="BQ12" s="238">
        <v>6</v>
      </c>
      <c r="BR12" s="239"/>
      <c r="BS12" s="994" t="s">
        <v>567</v>
      </c>
      <c r="BT12" s="995"/>
      <c r="BU12" s="995"/>
      <c r="BV12" s="995"/>
      <c r="BW12" s="995"/>
      <c r="BX12" s="995"/>
      <c r="BY12" s="995"/>
      <c r="BZ12" s="995"/>
      <c r="CA12" s="995"/>
      <c r="CB12" s="995"/>
      <c r="CC12" s="995"/>
      <c r="CD12" s="995"/>
      <c r="CE12" s="995"/>
      <c r="CF12" s="995"/>
      <c r="CG12" s="1016"/>
      <c r="CH12" s="991">
        <v>-16.317018000000001</v>
      </c>
      <c r="CI12" s="992"/>
      <c r="CJ12" s="992"/>
      <c r="CK12" s="992"/>
      <c r="CL12" s="993"/>
      <c r="CM12" s="991">
        <v>461.61460699999998</v>
      </c>
      <c r="CN12" s="992"/>
      <c r="CO12" s="992"/>
      <c r="CP12" s="992"/>
      <c r="CQ12" s="993"/>
      <c r="CR12" s="991">
        <v>28</v>
      </c>
      <c r="CS12" s="992"/>
      <c r="CT12" s="992"/>
      <c r="CU12" s="992"/>
      <c r="CV12" s="993"/>
      <c r="CW12" s="991">
        <v>61.883501000000003</v>
      </c>
      <c r="CX12" s="992"/>
      <c r="CY12" s="992"/>
      <c r="CZ12" s="992"/>
      <c r="DA12" s="993"/>
      <c r="DB12" s="991">
        <v>0</v>
      </c>
      <c r="DC12" s="992"/>
      <c r="DD12" s="992"/>
      <c r="DE12" s="992"/>
      <c r="DF12" s="993"/>
      <c r="DG12" s="991">
        <v>0</v>
      </c>
      <c r="DH12" s="992"/>
      <c r="DI12" s="992"/>
      <c r="DJ12" s="992"/>
      <c r="DK12" s="993"/>
      <c r="DL12" s="991">
        <v>0</v>
      </c>
      <c r="DM12" s="992"/>
      <c r="DN12" s="992"/>
      <c r="DO12" s="992"/>
      <c r="DP12" s="993"/>
      <c r="DQ12" s="991">
        <v>0</v>
      </c>
      <c r="DR12" s="992"/>
      <c r="DS12" s="992"/>
      <c r="DT12" s="992"/>
      <c r="DU12" s="993"/>
      <c r="DV12" s="994"/>
      <c r="DW12" s="995"/>
      <c r="DX12" s="995"/>
      <c r="DY12" s="995"/>
      <c r="DZ12" s="996"/>
      <c r="EA12" s="234"/>
    </row>
    <row r="13" spans="1:131" s="235" customFormat="1" ht="26.25" customHeight="1" x14ac:dyDescent="0.2">
      <c r="A13" s="238">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82"/>
      <c r="AL13" s="1083"/>
      <c r="AM13" s="1083"/>
      <c r="AN13" s="1083"/>
      <c r="AO13" s="1083"/>
      <c r="AP13" s="1083"/>
      <c r="AQ13" s="1083"/>
      <c r="AR13" s="1083"/>
      <c r="AS13" s="1083"/>
      <c r="AT13" s="1083"/>
      <c r="AU13" s="1084"/>
      <c r="AV13" s="1084"/>
      <c r="AW13" s="1084"/>
      <c r="AX13" s="1084"/>
      <c r="AY13" s="1085"/>
      <c r="AZ13" s="232"/>
      <c r="BA13" s="232"/>
      <c r="BB13" s="232"/>
      <c r="BC13" s="232"/>
      <c r="BD13" s="232"/>
      <c r="BE13" s="233"/>
      <c r="BF13" s="233"/>
      <c r="BG13" s="233"/>
      <c r="BH13" s="233"/>
      <c r="BI13" s="233"/>
      <c r="BJ13" s="233"/>
      <c r="BK13" s="233"/>
      <c r="BL13" s="233"/>
      <c r="BM13" s="233"/>
      <c r="BN13" s="233"/>
      <c r="BO13" s="233"/>
      <c r="BP13" s="233"/>
      <c r="BQ13" s="238">
        <v>7</v>
      </c>
      <c r="BR13" s="239"/>
      <c r="BS13" s="994" t="s">
        <v>568</v>
      </c>
      <c r="BT13" s="995"/>
      <c r="BU13" s="995"/>
      <c r="BV13" s="995"/>
      <c r="BW13" s="995"/>
      <c r="BX13" s="995"/>
      <c r="BY13" s="995"/>
      <c r="BZ13" s="995"/>
      <c r="CA13" s="995"/>
      <c r="CB13" s="995"/>
      <c r="CC13" s="995"/>
      <c r="CD13" s="995"/>
      <c r="CE13" s="995"/>
      <c r="CF13" s="995"/>
      <c r="CG13" s="1016"/>
      <c r="CH13" s="991">
        <v>-165</v>
      </c>
      <c r="CI13" s="992"/>
      <c r="CJ13" s="992"/>
      <c r="CK13" s="992"/>
      <c r="CL13" s="993"/>
      <c r="CM13" s="991">
        <v>6164</v>
      </c>
      <c r="CN13" s="992"/>
      <c r="CO13" s="992"/>
      <c r="CP13" s="992"/>
      <c r="CQ13" s="993"/>
      <c r="CR13" s="991">
        <v>25</v>
      </c>
      <c r="CS13" s="992"/>
      <c r="CT13" s="992"/>
      <c r="CU13" s="992"/>
      <c r="CV13" s="993"/>
      <c r="CW13" s="991">
        <v>0</v>
      </c>
      <c r="CX13" s="992"/>
      <c r="CY13" s="992"/>
      <c r="CZ13" s="992"/>
      <c r="DA13" s="993"/>
      <c r="DB13" s="991">
        <v>0</v>
      </c>
      <c r="DC13" s="992"/>
      <c r="DD13" s="992"/>
      <c r="DE13" s="992"/>
      <c r="DF13" s="993"/>
      <c r="DG13" s="991">
        <v>0</v>
      </c>
      <c r="DH13" s="992"/>
      <c r="DI13" s="992"/>
      <c r="DJ13" s="992"/>
      <c r="DK13" s="993"/>
      <c r="DL13" s="991">
        <v>0</v>
      </c>
      <c r="DM13" s="992"/>
      <c r="DN13" s="992"/>
      <c r="DO13" s="992"/>
      <c r="DP13" s="993"/>
      <c r="DQ13" s="991">
        <v>0</v>
      </c>
      <c r="DR13" s="992"/>
      <c r="DS13" s="992"/>
      <c r="DT13" s="992"/>
      <c r="DU13" s="993"/>
      <c r="DV13" s="994"/>
      <c r="DW13" s="995"/>
      <c r="DX13" s="995"/>
      <c r="DY13" s="995"/>
      <c r="DZ13" s="996"/>
      <c r="EA13" s="234"/>
    </row>
    <row r="14" spans="1:131" s="235" customFormat="1" ht="26.25" customHeight="1" x14ac:dyDescent="0.2">
      <c r="A14" s="238">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82"/>
      <c r="AL14" s="1083"/>
      <c r="AM14" s="1083"/>
      <c r="AN14" s="1083"/>
      <c r="AO14" s="1083"/>
      <c r="AP14" s="1083"/>
      <c r="AQ14" s="1083"/>
      <c r="AR14" s="1083"/>
      <c r="AS14" s="1083"/>
      <c r="AT14" s="1083"/>
      <c r="AU14" s="1084"/>
      <c r="AV14" s="1084"/>
      <c r="AW14" s="1084"/>
      <c r="AX14" s="1084"/>
      <c r="AY14" s="1085"/>
      <c r="AZ14" s="232"/>
      <c r="BA14" s="232"/>
      <c r="BB14" s="232"/>
      <c r="BC14" s="232"/>
      <c r="BD14" s="232"/>
      <c r="BE14" s="233"/>
      <c r="BF14" s="233"/>
      <c r="BG14" s="233"/>
      <c r="BH14" s="233"/>
      <c r="BI14" s="233"/>
      <c r="BJ14" s="233"/>
      <c r="BK14" s="233"/>
      <c r="BL14" s="233"/>
      <c r="BM14" s="233"/>
      <c r="BN14" s="233"/>
      <c r="BO14" s="233"/>
      <c r="BP14" s="233"/>
      <c r="BQ14" s="238">
        <v>8</v>
      </c>
      <c r="BR14" s="239"/>
      <c r="BS14" s="994" t="s">
        <v>569</v>
      </c>
      <c r="BT14" s="995"/>
      <c r="BU14" s="995"/>
      <c r="BV14" s="995"/>
      <c r="BW14" s="995"/>
      <c r="BX14" s="995"/>
      <c r="BY14" s="995"/>
      <c r="BZ14" s="995"/>
      <c r="CA14" s="995"/>
      <c r="CB14" s="995"/>
      <c r="CC14" s="995"/>
      <c r="CD14" s="995"/>
      <c r="CE14" s="995"/>
      <c r="CF14" s="995"/>
      <c r="CG14" s="1016"/>
      <c r="CH14" s="991">
        <v>8</v>
      </c>
      <c r="CI14" s="992"/>
      <c r="CJ14" s="992"/>
      <c r="CK14" s="992"/>
      <c r="CL14" s="993"/>
      <c r="CM14" s="991">
        <v>639</v>
      </c>
      <c r="CN14" s="992"/>
      <c r="CO14" s="992"/>
      <c r="CP14" s="992"/>
      <c r="CQ14" s="993"/>
      <c r="CR14" s="991">
        <v>66</v>
      </c>
      <c r="CS14" s="992"/>
      <c r="CT14" s="992"/>
      <c r="CU14" s="992"/>
      <c r="CV14" s="993"/>
      <c r="CW14" s="991">
        <v>0</v>
      </c>
      <c r="CX14" s="992"/>
      <c r="CY14" s="992"/>
      <c r="CZ14" s="992"/>
      <c r="DA14" s="993"/>
      <c r="DB14" s="991">
        <v>0</v>
      </c>
      <c r="DC14" s="992"/>
      <c r="DD14" s="992"/>
      <c r="DE14" s="992"/>
      <c r="DF14" s="993"/>
      <c r="DG14" s="991">
        <v>0</v>
      </c>
      <c r="DH14" s="992"/>
      <c r="DI14" s="992"/>
      <c r="DJ14" s="992"/>
      <c r="DK14" s="993"/>
      <c r="DL14" s="991">
        <v>0</v>
      </c>
      <c r="DM14" s="992"/>
      <c r="DN14" s="992"/>
      <c r="DO14" s="992"/>
      <c r="DP14" s="993"/>
      <c r="DQ14" s="991">
        <v>0</v>
      </c>
      <c r="DR14" s="992"/>
      <c r="DS14" s="992"/>
      <c r="DT14" s="992"/>
      <c r="DU14" s="993"/>
      <c r="DV14" s="994"/>
      <c r="DW14" s="995"/>
      <c r="DX14" s="995"/>
      <c r="DY14" s="995"/>
      <c r="DZ14" s="996"/>
      <c r="EA14" s="234"/>
    </row>
    <row r="15" spans="1:131" s="235" customFormat="1" ht="26.25" customHeight="1" x14ac:dyDescent="0.2">
      <c r="A15" s="238">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82"/>
      <c r="AL15" s="1083"/>
      <c r="AM15" s="1083"/>
      <c r="AN15" s="1083"/>
      <c r="AO15" s="1083"/>
      <c r="AP15" s="1083"/>
      <c r="AQ15" s="1083"/>
      <c r="AR15" s="1083"/>
      <c r="AS15" s="1083"/>
      <c r="AT15" s="1083"/>
      <c r="AU15" s="1084"/>
      <c r="AV15" s="1084"/>
      <c r="AW15" s="1084"/>
      <c r="AX15" s="1084"/>
      <c r="AY15" s="1085"/>
      <c r="AZ15" s="232"/>
      <c r="BA15" s="232"/>
      <c r="BB15" s="232"/>
      <c r="BC15" s="232"/>
      <c r="BD15" s="232"/>
      <c r="BE15" s="233"/>
      <c r="BF15" s="233"/>
      <c r="BG15" s="233"/>
      <c r="BH15" s="233"/>
      <c r="BI15" s="233"/>
      <c r="BJ15" s="233"/>
      <c r="BK15" s="233"/>
      <c r="BL15" s="233"/>
      <c r="BM15" s="233"/>
      <c r="BN15" s="233"/>
      <c r="BO15" s="233"/>
      <c r="BP15" s="233"/>
      <c r="BQ15" s="238">
        <v>9</v>
      </c>
      <c r="BR15" s="239"/>
      <c r="BS15" s="994" t="s">
        <v>570</v>
      </c>
      <c r="BT15" s="995"/>
      <c r="BU15" s="995"/>
      <c r="BV15" s="995"/>
      <c r="BW15" s="995"/>
      <c r="BX15" s="995"/>
      <c r="BY15" s="995"/>
      <c r="BZ15" s="995"/>
      <c r="CA15" s="995"/>
      <c r="CB15" s="995"/>
      <c r="CC15" s="995"/>
      <c r="CD15" s="995"/>
      <c r="CE15" s="995"/>
      <c r="CF15" s="995"/>
      <c r="CG15" s="1016"/>
      <c r="CH15" s="991">
        <v>117</v>
      </c>
      <c r="CI15" s="992"/>
      <c r="CJ15" s="992"/>
      <c r="CK15" s="992"/>
      <c r="CL15" s="993"/>
      <c r="CM15" s="991">
        <v>988</v>
      </c>
      <c r="CN15" s="992"/>
      <c r="CO15" s="992"/>
      <c r="CP15" s="992"/>
      <c r="CQ15" s="993"/>
      <c r="CR15" s="991">
        <v>500</v>
      </c>
      <c r="CS15" s="992"/>
      <c r="CT15" s="992"/>
      <c r="CU15" s="992"/>
      <c r="CV15" s="993"/>
      <c r="CW15" s="991">
        <v>0</v>
      </c>
      <c r="CX15" s="992"/>
      <c r="CY15" s="992"/>
      <c r="CZ15" s="992"/>
      <c r="DA15" s="993"/>
      <c r="DB15" s="991">
        <v>1500</v>
      </c>
      <c r="DC15" s="992"/>
      <c r="DD15" s="992"/>
      <c r="DE15" s="992"/>
      <c r="DF15" s="993"/>
      <c r="DG15" s="991">
        <v>0</v>
      </c>
      <c r="DH15" s="992"/>
      <c r="DI15" s="992"/>
      <c r="DJ15" s="992"/>
      <c r="DK15" s="993"/>
      <c r="DL15" s="991">
        <v>0</v>
      </c>
      <c r="DM15" s="992"/>
      <c r="DN15" s="992"/>
      <c r="DO15" s="992"/>
      <c r="DP15" s="993"/>
      <c r="DQ15" s="991">
        <v>0</v>
      </c>
      <c r="DR15" s="992"/>
      <c r="DS15" s="992"/>
      <c r="DT15" s="992"/>
      <c r="DU15" s="993"/>
      <c r="DV15" s="994"/>
      <c r="DW15" s="995"/>
      <c r="DX15" s="995"/>
      <c r="DY15" s="995"/>
      <c r="DZ15" s="996"/>
      <c r="EA15" s="234"/>
    </row>
    <row r="16" spans="1:131" s="235" customFormat="1" ht="26.25" customHeight="1" x14ac:dyDescent="0.2">
      <c r="A16" s="238">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82"/>
      <c r="AL16" s="1083"/>
      <c r="AM16" s="1083"/>
      <c r="AN16" s="1083"/>
      <c r="AO16" s="1083"/>
      <c r="AP16" s="1083"/>
      <c r="AQ16" s="1083"/>
      <c r="AR16" s="1083"/>
      <c r="AS16" s="1083"/>
      <c r="AT16" s="1083"/>
      <c r="AU16" s="1084"/>
      <c r="AV16" s="1084"/>
      <c r="AW16" s="1084"/>
      <c r="AX16" s="1084"/>
      <c r="AY16" s="1085"/>
      <c r="AZ16" s="232"/>
      <c r="BA16" s="232"/>
      <c r="BB16" s="232"/>
      <c r="BC16" s="232"/>
      <c r="BD16" s="232"/>
      <c r="BE16" s="233"/>
      <c r="BF16" s="233"/>
      <c r="BG16" s="233"/>
      <c r="BH16" s="233"/>
      <c r="BI16" s="233"/>
      <c r="BJ16" s="233"/>
      <c r="BK16" s="233"/>
      <c r="BL16" s="233"/>
      <c r="BM16" s="233"/>
      <c r="BN16" s="233"/>
      <c r="BO16" s="233"/>
      <c r="BP16" s="233"/>
      <c r="BQ16" s="238">
        <v>10</v>
      </c>
      <c r="BR16" s="239"/>
      <c r="BS16" s="994" t="s">
        <v>571</v>
      </c>
      <c r="BT16" s="995"/>
      <c r="BU16" s="995"/>
      <c r="BV16" s="995"/>
      <c r="BW16" s="995"/>
      <c r="BX16" s="995"/>
      <c r="BY16" s="995"/>
      <c r="BZ16" s="995"/>
      <c r="CA16" s="995"/>
      <c r="CB16" s="995"/>
      <c r="CC16" s="995"/>
      <c r="CD16" s="995"/>
      <c r="CE16" s="995"/>
      <c r="CF16" s="995"/>
      <c r="CG16" s="1016"/>
      <c r="CH16" s="991">
        <v>72</v>
      </c>
      <c r="CI16" s="992"/>
      <c r="CJ16" s="992"/>
      <c r="CK16" s="992"/>
      <c r="CL16" s="993"/>
      <c r="CM16" s="991">
        <v>929</v>
      </c>
      <c r="CN16" s="992"/>
      <c r="CO16" s="992"/>
      <c r="CP16" s="992"/>
      <c r="CQ16" s="993"/>
      <c r="CR16" s="991">
        <v>500</v>
      </c>
      <c r="CS16" s="992"/>
      <c r="CT16" s="992"/>
      <c r="CU16" s="992"/>
      <c r="CV16" s="993"/>
      <c r="CW16" s="991">
        <v>0</v>
      </c>
      <c r="CX16" s="992"/>
      <c r="CY16" s="992"/>
      <c r="CZ16" s="992"/>
      <c r="DA16" s="993"/>
      <c r="DB16" s="991">
        <v>300</v>
      </c>
      <c r="DC16" s="992"/>
      <c r="DD16" s="992"/>
      <c r="DE16" s="992"/>
      <c r="DF16" s="993"/>
      <c r="DG16" s="991">
        <v>0</v>
      </c>
      <c r="DH16" s="992"/>
      <c r="DI16" s="992"/>
      <c r="DJ16" s="992"/>
      <c r="DK16" s="993"/>
      <c r="DL16" s="991">
        <v>0</v>
      </c>
      <c r="DM16" s="992"/>
      <c r="DN16" s="992"/>
      <c r="DO16" s="992"/>
      <c r="DP16" s="993"/>
      <c r="DQ16" s="991">
        <v>0</v>
      </c>
      <c r="DR16" s="992"/>
      <c r="DS16" s="992"/>
      <c r="DT16" s="992"/>
      <c r="DU16" s="993"/>
      <c r="DV16" s="994"/>
      <c r="DW16" s="995"/>
      <c r="DX16" s="995"/>
      <c r="DY16" s="995"/>
      <c r="DZ16" s="996"/>
      <c r="EA16" s="234"/>
    </row>
    <row r="17" spans="1:131" s="235" customFormat="1" ht="26.25" customHeight="1" x14ac:dyDescent="0.2">
      <c r="A17" s="238">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82"/>
      <c r="AL17" s="1083"/>
      <c r="AM17" s="1083"/>
      <c r="AN17" s="1083"/>
      <c r="AO17" s="1083"/>
      <c r="AP17" s="1083"/>
      <c r="AQ17" s="1083"/>
      <c r="AR17" s="1083"/>
      <c r="AS17" s="1083"/>
      <c r="AT17" s="1083"/>
      <c r="AU17" s="1084"/>
      <c r="AV17" s="1084"/>
      <c r="AW17" s="1084"/>
      <c r="AX17" s="1084"/>
      <c r="AY17" s="1085"/>
      <c r="AZ17" s="232"/>
      <c r="BA17" s="232"/>
      <c r="BB17" s="232"/>
      <c r="BC17" s="232"/>
      <c r="BD17" s="232"/>
      <c r="BE17" s="233"/>
      <c r="BF17" s="233"/>
      <c r="BG17" s="233"/>
      <c r="BH17" s="233"/>
      <c r="BI17" s="233"/>
      <c r="BJ17" s="233"/>
      <c r="BK17" s="233"/>
      <c r="BL17" s="233"/>
      <c r="BM17" s="233"/>
      <c r="BN17" s="233"/>
      <c r="BO17" s="233"/>
      <c r="BP17" s="233"/>
      <c r="BQ17" s="238">
        <v>11</v>
      </c>
      <c r="BR17" s="239"/>
      <c r="BS17" s="994" t="s">
        <v>572</v>
      </c>
      <c r="BT17" s="995"/>
      <c r="BU17" s="995"/>
      <c r="BV17" s="995"/>
      <c r="BW17" s="995"/>
      <c r="BX17" s="995"/>
      <c r="BY17" s="995"/>
      <c r="BZ17" s="995"/>
      <c r="CA17" s="995"/>
      <c r="CB17" s="995"/>
      <c r="CC17" s="995"/>
      <c r="CD17" s="995"/>
      <c r="CE17" s="995"/>
      <c r="CF17" s="995"/>
      <c r="CG17" s="1016"/>
      <c r="CH17" s="991">
        <v>-2.295131</v>
      </c>
      <c r="CI17" s="992"/>
      <c r="CJ17" s="992"/>
      <c r="CK17" s="992"/>
      <c r="CL17" s="993"/>
      <c r="CM17" s="991">
        <v>19.220082000000001</v>
      </c>
      <c r="CN17" s="992"/>
      <c r="CO17" s="992"/>
      <c r="CP17" s="992"/>
      <c r="CQ17" s="993"/>
      <c r="CR17" s="991">
        <v>10</v>
      </c>
      <c r="CS17" s="992"/>
      <c r="CT17" s="992"/>
      <c r="CU17" s="992"/>
      <c r="CV17" s="993"/>
      <c r="CW17" s="991">
        <v>117.842</v>
      </c>
      <c r="CX17" s="992"/>
      <c r="CY17" s="992"/>
      <c r="CZ17" s="992"/>
      <c r="DA17" s="993"/>
      <c r="DB17" s="991">
        <v>0</v>
      </c>
      <c r="DC17" s="992"/>
      <c r="DD17" s="992"/>
      <c r="DE17" s="992"/>
      <c r="DF17" s="993"/>
      <c r="DG17" s="991">
        <v>0</v>
      </c>
      <c r="DH17" s="992"/>
      <c r="DI17" s="992"/>
      <c r="DJ17" s="992"/>
      <c r="DK17" s="993"/>
      <c r="DL17" s="991">
        <v>0</v>
      </c>
      <c r="DM17" s="992"/>
      <c r="DN17" s="992"/>
      <c r="DO17" s="992"/>
      <c r="DP17" s="993"/>
      <c r="DQ17" s="991">
        <v>0</v>
      </c>
      <c r="DR17" s="992"/>
      <c r="DS17" s="992"/>
      <c r="DT17" s="992"/>
      <c r="DU17" s="993"/>
      <c r="DV17" s="994"/>
      <c r="DW17" s="995"/>
      <c r="DX17" s="995"/>
      <c r="DY17" s="995"/>
      <c r="DZ17" s="996"/>
      <c r="EA17" s="234"/>
    </row>
    <row r="18" spans="1:131" s="235" customFormat="1" ht="26.25" customHeight="1" x14ac:dyDescent="0.2">
      <c r="A18" s="238">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82"/>
      <c r="AL18" s="1083"/>
      <c r="AM18" s="1083"/>
      <c r="AN18" s="1083"/>
      <c r="AO18" s="1083"/>
      <c r="AP18" s="1083"/>
      <c r="AQ18" s="1083"/>
      <c r="AR18" s="1083"/>
      <c r="AS18" s="1083"/>
      <c r="AT18" s="1083"/>
      <c r="AU18" s="1084"/>
      <c r="AV18" s="1084"/>
      <c r="AW18" s="1084"/>
      <c r="AX18" s="1084"/>
      <c r="AY18" s="1085"/>
      <c r="AZ18" s="232"/>
      <c r="BA18" s="232"/>
      <c r="BB18" s="232"/>
      <c r="BC18" s="232"/>
      <c r="BD18" s="232"/>
      <c r="BE18" s="233"/>
      <c r="BF18" s="233"/>
      <c r="BG18" s="233"/>
      <c r="BH18" s="233"/>
      <c r="BI18" s="233"/>
      <c r="BJ18" s="233"/>
      <c r="BK18" s="233"/>
      <c r="BL18" s="233"/>
      <c r="BM18" s="233"/>
      <c r="BN18" s="233"/>
      <c r="BO18" s="233"/>
      <c r="BP18" s="233"/>
      <c r="BQ18" s="238">
        <v>12</v>
      </c>
      <c r="BR18" s="239"/>
      <c r="BS18" s="994" t="s">
        <v>573</v>
      </c>
      <c r="BT18" s="995"/>
      <c r="BU18" s="995"/>
      <c r="BV18" s="995"/>
      <c r="BW18" s="995"/>
      <c r="BX18" s="995"/>
      <c r="BY18" s="995"/>
      <c r="BZ18" s="995"/>
      <c r="CA18" s="995"/>
      <c r="CB18" s="995"/>
      <c r="CC18" s="995"/>
      <c r="CD18" s="995"/>
      <c r="CE18" s="995"/>
      <c r="CF18" s="995"/>
      <c r="CG18" s="1016"/>
      <c r="CH18" s="991">
        <v>2959</v>
      </c>
      <c r="CI18" s="992"/>
      <c r="CJ18" s="992"/>
      <c r="CK18" s="992"/>
      <c r="CL18" s="993"/>
      <c r="CM18" s="991">
        <v>28062</v>
      </c>
      <c r="CN18" s="992"/>
      <c r="CO18" s="992"/>
      <c r="CP18" s="992"/>
      <c r="CQ18" s="993"/>
      <c r="CR18" s="991">
        <v>8371</v>
      </c>
      <c r="CS18" s="992"/>
      <c r="CT18" s="992"/>
      <c r="CU18" s="992"/>
      <c r="CV18" s="993"/>
      <c r="CW18" s="991">
        <v>0</v>
      </c>
      <c r="CX18" s="992"/>
      <c r="CY18" s="992"/>
      <c r="CZ18" s="992"/>
      <c r="DA18" s="993"/>
      <c r="DB18" s="991">
        <v>268</v>
      </c>
      <c r="DC18" s="992"/>
      <c r="DD18" s="992"/>
      <c r="DE18" s="992"/>
      <c r="DF18" s="993"/>
      <c r="DG18" s="991">
        <v>0</v>
      </c>
      <c r="DH18" s="992"/>
      <c r="DI18" s="992"/>
      <c r="DJ18" s="992"/>
      <c r="DK18" s="993"/>
      <c r="DL18" s="991">
        <v>0</v>
      </c>
      <c r="DM18" s="992"/>
      <c r="DN18" s="992"/>
      <c r="DO18" s="992"/>
      <c r="DP18" s="993"/>
      <c r="DQ18" s="991">
        <v>0</v>
      </c>
      <c r="DR18" s="992"/>
      <c r="DS18" s="992"/>
      <c r="DT18" s="992"/>
      <c r="DU18" s="993"/>
      <c r="DV18" s="994"/>
      <c r="DW18" s="995"/>
      <c r="DX18" s="995"/>
      <c r="DY18" s="995"/>
      <c r="DZ18" s="996"/>
      <c r="EA18" s="234"/>
    </row>
    <row r="19" spans="1:131" s="235" customFormat="1" ht="26.25" customHeight="1" x14ac:dyDescent="0.2">
      <c r="A19" s="238">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82"/>
      <c r="AL19" s="1083"/>
      <c r="AM19" s="1083"/>
      <c r="AN19" s="1083"/>
      <c r="AO19" s="1083"/>
      <c r="AP19" s="1083"/>
      <c r="AQ19" s="1083"/>
      <c r="AR19" s="1083"/>
      <c r="AS19" s="1083"/>
      <c r="AT19" s="1083"/>
      <c r="AU19" s="1084"/>
      <c r="AV19" s="1084"/>
      <c r="AW19" s="1084"/>
      <c r="AX19" s="1084"/>
      <c r="AY19" s="1085"/>
      <c r="AZ19" s="232"/>
      <c r="BA19" s="232"/>
      <c r="BB19" s="232"/>
      <c r="BC19" s="232"/>
      <c r="BD19" s="232"/>
      <c r="BE19" s="233"/>
      <c r="BF19" s="233"/>
      <c r="BG19" s="233"/>
      <c r="BH19" s="233"/>
      <c r="BI19" s="233"/>
      <c r="BJ19" s="233"/>
      <c r="BK19" s="233"/>
      <c r="BL19" s="233"/>
      <c r="BM19" s="233"/>
      <c r="BN19" s="233"/>
      <c r="BO19" s="233"/>
      <c r="BP19" s="233"/>
      <c r="BQ19" s="238">
        <v>13</v>
      </c>
      <c r="BR19" s="239"/>
      <c r="BS19" s="994" t="s">
        <v>574</v>
      </c>
      <c r="BT19" s="995"/>
      <c r="BU19" s="995"/>
      <c r="BV19" s="995"/>
      <c r="BW19" s="995"/>
      <c r="BX19" s="995"/>
      <c r="BY19" s="995"/>
      <c r="BZ19" s="995"/>
      <c r="CA19" s="995"/>
      <c r="CB19" s="995"/>
      <c r="CC19" s="995"/>
      <c r="CD19" s="995"/>
      <c r="CE19" s="995"/>
      <c r="CF19" s="995"/>
      <c r="CG19" s="1016"/>
      <c r="CH19" s="991">
        <v>164.78535600000001</v>
      </c>
      <c r="CI19" s="992"/>
      <c r="CJ19" s="992"/>
      <c r="CK19" s="992"/>
      <c r="CL19" s="993"/>
      <c r="CM19" s="991">
        <v>0.1</v>
      </c>
      <c r="CN19" s="992"/>
      <c r="CO19" s="992"/>
      <c r="CP19" s="992"/>
      <c r="CQ19" s="993"/>
      <c r="CR19" s="991">
        <v>0</v>
      </c>
      <c r="CS19" s="992"/>
      <c r="CT19" s="992"/>
      <c r="CU19" s="992"/>
      <c r="CV19" s="993"/>
      <c r="CW19" s="991">
        <v>255.14594600000001</v>
      </c>
      <c r="CX19" s="992"/>
      <c r="CY19" s="992"/>
      <c r="CZ19" s="992"/>
      <c r="DA19" s="993"/>
      <c r="DB19" s="991">
        <v>0</v>
      </c>
      <c r="DC19" s="992"/>
      <c r="DD19" s="992"/>
      <c r="DE19" s="992"/>
      <c r="DF19" s="993"/>
      <c r="DG19" s="991">
        <v>0</v>
      </c>
      <c r="DH19" s="992"/>
      <c r="DI19" s="992"/>
      <c r="DJ19" s="992"/>
      <c r="DK19" s="993"/>
      <c r="DL19" s="991">
        <v>0</v>
      </c>
      <c r="DM19" s="992"/>
      <c r="DN19" s="992"/>
      <c r="DO19" s="992"/>
      <c r="DP19" s="993"/>
      <c r="DQ19" s="991">
        <v>0</v>
      </c>
      <c r="DR19" s="992"/>
      <c r="DS19" s="992"/>
      <c r="DT19" s="992"/>
      <c r="DU19" s="993"/>
      <c r="DV19" s="994"/>
      <c r="DW19" s="995"/>
      <c r="DX19" s="995"/>
      <c r="DY19" s="995"/>
      <c r="DZ19" s="996"/>
      <c r="EA19" s="234"/>
    </row>
    <row r="20" spans="1:131" s="235" customFormat="1" ht="26.25" customHeight="1" x14ac:dyDescent="0.2">
      <c r="A20" s="238">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82"/>
      <c r="AL20" s="1083"/>
      <c r="AM20" s="1083"/>
      <c r="AN20" s="1083"/>
      <c r="AO20" s="1083"/>
      <c r="AP20" s="1083"/>
      <c r="AQ20" s="1083"/>
      <c r="AR20" s="1083"/>
      <c r="AS20" s="1083"/>
      <c r="AT20" s="1083"/>
      <c r="AU20" s="1084"/>
      <c r="AV20" s="1084"/>
      <c r="AW20" s="1084"/>
      <c r="AX20" s="1084"/>
      <c r="AY20" s="1085"/>
      <c r="AZ20" s="232"/>
      <c r="BA20" s="232"/>
      <c r="BB20" s="232"/>
      <c r="BC20" s="232"/>
      <c r="BD20" s="232"/>
      <c r="BE20" s="233"/>
      <c r="BF20" s="233"/>
      <c r="BG20" s="233"/>
      <c r="BH20" s="233"/>
      <c r="BI20" s="233"/>
      <c r="BJ20" s="233"/>
      <c r="BK20" s="233"/>
      <c r="BL20" s="233"/>
      <c r="BM20" s="233"/>
      <c r="BN20" s="233"/>
      <c r="BO20" s="233"/>
      <c r="BP20" s="233"/>
      <c r="BQ20" s="238">
        <v>14</v>
      </c>
      <c r="BR20" s="239"/>
      <c r="BS20" s="994" t="s">
        <v>575</v>
      </c>
      <c r="BT20" s="995"/>
      <c r="BU20" s="995"/>
      <c r="BV20" s="995"/>
      <c r="BW20" s="995"/>
      <c r="BX20" s="995"/>
      <c r="BY20" s="995"/>
      <c r="BZ20" s="995"/>
      <c r="CA20" s="995"/>
      <c r="CB20" s="995"/>
      <c r="CC20" s="995"/>
      <c r="CD20" s="995"/>
      <c r="CE20" s="995"/>
      <c r="CF20" s="995"/>
      <c r="CG20" s="1016"/>
      <c r="CH20" s="991">
        <v>76.155843000000004</v>
      </c>
      <c r="CI20" s="992"/>
      <c r="CJ20" s="992"/>
      <c r="CK20" s="992"/>
      <c r="CL20" s="993"/>
      <c r="CM20" s="991">
        <v>0.1</v>
      </c>
      <c r="CN20" s="992"/>
      <c r="CO20" s="992"/>
      <c r="CP20" s="992"/>
      <c r="CQ20" s="993"/>
      <c r="CR20" s="991">
        <v>0</v>
      </c>
      <c r="CS20" s="992"/>
      <c r="CT20" s="992"/>
      <c r="CU20" s="992"/>
      <c r="CV20" s="993"/>
      <c r="CW20" s="991">
        <v>44.795000000000002</v>
      </c>
      <c r="CX20" s="992"/>
      <c r="CY20" s="992"/>
      <c r="CZ20" s="992"/>
      <c r="DA20" s="993"/>
      <c r="DB20" s="991">
        <v>0</v>
      </c>
      <c r="DC20" s="992"/>
      <c r="DD20" s="992"/>
      <c r="DE20" s="992"/>
      <c r="DF20" s="993"/>
      <c r="DG20" s="991">
        <v>0</v>
      </c>
      <c r="DH20" s="992"/>
      <c r="DI20" s="992"/>
      <c r="DJ20" s="992"/>
      <c r="DK20" s="993"/>
      <c r="DL20" s="991">
        <v>0</v>
      </c>
      <c r="DM20" s="992"/>
      <c r="DN20" s="992"/>
      <c r="DO20" s="992"/>
      <c r="DP20" s="993"/>
      <c r="DQ20" s="991">
        <v>0</v>
      </c>
      <c r="DR20" s="992"/>
      <c r="DS20" s="992"/>
      <c r="DT20" s="992"/>
      <c r="DU20" s="993"/>
      <c r="DV20" s="994"/>
      <c r="DW20" s="995"/>
      <c r="DX20" s="995"/>
      <c r="DY20" s="995"/>
      <c r="DZ20" s="996"/>
      <c r="EA20" s="234"/>
    </row>
    <row r="21" spans="1:131" s="235" customFormat="1" ht="26.25" customHeight="1" thickBot="1" x14ac:dyDescent="0.25">
      <c r="A21" s="238">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82"/>
      <c r="AL21" s="1083"/>
      <c r="AM21" s="1083"/>
      <c r="AN21" s="1083"/>
      <c r="AO21" s="1083"/>
      <c r="AP21" s="1083"/>
      <c r="AQ21" s="1083"/>
      <c r="AR21" s="1083"/>
      <c r="AS21" s="1083"/>
      <c r="AT21" s="1083"/>
      <c r="AU21" s="1084"/>
      <c r="AV21" s="1084"/>
      <c r="AW21" s="1084"/>
      <c r="AX21" s="1084"/>
      <c r="AY21" s="1085"/>
      <c r="AZ21" s="232"/>
      <c r="BA21" s="232"/>
      <c r="BB21" s="232"/>
      <c r="BC21" s="232"/>
      <c r="BD21" s="232"/>
      <c r="BE21" s="233"/>
      <c r="BF21" s="233"/>
      <c r="BG21" s="233"/>
      <c r="BH21" s="233"/>
      <c r="BI21" s="233"/>
      <c r="BJ21" s="233"/>
      <c r="BK21" s="233"/>
      <c r="BL21" s="233"/>
      <c r="BM21" s="233"/>
      <c r="BN21" s="233"/>
      <c r="BO21" s="233"/>
      <c r="BP21" s="233"/>
      <c r="BQ21" s="238">
        <v>15</v>
      </c>
      <c r="BR21" s="239"/>
      <c r="BS21" s="994" t="s">
        <v>576</v>
      </c>
      <c r="BT21" s="995"/>
      <c r="BU21" s="995"/>
      <c r="BV21" s="995"/>
      <c r="BW21" s="995"/>
      <c r="BX21" s="995"/>
      <c r="BY21" s="995"/>
      <c r="BZ21" s="995"/>
      <c r="CA21" s="995"/>
      <c r="CB21" s="995"/>
      <c r="CC21" s="995"/>
      <c r="CD21" s="995"/>
      <c r="CE21" s="995"/>
      <c r="CF21" s="995"/>
      <c r="CG21" s="1016"/>
      <c r="CH21" s="991">
        <v>187.61725200000001</v>
      </c>
      <c r="CI21" s="992"/>
      <c r="CJ21" s="992"/>
      <c r="CK21" s="992"/>
      <c r="CL21" s="993"/>
      <c r="CM21" s="991">
        <v>0.1</v>
      </c>
      <c r="CN21" s="992"/>
      <c r="CO21" s="992"/>
      <c r="CP21" s="992"/>
      <c r="CQ21" s="993"/>
      <c r="CR21" s="991">
        <v>0</v>
      </c>
      <c r="CS21" s="992"/>
      <c r="CT21" s="992"/>
      <c r="CU21" s="992"/>
      <c r="CV21" s="993"/>
      <c r="CW21" s="991">
        <v>149.07964100000001</v>
      </c>
      <c r="CX21" s="992"/>
      <c r="CY21" s="992"/>
      <c r="CZ21" s="992"/>
      <c r="DA21" s="993"/>
      <c r="DB21" s="991">
        <v>0</v>
      </c>
      <c r="DC21" s="992"/>
      <c r="DD21" s="992"/>
      <c r="DE21" s="992"/>
      <c r="DF21" s="993"/>
      <c r="DG21" s="991">
        <v>0</v>
      </c>
      <c r="DH21" s="992"/>
      <c r="DI21" s="992"/>
      <c r="DJ21" s="992"/>
      <c r="DK21" s="993"/>
      <c r="DL21" s="991">
        <v>176.52643800000001</v>
      </c>
      <c r="DM21" s="992"/>
      <c r="DN21" s="992"/>
      <c r="DO21" s="992"/>
      <c r="DP21" s="993"/>
      <c r="DQ21" s="991">
        <v>0</v>
      </c>
      <c r="DR21" s="992"/>
      <c r="DS21" s="992"/>
      <c r="DT21" s="992"/>
      <c r="DU21" s="993"/>
      <c r="DV21" s="994"/>
      <c r="DW21" s="995"/>
      <c r="DX21" s="995"/>
      <c r="DY21" s="995"/>
      <c r="DZ21" s="996"/>
      <c r="EA21" s="234"/>
    </row>
    <row r="22" spans="1:131" s="235" customFormat="1" ht="26.25" customHeight="1" x14ac:dyDescent="0.2">
      <c r="A22" s="238">
        <v>16</v>
      </c>
      <c r="B22" s="1032"/>
      <c r="C22" s="1033"/>
      <c r="D22" s="1033"/>
      <c r="E22" s="1033"/>
      <c r="F22" s="1033"/>
      <c r="G22" s="1033"/>
      <c r="H22" s="1033"/>
      <c r="I22" s="1033"/>
      <c r="J22" s="1033"/>
      <c r="K22" s="1033"/>
      <c r="L22" s="1033"/>
      <c r="M22" s="1033"/>
      <c r="N22" s="1033"/>
      <c r="O22" s="1033"/>
      <c r="P22" s="1034"/>
      <c r="Q22" s="1075"/>
      <c r="R22" s="1076"/>
      <c r="S22" s="1076"/>
      <c r="T22" s="1076"/>
      <c r="U22" s="1076"/>
      <c r="V22" s="1076"/>
      <c r="W22" s="1076"/>
      <c r="X22" s="1076"/>
      <c r="Y22" s="1076"/>
      <c r="Z22" s="1076"/>
      <c r="AA22" s="1076"/>
      <c r="AB22" s="1076"/>
      <c r="AC22" s="1076"/>
      <c r="AD22" s="1076"/>
      <c r="AE22" s="1077"/>
      <c r="AF22" s="1037"/>
      <c r="AG22" s="1038"/>
      <c r="AH22" s="1038"/>
      <c r="AI22" s="1038"/>
      <c r="AJ22" s="1039"/>
      <c r="AK22" s="1078"/>
      <c r="AL22" s="1079"/>
      <c r="AM22" s="1079"/>
      <c r="AN22" s="1079"/>
      <c r="AO22" s="1079"/>
      <c r="AP22" s="1079"/>
      <c r="AQ22" s="1079"/>
      <c r="AR22" s="1079"/>
      <c r="AS22" s="1079"/>
      <c r="AT22" s="1079"/>
      <c r="AU22" s="1080"/>
      <c r="AV22" s="1080"/>
      <c r="AW22" s="1080"/>
      <c r="AX22" s="1080"/>
      <c r="AY22" s="1081"/>
      <c r="AZ22" s="1030" t="s">
        <v>380</v>
      </c>
      <c r="BA22" s="1030"/>
      <c r="BB22" s="1030"/>
      <c r="BC22" s="1030"/>
      <c r="BD22" s="1031"/>
      <c r="BE22" s="233"/>
      <c r="BF22" s="233"/>
      <c r="BG22" s="233"/>
      <c r="BH22" s="233"/>
      <c r="BI22" s="233"/>
      <c r="BJ22" s="233"/>
      <c r="BK22" s="233"/>
      <c r="BL22" s="233"/>
      <c r="BM22" s="233"/>
      <c r="BN22" s="233"/>
      <c r="BO22" s="233"/>
      <c r="BP22" s="233"/>
      <c r="BQ22" s="238">
        <v>16</v>
      </c>
      <c r="BR22" s="239"/>
      <c r="BS22" s="994" t="s">
        <v>577</v>
      </c>
      <c r="BT22" s="995"/>
      <c r="BU22" s="995"/>
      <c r="BV22" s="995"/>
      <c r="BW22" s="995"/>
      <c r="BX22" s="995"/>
      <c r="BY22" s="995"/>
      <c r="BZ22" s="995"/>
      <c r="CA22" s="995"/>
      <c r="CB22" s="995"/>
      <c r="CC22" s="995"/>
      <c r="CD22" s="995"/>
      <c r="CE22" s="995"/>
      <c r="CF22" s="995"/>
      <c r="CG22" s="1016"/>
      <c r="CH22" s="991">
        <v>192.32414900000001</v>
      </c>
      <c r="CI22" s="992"/>
      <c r="CJ22" s="992"/>
      <c r="CK22" s="992"/>
      <c r="CL22" s="993"/>
      <c r="CM22" s="991">
        <v>0.01</v>
      </c>
      <c r="CN22" s="992"/>
      <c r="CO22" s="992"/>
      <c r="CP22" s="992"/>
      <c r="CQ22" s="993"/>
      <c r="CR22" s="991">
        <v>0</v>
      </c>
      <c r="CS22" s="992"/>
      <c r="CT22" s="992"/>
      <c r="CU22" s="992"/>
      <c r="CV22" s="993"/>
      <c r="CW22" s="991">
        <v>18.886199999999999</v>
      </c>
      <c r="CX22" s="992"/>
      <c r="CY22" s="992"/>
      <c r="CZ22" s="992"/>
      <c r="DA22" s="993"/>
      <c r="DB22" s="991">
        <v>0</v>
      </c>
      <c r="DC22" s="992"/>
      <c r="DD22" s="992"/>
      <c r="DE22" s="992"/>
      <c r="DF22" s="993"/>
      <c r="DG22" s="991">
        <v>0</v>
      </c>
      <c r="DH22" s="992"/>
      <c r="DI22" s="992"/>
      <c r="DJ22" s="992"/>
      <c r="DK22" s="993"/>
      <c r="DL22" s="991">
        <v>0</v>
      </c>
      <c r="DM22" s="992"/>
      <c r="DN22" s="992"/>
      <c r="DO22" s="992"/>
      <c r="DP22" s="993"/>
      <c r="DQ22" s="991">
        <v>0</v>
      </c>
      <c r="DR22" s="992"/>
      <c r="DS22" s="992"/>
      <c r="DT22" s="992"/>
      <c r="DU22" s="993"/>
      <c r="DV22" s="994"/>
      <c r="DW22" s="995"/>
      <c r="DX22" s="995"/>
      <c r="DY22" s="995"/>
      <c r="DZ22" s="996"/>
      <c r="EA22" s="234"/>
    </row>
    <row r="23" spans="1:131" s="235" customFormat="1" ht="26.25" customHeight="1" thickBot="1" x14ac:dyDescent="0.25">
      <c r="A23" s="240" t="s">
        <v>381</v>
      </c>
      <c r="B23" s="937" t="s">
        <v>382</v>
      </c>
      <c r="C23" s="938"/>
      <c r="D23" s="938"/>
      <c r="E23" s="938"/>
      <c r="F23" s="938"/>
      <c r="G23" s="938"/>
      <c r="H23" s="938"/>
      <c r="I23" s="938"/>
      <c r="J23" s="938"/>
      <c r="K23" s="938"/>
      <c r="L23" s="938"/>
      <c r="M23" s="938"/>
      <c r="N23" s="938"/>
      <c r="O23" s="938"/>
      <c r="P23" s="948"/>
      <c r="Q23" s="1069">
        <v>717342</v>
      </c>
      <c r="R23" s="1063"/>
      <c r="S23" s="1063"/>
      <c r="T23" s="1063"/>
      <c r="U23" s="1063"/>
      <c r="V23" s="1063">
        <v>702566</v>
      </c>
      <c r="W23" s="1063"/>
      <c r="X23" s="1063"/>
      <c r="Y23" s="1063"/>
      <c r="Z23" s="1063"/>
      <c r="AA23" s="1063">
        <v>14776</v>
      </c>
      <c r="AB23" s="1063"/>
      <c r="AC23" s="1063"/>
      <c r="AD23" s="1063"/>
      <c r="AE23" s="1070"/>
      <c r="AF23" s="1071">
        <v>11957</v>
      </c>
      <c r="AG23" s="1063"/>
      <c r="AH23" s="1063"/>
      <c r="AI23" s="1063"/>
      <c r="AJ23" s="1072"/>
      <c r="AK23" s="1073"/>
      <c r="AL23" s="1074"/>
      <c r="AM23" s="1074"/>
      <c r="AN23" s="1074"/>
      <c r="AO23" s="1074"/>
      <c r="AP23" s="1063">
        <v>470035</v>
      </c>
      <c r="AQ23" s="1063"/>
      <c r="AR23" s="1063"/>
      <c r="AS23" s="1063"/>
      <c r="AT23" s="1063"/>
      <c r="AU23" s="1064"/>
      <c r="AV23" s="1064"/>
      <c r="AW23" s="1064"/>
      <c r="AX23" s="1064"/>
      <c r="AY23" s="1065"/>
      <c r="AZ23" s="1066" t="s">
        <v>122</v>
      </c>
      <c r="BA23" s="1067"/>
      <c r="BB23" s="1067"/>
      <c r="BC23" s="1067"/>
      <c r="BD23" s="1068"/>
      <c r="BE23" s="233"/>
      <c r="BF23" s="233"/>
      <c r="BG23" s="233"/>
      <c r="BH23" s="233"/>
      <c r="BI23" s="233"/>
      <c r="BJ23" s="233"/>
      <c r="BK23" s="233"/>
      <c r="BL23" s="233"/>
      <c r="BM23" s="233"/>
      <c r="BN23" s="233"/>
      <c r="BO23" s="233"/>
      <c r="BP23" s="233"/>
      <c r="BQ23" s="238">
        <v>17</v>
      </c>
      <c r="BR23" s="239"/>
      <c r="BS23" s="994" t="s">
        <v>578</v>
      </c>
      <c r="BT23" s="995"/>
      <c r="BU23" s="995"/>
      <c r="BV23" s="995"/>
      <c r="BW23" s="995"/>
      <c r="BX23" s="995"/>
      <c r="BY23" s="995"/>
      <c r="BZ23" s="995"/>
      <c r="CA23" s="995"/>
      <c r="CB23" s="995"/>
      <c r="CC23" s="995"/>
      <c r="CD23" s="995"/>
      <c r="CE23" s="995"/>
      <c r="CF23" s="995"/>
      <c r="CG23" s="1016"/>
      <c r="CH23" s="991">
        <v>11.520743</v>
      </c>
      <c r="CI23" s="992"/>
      <c r="CJ23" s="992"/>
      <c r="CK23" s="992"/>
      <c r="CL23" s="993"/>
      <c r="CM23" s="991">
        <v>0</v>
      </c>
      <c r="CN23" s="992"/>
      <c r="CO23" s="992"/>
      <c r="CP23" s="992"/>
      <c r="CQ23" s="993"/>
      <c r="CR23" s="991">
        <v>0</v>
      </c>
      <c r="CS23" s="992"/>
      <c r="CT23" s="992"/>
      <c r="CU23" s="992"/>
      <c r="CV23" s="993"/>
      <c r="CW23" s="991">
        <v>734.60889499999996</v>
      </c>
      <c r="CX23" s="992"/>
      <c r="CY23" s="992"/>
      <c r="CZ23" s="992"/>
      <c r="DA23" s="993"/>
      <c r="DB23" s="991">
        <v>0</v>
      </c>
      <c r="DC23" s="992"/>
      <c r="DD23" s="992"/>
      <c r="DE23" s="992"/>
      <c r="DF23" s="993"/>
      <c r="DG23" s="991">
        <v>0</v>
      </c>
      <c r="DH23" s="992"/>
      <c r="DI23" s="992"/>
      <c r="DJ23" s="992"/>
      <c r="DK23" s="993"/>
      <c r="DL23" s="991">
        <v>0</v>
      </c>
      <c r="DM23" s="992"/>
      <c r="DN23" s="992"/>
      <c r="DO23" s="992"/>
      <c r="DP23" s="993"/>
      <c r="DQ23" s="991">
        <v>0</v>
      </c>
      <c r="DR23" s="992"/>
      <c r="DS23" s="992"/>
      <c r="DT23" s="992"/>
      <c r="DU23" s="993"/>
      <c r="DV23" s="994"/>
      <c r="DW23" s="995"/>
      <c r="DX23" s="995"/>
      <c r="DY23" s="995"/>
      <c r="DZ23" s="996"/>
      <c r="EA23" s="234"/>
    </row>
    <row r="24" spans="1:131" s="235" customFormat="1" ht="26.25" customHeight="1" x14ac:dyDescent="0.2">
      <c r="A24" s="1062" t="s">
        <v>383</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32"/>
      <c r="BA24" s="232"/>
      <c r="BB24" s="232"/>
      <c r="BC24" s="232"/>
      <c r="BD24" s="232"/>
      <c r="BE24" s="233"/>
      <c r="BF24" s="233"/>
      <c r="BG24" s="233"/>
      <c r="BH24" s="233"/>
      <c r="BI24" s="233"/>
      <c r="BJ24" s="233"/>
      <c r="BK24" s="233"/>
      <c r="BL24" s="233"/>
      <c r="BM24" s="233"/>
      <c r="BN24" s="233"/>
      <c r="BO24" s="233"/>
      <c r="BP24" s="233"/>
      <c r="BQ24" s="238">
        <v>18</v>
      </c>
      <c r="BR24" s="239"/>
      <c r="BS24" s="994" t="s">
        <v>579</v>
      </c>
      <c r="BT24" s="995"/>
      <c r="BU24" s="995"/>
      <c r="BV24" s="995"/>
      <c r="BW24" s="995"/>
      <c r="BX24" s="995"/>
      <c r="BY24" s="995"/>
      <c r="BZ24" s="995"/>
      <c r="CA24" s="995"/>
      <c r="CB24" s="995"/>
      <c r="CC24" s="995"/>
      <c r="CD24" s="995"/>
      <c r="CE24" s="995"/>
      <c r="CF24" s="995"/>
      <c r="CG24" s="1016"/>
      <c r="CH24" s="991">
        <v>67.821700000000007</v>
      </c>
      <c r="CI24" s="992"/>
      <c r="CJ24" s="992"/>
      <c r="CK24" s="992"/>
      <c r="CL24" s="993"/>
      <c r="CM24" s="991">
        <v>0.01</v>
      </c>
      <c r="CN24" s="992"/>
      <c r="CO24" s="992"/>
      <c r="CP24" s="992"/>
      <c r="CQ24" s="993"/>
      <c r="CR24" s="991">
        <v>0</v>
      </c>
      <c r="CS24" s="992"/>
      <c r="CT24" s="992"/>
      <c r="CU24" s="992"/>
      <c r="CV24" s="993"/>
      <c r="CW24" s="991">
        <v>19.513999999999999</v>
      </c>
      <c r="CX24" s="992"/>
      <c r="CY24" s="992"/>
      <c r="CZ24" s="992"/>
      <c r="DA24" s="993"/>
      <c r="DB24" s="991">
        <v>0</v>
      </c>
      <c r="DC24" s="992"/>
      <c r="DD24" s="992"/>
      <c r="DE24" s="992"/>
      <c r="DF24" s="993"/>
      <c r="DG24" s="991">
        <v>0</v>
      </c>
      <c r="DH24" s="992"/>
      <c r="DI24" s="992"/>
      <c r="DJ24" s="992"/>
      <c r="DK24" s="993"/>
      <c r="DL24" s="991">
        <v>0</v>
      </c>
      <c r="DM24" s="992"/>
      <c r="DN24" s="992"/>
      <c r="DO24" s="992"/>
      <c r="DP24" s="993"/>
      <c r="DQ24" s="991">
        <v>0</v>
      </c>
      <c r="DR24" s="992"/>
      <c r="DS24" s="992"/>
      <c r="DT24" s="992"/>
      <c r="DU24" s="993"/>
      <c r="DV24" s="994"/>
      <c r="DW24" s="995"/>
      <c r="DX24" s="995"/>
      <c r="DY24" s="995"/>
      <c r="DZ24" s="996"/>
      <c r="EA24" s="234"/>
    </row>
    <row r="25" spans="1:131" ht="26.25" customHeight="1" thickBot="1" x14ac:dyDescent="0.25">
      <c r="A25" s="1061" t="s">
        <v>384</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32"/>
      <c r="BK25" s="232"/>
      <c r="BL25" s="232"/>
      <c r="BM25" s="232"/>
      <c r="BN25" s="232"/>
      <c r="BO25" s="241"/>
      <c r="BP25" s="241"/>
      <c r="BQ25" s="238">
        <v>19</v>
      </c>
      <c r="BR25" s="239"/>
      <c r="BS25" s="994" t="s">
        <v>580</v>
      </c>
      <c r="BT25" s="995"/>
      <c r="BU25" s="995"/>
      <c r="BV25" s="995"/>
      <c r="BW25" s="995"/>
      <c r="BX25" s="995"/>
      <c r="BY25" s="995"/>
      <c r="BZ25" s="995"/>
      <c r="CA25" s="995"/>
      <c r="CB25" s="995"/>
      <c r="CC25" s="995"/>
      <c r="CD25" s="995"/>
      <c r="CE25" s="995"/>
      <c r="CF25" s="995"/>
      <c r="CG25" s="1016"/>
      <c r="CH25" s="991">
        <v>501.32849399999998</v>
      </c>
      <c r="CI25" s="992"/>
      <c r="CJ25" s="992"/>
      <c r="CK25" s="992"/>
      <c r="CL25" s="993"/>
      <c r="CM25" s="991">
        <v>0.02</v>
      </c>
      <c r="CN25" s="992"/>
      <c r="CO25" s="992"/>
      <c r="CP25" s="992"/>
      <c r="CQ25" s="993"/>
      <c r="CR25" s="991">
        <v>0</v>
      </c>
      <c r="CS25" s="992"/>
      <c r="CT25" s="992"/>
      <c r="CU25" s="992"/>
      <c r="CV25" s="993"/>
      <c r="CW25" s="991">
        <v>337.852237</v>
      </c>
      <c r="CX25" s="992"/>
      <c r="CY25" s="992"/>
      <c r="CZ25" s="992"/>
      <c r="DA25" s="993"/>
      <c r="DB25" s="991">
        <v>0</v>
      </c>
      <c r="DC25" s="992"/>
      <c r="DD25" s="992"/>
      <c r="DE25" s="992"/>
      <c r="DF25" s="993"/>
      <c r="DG25" s="991">
        <v>0</v>
      </c>
      <c r="DH25" s="992"/>
      <c r="DI25" s="992"/>
      <c r="DJ25" s="992"/>
      <c r="DK25" s="993"/>
      <c r="DL25" s="991">
        <v>0</v>
      </c>
      <c r="DM25" s="992"/>
      <c r="DN25" s="992"/>
      <c r="DO25" s="992"/>
      <c r="DP25" s="993"/>
      <c r="DQ25" s="991">
        <v>0</v>
      </c>
      <c r="DR25" s="992"/>
      <c r="DS25" s="992"/>
      <c r="DT25" s="992"/>
      <c r="DU25" s="993"/>
      <c r="DV25" s="994"/>
      <c r="DW25" s="995"/>
      <c r="DX25" s="995"/>
      <c r="DY25" s="995"/>
      <c r="DZ25" s="996"/>
      <c r="EA25" s="230"/>
    </row>
    <row r="26" spans="1:131" ht="26.25" customHeight="1" x14ac:dyDescent="0.2">
      <c r="A26" s="997" t="s">
        <v>357</v>
      </c>
      <c r="B26" s="998"/>
      <c r="C26" s="998"/>
      <c r="D26" s="998"/>
      <c r="E26" s="998"/>
      <c r="F26" s="998"/>
      <c r="G26" s="998"/>
      <c r="H26" s="998"/>
      <c r="I26" s="998"/>
      <c r="J26" s="998"/>
      <c r="K26" s="998"/>
      <c r="L26" s="998"/>
      <c r="M26" s="998"/>
      <c r="N26" s="998"/>
      <c r="O26" s="998"/>
      <c r="P26" s="999"/>
      <c r="Q26" s="1003" t="s">
        <v>385</v>
      </c>
      <c r="R26" s="1004"/>
      <c r="S26" s="1004"/>
      <c r="T26" s="1004"/>
      <c r="U26" s="1005"/>
      <c r="V26" s="1003" t="s">
        <v>386</v>
      </c>
      <c r="W26" s="1004"/>
      <c r="X26" s="1004"/>
      <c r="Y26" s="1004"/>
      <c r="Z26" s="1005"/>
      <c r="AA26" s="1003" t="s">
        <v>387</v>
      </c>
      <c r="AB26" s="1004"/>
      <c r="AC26" s="1004"/>
      <c r="AD26" s="1004"/>
      <c r="AE26" s="1004"/>
      <c r="AF26" s="1057" t="s">
        <v>388</v>
      </c>
      <c r="AG26" s="1010"/>
      <c r="AH26" s="1010"/>
      <c r="AI26" s="1010"/>
      <c r="AJ26" s="1058"/>
      <c r="AK26" s="1004" t="s">
        <v>389</v>
      </c>
      <c r="AL26" s="1004"/>
      <c r="AM26" s="1004"/>
      <c r="AN26" s="1004"/>
      <c r="AO26" s="1005"/>
      <c r="AP26" s="1003" t="s">
        <v>390</v>
      </c>
      <c r="AQ26" s="1004"/>
      <c r="AR26" s="1004"/>
      <c r="AS26" s="1004"/>
      <c r="AT26" s="1005"/>
      <c r="AU26" s="1003" t="s">
        <v>391</v>
      </c>
      <c r="AV26" s="1004"/>
      <c r="AW26" s="1004"/>
      <c r="AX26" s="1004"/>
      <c r="AY26" s="1005"/>
      <c r="AZ26" s="1003" t="s">
        <v>392</v>
      </c>
      <c r="BA26" s="1004"/>
      <c r="BB26" s="1004"/>
      <c r="BC26" s="1004"/>
      <c r="BD26" s="1005"/>
      <c r="BE26" s="1003" t="s">
        <v>364</v>
      </c>
      <c r="BF26" s="1004"/>
      <c r="BG26" s="1004"/>
      <c r="BH26" s="1004"/>
      <c r="BI26" s="1017"/>
      <c r="BJ26" s="232"/>
      <c r="BK26" s="232"/>
      <c r="BL26" s="232"/>
      <c r="BM26" s="232"/>
      <c r="BN26" s="232"/>
      <c r="BO26" s="241"/>
      <c r="BP26" s="241"/>
      <c r="BQ26" s="238">
        <v>20</v>
      </c>
      <c r="BR26" s="239"/>
      <c r="BS26" s="994" t="s">
        <v>581</v>
      </c>
      <c r="BT26" s="995"/>
      <c r="BU26" s="995"/>
      <c r="BV26" s="995"/>
      <c r="BW26" s="995"/>
      <c r="BX26" s="995"/>
      <c r="BY26" s="995"/>
      <c r="BZ26" s="995"/>
      <c r="CA26" s="995"/>
      <c r="CB26" s="995"/>
      <c r="CC26" s="995"/>
      <c r="CD26" s="995"/>
      <c r="CE26" s="995"/>
      <c r="CF26" s="995"/>
      <c r="CG26" s="1016"/>
      <c r="CH26" s="991">
        <v>33.954557000000001</v>
      </c>
      <c r="CI26" s="992"/>
      <c r="CJ26" s="992"/>
      <c r="CK26" s="992"/>
      <c r="CL26" s="993"/>
      <c r="CM26" s="991">
        <v>0</v>
      </c>
      <c r="CN26" s="992"/>
      <c r="CO26" s="992"/>
      <c r="CP26" s="992"/>
      <c r="CQ26" s="993"/>
      <c r="CR26" s="991">
        <v>0</v>
      </c>
      <c r="CS26" s="992"/>
      <c r="CT26" s="992"/>
      <c r="CU26" s="992"/>
      <c r="CV26" s="993"/>
      <c r="CW26" s="991">
        <v>70.677891000000002</v>
      </c>
      <c r="CX26" s="992"/>
      <c r="CY26" s="992"/>
      <c r="CZ26" s="992"/>
      <c r="DA26" s="993"/>
      <c r="DB26" s="991">
        <v>0</v>
      </c>
      <c r="DC26" s="992"/>
      <c r="DD26" s="992"/>
      <c r="DE26" s="992"/>
      <c r="DF26" s="993"/>
      <c r="DG26" s="991">
        <v>0</v>
      </c>
      <c r="DH26" s="992"/>
      <c r="DI26" s="992"/>
      <c r="DJ26" s="992"/>
      <c r="DK26" s="993"/>
      <c r="DL26" s="991">
        <v>0</v>
      </c>
      <c r="DM26" s="992"/>
      <c r="DN26" s="992"/>
      <c r="DO26" s="992"/>
      <c r="DP26" s="993"/>
      <c r="DQ26" s="991">
        <v>0</v>
      </c>
      <c r="DR26" s="992"/>
      <c r="DS26" s="992"/>
      <c r="DT26" s="992"/>
      <c r="DU26" s="993"/>
      <c r="DV26" s="994"/>
      <c r="DW26" s="995"/>
      <c r="DX26" s="995"/>
      <c r="DY26" s="995"/>
      <c r="DZ26" s="996"/>
      <c r="EA26" s="230"/>
    </row>
    <row r="27" spans="1:131" ht="26.25" customHeight="1" thickBot="1" x14ac:dyDescent="0.25">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59"/>
      <c r="AG27" s="1013"/>
      <c r="AH27" s="1013"/>
      <c r="AI27" s="1013"/>
      <c r="AJ27" s="1060"/>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18"/>
      <c r="BJ27" s="232"/>
      <c r="BK27" s="232"/>
      <c r="BL27" s="232"/>
      <c r="BM27" s="232"/>
      <c r="BN27" s="232"/>
      <c r="BO27" s="241"/>
      <c r="BP27" s="241"/>
      <c r="BQ27" s="238">
        <v>21</v>
      </c>
      <c r="BR27" s="239"/>
      <c r="BS27" s="994" t="s">
        <v>582</v>
      </c>
      <c r="BT27" s="995"/>
      <c r="BU27" s="995"/>
      <c r="BV27" s="995"/>
      <c r="BW27" s="995"/>
      <c r="BX27" s="995"/>
      <c r="BY27" s="995"/>
      <c r="BZ27" s="995"/>
      <c r="CA27" s="995"/>
      <c r="CB27" s="995"/>
      <c r="CC27" s="995"/>
      <c r="CD27" s="995"/>
      <c r="CE27" s="995"/>
      <c r="CF27" s="995"/>
      <c r="CG27" s="1016"/>
      <c r="CH27" s="991">
        <v>18.500606999999999</v>
      </c>
      <c r="CI27" s="992"/>
      <c r="CJ27" s="992"/>
      <c r="CK27" s="992"/>
      <c r="CL27" s="993"/>
      <c r="CM27" s="991">
        <v>0</v>
      </c>
      <c r="CN27" s="992"/>
      <c r="CO27" s="992"/>
      <c r="CP27" s="992"/>
      <c r="CQ27" s="993"/>
      <c r="CR27" s="991">
        <v>0</v>
      </c>
      <c r="CS27" s="992"/>
      <c r="CT27" s="992"/>
      <c r="CU27" s="992"/>
      <c r="CV27" s="993"/>
      <c r="CW27" s="991">
        <v>39.613199999999999</v>
      </c>
      <c r="CX27" s="992"/>
      <c r="CY27" s="992"/>
      <c r="CZ27" s="992"/>
      <c r="DA27" s="993"/>
      <c r="DB27" s="991">
        <v>0</v>
      </c>
      <c r="DC27" s="992"/>
      <c r="DD27" s="992"/>
      <c r="DE27" s="992"/>
      <c r="DF27" s="993"/>
      <c r="DG27" s="991">
        <v>0</v>
      </c>
      <c r="DH27" s="992"/>
      <c r="DI27" s="992"/>
      <c r="DJ27" s="992"/>
      <c r="DK27" s="993"/>
      <c r="DL27" s="991">
        <v>0</v>
      </c>
      <c r="DM27" s="992"/>
      <c r="DN27" s="992"/>
      <c r="DO27" s="992"/>
      <c r="DP27" s="993"/>
      <c r="DQ27" s="991">
        <v>0</v>
      </c>
      <c r="DR27" s="992"/>
      <c r="DS27" s="992"/>
      <c r="DT27" s="992"/>
      <c r="DU27" s="993"/>
      <c r="DV27" s="994"/>
      <c r="DW27" s="995"/>
      <c r="DX27" s="995"/>
      <c r="DY27" s="995"/>
      <c r="DZ27" s="996"/>
      <c r="EA27" s="230"/>
    </row>
    <row r="28" spans="1:131" ht="26.25" customHeight="1" thickTop="1" x14ac:dyDescent="0.2">
      <c r="A28" s="242">
        <v>1</v>
      </c>
      <c r="B28" s="1049" t="s">
        <v>393</v>
      </c>
      <c r="C28" s="1050"/>
      <c r="D28" s="1050"/>
      <c r="E28" s="1050"/>
      <c r="F28" s="1050"/>
      <c r="G28" s="1050"/>
      <c r="H28" s="1050"/>
      <c r="I28" s="1050"/>
      <c r="J28" s="1050"/>
      <c r="K28" s="1050"/>
      <c r="L28" s="1050"/>
      <c r="M28" s="1050"/>
      <c r="N28" s="1050"/>
      <c r="O28" s="1050"/>
      <c r="P28" s="1051"/>
      <c r="Q28" s="1052">
        <v>102671</v>
      </c>
      <c r="R28" s="1053"/>
      <c r="S28" s="1053"/>
      <c r="T28" s="1053"/>
      <c r="U28" s="1053"/>
      <c r="V28" s="1053">
        <v>102208</v>
      </c>
      <c r="W28" s="1053"/>
      <c r="X28" s="1053"/>
      <c r="Y28" s="1053"/>
      <c r="Z28" s="1053"/>
      <c r="AA28" s="1053">
        <v>463</v>
      </c>
      <c r="AB28" s="1053"/>
      <c r="AC28" s="1053"/>
      <c r="AD28" s="1053"/>
      <c r="AE28" s="1054"/>
      <c r="AF28" s="1055">
        <v>454</v>
      </c>
      <c r="AG28" s="1053"/>
      <c r="AH28" s="1053"/>
      <c r="AI28" s="1053"/>
      <c r="AJ28" s="1056"/>
      <c r="AK28" s="1044">
        <v>8894</v>
      </c>
      <c r="AL28" s="1045"/>
      <c r="AM28" s="1045"/>
      <c r="AN28" s="1045"/>
      <c r="AO28" s="1045"/>
      <c r="AP28" s="1045">
        <v>0</v>
      </c>
      <c r="AQ28" s="1045"/>
      <c r="AR28" s="1045"/>
      <c r="AS28" s="1045"/>
      <c r="AT28" s="1045"/>
      <c r="AU28" s="1045">
        <v>0</v>
      </c>
      <c r="AV28" s="1045"/>
      <c r="AW28" s="1045"/>
      <c r="AX28" s="1045"/>
      <c r="AY28" s="1045"/>
      <c r="AZ28" s="1046" t="s">
        <v>495</v>
      </c>
      <c r="BA28" s="1046"/>
      <c r="BB28" s="1046"/>
      <c r="BC28" s="1046"/>
      <c r="BD28" s="1046"/>
      <c r="BE28" s="1047" t="s">
        <v>556</v>
      </c>
      <c r="BF28" s="1047"/>
      <c r="BG28" s="1047"/>
      <c r="BH28" s="1047"/>
      <c r="BI28" s="1048"/>
      <c r="BJ28" s="232"/>
      <c r="BK28" s="232"/>
      <c r="BL28" s="232"/>
      <c r="BM28" s="232"/>
      <c r="BN28" s="232"/>
      <c r="BO28" s="241"/>
      <c r="BP28" s="241"/>
      <c r="BQ28" s="238">
        <v>22</v>
      </c>
      <c r="BR28" s="239"/>
      <c r="BS28" s="994" t="s">
        <v>583</v>
      </c>
      <c r="BT28" s="995"/>
      <c r="BU28" s="995"/>
      <c r="BV28" s="995"/>
      <c r="BW28" s="995"/>
      <c r="BX28" s="995"/>
      <c r="BY28" s="995"/>
      <c r="BZ28" s="995"/>
      <c r="CA28" s="995"/>
      <c r="CB28" s="995"/>
      <c r="CC28" s="995"/>
      <c r="CD28" s="995"/>
      <c r="CE28" s="995"/>
      <c r="CF28" s="995"/>
      <c r="CG28" s="1016"/>
      <c r="CH28" s="991">
        <v>683.28599299999996</v>
      </c>
      <c r="CI28" s="992"/>
      <c r="CJ28" s="992"/>
      <c r="CK28" s="992"/>
      <c r="CL28" s="993"/>
      <c r="CM28" s="991">
        <v>0</v>
      </c>
      <c r="CN28" s="992"/>
      <c r="CO28" s="992"/>
      <c r="CP28" s="992"/>
      <c r="CQ28" s="993"/>
      <c r="CR28" s="991">
        <v>0</v>
      </c>
      <c r="CS28" s="992"/>
      <c r="CT28" s="992"/>
      <c r="CU28" s="992"/>
      <c r="CV28" s="993"/>
      <c r="CW28" s="991">
        <v>392.96530000000001</v>
      </c>
      <c r="CX28" s="992"/>
      <c r="CY28" s="992"/>
      <c r="CZ28" s="992"/>
      <c r="DA28" s="993"/>
      <c r="DB28" s="991">
        <v>0</v>
      </c>
      <c r="DC28" s="992"/>
      <c r="DD28" s="992"/>
      <c r="DE28" s="992"/>
      <c r="DF28" s="993"/>
      <c r="DG28" s="991">
        <v>0</v>
      </c>
      <c r="DH28" s="992"/>
      <c r="DI28" s="992"/>
      <c r="DJ28" s="992"/>
      <c r="DK28" s="993"/>
      <c r="DL28" s="991">
        <v>0</v>
      </c>
      <c r="DM28" s="992"/>
      <c r="DN28" s="992"/>
      <c r="DO28" s="992"/>
      <c r="DP28" s="993"/>
      <c r="DQ28" s="991">
        <v>0</v>
      </c>
      <c r="DR28" s="992"/>
      <c r="DS28" s="992"/>
      <c r="DT28" s="992"/>
      <c r="DU28" s="993"/>
      <c r="DV28" s="994"/>
      <c r="DW28" s="995"/>
      <c r="DX28" s="995"/>
      <c r="DY28" s="995"/>
      <c r="DZ28" s="996"/>
      <c r="EA28" s="230"/>
    </row>
    <row r="29" spans="1:131" ht="26.25" customHeight="1" x14ac:dyDescent="0.2">
      <c r="A29" s="242">
        <v>2</v>
      </c>
      <c r="B29" s="1032" t="s">
        <v>394</v>
      </c>
      <c r="C29" s="1033"/>
      <c r="D29" s="1033"/>
      <c r="E29" s="1033"/>
      <c r="F29" s="1033"/>
      <c r="G29" s="1033"/>
      <c r="H29" s="1033"/>
      <c r="I29" s="1033"/>
      <c r="J29" s="1033"/>
      <c r="K29" s="1033"/>
      <c r="L29" s="1033"/>
      <c r="M29" s="1033"/>
      <c r="N29" s="1033"/>
      <c r="O29" s="1033"/>
      <c r="P29" s="1034"/>
      <c r="Q29" s="1040">
        <v>102919</v>
      </c>
      <c r="R29" s="1041"/>
      <c r="S29" s="1041"/>
      <c r="T29" s="1041"/>
      <c r="U29" s="1041"/>
      <c r="V29" s="1041">
        <v>101800</v>
      </c>
      <c r="W29" s="1041"/>
      <c r="X29" s="1041"/>
      <c r="Y29" s="1041"/>
      <c r="Z29" s="1041"/>
      <c r="AA29" s="1041">
        <v>1119</v>
      </c>
      <c r="AB29" s="1041"/>
      <c r="AC29" s="1041"/>
      <c r="AD29" s="1041"/>
      <c r="AE29" s="1042"/>
      <c r="AF29" s="1037">
        <v>1119</v>
      </c>
      <c r="AG29" s="1038"/>
      <c r="AH29" s="1038"/>
      <c r="AI29" s="1038"/>
      <c r="AJ29" s="1039"/>
      <c r="AK29" s="982">
        <v>17167</v>
      </c>
      <c r="AL29" s="973"/>
      <c r="AM29" s="973"/>
      <c r="AN29" s="973"/>
      <c r="AO29" s="973"/>
      <c r="AP29" s="973">
        <v>0</v>
      </c>
      <c r="AQ29" s="973"/>
      <c r="AR29" s="973"/>
      <c r="AS29" s="973"/>
      <c r="AT29" s="973"/>
      <c r="AU29" s="973">
        <v>0</v>
      </c>
      <c r="AV29" s="973"/>
      <c r="AW29" s="973"/>
      <c r="AX29" s="973"/>
      <c r="AY29" s="973"/>
      <c r="AZ29" s="1043" t="s">
        <v>495</v>
      </c>
      <c r="BA29" s="1043"/>
      <c r="BB29" s="1043"/>
      <c r="BC29" s="1043"/>
      <c r="BD29" s="1043"/>
      <c r="BE29" s="974" t="s">
        <v>556</v>
      </c>
      <c r="BF29" s="974"/>
      <c r="BG29" s="974"/>
      <c r="BH29" s="974"/>
      <c r="BI29" s="975"/>
      <c r="BJ29" s="232"/>
      <c r="BK29" s="232"/>
      <c r="BL29" s="232"/>
      <c r="BM29" s="232"/>
      <c r="BN29" s="232"/>
      <c r="BO29" s="241"/>
      <c r="BP29" s="241"/>
      <c r="BQ29" s="238">
        <v>23</v>
      </c>
      <c r="BR29" s="239"/>
      <c r="BS29" s="994" t="s">
        <v>584</v>
      </c>
      <c r="BT29" s="995"/>
      <c r="BU29" s="995"/>
      <c r="BV29" s="995"/>
      <c r="BW29" s="995"/>
      <c r="BX29" s="995"/>
      <c r="BY29" s="995"/>
      <c r="BZ29" s="995"/>
      <c r="CA29" s="995"/>
      <c r="CB29" s="995"/>
      <c r="CC29" s="995"/>
      <c r="CD29" s="995"/>
      <c r="CE29" s="995"/>
      <c r="CF29" s="995"/>
      <c r="CG29" s="1016"/>
      <c r="CH29" s="991">
        <v>308.25158699999997</v>
      </c>
      <c r="CI29" s="992"/>
      <c r="CJ29" s="992"/>
      <c r="CK29" s="992"/>
      <c r="CL29" s="993"/>
      <c r="CM29" s="991">
        <v>0.1</v>
      </c>
      <c r="CN29" s="992"/>
      <c r="CO29" s="992"/>
      <c r="CP29" s="992"/>
      <c r="CQ29" s="993"/>
      <c r="CR29" s="991">
        <v>0</v>
      </c>
      <c r="CS29" s="992"/>
      <c r="CT29" s="992"/>
      <c r="CU29" s="992"/>
      <c r="CV29" s="993"/>
      <c r="CW29" s="991">
        <v>12.067</v>
      </c>
      <c r="CX29" s="992"/>
      <c r="CY29" s="992"/>
      <c r="CZ29" s="992"/>
      <c r="DA29" s="993"/>
      <c r="DB29" s="991">
        <v>0</v>
      </c>
      <c r="DC29" s="992"/>
      <c r="DD29" s="992"/>
      <c r="DE29" s="992"/>
      <c r="DF29" s="993"/>
      <c r="DG29" s="991">
        <v>0</v>
      </c>
      <c r="DH29" s="992"/>
      <c r="DI29" s="992"/>
      <c r="DJ29" s="992"/>
      <c r="DK29" s="993"/>
      <c r="DL29" s="991">
        <v>0</v>
      </c>
      <c r="DM29" s="992"/>
      <c r="DN29" s="992"/>
      <c r="DO29" s="992"/>
      <c r="DP29" s="993"/>
      <c r="DQ29" s="991">
        <v>0</v>
      </c>
      <c r="DR29" s="992"/>
      <c r="DS29" s="992"/>
      <c r="DT29" s="992"/>
      <c r="DU29" s="993"/>
      <c r="DV29" s="994"/>
      <c r="DW29" s="995"/>
      <c r="DX29" s="995"/>
      <c r="DY29" s="995"/>
      <c r="DZ29" s="996"/>
      <c r="EA29" s="230"/>
    </row>
    <row r="30" spans="1:131" ht="26.25" customHeight="1" x14ac:dyDescent="0.2">
      <c r="A30" s="242">
        <v>3</v>
      </c>
      <c r="B30" s="1032" t="s">
        <v>395</v>
      </c>
      <c r="C30" s="1033"/>
      <c r="D30" s="1033"/>
      <c r="E30" s="1033"/>
      <c r="F30" s="1033"/>
      <c r="G30" s="1033"/>
      <c r="H30" s="1033"/>
      <c r="I30" s="1033"/>
      <c r="J30" s="1033"/>
      <c r="K30" s="1033"/>
      <c r="L30" s="1033"/>
      <c r="M30" s="1033"/>
      <c r="N30" s="1033"/>
      <c r="O30" s="1033"/>
      <c r="P30" s="1034"/>
      <c r="Q30" s="1040">
        <v>28585</v>
      </c>
      <c r="R30" s="1041"/>
      <c r="S30" s="1041"/>
      <c r="T30" s="1041"/>
      <c r="U30" s="1041"/>
      <c r="V30" s="1041">
        <v>28512</v>
      </c>
      <c r="W30" s="1041"/>
      <c r="X30" s="1041"/>
      <c r="Y30" s="1041"/>
      <c r="Z30" s="1041"/>
      <c r="AA30" s="1041">
        <v>72</v>
      </c>
      <c r="AB30" s="1041"/>
      <c r="AC30" s="1041"/>
      <c r="AD30" s="1041"/>
      <c r="AE30" s="1042"/>
      <c r="AF30" s="1037">
        <v>72</v>
      </c>
      <c r="AG30" s="1038"/>
      <c r="AH30" s="1038"/>
      <c r="AI30" s="1038"/>
      <c r="AJ30" s="1039"/>
      <c r="AK30" s="982">
        <v>12846</v>
      </c>
      <c r="AL30" s="973"/>
      <c r="AM30" s="973"/>
      <c r="AN30" s="973"/>
      <c r="AO30" s="973"/>
      <c r="AP30" s="973">
        <v>0</v>
      </c>
      <c r="AQ30" s="973"/>
      <c r="AR30" s="973"/>
      <c r="AS30" s="973"/>
      <c r="AT30" s="973"/>
      <c r="AU30" s="973">
        <v>0</v>
      </c>
      <c r="AV30" s="973"/>
      <c r="AW30" s="973"/>
      <c r="AX30" s="973"/>
      <c r="AY30" s="973"/>
      <c r="AZ30" s="1043" t="s">
        <v>495</v>
      </c>
      <c r="BA30" s="1043"/>
      <c r="BB30" s="1043"/>
      <c r="BC30" s="1043"/>
      <c r="BD30" s="1043"/>
      <c r="BE30" s="974" t="s">
        <v>556</v>
      </c>
      <c r="BF30" s="974"/>
      <c r="BG30" s="974"/>
      <c r="BH30" s="974"/>
      <c r="BI30" s="975"/>
      <c r="BJ30" s="232"/>
      <c r="BK30" s="232"/>
      <c r="BL30" s="232"/>
      <c r="BM30" s="232"/>
      <c r="BN30" s="232"/>
      <c r="BO30" s="241"/>
      <c r="BP30" s="241"/>
      <c r="BQ30" s="238">
        <v>24</v>
      </c>
      <c r="BR30" s="239"/>
      <c r="BS30" s="994" t="s">
        <v>585</v>
      </c>
      <c r="BT30" s="995"/>
      <c r="BU30" s="995"/>
      <c r="BV30" s="995"/>
      <c r="BW30" s="995"/>
      <c r="BX30" s="995"/>
      <c r="BY30" s="995"/>
      <c r="BZ30" s="995"/>
      <c r="CA30" s="995"/>
      <c r="CB30" s="995"/>
      <c r="CC30" s="995"/>
      <c r="CD30" s="995"/>
      <c r="CE30" s="995"/>
      <c r="CF30" s="995"/>
      <c r="CG30" s="1016"/>
      <c r="CH30" s="991">
        <v>6.8994609999999996</v>
      </c>
      <c r="CI30" s="992"/>
      <c r="CJ30" s="992"/>
      <c r="CK30" s="992"/>
      <c r="CL30" s="993"/>
      <c r="CM30" s="991">
        <v>0.01</v>
      </c>
      <c r="CN30" s="992"/>
      <c r="CO30" s="992"/>
      <c r="CP30" s="992"/>
      <c r="CQ30" s="993"/>
      <c r="CR30" s="991">
        <v>0</v>
      </c>
      <c r="CS30" s="992"/>
      <c r="CT30" s="992"/>
      <c r="CU30" s="992"/>
      <c r="CV30" s="993"/>
      <c r="CW30" s="991">
        <v>12.807</v>
      </c>
      <c r="CX30" s="992"/>
      <c r="CY30" s="992"/>
      <c r="CZ30" s="992"/>
      <c r="DA30" s="993"/>
      <c r="DB30" s="991">
        <v>0</v>
      </c>
      <c r="DC30" s="992"/>
      <c r="DD30" s="992"/>
      <c r="DE30" s="992"/>
      <c r="DF30" s="993"/>
      <c r="DG30" s="991">
        <v>0</v>
      </c>
      <c r="DH30" s="992"/>
      <c r="DI30" s="992"/>
      <c r="DJ30" s="992"/>
      <c r="DK30" s="993"/>
      <c r="DL30" s="991">
        <v>0</v>
      </c>
      <c r="DM30" s="992"/>
      <c r="DN30" s="992"/>
      <c r="DO30" s="992"/>
      <c r="DP30" s="993"/>
      <c r="DQ30" s="991">
        <v>0</v>
      </c>
      <c r="DR30" s="992"/>
      <c r="DS30" s="992"/>
      <c r="DT30" s="992"/>
      <c r="DU30" s="993"/>
      <c r="DV30" s="994"/>
      <c r="DW30" s="995"/>
      <c r="DX30" s="995"/>
      <c r="DY30" s="995"/>
      <c r="DZ30" s="996"/>
      <c r="EA30" s="230"/>
    </row>
    <row r="31" spans="1:131" ht="26.25" customHeight="1" x14ac:dyDescent="0.2">
      <c r="A31" s="242">
        <v>4</v>
      </c>
      <c r="B31" s="1032" t="s">
        <v>396</v>
      </c>
      <c r="C31" s="1033"/>
      <c r="D31" s="1033"/>
      <c r="E31" s="1033"/>
      <c r="F31" s="1033"/>
      <c r="G31" s="1033"/>
      <c r="H31" s="1033"/>
      <c r="I31" s="1033"/>
      <c r="J31" s="1033"/>
      <c r="K31" s="1033"/>
      <c r="L31" s="1033"/>
      <c r="M31" s="1033"/>
      <c r="N31" s="1033"/>
      <c r="O31" s="1033"/>
      <c r="P31" s="1034"/>
      <c r="Q31" s="1040">
        <v>30698</v>
      </c>
      <c r="R31" s="1041"/>
      <c r="S31" s="1041"/>
      <c r="T31" s="1041"/>
      <c r="U31" s="1041"/>
      <c r="V31" s="1041">
        <v>26439</v>
      </c>
      <c r="W31" s="1041"/>
      <c r="X31" s="1041"/>
      <c r="Y31" s="1041"/>
      <c r="Z31" s="1041"/>
      <c r="AA31" s="1041">
        <v>4259</v>
      </c>
      <c r="AB31" s="1041"/>
      <c r="AC31" s="1041"/>
      <c r="AD31" s="1041"/>
      <c r="AE31" s="1042"/>
      <c r="AF31" s="1037">
        <v>12400</v>
      </c>
      <c r="AG31" s="1038"/>
      <c r="AH31" s="1038"/>
      <c r="AI31" s="1038"/>
      <c r="AJ31" s="1039"/>
      <c r="AK31" s="982">
        <v>177</v>
      </c>
      <c r="AL31" s="973"/>
      <c r="AM31" s="973"/>
      <c r="AN31" s="973"/>
      <c r="AO31" s="973"/>
      <c r="AP31" s="973">
        <v>43740</v>
      </c>
      <c r="AQ31" s="973"/>
      <c r="AR31" s="973"/>
      <c r="AS31" s="973"/>
      <c r="AT31" s="973"/>
      <c r="AU31" s="973">
        <v>87</v>
      </c>
      <c r="AV31" s="973"/>
      <c r="AW31" s="973"/>
      <c r="AX31" s="973"/>
      <c r="AY31" s="973"/>
      <c r="AZ31" s="1043" t="s">
        <v>495</v>
      </c>
      <c r="BA31" s="1043"/>
      <c r="BB31" s="1043"/>
      <c r="BC31" s="1043"/>
      <c r="BD31" s="1043"/>
      <c r="BE31" s="974" t="s">
        <v>397</v>
      </c>
      <c r="BF31" s="974"/>
      <c r="BG31" s="974"/>
      <c r="BH31" s="974"/>
      <c r="BI31" s="975"/>
      <c r="BJ31" s="232"/>
      <c r="BK31" s="232"/>
      <c r="BL31" s="232"/>
      <c r="BM31" s="232"/>
      <c r="BN31" s="232"/>
      <c r="BO31" s="241"/>
      <c r="BP31" s="241"/>
      <c r="BQ31" s="238">
        <v>25</v>
      </c>
      <c r="BR31" s="239"/>
      <c r="BS31" s="994" t="s">
        <v>586</v>
      </c>
      <c r="BT31" s="995"/>
      <c r="BU31" s="995"/>
      <c r="BV31" s="995"/>
      <c r="BW31" s="995"/>
      <c r="BX31" s="995"/>
      <c r="BY31" s="995"/>
      <c r="BZ31" s="995"/>
      <c r="CA31" s="995"/>
      <c r="CB31" s="995"/>
      <c r="CC31" s="995"/>
      <c r="CD31" s="995"/>
      <c r="CE31" s="995"/>
      <c r="CF31" s="995"/>
      <c r="CG31" s="1016"/>
      <c r="CH31" s="991">
        <v>156.09709799999999</v>
      </c>
      <c r="CI31" s="992"/>
      <c r="CJ31" s="992"/>
      <c r="CK31" s="992"/>
      <c r="CL31" s="993"/>
      <c r="CM31" s="991">
        <v>0</v>
      </c>
      <c r="CN31" s="992"/>
      <c r="CO31" s="992"/>
      <c r="CP31" s="992"/>
      <c r="CQ31" s="993"/>
      <c r="CR31" s="991">
        <v>0</v>
      </c>
      <c r="CS31" s="992"/>
      <c r="CT31" s="992"/>
      <c r="CU31" s="992"/>
      <c r="CV31" s="993"/>
      <c r="CW31" s="991">
        <v>14.511200000000001</v>
      </c>
      <c r="CX31" s="992"/>
      <c r="CY31" s="992"/>
      <c r="CZ31" s="992"/>
      <c r="DA31" s="993"/>
      <c r="DB31" s="991">
        <v>0</v>
      </c>
      <c r="DC31" s="992"/>
      <c r="DD31" s="992"/>
      <c r="DE31" s="992"/>
      <c r="DF31" s="993"/>
      <c r="DG31" s="991">
        <v>0</v>
      </c>
      <c r="DH31" s="992"/>
      <c r="DI31" s="992"/>
      <c r="DJ31" s="992"/>
      <c r="DK31" s="993"/>
      <c r="DL31" s="991">
        <v>0</v>
      </c>
      <c r="DM31" s="992"/>
      <c r="DN31" s="992"/>
      <c r="DO31" s="992"/>
      <c r="DP31" s="993"/>
      <c r="DQ31" s="991">
        <v>0</v>
      </c>
      <c r="DR31" s="992"/>
      <c r="DS31" s="992"/>
      <c r="DT31" s="992"/>
      <c r="DU31" s="993"/>
      <c r="DV31" s="994"/>
      <c r="DW31" s="995"/>
      <c r="DX31" s="995"/>
      <c r="DY31" s="995"/>
      <c r="DZ31" s="996"/>
      <c r="EA31" s="230"/>
    </row>
    <row r="32" spans="1:131" ht="26.25" customHeight="1" x14ac:dyDescent="0.2">
      <c r="A32" s="242">
        <v>5</v>
      </c>
      <c r="B32" s="1032" t="s">
        <v>398</v>
      </c>
      <c r="C32" s="1033"/>
      <c r="D32" s="1033"/>
      <c r="E32" s="1033"/>
      <c r="F32" s="1033"/>
      <c r="G32" s="1033"/>
      <c r="H32" s="1033"/>
      <c r="I32" s="1033"/>
      <c r="J32" s="1033"/>
      <c r="K32" s="1033"/>
      <c r="L32" s="1033"/>
      <c r="M32" s="1033"/>
      <c r="N32" s="1033"/>
      <c r="O32" s="1033"/>
      <c r="P32" s="1034"/>
      <c r="Q32" s="1040">
        <v>24533</v>
      </c>
      <c r="R32" s="1041"/>
      <c r="S32" s="1041"/>
      <c r="T32" s="1041"/>
      <c r="U32" s="1041"/>
      <c r="V32" s="1041">
        <v>27650</v>
      </c>
      <c r="W32" s="1041"/>
      <c r="X32" s="1041"/>
      <c r="Y32" s="1041"/>
      <c r="Z32" s="1041"/>
      <c r="AA32" s="1041">
        <v>-3117</v>
      </c>
      <c r="AB32" s="1041"/>
      <c r="AC32" s="1041"/>
      <c r="AD32" s="1041"/>
      <c r="AE32" s="1042"/>
      <c r="AF32" s="1037">
        <v>4463</v>
      </c>
      <c r="AG32" s="1038"/>
      <c r="AH32" s="1038"/>
      <c r="AI32" s="1038"/>
      <c r="AJ32" s="1039"/>
      <c r="AK32" s="982">
        <v>2925</v>
      </c>
      <c r="AL32" s="973"/>
      <c r="AM32" s="973"/>
      <c r="AN32" s="973"/>
      <c r="AO32" s="973"/>
      <c r="AP32" s="973">
        <v>29260</v>
      </c>
      <c r="AQ32" s="973"/>
      <c r="AR32" s="973"/>
      <c r="AS32" s="973"/>
      <c r="AT32" s="973"/>
      <c r="AU32" s="973">
        <v>16210</v>
      </c>
      <c r="AV32" s="973"/>
      <c r="AW32" s="973"/>
      <c r="AX32" s="973"/>
      <c r="AY32" s="973"/>
      <c r="AZ32" s="1043" t="s">
        <v>495</v>
      </c>
      <c r="BA32" s="1043"/>
      <c r="BB32" s="1043"/>
      <c r="BC32" s="1043"/>
      <c r="BD32" s="1043"/>
      <c r="BE32" s="974" t="s">
        <v>397</v>
      </c>
      <c r="BF32" s="974"/>
      <c r="BG32" s="974"/>
      <c r="BH32" s="974"/>
      <c r="BI32" s="975"/>
      <c r="BJ32" s="232"/>
      <c r="BK32" s="232"/>
      <c r="BL32" s="232"/>
      <c r="BM32" s="232"/>
      <c r="BN32" s="232"/>
      <c r="BO32" s="241"/>
      <c r="BP32" s="241"/>
      <c r="BQ32" s="238">
        <v>26</v>
      </c>
      <c r="BR32" s="239"/>
      <c r="BS32" s="994"/>
      <c r="BT32" s="995"/>
      <c r="BU32" s="995"/>
      <c r="BV32" s="995"/>
      <c r="BW32" s="995"/>
      <c r="BX32" s="995"/>
      <c r="BY32" s="995"/>
      <c r="BZ32" s="995"/>
      <c r="CA32" s="995"/>
      <c r="CB32" s="995"/>
      <c r="CC32" s="995"/>
      <c r="CD32" s="995"/>
      <c r="CE32" s="995"/>
      <c r="CF32" s="995"/>
      <c r="CG32" s="1016"/>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230"/>
    </row>
    <row r="33" spans="1:131" ht="26.25" customHeight="1" x14ac:dyDescent="0.2">
      <c r="A33" s="242">
        <v>6</v>
      </c>
      <c r="B33" s="1032" t="s">
        <v>399</v>
      </c>
      <c r="C33" s="1033"/>
      <c r="D33" s="1033"/>
      <c r="E33" s="1033"/>
      <c r="F33" s="1033"/>
      <c r="G33" s="1033"/>
      <c r="H33" s="1033"/>
      <c r="I33" s="1033"/>
      <c r="J33" s="1033"/>
      <c r="K33" s="1033"/>
      <c r="L33" s="1033"/>
      <c r="M33" s="1033"/>
      <c r="N33" s="1033"/>
      <c r="O33" s="1033"/>
      <c r="P33" s="1034"/>
      <c r="Q33" s="1040">
        <v>24641</v>
      </c>
      <c r="R33" s="1041"/>
      <c r="S33" s="1041"/>
      <c r="T33" s="1041"/>
      <c r="U33" s="1041"/>
      <c r="V33" s="1041">
        <v>23775</v>
      </c>
      <c r="W33" s="1041"/>
      <c r="X33" s="1041"/>
      <c r="Y33" s="1041"/>
      <c r="Z33" s="1041"/>
      <c r="AA33" s="1041">
        <v>866</v>
      </c>
      <c r="AB33" s="1041"/>
      <c r="AC33" s="1041"/>
      <c r="AD33" s="1041"/>
      <c r="AE33" s="1042"/>
      <c r="AF33" s="1037">
        <v>4571</v>
      </c>
      <c r="AG33" s="1038"/>
      <c r="AH33" s="1038"/>
      <c r="AI33" s="1038"/>
      <c r="AJ33" s="1039"/>
      <c r="AK33" s="982">
        <v>4504</v>
      </c>
      <c r="AL33" s="973"/>
      <c r="AM33" s="973"/>
      <c r="AN33" s="973"/>
      <c r="AO33" s="973"/>
      <c r="AP33" s="973">
        <v>173679</v>
      </c>
      <c r="AQ33" s="973"/>
      <c r="AR33" s="973"/>
      <c r="AS33" s="973"/>
      <c r="AT33" s="973"/>
      <c r="AU33" s="973">
        <v>47414</v>
      </c>
      <c r="AV33" s="973"/>
      <c r="AW33" s="973"/>
      <c r="AX33" s="973"/>
      <c r="AY33" s="973"/>
      <c r="AZ33" s="1043" t="s">
        <v>495</v>
      </c>
      <c r="BA33" s="1043"/>
      <c r="BB33" s="1043"/>
      <c r="BC33" s="1043"/>
      <c r="BD33" s="1043"/>
      <c r="BE33" s="974" t="s">
        <v>397</v>
      </c>
      <c r="BF33" s="974"/>
      <c r="BG33" s="974"/>
      <c r="BH33" s="974"/>
      <c r="BI33" s="975"/>
      <c r="BJ33" s="232"/>
      <c r="BK33" s="232"/>
      <c r="BL33" s="232"/>
      <c r="BM33" s="232"/>
      <c r="BN33" s="232"/>
      <c r="BO33" s="241"/>
      <c r="BP33" s="241"/>
      <c r="BQ33" s="238">
        <v>27</v>
      </c>
      <c r="BR33" s="239"/>
      <c r="BS33" s="994"/>
      <c r="BT33" s="995"/>
      <c r="BU33" s="995"/>
      <c r="BV33" s="995"/>
      <c r="BW33" s="995"/>
      <c r="BX33" s="995"/>
      <c r="BY33" s="995"/>
      <c r="BZ33" s="995"/>
      <c r="CA33" s="995"/>
      <c r="CB33" s="995"/>
      <c r="CC33" s="995"/>
      <c r="CD33" s="995"/>
      <c r="CE33" s="995"/>
      <c r="CF33" s="995"/>
      <c r="CG33" s="1016"/>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230"/>
    </row>
    <row r="34" spans="1:131" ht="26.25" customHeight="1" x14ac:dyDescent="0.2">
      <c r="A34" s="242">
        <v>7</v>
      </c>
      <c r="B34" s="1032" t="s">
        <v>400</v>
      </c>
      <c r="C34" s="1033"/>
      <c r="D34" s="1033"/>
      <c r="E34" s="1033"/>
      <c r="F34" s="1033"/>
      <c r="G34" s="1033"/>
      <c r="H34" s="1033"/>
      <c r="I34" s="1033"/>
      <c r="J34" s="1033"/>
      <c r="K34" s="1033"/>
      <c r="L34" s="1033"/>
      <c r="M34" s="1033"/>
      <c r="N34" s="1033"/>
      <c r="O34" s="1033"/>
      <c r="P34" s="1034"/>
      <c r="Q34" s="1040">
        <v>631</v>
      </c>
      <c r="R34" s="1041"/>
      <c r="S34" s="1041"/>
      <c r="T34" s="1041"/>
      <c r="U34" s="1041"/>
      <c r="V34" s="1041">
        <v>600</v>
      </c>
      <c r="W34" s="1041"/>
      <c r="X34" s="1041"/>
      <c r="Y34" s="1041"/>
      <c r="Z34" s="1041"/>
      <c r="AA34" s="1041">
        <v>31</v>
      </c>
      <c r="AB34" s="1041"/>
      <c r="AC34" s="1041"/>
      <c r="AD34" s="1041"/>
      <c r="AE34" s="1042"/>
      <c r="AF34" s="1037">
        <v>24</v>
      </c>
      <c r="AG34" s="1038"/>
      <c r="AH34" s="1038"/>
      <c r="AI34" s="1038"/>
      <c r="AJ34" s="1039"/>
      <c r="AK34" s="982">
        <v>284</v>
      </c>
      <c r="AL34" s="973"/>
      <c r="AM34" s="973"/>
      <c r="AN34" s="973"/>
      <c r="AO34" s="973"/>
      <c r="AP34" s="973">
        <v>424</v>
      </c>
      <c r="AQ34" s="973"/>
      <c r="AR34" s="973"/>
      <c r="AS34" s="973"/>
      <c r="AT34" s="973"/>
      <c r="AU34" s="973">
        <v>212</v>
      </c>
      <c r="AV34" s="973"/>
      <c r="AW34" s="973"/>
      <c r="AX34" s="973"/>
      <c r="AY34" s="973"/>
      <c r="AZ34" s="1043" t="s">
        <v>495</v>
      </c>
      <c r="BA34" s="1043"/>
      <c r="BB34" s="1043"/>
      <c r="BC34" s="1043"/>
      <c r="BD34" s="1043"/>
      <c r="BE34" s="974" t="s">
        <v>401</v>
      </c>
      <c r="BF34" s="974"/>
      <c r="BG34" s="974"/>
      <c r="BH34" s="974"/>
      <c r="BI34" s="975"/>
      <c r="BJ34" s="232"/>
      <c r="BK34" s="232"/>
      <c r="BL34" s="232"/>
      <c r="BM34" s="232"/>
      <c r="BN34" s="232"/>
      <c r="BO34" s="241"/>
      <c r="BP34" s="241"/>
      <c r="BQ34" s="238">
        <v>28</v>
      </c>
      <c r="BR34" s="239"/>
      <c r="BS34" s="994"/>
      <c r="BT34" s="995"/>
      <c r="BU34" s="995"/>
      <c r="BV34" s="995"/>
      <c r="BW34" s="995"/>
      <c r="BX34" s="995"/>
      <c r="BY34" s="995"/>
      <c r="BZ34" s="995"/>
      <c r="CA34" s="995"/>
      <c r="CB34" s="995"/>
      <c r="CC34" s="995"/>
      <c r="CD34" s="995"/>
      <c r="CE34" s="995"/>
      <c r="CF34" s="995"/>
      <c r="CG34" s="1016"/>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230"/>
    </row>
    <row r="35" spans="1:131" ht="26.25" customHeight="1" x14ac:dyDescent="0.2">
      <c r="A35" s="242">
        <v>8</v>
      </c>
      <c r="B35" s="1032" t="s">
        <v>402</v>
      </c>
      <c r="C35" s="1033"/>
      <c r="D35" s="1033"/>
      <c r="E35" s="1033"/>
      <c r="F35" s="1033"/>
      <c r="G35" s="1033"/>
      <c r="H35" s="1033"/>
      <c r="I35" s="1033"/>
      <c r="J35" s="1033"/>
      <c r="K35" s="1033"/>
      <c r="L35" s="1033"/>
      <c r="M35" s="1033"/>
      <c r="N35" s="1033"/>
      <c r="O35" s="1033"/>
      <c r="P35" s="1034"/>
      <c r="Q35" s="1040">
        <v>2569</v>
      </c>
      <c r="R35" s="1041"/>
      <c r="S35" s="1041"/>
      <c r="T35" s="1041"/>
      <c r="U35" s="1041"/>
      <c r="V35" s="1041">
        <v>2560</v>
      </c>
      <c r="W35" s="1041"/>
      <c r="X35" s="1041"/>
      <c r="Y35" s="1041"/>
      <c r="Z35" s="1041"/>
      <c r="AA35" s="1041">
        <v>9</v>
      </c>
      <c r="AB35" s="1041"/>
      <c r="AC35" s="1041"/>
      <c r="AD35" s="1041"/>
      <c r="AE35" s="1042"/>
      <c r="AF35" s="1037" t="s">
        <v>495</v>
      </c>
      <c r="AG35" s="1038"/>
      <c r="AH35" s="1038"/>
      <c r="AI35" s="1038"/>
      <c r="AJ35" s="1039"/>
      <c r="AK35" s="982">
        <v>964</v>
      </c>
      <c r="AL35" s="973"/>
      <c r="AM35" s="973"/>
      <c r="AN35" s="973"/>
      <c r="AO35" s="973"/>
      <c r="AP35" s="973">
        <v>3190</v>
      </c>
      <c r="AQ35" s="973"/>
      <c r="AR35" s="973"/>
      <c r="AS35" s="973"/>
      <c r="AT35" s="973"/>
      <c r="AU35" s="973">
        <v>2432</v>
      </c>
      <c r="AV35" s="973"/>
      <c r="AW35" s="973"/>
      <c r="AX35" s="973"/>
      <c r="AY35" s="973"/>
      <c r="AZ35" s="1043" t="s">
        <v>555</v>
      </c>
      <c r="BA35" s="1043"/>
      <c r="BB35" s="1043"/>
      <c r="BC35" s="1043"/>
      <c r="BD35" s="1043"/>
      <c r="BE35" s="974" t="s">
        <v>401</v>
      </c>
      <c r="BF35" s="974"/>
      <c r="BG35" s="974"/>
      <c r="BH35" s="974"/>
      <c r="BI35" s="975"/>
      <c r="BJ35" s="232"/>
      <c r="BK35" s="232"/>
      <c r="BL35" s="232"/>
      <c r="BM35" s="232"/>
      <c r="BN35" s="232"/>
      <c r="BO35" s="241"/>
      <c r="BP35" s="241"/>
      <c r="BQ35" s="238">
        <v>29</v>
      </c>
      <c r="BR35" s="239"/>
      <c r="BS35" s="994"/>
      <c r="BT35" s="995"/>
      <c r="BU35" s="995"/>
      <c r="BV35" s="995"/>
      <c r="BW35" s="995"/>
      <c r="BX35" s="995"/>
      <c r="BY35" s="995"/>
      <c r="BZ35" s="995"/>
      <c r="CA35" s="995"/>
      <c r="CB35" s="995"/>
      <c r="CC35" s="995"/>
      <c r="CD35" s="995"/>
      <c r="CE35" s="995"/>
      <c r="CF35" s="995"/>
      <c r="CG35" s="1016"/>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230"/>
    </row>
    <row r="36" spans="1:131" ht="26.25" customHeight="1" x14ac:dyDescent="0.2">
      <c r="A36" s="242">
        <v>9</v>
      </c>
      <c r="B36" s="1032"/>
      <c r="C36" s="1033"/>
      <c r="D36" s="1033"/>
      <c r="E36" s="1033"/>
      <c r="F36" s="1033"/>
      <c r="G36" s="1033"/>
      <c r="H36" s="1033"/>
      <c r="I36" s="1033"/>
      <c r="J36" s="1033"/>
      <c r="K36" s="1033"/>
      <c r="L36" s="1033"/>
      <c r="M36" s="1033"/>
      <c r="N36" s="1033"/>
      <c r="O36" s="1033"/>
      <c r="P36" s="1034"/>
      <c r="Q36" s="1040"/>
      <c r="R36" s="1041"/>
      <c r="S36" s="1041"/>
      <c r="T36" s="1041"/>
      <c r="U36" s="1041"/>
      <c r="V36" s="1041"/>
      <c r="W36" s="1041"/>
      <c r="X36" s="1041"/>
      <c r="Y36" s="1041"/>
      <c r="Z36" s="1041"/>
      <c r="AA36" s="1041"/>
      <c r="AB36" s="1041"/>
      <c r="AC36" s="1041"/>
      <c r="AD36" s="1041"/>
      <c r="AE36" s="1042"/>
      <c r="AF36" s="1037"/>
      <c r="AG36" s="1038"/>
      <c r="AH36" s="1038"/>
      <c r="AI36" s="1038"/>
      <c r="AJ36" s="1039"/>
      <c r="AK36" s="982"/>
      <c r="AL36" s="973"/>
      <c r="AM36" s="973"/>
      <c r="AN36" s="973"/>
      <c r="AO36" s="973"/>
      <c r="AP36" s="973"/>
      <c r="AQ36" s="973"/>
      <c r="AR36" s="973"/>
      <c r="AS36" s="973"/>
      <c r="AT36" s="973"/>
      <c r="AU36" s="973"/>
      <c r="AV36" s="973"/>
      <c r="AW36" s="973"/>
      <c r="AX36" s="973"/>
      <c r="AY36" s="973"/>
      <c r="AZ36" s="1043"/>
      <c r="BA36" s="1043"/>
      <c r="BB36" s="1043"/>
      <c r="BC36" s="1043"/>
      <c r="BD36" s="1043"/>
      <c r="BE36" s="974"/>
      <c r="BF36" s="974"/>
      <c r="BG36" s="974"/>
      <c r="BH36" s="974"/>
      <c r="BI36" s="975"/>
      <c r="BJ36" s="232"/>
      <c r="BK36" s="232"/>
      <c r="BL36" s="232"/>
      <c r="BM36" s="232"/>
      <c r="BN36" s="232"/>
      <c r="BO36" s="241"/>
      <c r="BP36" s="241"/>
      <c r="BQ36" s="238">
        <v>30</v>
      </c>
      <c r="BR36" s="239"/>
      <c r="BS36" s="994"/>
      <c r="BT36" s="995"/>
      <c r="BU36" s="995"/>
      <c r="BV36" s="995"/>
      <c r="BW36" s="995"/>
      <c r="BX36" s="995"/>
      <c r="BY36" s="995"/>
      <c r="BZ36" s="995"/>
      <c r="CA36" s="995"/>
      <c r="CB36" s="995"/>
      <c r="CC36" s="995"/>
      <c r="CD36" s="995"/>
      <c r="CE36" s="995"/>
      <c r="CF36" s="995"/>
      <c r="CG36" s="1016"/>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230"/>
    </row>
    <row r="37" spans="1:131" ht="26.25" customHeight="1" x14ac:dyDescent="0.2">
      <c r="A37" s="242">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2"/>
      <c r="AL37" s="973"/>
      <c r="AM37" s="973"/>
      <c r="AN37" s="973"/>
      <c r="AO37" s="973"/>
      <c r="AP37" s="973"/>
      <c r="AQ37" s="973"/>
      <c r="AR37" s="973"/>
      <c r="AS37" s="973"/>
      <c r="AT37" s="973"/>
      <c r="AU37" s="973"/>
      <c r="AV37" s="973"/>
      <c r="AW37" s="973"/>
      <c r="AX37" s="973"/>
      <c r="AY37" s="973"/>
      <c r="AZ37" s="1043"/>
      <c r="BA37" s="1043"/>
      <c r="BB37" s="1043"/>
      <c r="BC37" s="1043"/>
      <c r="BD37" s="1043"/>
      <c r="BE37" s="974"/>
      <c r="BF37" s="974"/>
      <c r="BG37" s="974"/>
      <c r="BH37" s="974"/>
      <c r="BI37" s="975"/>
      <c r="BJ37" s="232"/>
      <c r="BK37" s="232"/>
      <c r="BL37" s="232"/>
      <c r="BM37" s="232"/>
      <c r="BN37" s="232"/>
      <c r="BO37" s="241"/>
      <c r="BP37" s="241"/>
      <c r="BQ37" s="238">
        <v>31</v>
      </c>
      <c r="BR37" s="239"/>
      <c r="BS37" s="994"/>
      <c r="BT37" s="995"/>
      <c r="BU37" s="995"/>
      <c r="BV37" s="995"/>
      <c r="BW37" s="995"/>
      <c r="BX37" s="995"/>
      <c r="BY37" s="995"/>
      <c r="BZ37" s="995"/>
      <c r="CA37" s="995"/>
      <c r="CB37" s="995"/>
      <c r="CC37" s="995"/>
      <c r="CD37" s="995"/>
      <c r="CE37" s="995"/>
      <c r="CF37" s="995"/>
      <c r="CG37" s="1016"/>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230"/>
    </row>
    <row r="38" spans="1:131" ht="26.25" customHeight="1" x14ac:dyDescent="0.2">
      <c r="A38" s="242">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2"/>
      <c r="AL38" s="973"/>
      <c r="AM38" s="973"/>
      <c r="AN38" s="973"/>
      <c r="AO38" s="973"/>
      <c r="AP38" s="973"/>
      <c r="AQ38" s="973"/>
      <c r="AR38" s="973"/>
      <c r="AS38" s="973"/>
      <c r="AT38" s="973"/>
      <c r="AU38" s="973"/>
      <c r="AV38" s="973"/>
      <c r="AW38" s="973"/>
      <c r="AX38" s="973"/>
      <c r="AY38" s="973"/>
      <c r="AZ38" s="1043"/>
      <c r="BA38" s="1043"/>
      <c r="BB38" s="1043"/>
      <c r="BC38" s="1043"/>
      <c r="BD38" s="1043"/>
      <c r="BE38" s="974"/>
      <c r="BF38" s="974"/>
      <c r="BG38" s="974"/>
      <c r="BH38" s="974"/>
      <c r="BI38" s="975"/>
      <c r="BJ38" s="232"/>
      <c r="BK38" s="232"/>
      <c r="BL38" s="232"/>
      <c r="BM38" s="232"/>
      <c r="BN38" s="232"/>
      <c r="BO38" s="241"/>
      <c r="BP38" s="241"/>
      <c r="BQ38" s="238">
        <v>32</v>
      </c>
      <c r="BR38" s="239"/>
      <c r="BS38" s="994"/>
      <c r="BT38" s="995"/>
      <c r="BU38" s="995"/>
      <c r="BV38" s="995"/>
      <c r="BW38" s="995"/>
      <c r="BX38" s="995"/>
      <c r="BY38" s="995"/>
      <c r="BZ38" s="995"/>
      <c r="CA38" s="995"/>
      <c r="CB38" s="995"/>
      <c r="CC38" s="995"/>
      <c r="CD38" s="995"/>
      <c r="CE38" s="995"/>
      <c r="CF38" s="995"/>
      <c r="CG38" s="1016"/>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230"/>
    </row>
    <row r="39" spans="1:131" ht="26.25" customHeight="1" x14ac:dyDescent="0.2">
      <c r="A39" s="242">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2"/>
      <c r="AL39" s="973"/>
      <c r="AM39" s="973"/>
      <c r="AN39" s="973"/>
      <c r="AO39" s="973"/>
      <c r="AP39" s="973"/>
      <c r="AQ39" s="973"/>
      <c r="AR39" s="973"/>
      <c r="AS39" s="973"/>
      <c r="AT39" s="973"/>
      <c r="AU39" s="973"/>
      <c r="AV39" s="973"/>
      <c r="AW39" s="973"/>
      <c r="AX39" s="973"/>
      <c r="AY39" s="973"/>
      <c r="AZ39" s="1043"/>
      <c r="BA39" s="1043"/>
      <c r="BB39" s="1043"/>
      <c r="BC39" s="1043"/>
      <c r="BD39" s="1043"/>
      <c r="BE39" s="974"/>
      <c r="BF39" s="974"/>
      <c r="BG39" s="974"/>
      <c r="BH39" s="974"/>
      <c r="BI39" s="975"/>
      <c r="BJ39" s="232"/>
      <c r="BK39" s="232"/>
      <c r="BL39" s="232"/>
      <c r="BM39" s="232"/>
      <c r="BN39" s="232"/>
      <c r="BO39" s="241"/>
      <c r="BP39" s="241"/>
      <c r="BQ39" s="238">
        <v>33</v>
      </c>
      <c r="BR39" s="239"/>
      <c r="BS39" s="994"/>
      <c r="BT39" s="995"/>
      <c r="BU39" s="995"/>
      <c r="BV39" s="995"/>
      <c r="BW39" s="995"/>
      <c r="BX39" s="995"/>
      <c r="BY39" s="995"/>
      <c r="BZ39" s="995"/>
      <c r="CA39" s="995"/>
      <c r="CB39" s="995"/>
      <c r="CC39" s="995"/>
      <c r="CD39" s="995"/>
      <c r="CE39" s="995"/>
      <c r="CF39" s="995"/>
      <c r="CG39" s="1016"/>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230"/>
    </row>
    <row r="40" spans="1:131" ht="26.25" customHeight="1" x14ac:dyDescent="0.2">
      <c r="A40" s="238">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2"/>
      <c r="AL40" s="973"/>
      <c r="AM40" s="973"/>
      <c r="AN40" s="973"/>
      <c r="AO40" s="973"/>
      <c r="AP40" s="973"/>
      <c r="AQ40" s="973"/>
      <c r="AR40" s="973"/>
      <c r="AS40" s="973"/>
      <c r="AT40" s="973"/>
      <c r="AU40" s="973"/>
      <c r="AV40" s="973"/>
      <c r="AW40" s="973"/>
      <c r="AX40" s="973"/>
      <c r="AY40" s="973"/>
      <c r="AZ40" s="1043"/>
      <c r="BA40" s="1043"/>
      <c r="BB40" s="1043"/>
      <c r="BC40" s="1043"/>
      <c r="BD40" s="1043"/>
      <c r="BE40" s="974"/>
      <c r="BF40" s="974"/>
      <c r="BG40" s="974"/>
      <c r="BH40" s="974"/>
      <c r="BI40" s="975"/>
      <c r="BJ40" s="232"/>
      <c r="BK40" s="232"/>
      <c r="BL40" s="232"/>
      <c r="BM40" s="232"/>
      <c r="BN40" s="232"/>
      <c r="BO40" s="241"/>
      <c r="BP40" s="241"/>
      <c r="BQ40" s="238">
        <v>34</v>
      </c>
      <c r="BR40" s="239"/>
      <c r="BS40" s="994"/>
      <c r="BT40" s="995"/>
      <c r="BU40" s="995"/>
      <c r="BV40" s="995"/>
      <c r="BW40" s="995"/>
      <c r="BX40" s="995"/>
      <c r="BY40" s="995"/>
      <c r="BZ40" s="995"/>
      <c r="CA40" s="995"/>
      <c r="CB40" s="995"/>
      <c r="CC40" s="995"/>
      <c r="CD40" s="995"/>
      <c r="CE40" s="995"/>
      <c r="CF40" s="995"/>
      <c r="CG40" s="1016"/>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230"/>
    </row>
    <row r="41" spans="1:131" ht="26.25" customHeight="1" x14ac:dyDescent="0.2">
      <c r="A41" s="238">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2"/>
      <c r="AL41" s="973"/>
      <c r="AM41" s="973"/>
      <c r="AN41" s="973"/>
      <c r="AO41" s="973"/>
      <c r="AP41" s="973"/>
      <c r="AQ41" s="973"/>
      <c r="AR41" s="973"/>
      <c r="AS41" s="973"/>
      <c r="AT41" s="973"/>
      <c r="AU41" s="973"/>
      <c r="AV41" s="973"/>
      <c r="AW41" s="973"/>
      <c r="AX41" s="973"/>
      <c r="AY41" s="973"/>
      <c r="AZ41" s="1043"/>
      <c r="BA41" s="1043"/>
      <c r="BB41" s="1043"/>
      <c r="BC41" s="1043"/>
      <c r="BD41" s="1043"/>
      <c r="BE41" s="974"/>
      <c r="BF41" s="974"/>
      <c r="BG41" s="974"/>
      <c r="BH41" s="974"/>
      <c r="BI41" s="975"/>
      <c r="BJ41" s="232"/>
      <c r="BK41" s="232"/>
      <c r="BL41" s="232"/>
      <c r="BM41" s="232"/>
      <c r="BN41" s="232"/>
      <c r="BO41" s="241"/>
      <c r="BP41" s="241"/>
      <c r="BQ41" s="238">
        <v>35</v>
      </c>
      <c r="BR41" s="239"/>
      <c r="BS41" s="994"/>
      <c r="BT41" s="995"/>
      <c r="BU41" s="995"/>
      <c r="BV41" s="995"/>
      <c r="BW41" s="995"/>
      <c r="BX41" s="995"/>
      <c r="BY41" s="995"/>
      <c r="BZ41" s="995"/>
      <c r="CA41" s="995"/>
      <c r="CB41" s="995"/>
      <c r="CC41" s="995"/>
      <c r="CD41" s="995"/>
      <c r="CE41" s="995"/>
      <c r="CF41" s="995"/>
      <c r="CG41" s="1016"/>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230"/>
    </row>
    <row r="42" spans="1:131" ht="26.25" customHeight="1" x14ac:dyDescent="0.2">
      <c r="A42" s="238">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2"/>
      <c r="AL42" s="973"/>
      <c r="AM42" s="973"/>
      <c r="AN42" s="973"/>
      <c r="AO42" s="973"/>
      <c r="AP42" s="973"/>
      <c r="AQ42" s="973"/>
      <c r="AR42" s="973"/>
      <c r="AS42" s="973"/>
      <c r="AT42" s="973"/>
      <c r="AU42" s="973"/>
      <c r="AV42" s="973"/>
      <c r="AW42" s="973"/>
      <c r="AX42" s="973"/>
      <c r="AY42" s="973"/>
      <c r="AZ42" s="1043"/>
      <c r="BA42" s="1043"/>
      <c r="BB42" s="1043"/>
      <c r="BC42" s="1043"/>
      <c r="BD42" s="1043"/>
      <c r="BE42" s="974"/>
      <c r="BF42" s="974"/>
      <c r="BG42" s="974"/>
      <c r="BH42" s="974"/>
      <c r="BI42" s="975"/>
      <c r="BJ42" s="232"/>
      <c r="BK42" s="232"/>
      <c r="BL42" s="232"/>
      <c r="BM42" s="232"/>
      <c r="BN42" s="232"/>
      <c r="BO42" s="241"/>
      <c r="BP42" s="241"/>
      <c r="BQ42" s="238">
        <v>36</v>
      </c>
      <c r="BR42" s="239"/>
      <c r="BS42" s="994"/>
      <c r="BT42" s="995"/>
      <c r="BU42" s="995"/>
      <c r="BV42" s="995"/>
      <c r="BW42" s="995"/>
      <c r="BX42" s="995"/>
      <c r="BY42" s="995"/>
      <c r="BZ42" s="995"/>
      <c r="CA42" s="995"/>
      <c r="CB42" s="995"/>
      <c r="CC42" s="995"/>
      <c r="CD42" s="995"/>
      <c r="CE42" s="995"/>
      <c r="CF42" s="995"/>
      <c r="CG42" s="1016"/>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230"/>
    </row>
    <row r="43" spans="1:131" ht="26.25" customHeight="1" x14ac:dyDescent="0.2">
      <c r="A43" s="238">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2"/>
      <c r="AL43" s="973"/>
      <c r="AM43" s="973"/>
      <c r="AN43" s="973"/>
      <c r="AO43" s="973"/>
      <c r="AP43" s="973"/>
      <c r="AQ43" s="973"/>
      <c r="AR43" s="973"/>
      <c r="AS43" s="973"/>
      <c r="AT43" s="973"/>
      <c r="AU43" s="973"/>
      <c r="AV43" s="973"/>
      <c r="AW43" s="973"/>
      <c r="AX43" s="973"/>
      <c r="AY43" s="973"/>
      <c r="AZ43" s="1043"/>
      <c r="BA43" s="1043"/>
      <c r="BB43" s="1043"/>
      <c r="BC43" s="1043"/>
      <c r="BD43" s="1043"/>
      <c r="BE43" s="974"/>
      <c r="BF43" s="974"/>
      <c r="BG43" s="974"/>
      <c r="BH43" s="974"/>
      <c r="BI43" s="975"/>
      <c r="BJ43" s="232"/>
      <c r="BK43" s="232"/>
      <c r="BL43" s="232"/>
      <c r="BM43" s="232"/>
      <c r="BN43" s="232"/>
      <c r="BO43" s="241"/>
      <c r="BP43" s="241"/>
      <c r="BQ43" s="238">
        <v>37</v>
      </c>
      <c r="BR43" s="239"/>
      <c r="BS43" s="994"/>
      <c r="BT43" s="995"/>
      <c r="BU43" s="995"/>
      <c r="BV43" s="995"/>
      <c r="BW43" s="995"/>
      <c r="BX43" s="995"/>
      <c r="BY43" s="995"/>
      <c r="BZ43" s="995"/>
      <c r="CA43" s="995"/>
      <c r="CB43" s="995"/>
      <c r="CC43" s="995"/>
      <c r="CD43" s="995"/>
      <c r="CE43" s="995"/>
      <c r="CF43" s="995"/>
      <c r="CG43" s="1016"/>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230"/>
    </row>
    <row r="44" spans="1:131" ht="26.25" customHeight="1" x14ac:dyDescent="0.2">
      <c r="A44" s="238">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2"/>
      <c r="AL44" s="973"/>
      <c r="AM44" s="973"/>
      <c r="AN44" s="973"/>
      <c r="AO44" s="973"/>
      <c r="AP44" s="973"/>
      <c r="AQ44" s="973"/>
      <c r="AR44" s="973"/>
      <c r="AS44" s="973"/>
      <c r="AT44" s="973"/>
      <c r="AU44" s="973"/>
      <c r="AV44" s="973"/>
      <c r="AW44" s="973"/>
      <c r="AX44" s="973"/>
      <c r="AY44" s="973"/>
      <c r="AZ44" s="1043"/>
      <c r="BA44" s="1043"/>
      <c r="BB44" s="1043"/>
      <c r="BC44" s="1043"/>
      <c r="BD44" s="1043"/>
      <c r="BE44" s="974"/>
      <c r="BF44" s="974"/>
      <c r="BG44" s="974"/>
      <c r="BH44" s="974"/>
      <c r="BI44" s="975"/>
      <c r="BJ44" s="232"/>
      <c r="BK44" s="232"/>
      <c r="BL44" s="232"/>
      <c r="BM44" s="232"/>
      <c r="BN44" s="232"/>
      <c r="BO44" s="241"/>
      <c r="BP44" s="241"/>
      <c r="BQ44" s="238">
        <v>38</v>
      </c>
      <c r="BR44" s="239"/>
      <c r="BS44" s="994"/>
      <c r="BT44" s="995"/>
      <c r="BU44" s="995"/>
      <c r="BV44" s="995"/>
      <c r="BW44" s="995"/>
      <c r="BX44" s="995"/>
      <c r="BY44" s="995"/>
      <c r="BZ44" s="995"/>
      <c r="CA44" s="995"/>
      <c r="CB44" s="995"/>
      <c r="CC44" s="995"/>
      <c r="CD44" s="995"/>
      <c r="CE44" s="995"/>
      <c r="CF44" s="995"/>
      <c r="CG44" s="1016"/>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230"/>
    </row>
    <row r="45" spans="1:131" ht="26.25" customHeight="1" x14ac:dyDescent="0.2">
      <c r="A45" s="238">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2"/>
      <c r="AL45" s="973"/>
      <c r="AM45" s="973"/>
      <c r="AN45" s="973"/>
      <c r="AO45" s="973"/>
      <c r="AP45" s="973"/>
      <c r="AQ45" s="973"/>
      <c r="AR45" s="973"/>
      <c r="AS45" s="973"/>
      <c r="AT45" s="973"/>
      <c r="AU45" s="973"/>
      <c r="AV45" s="973"/>
      <c r="AW45" s="973"/>
      <c r="AX45" s="973"/>
      <c r="AY45" s="973"/>
      <c r="AZ45" s="1043"/>
      <c r="BA45" s="1043"/>
      <c r="BB45" s="1043"/>
      <c r="BC45" s="1043"/>
      <c r="BD45" s="1043"/>
      <c r="BE45" s="974"/>
      <c r="BF45" s="974"/>
      <c r="BG45" s="974"/>
      <c r="BH45" s="974"/>
      <c r="BI45" s="975"/>
      <c r="BJ45" s="232"/>
      <c r="BK45" s="232"/>
      <c r="BL45" s="232"/>
      <c r="BM45" s="232"/>
      <c r="BN45" s="232"/>
      <c r="BO45" s="241"/>
      <c r="BP45" s="241"/>
      <c r="BQ45" s="238">
        <v>39</v>
      </c>
      <c r="BR45" s="239"/>
      <c r="BS45" s="994"/>
      <c r="BT45" s="995"/>
      <c r="BU45" s="995"/>
      <c r="BV45" s="995"/>
      <c r="BW45" s="995"/>
      <c r="BX45" s="995"/>
      <c r="BY45" s="995"/>
      <c r="BZ45" s="995"/>
      <c r="CA45" s="995"/>
      <c r="CB45" s="995"/>
      <c r="CC45" s="995"/>
      <c r="CD45" s="995"/>
      <c r="CE45" s="995"/>
      <c r="CF45" s="995"/>
      <c r="CG45" s="1016"/>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230"/>
    </row>
    <row r="46" spans="1:131" ht="26.25" customHeight="1" x14ac:dyDescent="0.2">
      <c r="A46" s="238">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2"/>
      <c r="AL46" s="973"/>
      <c r="AM46" s="973"/>
      <c r="AN46" s="973"/>
      <c r="AO46" s="973"/>
      <c r="AP46" s="973"/>
      <c r="AQ46" s="973"/>
      <c r="AR46" s="973"/>
      <c r="AS46" s="973"/>
      <c r="AT46" s="973"/>
      <c r="AU46" s="973"/>
      <c r="AV46" s="973"/>
      <c r="AW46" s="973"/>
      <c r="AX46" s="973"/>
      <c r="AY46" s="973"/>
      <c r="AZ46" s="1043"/>
      <c r="BA46" s="1043"/>
      <c r="BB46" s="1043"/>
      <c r="BC46" s="1043"/>
      <c r="BD46" s="1043"/>
      <c r="BE46" s="974"/>
      <c r="BF46" s="974"/>
      <c r="BG46" s="974"/>
      <c r="BH46" s="974"/>
      <c r="BI46" s="975"/>
      <c r="BJ46" s="232"/>
      <c r="BK46" s="232"/>
      <c r="BL46" s="232"/>
      <c r="BM46" s="232"/>
      <c r="BN46" s="232"/>
      <c r="BO46" s="241"/>
      <c r="BP46" s="241"/>
      <c r="BQ46" s="238">
        <v>40</v>
      </c>
      <c r="BR46" s="239"/>
      <c r="BS46" s="994"/>
      <c r="BT46" s="995"/>
      <c r="BU46" s="995"/>
      <c r="BV46" s="995"/>
      <c r="BW46" s="995"/>
      <c r="BX46" s="995"/>
      <c r="BY46" s="995"/>
      <c r="BZ46" s="995"/>
      <c r="CA46" s="995"/>
      <c r="CB46" s="995"/>
      <c r="CC46" s="995"/>
      <c r="CD46" s="995"/>
      <c r="CE46" s="995"/>
      <c r="CF46" s="995"/>
      <c r="CG46" s="1016"/>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230"/>
    </row>
    <row r="47" spans="1:131" ht="26.25" customHeight="1" x14ac:dyDescent="0.2">
      <c r="A47" s="238">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2"/>
      <c r="AL47" s="973"/>
      <c r="AM47" s="973"/>
      <c r="AN47" s="973"/>
      <c r="AO47" s="973"/>
      <c r="AP47" s="973"/>
      <c r="AQ47" s="973"/>
      <c r="AR47" s="973"/>
      <c r="AS47" s="973"/>
      <c r="AT47" s="973"/>
      <c r="AU47" s="973"/>
      <c r="AV47" s="973"/>
      <c r="AW47" s="973"/>
      <c r="AX47" s="973"/>
      <c r="AY47" s="973"/>
      <c r="AZ47" s="1043"/>
      <c r="BA47" s="1043"/>
      <c r="BB47" s="1043"/>
      <c r="BC47" s="1043"/>
      <c r="BD47" s="1043"/>
      <c r="BE47" s="974"/>
      <c r="BF47" s="974"/>
      <c r="BG47" s="974"/>
      <c r="BH47" s="974"/>
      <c r="BI47" s="975"/>
      <c r="BJ47" s="232"/>
      <c r="BK47" s="232"/>
      <c r="BL47" s="232"/>
      <c r="BM47" s="232"/>
      <c r="BN47" s="232"/>
      <c r="BO47" s="241"/>
      <c r="BP47" s="241"/>
      <c r="BQ47" s="238">
        <v>41</v>
      </c>
      <c r="BR47" s="239"/>
      <c r="BS47" s="994"/>
      <c r="BT47" s="995"/>
      <c r="BU47" s="995"/>
      <c r="BV47" s="995"/>
      <c r="BW47" s="995"/>
      <c r="BX47" s="995"/>
      <c r="BY47" s="995"/>
      <c r="BZ47" s="995"/>
      <c r="CA47" s="995"/>
      <c r="CB47" s="995"/>
      <c r="CC47" s="995"/>
      <c r="CD47" s="995"/>
      <c r="CE47" s="995"/>
      <c r="CF47" s="995"/>
      <c r="CG47" s="1016"/>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230"/>
    </row>
    <row r="48" spans="1:131" ht="26.25" customHeight="1" x14ac:dyDescent="0.2">
      <c r="A48" s="238">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2"/>
      <c r="AL48" s="973"/>
      <c r="AM48" s="973"/>
      <c r="AN48" s="973"/>
      <c r="AO48" s="973"/>
      <c r="AP48" s="973"/>
      <c r="AQ48" s="973"/>
      <c r="AR48" s="973"/>
      <c r="AS48" s="973"/>
      <c r="AT48" s="973"/>
      <c r="AU48" s="973"/>
      <c r="AV48" s="973"/>
      <c r="AW48" s="973"/>
      <c r="AX48" s="973"/>
      <c r="AY48" s="973"/>
      <c r="AZ48" s="1043"/>
      <c r="BA48" s="1043"/>
      <c r="BB48" s="1043"/>
      <c r="BC48" s="1043"/>
      <c r="BD48" s="1043"/>
      <c r="BE48" s="974"/>
      <c r="BF48" s="974"/>
      <c r="BG48" s="974"/>
      <c r="BH48" s="974"/>
      <c r="BI48" s="975"/>
      <c r="BJ48" s="232"/>
      <c r="BK48" s="232"/>
      <c r="BL48" s="232"/>
      <c r="BM48" s="232"/>
      <c r="BN48" s="232"/>
      <c r="BO48" s="241"/>
      <c r="BP48" s="241"/>
      <c r="BQ48" s="238">
        <v>42</v>
      </c>
      <c r="BR48" s="239"/>
      <c r="BS48" s="994"/>
      <c r="BT48" s="995"/>
      <c r="BU48" s="995"/>
      <c r="BV48" s="995"/>
      <c r="BW48" s="995"/>
      <c r="BX48" s="995"/>
      <c r="BY48" s="995"/>
      <c r="BZ48" s="995"/>
      <c r="CA48" s="995"/>
      <c r="CB48" s="995"/>
      <c r="CC48" s="995"/>
      <c r="CD48" s="995"/>
      <c r="CE48" s="995"/>
      <c r="CF48" s="995"/>
      <c r="CG48" s="1016"/>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230"/>
    </row>
    <row r="49" spans="1:131" ht="26.25" customHeight="1" x14ac:dyDescent="0.2">
      <c r="A49" s="238">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2"/>
      <c r="AL49" s="973"/>
      <c r="AM49" s="973"/>
      <c r="AN49" s="973"/>
      <c r="AO49" s="973"/>
      <c r="AP49" s="973"/>
      <c r="AQ49" s="973"/>
      <c r="AR49" s="973"/>
      <c r="AS49" s="973"/>
      <c r="AT49" s="973"/>
      <c r="AU49" s="973"/>
      <c r="AV49" s="973"/>
      <c r="AW49" s="973"/>
      <c r="AX49" s="973"/>
      <c r="AY49" s="973"/>
      <c r="AZ49" s="1043"/>
      <c r="BA49" s="1043"/>
      <c r="BB49" s="1043"/>
      <c r="BC49" s="1043"/>
      <c r="BD49" s="1043"/>
      <c r="BE49" s="974"/>
      <c r="BF49" s="974"/>
      <c r="BG49" s="974"/>
      <c r="BH49" s="974"/>
      <c r="BI49" s="975"/>
      <c r="BJ49" s="232"/>
      <c r="BK49" s="232"/>
      <c r="BL49" s="232"/>
      <c r="BM49" s="232"/>
      <c r="BN49" s="232"/>
      <c r="BO49" s="241"/>
      <c r="BP49" s="241"/>
      <c r="BQ49" s="238">
        <v>43</v>
      </c>
      <c r="BR49" s="239"/>
      <c r="BS49" s="994"/>
      <c r="BT49" s="995"/>
      <c r="BU49" s="995"/>
      <c r="BV49" s="995"/>
      <c r="BW49" s="995"/>
      <c r="BX49" s="995"/>
      <c r="BY49" s="995"/>
      <c r="BZ49" s="995"/>
      <c r="CA49" s="995"/>
      <c r="CB49" s="995"/>
      <c r="CC49" s="995"/>
      <c r="CD49" s="995"/>
      <c r="CE49" s="995"/>
      <c r="CF49" s="995"/>
      <c r="CG49" s="1016"/>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230"/>
    </row>
    <row r="50" spans="1:131" ht="26.25" customHeight="1" x14ac:dyDescent="0.2">
      <c r="A50" s="238">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4"/>
      <c r="BF50" s="974"/>
      <c r="BG50" s="974"/>
      <c r="BH50" s="974"/>
      <c r="BI50" s="975"/>
      <c r="BJ50" s="232"/>
      <c r="BK50" s="232"/>
      <c r="BL50" s="232"/>
      <c r="BM50" s="232"/>
      <c r="BN50" s="232"/>
      <c r="BO50" s="241"/>
      <c r="BP50" s="241"/>
      <c r="BQ50" s="238">
        <v>44</v>
      </c>
      <c r="BR50" s="239"/>
      <c r="BS50" s="994"/>
      <c r="BT50" s="995"/>
      <c r="BU50" s="995"/>
      <c r="BV50" s="995"/>
      <c r="BW50" s="995"/>
      <c r="BX50" s="995"/>
      <c r="BY50" s="995"/>
      <c r="BZ50" s="995"/>
      <c r="CA50" s="995"/>
      <c r="CB50" s="995"/>
      <c r="CC50" s="995"/>
      <c r="CD50" s="995"/>
      <c r="CE50" s="995"/>
      <c r="CF50" s="995"/>
      <c r="CG50" s="1016"/>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230"/>
    </row>
    <row r="51" spans="1:131" ht="26.25" customHeight="1" x14ac:dyDescent="0.2">
      <c r="A51" s="238">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4"/>
      <c r="BF51" s="974"/>
      <c r="BG51" s="974"/>
      <c r="BH51" s="974"/>
      <c r="BI51" s="975"/>
      <c r="BJ51" s="232"/>
      <c r="BK51" s="232"/>
      <c r="BL51" s="232"/>
      <c r="BM51" s="232"/>
      <c r="BN51" s="232"/>
      <c r="BO51" s="241"/>
      <c r="BP51" s="241"/>
      <c r="BQ51" s="238">
        <v>45</v>
      </c>
      <c r="BR51" s="239"/>
      <c r="BS51" s="994"/>
      <c r="BT51" s="995"/>
      <c r="BU51" s="995"/>
      <c r="BV51" s="995"/>
      <c r="BW51" s="995"/>
      <c r="BX51" s="995"/>
      <c r="BY51" s="995"/>
      <c r="BZ51" s="995"/>
      <c r="CA51" s="995"/>
      <c r="CB51" s="995"/>
      <c r="CC51" s="995"/>
      <c r="CD51" s="995"/>
      <c r="CE51" s="995"/>
      <c r="CF51" s="995"/>
      <c r="CG51" s="1016"/>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230"/>
    </row>
    <row r="52" spans="1:131" ht="26.25" customHeight="1" x14ac:dyDescent="0.2">
      <c r="A52" s="238">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4"/>
      <c r="BF52" s="974"/>
      <c r="BG52" s="974"/>
      <c r="BH52" s="974"/>
      <c r="BI52" s="975"/>
      <c r="BJ52" s="232"/>
      <c r="BK52" s="232"/>
      <c r="BL52" s="232"/>
      <c r="BM52" s="232"/>
      <c r="BN52" s="232"/>
      <c r="BO52" s="241"/>
      <c r="BP52" s="241"/>
      <c r="BQ52" s="238">
        <v>46</v>
      </c>
      <c r="BR52" s="239"/>
      <c r="BS52" s="994"/>
      <c r="BT52" s="995"/>
      <c r="BU52" s="995"/>
      <c r="BV52" s="995"/>
      <c r="BW52" s="995"/>
      <c r="BX52" s="995"/>
      <c r="BY52" s="995"/>
      <c r="BZ52" s="995"/>
      <c r="CA52" s="995"/>
      <c r="CB52" s="995"/>
      <c r="CC52" s="995"/>
      <c r="CD52" s="995"/>
      <c r="CE52" s="995"/>
      <c r="CF52" s="995"/>
      <c r="CG52" s="1016"/>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230"/>
    </row>
    <row r="53" spans="1:131" ht="26.25" customHeight="1" x14ac:dyDescent="0.2">
      <c r="A53" s="238">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4"/>
      <c r="BF53" s="974"/>
      <c r="BG53" s="974"/>
      <c r="BH53" s="974"/>
      <c r="BI53" s="975"/>
      <c r="BJ53" s="232"/>
      <c r="BK53" s="232"/>
      <c r="BL53" s="232"/>
      <c r="BM53" s="232"/>
      <c r="BN53" s="232"/>
      <c r="BO53" s="241"/>
      <c r="BP53" s="241"/>
      <c r="BQ53" s="238">
        <v>47</v>
      </c>
      <c r="BR53" s="239"/>
      <c r="BS53" s="994"/>
      <c r="BT53" s="995"/>
      <c r="BU53" s="995"/>
      <c r="BV53" s="995"/>
      <c r="BW53" s="995"/>
      <c r="BX53" s="995"/>
      <c r="BY53" s="995"/>
      <c r="BZ53" s="995"/>
      <c r="CA53" s="995"/>
      <c r="CB53" s="995"/>
      <c r="CC53" s="995"/>
      <c r="CD53" s="995"/>
      <c r="CE53" s="995"/>
      <c r="CF53" s="995"/>
      <c r="CG53" s="1016"/>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230"/>
    </row>
    <row r="54" spans="1:131" ht="26.25" customHeight="1" x14ac:dyDescent="0.2">
      <c r="A54" s="238">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4"/>
      <c r="BF54" s="974"/>
      <c r="BG54" s="974"/>
      <c r="BH54" s="974"/>
      <c r="BI54" s="975"/>
      <c r="BJ54" s="232"/>
      <c r="BK54" s="232"/>
      <c r="BL54" s="232"/>
      <c r="BM54" s="232"/>
      <c r="BN54" s="232"/>
      <c r="BO54" s="241"/>
      <c r="BP54" s="241"/>
      <c r="BQ54" s="238">
        <v>48</v>
      </c>
      <c r="BR54" s="239"/>
      <c r="BS54" s="994"/>
      <c r="BT54" s="995"/>
      <c r="BU54" s="995"/>
      <c r="BV54" s="995"/>
      <c r="BW54" s="995"/>
      <c r="BX54" s="995"/>
      <c r="BY54" s="995"/>
      <c r="BZ54" s="995"/>
      <c r="CA54" s="995"/>
      <c r="CB54" s="995"/>
      <c r="CC54" s="995"/>
      <c r="CD54" s="995"/>
      <c r="CE54" s="995"/>
      <c r="CF54" s="995"/>
      <c r="CG54" s="1016"/>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230"/>
    </row>
    <row r="55" spans="1:131" ht="26.25" customHeight="1" x14ac:dyDescent="0.2">
      <c r="A55" s="238">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4"/>
      <c r="BF55" s="974"/>
      <c r="BG55" s="974"/>
      <c r="BH55" s="974"/>
      <c r="BI55" s="975"/>
      <c r="BJ55" s="232"/>
      <c r="BK55" s="232"/>
      <c r="BL55" s="232"/>
      <c r="BM55" s="232"/>
      <c r="BN55" s="232"/>
      <c r="BO55" s="241"/>
      <c r="BP55" s="241"/>
      <c r="BQ55" s="238">
        <v>49</v>
      </c>
      <c r="BR55" s="239"/>
      <c r="BS55" s="994"/>
      <c r="BT55" s="995"/>
      <c r="BU55" s="995"/>
      <c r="BV55" s="995"/>
      <c r="BW55" s="995"/>
      <c r="BX55" s="995"/>
      <c r="BY55" s="995"/>
      <c r="BZ55" s="995"/>
      <c r="CA55" s="995"/>
      <c r="CB55" s="995"/>
      <c r="CC55" s="995"/>
      <c r="CD55" s="995"/>
      <c r="CE55" s="995"/>
      <c r="CF55" s="995"/>
      <c r="CG55" s="1016"/>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230"/>
    </row>
    <row r="56" spans="1:131" ht="26.25" customHeight="1" x14ac:dyDescent="0.2">
      <c r="A56" s="238">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4"/>
      <c r="BF56" s="974"/>
      <c r="BG56" s="974"/>
      <c r="BH56" s="974"/>
      <c r="BI56" s="975"/>
      <c r="BJ56" s="232"/>
      <c r="BK56" s="232"/>
      <c r="BL56" s="232"/>
      <c r="BM56" s="232"/>
      <c r="BN56" s="232"/>
      <c r="BO56" s="241"/>
      <c r="BP56" s="241"/>
      <c r="BQ56" s="238">
        <v>50</v>
      </c>
      <c r="BR56" s="239"/>
      <c r="BS56" s="994"/>
      <c r="BT56" s="995"/>
      <c r="BU56" s="995"/>
      <c r="BV56" s="995"/>
      <c r="BW56" s="995"/>
      <c r="BX56" s="995"/>
      <c r="BY56" s="995"/>
      <c r="BZ56" s="995"/>
      <c r="CA56" s="995"/>
      <c r="CB56" s="995"/>
      <c r="CC56" s="995"/>
      <c r="CD56" s="995"/>
      <c r="CE56" s="995"/>
      <c r="CF56" s="995"/>
      <c r="CG56" s="1016"/>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230"/>
    </row>
    <row r="57" spans="1:131" ht="26.25" customHeight="1" x14ac:dyDescent="0.2">
      <c r="A57" s="238">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4"/>
      <c r="BF57" s="974"/>
      <c r="BG57" s="974"/>
      <c r="BH57" s="974"/>
      <c r="BI57" s="975"/>
      <c r="BJ57" s="232"/>
      <c r="BK57" s="232"/>
      <c r="BL57" s="232"/>
      <c r="BM57" s="232"/>
      <c r="BN57" s="232"/>
      <c r="BO57" s="241"/>
      <c r="BP57" s="241"/>
      <c r="BQ57" s="238">
        <v>51</v>
      </c>
      <c r="BR57" s="239"/>
      <c r="BS57" s="994"/>
      <c r="BT57" s="995"/>
      <c r="BU57" s="995"/>
      <c r="BV57" s="995"/>
      <c r="BW57" s="995"/>
      <c r="BX57" s="995"/>
      <c r="BY57" s="995"/>
      <c r="BZ57" s="995"/>
      <c r="CA57" s="995"/>
      <c r="CB57" s="995"/>
      <c r="CC57" s="995"/>
      <c r="CD57" s="995"/>
      <c r="CE57" s="995"/>
      <c r="CF57" s="995"/>
      <c r="CG57" s="1016"/>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230"/>
    </row>
    <row r="58" spans="1:131" ht="26.25" customHeight="1" x14ac:dyDescent="0.2">
      <c r="A58" s="238">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4"/>
      <c r="BF58" s="974"/>
      <c r="BG58" s="974"/>
      <c r="BH58" s="974"/>
      <c r="BI58" s="975"/>
      <c r="BJ58" s="232"/>
      <c r="BK58" s="232"/>
      <c r="BL58" s="232"/>
      <c r="BM58" s="232"/>
      <c r="BN58" s="232"/>
      <c r="BO58" s="241"/>
      <c r="BP58" s="241"/>
      <c r="BQ58" s="238">
        <v>52</v>
      </c>
      <c r="BR58" s="239"/>
      <c r="BS58" s="994"/>
      <c r="BT58" s="995"/>
      <c r="BU58" s="995"/>
      <c r="BV58" s="995"/>
      <c r="BW58" s="995"/>
      <c r="BX58" s="995"/>
      <c r="BY58" s="995"/>
      <c r="BZ58" s="995"/>
      <c r="CA58" s="995"/>
      <c r="CB58" s="995"/>
      <c r="CC58" s="995"/>
      <c r="CD58" s="995"/>
      <c r="CE58" s="995"/>
      <c r="CF58" s="995"/>
      <c r="CG58" s="1016"/>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230"/>
    </row>
    <row r="59" spans="1:131" ht="26.25" customHeight="1" x14ac:dyDescent="0.2">
      <c r="A59" s="238">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4"/>
      <c r="BF59" s="974"/>
      <c r="BG59" s="974"/>
      <c r="BH59" s="974"/>
      <c r="BI59" s="975"/>
      <c r="BJ59" s="232"/>
      <c r="BK59" s="232"/>
      <c r="BL59" s="232"/>
      <c r="BM59" s="232"/>
      <c r="BN59" s="232"/>
      <c r="BO59" s="241"/>
      <c r="BP59" s="241"/>
      <c r="BQ59" s="238">
        <v>53</v>
      </c>
      <c r="BR59" s="239"/>
      <c r="BS59" s="994"/>
      <c r="BT59" s="995"/>
      <c r="BU59" s="995"/>
      <c r="BV59" s="995"/>
      <c r="BW59" s="995"/>
      <c r="BX59" s="995"/>
      <c r="BY59" s="995"/>
      <c r="BZ59" s="995"/>
      <c r="CA59" s="995"/>
      <c r="CB59" s="995"/>
      <c r="CC59" s="995"/>
      <c r="CD59" s="995"/>
      <c r="CE59" s="995"/>
      <c r="CF59" s="995"/>
      <c r="CG59" s="1016"/>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230"/>
    </row>
    <row r="60" spans="1:131" ht="26.25" customHeight="1" x14ac:dyDescent="0.2">
      <c r="A60" s="238">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4"/>
      <c r="BF60" s="974"/>
      <c r="BG60" s="974"/>
      <c r="BH60" s="974"/>
      <c r="BI60" s="975"/>
      <c r="BJ60" s="232"/>
      <c r="BK60" s="232"/>
      <c r="BL60" s="232"/>
      <c r="BM60" s="232"/>
      <c r="BN60" s="232"/>
      <c r="BO60" s="241"/>
      <c r="BP60" s="241"/>
      <c r="BQ60" s="238">
        <v>54</v>
      </c>
      <c r="BR60" s="239"/>
      <c r="BS60" s="994"/>
      <c r="BT60" s="995"/>
      <c r="BU60" s="995"/>
      <c r="BV60" s="995"/>
      <c r="BW60" s="995"/>
      <c r="BX60" s="995"/>
      <c r="BY60" s="995"/>
      <c r="BZ60" s="995"/>
      <c r="CA60" s="995"/>
      <c r="CB60" s="995"/>
      <c r="CC60" s="995"/>
      <c r="CD60" s="995"/>
      <c r="CE60" s="995"/>
      <c r="CF60" s="995"/>
      <c r="CG60" s="1016"/>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230"/>
    </row>
    <row r="61" spans="1:131" ht="26.25" customHeight="1" thickBot="1" x14ac:dyDescent="0.25">
      <c r="A61" s="238">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4"/>
      <c r="BF61" s="974"/>
      <c r="BG61" s="974"/>
      <c r="BH61" s="974"/>
      <c r="BI61" s="975"/>
      <c r="BJ61" s="232"/>
      <c r="BK61" s="232"/>
      <c r="BL61" s="232"/>
      <c r="BM61" s="232"/>
      <c r="BN61" s="232"/>
      <c r="BO61" s="241"/>
      <c r="BP61" s="241"/>
      <c r="BQ61" s="238">
        <v>55</v>
      </c>
      <c r="BR61" s="239"/>
      <c r="BS61" s="994"/>
      <c r="BT61" s="995"/>
      <c r="BU61" s="995"/>
      <c r="BV61" s="995"/>
      <c r="BW61" s="995"/>
      <c r="BX61" s="995"/>
      <c r="BY61" s="995"/>
      <c r="BZ61" s="995"/>
      <c r="CA61" s="995"/>
      <c r="CB61" s="995"/>
      <c r="CC61" s="995"/>
      <c r="CD61" s="995"/>
      <c r="CE61" s="995"/>
      <c r="CF61" s="995"/>
      <c r="CG61" s="1016"/>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230"/>
    </row>
    <row r="62" spans="1:131" ht="26.25" customHeight="1" x14ac:dyDescent="0.2">
      <c r="A62" s="238">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4"/>
      <c r="BF62" s="974"/>
      <c r="BG62" s="974"/>
      <c r="BH62" s="974"/>
      <c r="BI62" s="975"/>
      <c r="BJ62" s="1029" t="s">
        <v>403</v>
      </c>
      <c r="BK62" s="1030"/>
      <c r="BL62" s="1030"/>
      <c r="BM62" s="1030"/>
      <c r="BN62" s="1031"/>
      <c r="BO62" s="241"/>
      <c r="BP62" s="241"/>
      <c r="BQ62" s="238">
        <v>56</v>
      </c>
      <c r="BR62" s="239"/>
      <c r="BS62" s="994"/>
      <c r="BT62" s="995"/>
      <c r="BU62" s="995"/>
      <c r="BV62" s="995"/>
      <c r="BW62" s="995"/>
      <c r="BX62" s="995"/>
      <c r="BY62" s="995"/>
      <c r="BZ62" s="995"/>
      <c r="CA62" s="995"/>
      <c r="CB62" s="995"/>
      <c r="CC62" s="995"/>
      <c r="CD62" s="995"/>
      <c r="CE62" s="995"/>
      <c r="CF62" s="995"/>
      <c r="CG62" s="1016"/>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230"/>
    </row>
    <row r="63" spans="1:131" ht="26.25" customHeight="1" thickBot="1" x14ac:dyDescent="0.25">
      <c r="A63" s="240" t="s">
        <v>381</v>
      </c>
      <c r="B63" s="937" t="s">
        <v>404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2"/>
      <c r="AF63" s="1023">
        <v>23104</v>
      </c>
      <c r="AG63" s="959"/>
      <c r="AH63" s="959"/>
      <c r="AI63" s="959"/>
      <c r="AJ63" s="1024"/>
      <c r="AK63" s="1025"/>
      <c r="AL63" s="963"/>
      <c r="AM63" s="963"/>
      <c r="AN63" s="963"/>
      <c r="AO63" s="963"/>
      <c r="AP63" s="959">
        <v>250293</v>
      </c>
      <c r="AQ63" s="959"/>
      <c r="AR63" s="959"/>
      <c r="AS63" s="959"/>
      <c r="AT63" s="959"/>
      <c r="AU63" s="959">
        <v>66567</v>
      </c>
      <c r="AV63" s="959"/>
      <c r="AW63" s="959"/>
      <c r="AX63" s="959"/>
      <c r="AY63" s="959"/>
      <c r="AZ63" s="1019"/>
      <c r="BA63" s="1019"/>
      <c r="BB63" s="1019"/>
      <c r="BC63" s="1019"/>
      <c r="BD63" s="1019"/>
      <c r="BE63" s="960"/>
      <c r="BF63" s="960"/>
      <c r="BG63" s="960"/>
      <c r="BH63" s="960"/>
      <c r="BI63" s="961"/>
      <c r="BJ63" s="1020" t="s">
        <v>122</v>
      </c>
      <c r="BK63" s="953"/>
      <c r="BL63" s="953"/>
      <c r="BM63" s="953"/>
      <c r="BN63" s="1021"/>
      <c r="BO63" s="241"/>
      <c r="BP63" s="241"/>
      <c r="BQ63" s="238">
        <v>57</v>
      </c>
      <c r="BR63" s="239"/>
      <c r="BS63" s="994"/>
      <c r="BT63" s="995"/>
      <c r="BU63" s="995"/>
      <c r="BV63" s="995"/>
      <c r="BW63" s="995"/>
      <c r="BX63" s="995"/>
      <c r="BY63" s="995"/>
      <c r="BZ63" s="995"/>
      <c r="CA63" s="995"/>
      <c r="CB63" s="995"/>
      <c r="CC63" s="995"/>
      <c r="CD63" s="995"/>
      <c r="CE63" s="995"/>
      <c r="CF63" s="995"/>
      <c r="CG63" s="1016"/>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4"/>
      <c r="BT64" s="995"/>
      <c r="BU64" s="995"/>
      <c r="BV64" s="995"/>
      <c r="BW64" s="995"/>
      <c r="BX64" s="995"/>
      <c r="BY64" s="995"/>
      <c r="BZ64" s="995"/>
      <c r="CA64" s="995"/>
      <c r="CB64" s="995"/>
      <c r="CC64" s="995"/>
      <c r="CD64" s="995"/>
      <c r="CE64" s="995"/>
      <c r="CF64" s="995"/>
      <c r="CG64" s="1016"/>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230"/>
    </row>
    <row r="65" spans="1:131" ht="26.25" customHeight="1" thickBot="1" x14ac:dyDescent="0.25">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4"/>
      <c r="BT65" s="995"/>
      <c r="BU65" s="995"/>
      <c r="BV65" s="995"/>
      <c r="BW65" s="995"/>
      <c r="BX65" s="995"/>
      <c r="BY65" s="995"/>
      <c r="BZ65" s="995"/>
      <c r="CA65" s="995"/>
      <c r="CB65" s="995"/>
      <c r="CC65" s="995"/>
      <c r="CD65" s="995"/>
      <c r="CE65" s="995"/>
      <c r="CF65" s="995"/>
      <c r="CG65" s="1016"/>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230"/>
    </row>
    <row r="66" spans="1:131" ht="26.25" customHeight="1" x14ac:dyDescent="0.2">
      <c r="A66" s="997" t="s">
        <v>406</v>
      </c>
      <c r="B66" s="998"/>
      <c r="C66" s="998"/>
      <c r="D66" s="998"/>
      <c r="E66" s="998"/>
      <c r="F66" s="998"/>
      <c r="G66" s="998"/>
      <c r="H66" s="998"/>
      <c r="I66" s="998"/>
      <c r="J66" s="998"/>
      <c r="K66" s="998"/>
      <c r="L66" s="998"/>
      <c r="M66" s="998"/>
      <c r="N66" s="998"/>
      <c r="O66" s="998"/>
      <c r="P66" s="999"/>
      <c r="Q66" s="1003" t="s">
        <v>385</v>
      </c>
      <c r="R66" s="1004"/>
      <c r="S66" s="1004"/>
      <c r="T66" s="1004"/>
      <c r="U66" s="1005"/>
      <c r="V66" s="1003" t="s">
        <v>386</v>
      </c>
      <c r="W66" s="1004"/>
      <c r="X66" s="1004"/>
      <c r="Y66" s="1004"/>
      <c r="Z66" s="1005"/>
      <c r="AA66" s="1003" t="s">
        <v>387</v>
      </c>
      <c r="AB66" s="1004"/>
      <c r="AC66" s="1004"/>
      <c r="AD66" s="1004"/>
      <c r="AE66" s="1005"/>
      <c r="AF66" s="1009" t="s">
        <v>388</v>
      </c>
      <c r="AG66" s="1010"/>
      <c r="AH66" s="1010"/>
      <c r="AI66" s="1010"/>
      <c r="AJ66" s="1011"/>
      <c r="AK66" s="1003" t="s">
        <v>389</v>
      </c>
      <c r="AL66" s="998"/>
      <c r="AM66" s="998"/>
      <c r="AN66" s="998"/>
      <c r="AO66" s="999"/>
      <c r="AP66" s="1003" t="s">
        <v>390</v>
      </c>
      <c r="AQ66" s="1004"/>
      <c r="AR66" s="1004"/>
      <c r="AS66" s="1004"/>
      <c r="AT66" s="1005"/>
      <c r="AU66" s="1003" t="s">
        <v>407</v>
      </c>
      <c r="AV66" s="1004"/>
      <c r="AW66" s="1004"/>
      <c r="AX66" s="1004"/>
      <c r="AY66" s="1005"/>
      <c r="AZ66" s="1003" t="s">
        <v>364</v>
      </c>
      <c r="BA66" s="1004"/>
      <c r="BB66" s="1004"/>
      <c r="BC66" s="1004"/>
      <c r="BD66" s="1017"/>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18"/>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7" t="s">
        <v>557</v>
      </c>
      <c r="C68" s="988"/>
      <c r="D68" s="988"/>
      <c r="E68" s="988"/>
      <c r="F68" s="988"/>
      <c r="G68" s="988"/>
      <c r="H68" s="988"/>
      <c r="I68" s="988"/>
      <c r="J68" s="988"/>
      <c r="K68" s="988"/>
      <c r="L68" s="988"/>
      <c r="M68" s="988"/>
      <c r="N68" s="988"/>
      <c r="O68" s="988"/>
      <c r="P68" s="989"/>
      <c r="Q68" s="990">
        <v>289</v>
      </c>
      <c r="R68" s="984"/>
      <c r="S68" s="984"/>
      <c r="T68" s="984"/>
      <c r="U68" s="984"/>
      <c r="V68" s="984">
        <v>263</v>
      </c>
      <c r="W68" s="984"/>
      <c r="X68" s="984"/>
      <c r="Y68" s="984"/>
      <c r="Z68" s="984"/>
      <c r="AA68" s="984">
        <v>26</v>
      </c>
      <c r="AB68" s="984"/>
      <c r="AC68" s="984"/>
      <c r="AD68" s="984"/>
      <c r="AE68" s="984"/>
      <c r="AF68" s="984">
        <v>26</v>
      </c>
      <c r="AG68" s="984"/>
      <c r="AH68" s="984"/>
      <c r="AI68" s="984"/>
      <c r="AJ68" s="984"/>
      <c r="AK68" s="984">
        <v>0</v>
      </c>
      <c r="AL68" s="984"/>
      <c r="AM68" s="984"/>
      <c r="AN68" s="984"/>
      <c r="AO68" s="984"/>
      <c r="AP68" s="984">
        <v>0</v>
      </c>
      <c r="AQ68" s="984"/>
      <c r="AR68" s="984"/>
      <c r="AS68" s="984"/>
      <c r="AT68" s="984"/>
      <c r="AU68" s="984">
        <v>0</v>
      </c>
      <c r="AV68" s="984"/>
      <c r="AW68" s="984"/>
      <c r="AX68" s="984"/>
      <c r="AY68" s="984"/>
      <c r="AZ68" s="985"/>
      <c r="BA68" s="985"/>
      <c r="BB68" s="985"/>
      <c r="BC68" s="985"/>
      <c r="BD68" s="986"/>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6" t="s">
        <v>558</v>
      </c>
      <c r="C69" s="977"/>
      <c r="D69" s="977"/>
      <c r="E69" s="977"/>
      <c r="F69" s="977"/>
      <c r="G69" s="977"/>
      <c r="H69" s="977"/>
      <c r="I69" s="977"/>
      <c r="J69" s="977"/>
      <c r="K69" s="977"/>
      <c r="L69" s="977"/>
      <c r="M69" s="977"/>
      <c r="N69" s="977"/>
      <c r="O69" s="977"/>
      <c r="P69" s="978"/>
      <c r="Q69" s="979">
        <v>72724</v>
      </c>
      <c r="R69" s="973"/>
      <c r="S69" s="973"/>
      <c r="T69" s="973"/>
      <c r="U69" s="973"/>
      <c r="V69" s="973">
        <v>62932</v>
      </c>
      <c r="W69" s="973"/>
      <c r="X69" s="973"/>
      <c r="Y69" s="973"/>
      <c r="Z69" s="973"/>
      <c r="AA69" s="973">
        <v>9792</v>
      </c>
      <c r="AB69" s="973"/>
      <c r="AC69" s="973"/>
      <c r="AD69" s="973"/>
      <c r="AE69" s="973"/>
      <c r="AF69" s="973">
        <v>9792</v>
      </c>
      <c r="AG69" s="973"/>
      <c r="AH69" s="973"/>
      <c r="AI69" s="973"/>
      <c r="AJ69" s="973"/>
      <c r="AK69" s="973">
        <v>0</v>
      </c>
      <c r="AL69" s="973"/>
      <c r="AM69" s="973"/>
      <c r="AN69" s="973"/>
      <c r="AO69" s="973"/>
      <c r="AP69" s="973">
        <v>0</v>
      </c>
      <c r="AQ69" s="973"/>
      <c r="AR69" s="973"/>
      <c r="AS69" s="973"/>
      <c r="AT69" s="973"/>
      <c r="AU69" s="973">
        <v>0</v>
      </c>
      <c r="AV69" s="973"/>
      <c r="AW69" s="973"/>
      <c r="AX69" s="973"/>
      <c r="AY69" s="973"/>
      <c r="AZ69" s="974"/>
      <c r="BA69" s="974"/>
      <c r="BB69" s="974"/>
      <c r="BC69" s="974"/>
      <c r="BD69" s="975"/>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6" t="s">
        <v>559</v>
      </c>
      <c r="C70" s="977"/>
      <c r="D70" s="977"/>
      <c r="E70" s="977"/>
      <c r="F70" s="977"/>
      <c r="G70" s="977"/>
      <c r="H70" s="977"/>
      <c r="I70" s="977"/>
      <c r="J70" s="977"/>
      <c r="K70" s="977"/>
      <c r="L70" s="977"/>
      <c r="M70" s="977"/>
      <c r="N70" s="977"/>
      <c r="O70" s="977"/>
      <c r="P70" s="978"/>
      <c r="Q70" s="979">
        <v>81393</v>
      </c>
      <c r="R70" s="973"/>
      <c r="S70" s="973"/>
      <c r="T70" s="973"/>
      <c r="U70" s="973"/>
      <c r="V70" s="973">
        <v>79552</v>
      </c>
      <c r="W70" s="973"/>
      <c r="X70" s="973"/>
      <c r="Y70" s="973"/>
      <c r="Z70" s="973"/>
      <c r="AA70" s="973">
        <v>1840</v>
      </c>
      <c r="AB70" s="973"/>
      <c r="AC70" s="973"/>
      <c r="AD70" s="973"/>
      <c r="AE70" s="973"/>
      <c r="AF70" s="973">
        <v>50</v>
      </c>
      <c r="AG70" s="973"/>
      <c r="AH70" s="973"/>
      <c r="AI70" s="973"/>
      <c r="AJ70" s="973"/>
      <c r="AK70" s="973">
        <v>0</v>
      </c>
      <c r="AL70" s="973"/>
      <c r="AM70" s="973"/>
      <c r="AN70" s="973"/>
      <c r="AO70" s="973"/>
      <c r="AP70" s="973">
        <v>0</v>
      </c>
      <c r="AQ70" s="973"/>
      <c r="AR70" s="973"/>
      <c r="AS70" s="973"/>
      <c r="AT70" s="973"/>
      <c r="AU70" s="973">
        <v>0</v>
      </c>
      <c r="AV70" s="973"/>
      <c r="AW70" s="973"/>
      <c r="AX70" s="973"/>
      <c r="AY70" s="973"/>
      <c r="AZ70" s="974"/>
      <c r="BA70" s="974"/>
      <c r="BB70" s="974"/>
      <c r="BC70" s="974"/>
      <c r="BD70" s="975"/>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6" t="s">
        <v>560</v>
      </c>
      <c r="C71" s="977"/>
      <c r="D71" s="977"/>
      <c r="E71" s="977"/>
      <c r="F71" s="977"/>
      <c r="G71" s="977"/>
      <c r="H71" s="977"/>
      <c r="I71" s="977"/>
      <c r="J71" s="977"/>
      <c r="K71" s="977"/>
      <c r="L71" s="977"/>
      <c r="M71" s="977"/>
      <c r="N71" s="977"/>
      <c r="O71" s="977"/>
      <c r="P71" s="978"/>
      <c r="Q71" s="979">
        <v>2562</v>
      </c>
      <c r="R71" s="973"/>
      <c r="S71" s="973"/>
      <c r="T71" s="973"/>
      <c r="U71" s="973"/>
      <c r="V71" s="973">
        <v>2538</v>
      </c>
      <c r="W71" s="973"/>
      <c r="X71" s="973"/>
      <c r="Y71" s="973"/>
      <c r="Z71" s="973"/>
      <c r="AA71" s="973">
        <v>24</v>
      </c>
      <c r="AB71" s="973"/>
      <c r="AC71" s="973"/>
      <c r="AD71" s="973"/>
      <c r="AE71" s="973"/>
      <c r="AF71" s="973">
        <v>24</v>
      </c>
      <c r="AG71" s="973"/>
      <c r="AH71" s="973"/>
      <c r="AI71" s="973"/>
      <c r="AJ71" s="973"/>
      <c r="AK71" s="973">
        <v>0</v>
      </c>
      <c r="AL71" s="973"/>
      <c r="AM71" s="973"/>
      <c r="AN71" s="973"/>
      <c r="AO71" s="973"/>
      <c r="AP71" s="973">
        <v>0</v>
      </c>
      <c r="AQ71" s="973"/>
      <c r="AR71" s="973"/>
      <c r="AS71" s="973"/>
      <c r="AT71" s="973"/>
      <c r="AU71" s="973">
        <v>0</v>
      </c>
      <c r="AV71" s="973"/>
      <c r="AW71" s="973"/>
      <c r="AX71" s="973"/>
      <c r="AY71" s="973"/>
      <c r="AZ71" s="974"/>
      <c r="BA71" s="974"/>
      <c r="BB71" s="974"/>
      <c r="BC71" s="974"/>
      <c r="BD71" s="975"/>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6" t="s">
        <v>561</v>
      </c>
      <c r="C72" s="977"/>
      <c r="D72" s="977"/>
      <c r="E72" s="977"/>
      <c r="F72" s="977"/>
      <c r="G72" s="977"/>
      <c r="H72" s="977"/>
      <c r="I72" s="977"/>
      <c r="J72" s="977"/>
      <c r="K72" s="977"/>
      <c r="L72" s="977"/>
      <c r="M72" s="977"/>
      <c r="N72" s="977"/>
      <c r="O72" s="977"/>
      <c r="P72" s="978"/>
      <c r="Q72" s="979">
        <v>880773</v>
      </c>
      <c r="R72" s="973"/>
      <c r="S72" s="973"/>
      <c r="T72" s="973"/>
      <c r="U72" s="973"/>
      <c r="V72" s="973">
        <v>869976</v>
      </c>
      <c r="W72" s="973"/>
      <c r="X72" s="973"/>
      <c r="Y72" s="973"/>
      <c r="Z72" s="973"/>
      <c r="AA72" s="973">
        <v>10796</v>
      </c>
      <c r="AB72" s="973"/>
      <c r="AC72" s="973"/>
      <c r="AD72" s="973"/>
      <c r="AE72" s="973"/>
      <c r="AF72" s="973">
        <v>10571</v>
      </c>
      <c r="AG72" s="973"/>
      <c r="AH72" s="973"/>
      <c r="AI72" s="973"/>
      <c r="AJ72" s="973"/>
      <c r="AK72" s="973">
        <v>5498</v>
      </c>
      <c r="AL72" s="973"/>
      <c r="AM72" s="973"/>
      <c r="AN72" s="973"/>
      <c r="AO72" s="973"/>
      <c r="AP72" s="973">
        <v>0</v>
      </c>
      <c r="AQ72" s="973"/>
      <c r="AR72" s="973"/>
      <c r="AS72" s="973"/>
      <c r="AT72" s="973"/>
      <c r="AU72" s="973">
        <v>0</v>
      </c>
      <c r="AV72" s="973"/>
      <c r="AW72" s="973"/>
      <c r="AX72" s="973"/>
      <c r="AY72" s="973"/>
      <c r="AZ72" s="974"/>
      <c r="BA72" s="974"/>
      <c r="BB72" s="974"/>
      <c r="BC72" s="974"/>
      <c r="BD72" s="975"/>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6"/>
      <c r="C73" s="977"/>
      <c r="D73" s="977"/>
      <c r="E73" s="977"/>
      <c r="F73" s="977"/>
      <c r="G73" s="977"/>
      <c r="H73" s="977"/>
      <c r="I73" s="977"/>
      <c r="J73" s="977"/>
      <c r="K73" s="977"/>
      <c r="L73" s="977"/>
      <c r="M73" s="977"/>
      <c r="N73" s="977"/>
      <c r="O73" s="977"/>
      <c r="P73" s="978"/>
      <c r="Q73" s="979"/>
      <c r="R73" s="973"/>
      <c r="S73" s="973"/>
      <c r="T73" s="973"/>
      <c r="U73" s="973"/>
      <c r="V73" s="973"/>
      <c r="W73" s="973"/>
      <c r="X73" s="973"/>
      <c r="Y73" s="973"/>
      <c r="Z73" s="973"/>
      <c r="AA73" s="973"/>
      <c r="AB73" s="973"/>
      <c r="AC73" s="973"/>
      <c r="AD73" s="973"/>
      <c r="AE73" s="973"/>
      <c r="AF73" s="973"/>
      <c r="AG73" s="973"/>
      <c r="AH73" s="973"/>
      <c r="AI73" s="973"/>
      <c r="AJ73" s="973"/>
      <c r="AK73" s="973"/>
      <c r="AL73" s="973"/>
      <c r="AM73" s="973"/>
      <c r="AN73" s="973"/>
      <c r="AO73" s="973"/>
      <c r="AP73" s="973"/>
      <c r="AQ73" s="973"/>
      <c r="AR73" s="973"/>
      <c r="AS73" s="973"/>
      <c r="AT73" s="973"/>
      <c r="AU73" s="973"/>
      <c r="AV73" s="973"/>
      <c r="AW73" s="973"/>
      <c r="AX73" s="973"/>
      <c r="AY73" s="973"/>
      <c r="AZ73" s="974"/>
      <c r="BA73" s="974"/>
      <c r="BB73" s="974"/>
      <c r="BC73" s="974"/>
      <c r="BD73" s="975"/>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6"/>
      <c r="C74" s="977"/>
      <c r="D74" s="977"/>
      <c r="E74" s="977"/>
      <c r="F74" s="977"/>
      <c r="G74" s="977"/>
      <c r="H74" s="977"/>
      <c r="I74" s="977"/>
      <c r="J74" s="977"/>
      <c r="K74" s="977"/>
      <c r="L74" s="977"/>
      <c r="M74" s="977"/>
      <c r="N74" s="977"/>
      <c r="O74" s="977"/>
      <c r="P74" s="978"/>
      <c r="Q74" s="979"/>
      <c r="R74" s="973"/>
      <c r="S74" s="973"/>
      <c r="T74" s="973"/>
      <c r="U74" s="973"/>
      <c r="V74" s="973"/>
      <c r="W74" s="973"/>
      <c r="X74" s="973"/>
      <c r="Y74" s="973"/>
      <c r="Z74" s="973"/>
      <c r="AA74" s="973"/>
      <c r="AB74" s="973"/>
      <c r="AC74" s="973"/>
      <c r="AD74" s="973"/>
      <c r="AE74" s="973"/>
      <c r="AF74" s="973"/>
      <c r="AG74" s="973"/>
      <c r="AH74" s="973"/>
      <c r="AI74" s="973"/>
      <c r="AJ74" s="973"/>
      <c r="AK74" s="973"/>
      <c r="AL74" s="973"/>
      <c r="AM74" s="973"/>
      <c r="AN74" s="973"/>
      <c r="AO74" s="973"/>
      <c r="AP74" s="973"/>
      <c r="AQ74" s="973"/>
      <c r="AR74" s="973"/>
      <c r="AS74" s="973"/>
      <c r="AT74" s="973"/>
      <c r="AU74" s="973"/>
      <c r="AV74" s="973"/>
      <c r="AW74" s="973"/>
      <c r="AX74" s="973"/>
      <c r="AY74" s="973"/>
      <c r="AZ74" s="974"/>
      <c r="BA74" s="974"/>
      <c r="BB74" s="974"/>
      <c r="BC74" s="974"/>
      <c r="BD74" s="975"/>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6"/>
      <c r="C75" s="977"/>
      <c r="D75" s="977"/>
      <c r="E75" s="977"/>
      <c r="F75" s="977"/>
      <c r="G75" s="977"/>
      <c r="H75" s="977"/>
      <c r="I75" s="977"/>
      <c r="J75" s="977"/>
      <c r="K75" s="977"/>
      <c r="L75" s="977"/>
      <c r="M75" s="977"/>
      <c r="N75" s="977"/>
      <c r="O75" s="977"/>
      <c r="P75" s="978"/>
      <c r="Q75" s="980"/>
      <c r="R75" s="981"/>
      <c r="S75" s="981"/>
      <c r="T75" s="981"/>
      <c r="U75" s="982"/>
      <c r="V75" s="983"/>
      <c r="W75" s="981"/>
      <c r="X75" s="981"/>
      <c r="Y75" s="981"/>
      <c r="Z75" s="982"/>
      <c r="AA75" s="983"/>
      <c r="AB75" s="981"/>
      <c r="AC75" s="981"/>
      <c r="AD75" s="981"/>
      <c r="AE75" s="982"/>
      <c r="AF75" s="983"/>
      <c r="AG75" s="981"/>
      <c r="AH75" s="981"/>
      <c r="AI75" s="981"/>
      <c r="AJ75" s="982"/>
      <c r="AK75" s="983"/>
      <c r="AL75" s="981"/>
      <c r="AM75" s="981"/>
      <c r="AN75" s="981"/>
      <c r="AO75" s="982"/>
      <c r="AP75" s="983"/>
      <c r="AQ75" s="981"/>
      <c r="AR75" s="981"/>
      <c r="AS75" s="981"/>
      <c r="AT75" s="982"/>
      <c r="AU75" s="983"/>
      <c r="AV75" s="981"/>
      <c r="AW75" s="981"/>
      <c r="AX75" s="981"/>
      <c r="AY75" s="982"/>
      <c r="AZ75" s="974"/>
      <c r="BA75" s="974"/>
      <c r="BB75" s="974"/>
      <c r="BC75" s="974"/>
      <c r="BD75" s="975"/>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6"/>
      <c r="C76" s="977"/>
      <c r="D76" s="977"/>
      <c r="E76" s="977"/>
      <c r="F76" s="977"/>
      <c r="G76" s="977"/>
      <c r="H76" s="977"/>
      <c r="I76" s="977"/>
      <c r="J76" s="977"/>
      <c r="K76" s="977"/>
      <c r="L76" s="977"/>
      <c r="M76" s="977"/>
      <c r="N76" s="977"/>
      <c r="O76" s="977"/>
      <c r="P76" s="978"/>
      <c r="Q76" s="980"/>
      <c r="R76" s="981"/>
      <c r="S76" s="981"/>
      <c r="T76" s="981"/>
      <c r="U76" s="982"/>
      <c r="V76" s="983"/>
      <c r="W76" s="981"/>
      <c r="X76" s="981"/>
      <c r="Y76" s="981"/>
      <c r="Z76" s="982"/>
      <c r="AA76" s="983"/>
      <c r="AB76" s="981"/>
      <c r="AC76" s="981"/>
      <c r="AD76" s="981"/>
      <c r="AE76" s="982"/>
      <c r="AF76" s="983"/>
      <c r="AG76" s="981"/>
      <c r="AH76" s="981"/>
      <c r="AI76" s="981"/>
      <c r="AJ76" s="982"/>
      <c r="AK76" s="983"/>
      <c r="AL76" s="981"/>
      <c r="AM76" s="981"/>
      <c r="AN76" s="981"/>
      <c r="AO76" s="982"/>
      <c r="AP76" s="983"/>
      <c r="AQ76" s="981"/>
      <c r="AR76" s="981"/>
      <c r="AS76" s="981"/>
      <c r="AT76" s="982"/>
      <c r="AU76" s="983"/>
      <c r="AV76" s="981"/>
      <c r="AW76" s="981"/>
      <c r="AX76" s="981"/>
      <c r="AY76" s="982"/>
      <c r="AZ76" s="974"/>
      <c r="BA76" s="974"/>
      <c r="BB76" s="974"/>
      <c r="BC76" s="974"/>
      <c r="BD76" s="975"/>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6"/>
      <c r="C77" s="977"/>
      <c r="D77" s="977"/>
      <c r="E77" s="977"/>
      <c r="F77" s="977"/>
      <c r="G77" s="977"/>
      <c r="H77" s="977"/>
      <c r="I77" s="977"/>
      <c r="J77" s="977"/>
      <c r="K77" s="977"/>
      <c r="L77" s="977"/>
      <c r="M77" s="977"/>
      <c r="N77" s="977"/>
      <c r="O77" s="977"/>
      <c r="P77" s="978"/>
      <c r="Q77" s="980"/>
      <c r="R77" s="981"/>
      <c r="S77" s="981"/>
      <c r="T77" s="981"/>
      <c r="U77" s="982"/>
      <c r="V77" s="983"/>
      <c r="W77" s="981"/>
      <c r="X77" s="981"/>
      <c r="Y77" s="981"/>
      <c r="Z77" s="982"/>
      <c r="AA77" s="983"/>
      <c r="AB77" s="981"/>
      <c r="AC77" s="981"/>
      <c r="AD77" s="981"/>
      <c r="AE77" s="982"/>
      <c r="AF77" s="983"/>
      <c r="AG77" s="981"/>
      <c r="AH77" s="981"/>
      <c r="AI77" s="981"/>
      <c r="AJ77" s="982"/>
      <c r="AK77" s="983"/>
      <c r="AL77" s="981"/>
      <c r="AM77" s="981"/>
      <c r="AN77" s="981"/>
      <c r="AO77" s="982"/>
      <c r="AP77" s="983"/>
      <c r="AQ77" s="981"/>
      <c r="AR77" s="981"/>
      <c r="AS77" s="981"/>
      <c r="AT77" s="982"/>
      <c r="AU77" s="983"/>
      <c r="AV77" s="981"/>
      <c r="AW77" s="981"/>
      <c r="AX77" s="981"/>
      <c r="AY77" s="982"/>
      <c r="AZ77" s="974"/>
      <c r="BA77" s="974"/>
      <c r="BB77" s="974"/>
      <c r="BC77" s="974"/>
      <c r="BD77" s="975"/>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6"/>
      <c r="C78" s="977"/>
      <c r="D78" s="977"/>
      <c r="E78" s="977"/>
      <c r="F78" s="977"/>
      <c r="G78" s="977"/>
      <c r="H78" s="977"/>
      <c r="I78" s="977"/>
      <c r="J78" s="977"/>
      <c r="K78" s="977"/>
      <c r="L78" s="977"/>
      <c r="M78" s="977"/>
      <c r="N78" s="977"/>
      <c r="O78" s="977"/>
      <c r="P78" s="978"/>
      <c r="Q78" s="979"/>
      <c r="R78" s="973"/>
      <c r="S78" s="973"/>
      <c r="T78" s="973"/>
      <c r="U78" s="973"/>
      <c r="V78" s="973"/>
      <c r="W78" s="973"/>
      <c r="X78" s="973"/>
      <c r="Y78" s="973"/>
      <c r="Z78" s="973"/>
      <c r="AA78" s="973"/>
      <c r="AB78" s="973"/>
      <c r="AC78" s="973"/>
      <c r="AD78" s="973"/>
      <c r="AE78" s="973"/>
      <c r="AF78" s="973"/>
      <c r="AG78" s="973"/>
      <c r="AH78" s="973"/>
      <c r="AI78" s="973"/>
      <c r="AJ78" s="973"/>
      <c r="AK78" s="973"/>
      <c r="AL78" s="973"/>
      <c r="AM78" s="973"/>
      <c r="AN78" s="973"/>
      <c r="AO78" s="973"/>
      <c r="AP78" s="973"/>
      <c r="AQ78" s="973"/>
      <c r="AR78" s="973"/>
      <c r="AS78" s="973"/>
      <c r="AT78" s="973"/>
      <c r="AU78" s="973"/>
      <c r="AV78" s="973"/>
      <c r="AW78" s="973"/>
      <c r="AX78" s="973"/>
      <c r="AY78" s="973"/>
      <c r="AZ78" s="974"/>
      <c r="BA78" s="974"/>
      <c r="BB78" s="974"/>
      <c r="BC78" s="974"/>
      <c r="BD78" s="975"/>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6"/>
      <c r="C79" s="977"/>
      <c r="D79" s="977"/>
      <c r="E79" s="977"/>
      <c r="F79" s="977"/>
      <c r="G79" s="977"/>
      <c r="H79" s="977"/>
      <c r="I79" s="977"/>
      <c r="J79" s="977"/>
      <c r="K79" s="977"/>
      <c r="L79" s="977"/>
      <c r="M79" s="977"/>
      <c r="N79" s="977"/>
      <c r="O79" s="977"/>
      <c r="P79" s="978"/>
      <c r="Q79" s="979"/>
      <c r="R79" s="973"/>
      <c r="S79" s="973"/>
      <c r="T79" s="973"/>
      <c r="U79" s="973"/>
      <c r="V79" s="973"/>
      <c r="W79" s="973"/>
      <c r="X79" s="973"/>
      <c r="Y79" s="973"/>
      <c r="Z79" s="973"/>
      <c r="AA79" s="973"/>
      <c r="AB79" s="973"/>
      <c r="AC79" s="973"/>
      <c r="AD79" s="973"/>
      <c r="AE79" s="973"/>
      <c r="AF79" s="973"/>
      <c r="AG79" s="973"/>
      <c r="AH79" s="973"/>
      <c r="AI79" s="973"/>
      <c r="AJ79" s="973"/>
      <c r="AK79" s="973"/>
      <c r="AL79" s="973"/>
      <c r="AM79" s="973"/>
      <c r="AN79" s="973"/>
      <c r="AO79" s="973"/>
      <c r="AP79" s="973"/>
      <c r="AQ79" s="973"/>
      <c r="AR79" s="973"/>
      <c r="AS79" s="973"/>
      <c r="AT79" s="973"/>
      <c r="AU79" s="973"/>
      <c r="AV79" s="973"/>
      <c r="AW79" s="973"/>
      <c r="AX79" s="973"/>
      <c r="AY79" s="973"/>
      <c r="AZ79" s="974"/>
      <c r="BA79" s="974"/>
      <c r="BB79" s="974"/>
      <c r="BC79" s="974"/>
      <c r="BD79" s="975"/>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6"/>
      <c r="C80" s="977"/>
      <c r="D80" s="977"/>
      <c r="E80" s="977"/>
      <c r="F80" s="977"/>
      <c r="G80" s="977"/>
      <c r="H80" s="977"/>
      <c r="I80" s="977"/>
      <c r="J80" s="977"/>
      <c r="K80" s="977"/>
      <c r="L80" s="977"/>
      <c r="M80" s="977"/>
      <c r="N80" s="977"/>
      <c r="O80" s="977"/>
      <c r="P80" s="978"/>
      <c r="Q80" s="979"/>
      <c r="R80" s="973"/>
      <c r="S80" s="973"/>
      <c r="T80" s="973"/>
      <c r="U80" s="973"/>
      <c r="V80" s="973"/>
      <c r="W80" s="973"/>
      <c r="X80" s="973"/>
      <c r="Y80" s="973"/>
      <c r="Z80" s="973"/>
      <c r="AA80" s="973"/>
      <c r="AB80" s="973"/>
      <c r="AC80" s="973"/>
      <c r="AD80" s="973"/>
      <c r="AE80" s="973"/>
      <c r="AF80" s="973"/>
      <c r="AG80" s="973"/>
      <c r="AH80" s="973"/>
      <c r="AI80" s="973"/>
      <c r="AJ80" s="973"/>
      <c r="AK80" s="973"/>
      <c r="AL80" s="973"/>
      <c r="AM80" s="973"/>
      <c r="AN80" s="973"/>
      <c r="AO80" s="973"/>
      <c r="AP80" s="973"/>
      <c r="AQ80" s="973"/>
      <c r="AR80" s="973"/>
      <c r="AS80" s="973"/>
      <c r="AT80" s="973"/>
      <c r="AU80" s="973"/>
      <c r="AV80" s="973"/>
      <c r="AW80" s="973"/>
      <c r="AX80" s="973"/>
      <c r="AY80" s="973"/>
      <c r="AZ80" s="974"/>
      <c r="BA80" s="974"/>
      <c r="BB80" s="974"/>
      <c r="BC80" s="974"/>
      <c r="BD80" s="975"/>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6"/>
      <c r="C81" s="977"/>
      <c r="D81" s="977"/>
      <c r="E81" s="977"/>
      <c r="F81" s="977"/>
      <c r="G81" s="977"/>
      <c r="H81" s="977"/>
      <c r="I81" s="977"/>
      <c r="J81" s="977"/>
      <c r="K81" s="977"/>
      <c r="L81" s="977"/>
      <c r="M81" s="977"/>
      <c r="N81" s="977"/>
      <c r="O81" s="977"/>
      <c r="P81" s="978"/>
      <c r="Q81" s="979"/>
      <c r="R81" s="973"/>
      <c r="S81" s="973"/>
      <c r="T81" s="973"/>
      <c r="U81" s="973"/>
      <c r="V81" s="973"/>
      <c r="W81" s="973"/>
      <c r="X81" s="973"/>
      <c r="Y81" s="973"/>
      <c r="Z81" s="973"/>
      <c r="AA81" s="973"/>
      <c r="AB81" s="973"/>
      <c r="AC81" s="973"/>
      <c r="AD81" s="973"/>
      <c r="AE81" s="973"/>
      <c r="AF81" s="973"/>
      <c r="AG81" s="973"/>
      <c r="AH81" s="973"/>
      <c r="AI81" s="973"/>
      <c r="AJ81" s="973"/>
      <c r="AK81" s="973"/>
      <c r="AL81" s="973"/>
      <c r="AM81" s="973"/>
      <c r="AN81" s="973"/>
      <c r="AO81" s="973"/>
      <c r="AP81" s="973"/>
      <c r="AQ81" s="973"/>
      <c r="AR81" s="973"/>
      <c r="AS81" s="973"/>
      <c r="AT81" s="973"/>
      <c r="AU81" s="973"/>
      <c r="AV81" s="973"/>
      <c r="AW81" s="973"/>
      <c r="AX81" s="973"/>
      <c r="AY81" s="973"/>
      <c r="AZ81" s="974"/>
      <c r="BA81" s="974"/>
      <c r="BB81" s="974"/>
      <c r="BC81" s="974"/>
      <c r="BD81" s="975"/>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6"/>
      <c r="C82" s="977"/>
      <c r="D82" s="977"/>
      <c r="E82" s="977"/>
      <c r="F82" s="977"/>
      <c r="G82" s="977"/>
      <c r="H82" s="977"/>
      <c r="I82" s="977"/>
      <c r="J82" s="977"/>
      <c r="K82" s="977"/>
      <c r="L82" s="977"/>
      <c r="M82" s="977"/>
      <c r="N82" s="977"/>
      <c r="O82" s="977"/>
      <c r="P82" s="978"/>
      <c r="Q82" s="979"/>
      <c r="R82" s="973"/>
      <c r="S82" s="973"/>
      <c r="T82" s="973"/>
      <c r="U82" s="973"/>
      <c r="V82" s="973"/>
      <c r="W82" s="973"/>
      <c r="X82" s="973"/>
      <c r="Y82" s="973"/>
      <c r="Z82" s="973"/>
      <c r="AA82" s="973"/>
      <c r="AB82" s="973"/>
      <c r="AC82" s="973"/>
      <c r="AD82" s="973"/>
      <c r="AE82" s="973"/>
      <c r="AF82" s="973"/>
      <c r="AG82" s="973"/>
      <c r="AH82" s="973"/>
      <c r="AI82" s="973"/>
      <c r="AJ82" s="973"/>
      <c r="AK82" s="973"/>
      <c r="AL82" s="973"/>
      <c r="AM82" s="973"/>
      <c r="AN82" s="973"/>
      <c r="AO82" s="973"/>
      <c r="AP82" s="973"/>
      <c r="AQ82" s="973"/>
      <c r="AR82" s="973"/>
      <c r="AS82" s="973"/>
      <c r="AT82" s="973"/>
      <c r="AU82" s="973"/>
      <c r="AV82" s="973"/>
      <c r="AW82" s="973"/>
      <c r="AX82" s="973"/>
      <c r="AY82" s="973"/>
      <c r="AZ82" s="974"/>
      <c r="BA82" s="974"/>
      <c r="BB82" s="974"/>
      <c r="BC82" s="974"/>
      <c r="BD82" s="975"/>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6"/>
      <c r="C83" s="977"/>
      <c r="D83" s="977"/>
      <c r="E83" s="977"/>
      <c r="F83" s="977"/>
      <c r="G83" s="977"/>
      <c r="H83" s="977"/>
      <c r="I83" s="977"/>
      <c r="J83" s="977"/>
      <c r="K83" s="977"/>
      <c r="L83" s="977"/>
      <c r="M83" s="977"/>
      <c r="N83" s="977"/>
      <c r="O83" s="977"/>
      <c r="P83" s="978"/>
      <c r="Q83" s="979"/>
      <c r="R83" s="973"/>
      <c r="S83" s="973"/>
      <c r="T83" s="973"/>
      <c r="U83" s="973"/>
      <c r="V83" s="973"/>
      <c r="W83" s="973"/>
      <c r="X83" s="973"/>
      <c r="Y83" s="973"/>
      <c r="Z83" s="973"/>
      <c r="AA83" s="973"/>
      <c r="AB83" s="973"/>
      <c r="AC83" s="973"/>
      <c r="AD83" s="973"/>
      <c r="AE83" s="973"/>
      <c r="AF83" s="973"/>
      <c r="AG83" s="973"/>
      <c r="AH83" s="973"/>
      <c r="AI83" s="973"/>
      <c r="AJ83" s="973"/>
      <c r="AK83" s="973"/>
      <c r="AL83" s="973"/>
      <c r="AM83" s="973"/>
      <c r="AN83" s="973"/>
      <c r="AO83" s="973"/>
      <c r="AP83" s="973"/>
      <c r="AQ83" s="973"/>
      <c r="AR83" s="973"/>
      <c r="AS83" s="973"/>
      <c r="AT83" s="973"/>
      <c r="AU83" s="973"/>
      <c r="AV83" s="973"/>
      <c r="AW83" s="973"/>
      <c r="AX83" s="973"/>
      <c r="AY83" s="973"/>
      <c r="AZ83" s="974"/>
      <c r="BA83" s="974"/>
      <c r="BB83" s="974"/>
      <c r="BC83" s="974"/>
      <c r="BD83" s="975"/>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6"/>
      <c r="C84" s="977"/>
      <c r="D84" s="977"/>
      <c r="E84" s="977"/>
      <c r="F84" s="977"/>
      <c r="G84" s="977"/>
      <c r="H84" s="977"/>
      <c r="I84" s="977"/>
      <c r="J84" s="977"/>
      <c r="K84" s="977"/>
      <c r="L84" s="977"/>
      <c r="M84" s="977"/>
      <c r="N84" s="977"/>
      <c r="O84" s="977"/>
      <c r="P84" s="978"/>
      <c r="Q84" s="979"/>
      <c r="R84" s="973"/>
      <c r="S84" s="973"/>
      <c r="T84" s="973"/>
      <c r="U84" s="973"/>
      <c r="V84" s="973"/>
      <c r="W84" s="973"/>
      <c r="X84" s="973"/>
      <c r="Y84" s="973"/>
      <c r="Z84" s="973"/>
      <c r="AA84" s="973"/>
      <c r="AB84" s="973"/>
      <c r="AC84" s="973"/>
      <c r="AD84" s="973"/>
      <c r="AE84" s="973"/>
      <c r="AF84" s="973"/>
      <c r="AG84" s="973"/>
      <c r="AH84" s="973"/>
      <c r="AI84" s="973"/>
      <c r="AJ84" s="973"/>
      <c r="AK84" s="973"/>
      <c r="AL84" s="973"/>
      <c r="AM84" s="973"/>
      <c r="AN84" s="973"/>
      <c r="AO84" s="973"/>
      <c r="AP84" s="973"/>
      <c r="AQ84" s="973"/>
      <c r="AR84" s="973"/>
      <c r="AS84" s="973"/>
      <c r="AT84" s="973"/>
      <c r="AU84" s="973"/>
      <c r="AV84" s="973"/>
      <c r="AW84" s="973"/>
      <c r="AX84" s="973"/>
      <c r="AY84" s="973"/>
      <c r="AZ84" s="974"/>
      <c r="BA84" s="974"/>
      <c r="BB84" s="974"/>
      <c r="BC84" s="974"/>
      <c r="BD84" s="975"/>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6"/>
      <c r="C85" s="977"/>
      <c r="D85" s="977"/>
      <c r="E85" s="977"/>
      <c r="F85" s="977"/>
      <c r="G85" s="977"/>
      <c r="H85" s="977"/>
      <c r="I85" s="977"/>
      <c r="J85" s="977"/>
      <c r="K85" s="977"/>
      <c r="L85" s="977"/>
      <c r="M85" s="977"/>
      <c r="N85" s="977"/>
      <c r="O85" s="977"/>
      <c r="P85" s="978"/>
      <c r="Q85" s="979"/>
      <c r="R85" s="973"/>
      <c r="S85" s="973"/>
      <c r="T85" s="973"/>
      <c r="U85" s="973"/>
      <c r="V85" s="973"/>
      <c r="W85" s="973"/>
      <c r="X85" s="973"/>
      <c r="Y85" s="973"/>
      <c r="Z85" s="973"/>
      <c r="AA85" s="973"/>
      <c r="AB85" s="973"/>
      <c r="AC85" s="973"/>
      <c r="AD85" s="973"/>
      <c r="AE85" s="973"/>
      <c r="AF85" s="973"/>
      <c r="AG85" s="973"/>
      <c r="AH85" s="973"/>
      <c r="AI85" s="973"/>
      <c r="AJ85" s="973"/>
      <c r="AK85" s="973"/>
      <c r="AL85" s="973"/>
      <c r="AM85" s="973"/>
      <c r="AN85" s="973"/>
      <c r="AO85" s="973"/>
      <c r="AP85" s="973"/>
      <c r="AQ85" s="973"/>
      <c r="AR85" s="973"/>
      <c r="AS85" s="973"/>
      <c r="AT85" s="973"/>
      <c r="AU85" s="973"/>
      <c r="AV85" s="973"/>
      <c r="AW85" s="973"/>
      <c r="AX85" s="973"/>
      <c r="AY85" s="973"/>
      <c r="AZ85" s="974"/>
      <c r="BA85" s="974"/>
      <c r="BB85" s="974"/>
      <c r="BC85" s="974"/>
      <c r="BD85" s="975"/>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6"/>
      <c r="C86" s="977"/>
      <c r="D86" s="977"/>
      <c r="E86" s="977"/>
      <c r="F86" s="977"/>
      <c r="G86" s="977"/>
      <c r="H86" s="977"/>
      <c r="I86" s="977"/>
      <c r="J86" s="977"/>
      <c r="K86" s="977"/>
      <c r="L86" s="977"/>
      <c r="M86" s="977"/>
      <c r="N86" s="977"/>
      <c r="O86" s="977"/>
      <c r="P86" s="978"/>
      <c r="Q86" s="979"/>
      <c r="R86" s="973"/>
      <c r="S86" s="973"/>
      <c r="T86" s="973"/>
      <c r="U86" s="973"/>
      <c r="V86" s="973"/>
      <c r="W86" s="973"/>
      <c r="X86" s="973"/>
      <c r="Y86" s="973"/>
      <c r="Z86" s="973"/>
      <c r="AA86" s="973"/>
      <c r="AB86" s="973"/>
      <c r="AC86" s="973"/>
      <c r="AD86" s="973"/>
      <c r="AE86" s="973"/>
      <c r="AF86" s="973"/>
      <c r="AG86" s="973"/>
      <c r="AH86" s="973"/>
      <c r="AI86" s="973"/>
      <c r="AJ86" s="973"/>
      <c r="AK86" s="973"/>
      <c r="AL86" s="973"/>
      <c r="AM86" s="973"/>
      <c r="AN86" s="973"/>
      <c r="AO86" s="973"/>
      <c r="AP86" s="973"/>
      <c r="AQ86" s="973"/>
      <c r="AR86" s="973"/>
      <c r="AS86" s="973"/>
      <c r="AT86" s="973"/>
      <c r="AU86" s="973"/>
      <c r="AV86" s="973"/>
      <c r="AW86" s="973"/>
      <c r="AX86" s="973"/>
      <c r="AY86" s="973"/>
      <c r="AZ86" s="974"/>
      <c r="BA86" s="974"/>
      <c r="BB86" s="974"/>
      <c r="BC86" s="974"/>
      <c r="BD86" s="975"/>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381</v>
      </c>
      <c r="B88" s="937" t="s">
        <v>408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64">
        <v>20463</v>
      </c>
      <c r="AG88" s="953"/>
      <c r="AH88" s="953"/>
      <c r="AI88" s="953"/>
      <c r="AJ88" s="965"/>
      <c r="AK88" s="963"/>
      <c r="AL88" s="963"/>
      <c r="AM88" s="963"/>
      <c r="AN88" s="963"/>
      <c r="AO88" s="963"/>
      <c r="AP88" s="959">
        <v>0</v>
      </c>
      <c r="AQ88" s="959"/>
      <c r="AR88" s="959"/>
      <c r="AS88" s="959"/>
      <c r="AT88" s="959"/>
      <c r="AU88" s="959">
        <v>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381</v>
      </c>
      <c r="BR102" s="937" t="s">
        <v>409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10219</v>
      </c>
      <c r="CS102" s="953"/>
      <c r="CT102" s="953"/>
      <c r="CU102" s="953"/>
      <c r="CV102" s="954"/>
      <c r="CW102" s="952">
        <v>3198.2490109999994</v>
      </c>
      <c r="CX102" s="953"/>
      <c r="CY102" s="953"/>
      <c r="CZ102" s="953"/>
      <c r="DA102" s="954"/>
      <c r="DB102" s="952">
        <v>2068</v>
      </c>
      <c r="DC102" s="953"/>
      <c r="DD102" s="953"/>
      <c r="DE102" s="953"/>
      <c r="DF102" s="954"/>
      <c r="DG102" s="952">
        <v>0</v>
      </c>
      <c r="DH102" s="953"/>
      <c r="DI102" s="953"/>
      <c r="DJ102" s="953"/>
      <c r="DK102" s="954"/>
      <c r="DL102" s="952">
        <v>176.52643800000001</v>
      </c>
      <c r="DM102" s="953"/>
      <c r="DN102" s="953"/>
      <c r="DO102" s="953"/>
      <c r="DP102" s="954"/>
      <c r="DQ102" s="952">
        <v>0</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410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411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414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417</v>
      </c>
      <c r="AB109" s="896"/>
      <c r="AC109" s="896"/>
      <c r="AD109" s="896"/>
      <c r="AE109" s="897"/>
      <c r="AF109" s="898" t="s">
        <v>418</v>
      </c>
      <c r="AG109" s="896"/>
      <c r="AH109" s="896"/>
      <c r="AI109" s="896"/>
      <c r="AJ109" s="897"/>
      <c r="AK109" s="898" t="s">
        <v>294</v>
      </c>
      <c r="AL109" s="896"/>
      <c r="AM109" s="896"/>
      <c r="AN109" s="896"/>
      <c r="AO109" s="897"/>
      <c r="AP109" s="898" t="s">
        <v>419</v>
      </c>
      <c r="AQ109" s="896"/>
      <c r="AR109" s="896"/>
      <c r="AS109" s="896"/>
      <c r="AT109" s="929"/>
      <c r="AU109" s="895" t="s">
        <v>416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417</v>
      </c>
      <c r="BR109" s="896"/>
      <c r="BS109" s="896"/>
      <c r="BT109" s="896"/>
      <c r="BU109" s="897"/>
      <c r="BV109" s="898" t="s">
        <v>418</v>
      </c>
      <c r="BW109" s="896"/>
      <c r="BX109" s="896"/>
      <c r="BY109" s="896"/>
      <c r="BZ109" s="897"/>
      <c r="CA109" s="898" t="s">
        <v>294</v>
      </c>
      <c r="CB109" s="896"/>
      <c r="CC109" s="896"/>
      <c r="CD109" s="896"/>
      <c r="CE109" s="897"/>
      <c r="CF109" s="936" t="s">
        <v>419</v>
      </c>
      <c r="CG109" s="936"/>
      <c r="CH109" s="936"/>
      <c r="CI109" s="936"/>
      <c r="CJ109" s="936"/>
      <c r="CK109" s="898" t="s">
        <v>420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417</v>
      </c>
      <c r="DH109" s="896"/>
      <c r="DI109" s="896"/>
      <c r="DJ109" s="896"/>
      <c r="DK109" s="897"/>
      <c r="DL109" s="898" t="s">
        <v>418</v>
      </c>
      <c r="DM109" s="896"/>
      <c r="DN109" s="896"/>
      <c r="DO109" s="896"/>
      <c r="DP109" s="897"/>
      <c r="DQ109" s="898" t="s">
        <v>294</v>
      </c>
      <c r="DR109" s="896"/>
      <c r="DS109" s="896"/>
      <c r="DT109" s="896"/>
      <c r="DU109" s="897"/>
      <c r="DV109" s="898" t="s">
        <v>419</v>
      </c>
      <c r="DW109" s="896"/>
      <c r="DX109" s="896"/>
      <c r="DY109" s="896"/>
      <c r="DZ109" s="929"/>
    </row>
    <row r="110" spans="1:131" s="230" customFormat="1" ht="26.25" customHeight="1" x14ac:dyDescent="0.2">
      <c r="A110" s="807" t="s">
        <v>421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51303008</v>
      </c>
      <c r="AB110" s="889"/>
      <c r="AC110" s="889"/>
      <c r="AD110" s="889"/>
      <c r="AE110" s="890"/>
      <c r="AF110" s="891">
        <v>50314394</v>
      </c>
      <c r="AG110" s="889"/>
      <c r="AH110" s="889"/>
      <c r="AI110" s="889"/>
      <c r="AJ110" s="890"/>
      <c r="AK110" s="891">
        <v>50391851</v>
      </c>
      <c r="AL110" s="889"/>
      <c r="AM110" s="889"/>
      <c r="AN110" s="889"/>
      <c r="AO110" s="890"/>
      <c r="AP110" s="892">
        <v>16.600000000000001</v>
      </c>
      <c r="AQ110" s="893"/>
      <c r="AR110" s="893"/>
      <c r="AS110" s="893"/>
      <c r="AT110" s="894"/>
      <c r="AU110" s="930" t="s">
        <v>69</v>
      </c>
      <c r="AV110" s="931"/>
      <c r="AW110" s="931"/>
      <c r="AX110" s="931"/>
      <c r="AY110" s="931"/>
      <c r="AZ110" s="860" t="s">
        <v>422</v>
      </c>
      <c r="BA110" s="808"/>
      <c r="BB110" s="808"/>
      <c r="BC110" s="808"/>
      <c r="BD110" s="808"/>
      <c r="BE110" s="808"/>
      <c r="BF110" s="808"/>
      <c r="BG110" s="808"/>
      <c r="BH110" s="808"/>
      <c r="BI110" s="808"/>
      <c r="BJ110" s="808"/>
      <c r="BK110" s="808"/>
      <c r="BL110" s="808"/>
      <c r="BM110" s="808"/>
      <c r="BN110" s="808"/>
      <c r="BO110" s="808"/>
      <c r="BP110" s="809"/>
      <c r="BQ110" s="861">
        <v>468334749</v>
      </c>
      <c r="BR110" s="842"/>
      <c r="BS110" s="842"/>
      <c r="BT110" s="842"/>
      <c r="BU110" s="842"/>
      <c r="BV110" s="842">
        <v>470034654</v>
      </c>
      <c r="BW110" s="842"/>
      <c r="BX110" s="842"/>
      <c r="BY110" s="842"/>
      <c r="BZ110" s="842"/>
      <c r="CA110" s="842">
        <v>486277033</v>
      </c>
      <c r="CB110" s="842"/>
      <c r="CC110" s="842"/>
      <c r="CD110" s="842"/>
      <c r="CE110" s="842"/>
      <c r="CF110" s="866">
        <v>160.30000000000001</v>
      </c>
      <c r="CG110" s="867"/>
      <c r="CH110" s="867"/>
      <c r="CI110" s="867"/>
      <c r="CJ110" s="867"/>
      <c r="CK110" s="926" t="s">
        <v>423</v>
      </c>
      <c r="CL110" s="819"/>
      <c r="CM110" s="860" t="s">
        <v>424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4277293</v>
      </c>
      <c r="DH110" s="842"/>
      <c r="DI110" s="842"/>
      <c r="DJ110" s="842"/>
      <c r="DK110" s="842"/>
      <c r="DL110" s="842">
        <v>4029263</v>
      </c>
      <c r="DM110" s="842"/>
      <c r="DN110" s="842"/>
      <c r="DO110" s="842"/>
      <c r="DP110" s="842"/>
      <c r="DQ110" s="842">
        <v>3443834</v>
      </c>
      <c r="DR110" s="842"/>
      <c r="DS110" s="842"/>
      <c r="DT110" s="842"/>
      <c r="DU110" s="842"/>
      <c r="DV110" s="843">
        <v>1.1000000000000001</v>
      </c>
      <c r="DW110" s="843"/>
      <c r="DX110" s="843"/>
      <c r="DY110" s="843"/>
      <c r="DZ110" s="844"/>
    </row>
    <row r="111" spans="1:131" s="230" customFormat="1" ht="26.25" customHeight="1" x14ac:dyDescent="0.2">
      <c r="A111" s="774" t="s">
        <v>425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426</v>
      </c>
      <c r="BA111" s="752"/>
      <c r="BB111" s="752"/>
      <c r="BC111" s="752"/>
      <c r="BD111" s="752"/>
      <c r="BE111" s="752"/>
      <c r="BF111" s="752"/>
      <c r="BG111" s="752"/>
      <c r="BH111" s="752"/>
      <c r="BI111" s="752"/>
      <c r="BJ111" s="752"/>
      <c r="BK111" s="752"/>
      <c r="BL111" s="752"/>
      <c r="BM111" s="752"/>
      <c r="BN111" s="752"/>
      <c r="BO111" s="752"/>
      <c r="BP111" s="753"/>
      <c r="BQ111" s="816">
        <v>4277293</v>
      </c>
      <c r="BR111" s="817"/>
      <c r="BS111" s="817"/>
      <c r="BT111" s="817"/>
      <c r="BU111" s="817"/>
      <c r="BV111" s="817">
        <v>4029263</v>
      </c>
      <c r="BW111" s="817"/>
      <c r="BX111" s="817"/>
      <c r="BY111" s="817"/>
      <c r="BZ111" s="817"/>
      <c r="CA111" s="817">
        <v>3443834</v>
      </c>
      <c r="CB111" s="817"/>
      <c r="CC111" s="817"/>
      <c r="CD111" s="817"/>
      <c r="CE111" s="817"/>
      <c r="CF111" s="875">
        <v>1.1000000000000001</v>
      </c>
      <c r="CG111" s="876"/>
      <c r="CH111" s="876"/>
      <c r="CI111" s="876"/>
      <c r="CJ111" s="876"/>
      <c r="CK111" s="927"/>
      <c r="CL111" s="821"/>
      <c r="CM111" s="815" t="s">
        <v>427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428</v>
      </c>
      <c r="B112" s="913"/>
      <c r="C112" s="752" t="s">
        <v>429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3333333</v>
      </c>
      <c r="AB112" s="780"/>
      <c r="AC112" s="780"/>
      <c r="AD112" s="780"/>
      <c r="AE112" s="781"/>
      <c r="AF112" s="782">
        <v>3333333</v>
      </c>
      <c r="AG112" s="780"/>
      <c r="AH112" s="780"/>
      <c r="AI112" s="780"/>
      <c r="AJ112" s="781"/>
      <c r="AK112" s="782">
        <v>3333333</v>
      </c>
      <c r="AL112" s="780"/>
      <c r="AM112" s="780"/>
      <c r="AN112" s="780"/>
      <c r="AO112" s="781"/>
      <c r="AP112" s="824">
        <v>1.1000000000000001</v>
      </c>
      <c r="AQ112" s="825"/>
      <c r="AR112" s="825"/>
      <c r="AS112" s="825"/>
      <c r="AT112" s="826"/>
      <c r="AU112" s="932"/>
      <c r="AV112" s="933"/>
      <c r="AW112" s="933"/>
      <c r="AX112" s="933"/>
      <c r="AY112" s="933"/>
      <c r="AZ112" s="815" t="s">
        <v>430</v>
      </c>
      <c r="BA112" s="752"/>
      <c r="BB112" s="752"/>
      <c r="BC112" s="752"/>
      <c r="BD112" s="752"/>
      <c r="BE112" s="752"/>
      <c r="BF112" s="752"/>
      <c r="BG112" s="752"/>
      <c r="BH112" s="752"/>
      <c r="BI112" s="752"/>
      <c r="BJ112" s="752"/>
      <c r="BK112" s="752"/>
      <c r="BL112" s="752"/>
      <c r="BM112" s="752"/>
      <c r="BN112" s="752"/>
      <c r="BO112" s="752"/>
      <c r="BP112" s="753"/>
      <c r="BQ112" s="816">
        <v>70512358</v>
      </c>
      <c r="BR112" s="817"/>
      <c r="BS112" s="817"/>
      <c r="BT112" s="817"/>
      <c r="BU112" s="817"/>
      <c r="BV112" s="817">
        <v>68240587</v>
      </c>
      <c r="BW112" s="817"/>
      <c r="BX112" s="817"/>
      <c r="BY112" s="817"/>
      <c r="BZ112" s="817"/>
      <c r="CA112" s="817">
        <v>66355680</v>
      </c>
      <c r="CB112" s="817"/>
      <c r="CC112" s="817"/>
      <c r="CD112" s="817"/>
      <c r="CE112" s="817"/>
      <c r="CF112" s="875">
        <v>21.9</v>
      </c>
      <c r="CG112" s="876"/>
      <c r="CH112" s="876"/>
      <c r="CI112" s="876"/>
      <c r="CJ112" s="876"/>
      <c r="CK112" s="927"/>
      <c r="CL112" s="821"/>
      <c r="CM112" s="815" t="s">
        <v>431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432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5416967</v>
      </c>
      <c r="AB113" s="919"/>
      <c r="AC113" s="919"/>
      <c r="AD113" s="919"/>
      <c r="AE113" s="920"/>
      <c r="AF113" s="921">
        <v>5205317</v>
      </c>
      <c r="AG113" s="919"/>
      <c r="AH113" s="919"/>
      <c r="AI113" s="919"/>
      <c r="AJ113" s="920"/>
      <c r="AK113" s="921">
        <v>4897618</v>
      </c>
      <c r="AL113" s="919"/>
      <c r="AM113" s="919"/>
      <c r="AN113" s="919"/>
      <c r="AO113" s="920"/>
      <c r="AP113" s="922">
        <v>1.6</v>
      </c>
      <c r="AQ113" s="923"/>
      <c r="AR113" s="923"/>
      <c r="AS113" s="923"/>
      <c r="AT113" s="924"/>
      <c r="AU113" s="932"/>
      <c r="AV113" s="933"/>
      <c r="AW113" s="933"/>
      <c r="AX113" s="933"/>
      <c r="AY113" s="933"/>
      <c r="AZ113" s="815" t="s">
        <v>433</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435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436</v>
      </c>
      <c r="BA114" s="752"/>
      <c r="BB114" s="752"/>
      <c r="BC114" s="752"/>
      <c r="BD114" s="752"/>
      <c r="BE114" s="752"/>
      <c r="BF114" s="752"/>
      <c r="BG114" s="752"/>
      <c r="BH114" s="752"/>
      <c r="BI114" s="752"/>
      <c r="BJ114" s="752"/>
      <c r="BK114" s="752"/>
      <c r="BL114" s="752"/>
      <c r="BM114" s="752"/>
      <c r="BN114" s="752"/>
      <c r="BO114" s="752"/>
      <c r="BP114" s="753"/>
      <c r="BQ114" s="816">
        <v>74603304</v>
      </c>
      <c r="BR114" s="817"/>
      <c r="BS114" s="817"/>
      <c r="BT114" s="817"/>
      <c r="BU114" s="817"/>
      <c r="BV114" s="817">
        <v>75184113</v>
      </c>
      <c r="BW114" s="817"/>
      <c r="BX114" s="817"/>
      <c r="BY114" s="817"/>
      <c r="BZ114" s="817"/>
      <c r="CA114" s="817">
        <v>79183907</v>
      </c>
      <c r="CB114" s="817"/>
      <c r="CC114" s="817"/>
      <c r="CD114" s="817"/>
      <c r="CE114" s="817"/>
      <c r="CF114" s="875">
        <v>26.1</v>
      </c>
      <c r="CG114" s="876"/>
      <c r="CH114" s="876"/>
      <c r="CI114" s="876"/>
      <c r="CJ114" s="876"/>
      <c r="CK114" s="927"/>
      <c r="CL114" s="821"/>
      <c r="CM114" s="815" t="s">
        <v>437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569811</v>
      </c>
      <c r="AB115" s="919"/>
      <c r="AC115" s="919"/>
      <c r="AD115" s="919"/>
      <c r="AE115" s="920"/>
      <c r="AF115" s="921">
        <v>624699</v>
      </c>
      <c r="AG115" s="919"/>
      <c r="AH115" s="919"/>
      <c r="AI115" s="919"/>
      <c r="AJ115" s="920"/>
      <c r="AK115" s="921">
        <v>307982</v>
      </c>
      <c r="AL115" s="919"/>
      <c r="AM115" s="919"/>
      <c r="AN115" s="919"/>
      <c r="AO115" s="920"/>
      <c r="AP115" s="922">
        <v>0.1</v>
      </c>
      <c r="AQ115" s="923"/>
      <c r="AR115" s="923"/>
      <c r="AS115" s="923"/>
      <c r="AT115" s="924"/>
      <c r="AU115" s="932"/>
      <c r="AV115" s="933"/>
      <c r="AW115" s="933"/>
      <c r="AX115" s="933"/>
      <c r="AY115" s="933"/>
      <c r="AZ115" s="815" t="s">
        <v>439</v>
      </c>
      <c r="BA115" s="752"/>
      <c r="BB115" s="752"/>
      <c r="BC115" s="752"/>
      <c r="BD115" s="752"/>
      <c r="BE115" s="752"/>
      <c r="BF115" s="752"/>
      <c r="BG115" s="752"/>
      <c r="BH115" s="752"/>
      <c r="BI115" s="752"/>
      <c r="BJ115" s="752"/>
      <c r="BK115" s="752"/>
      <c r="BL115" s="752"/>
      <c r="BM115" s="752"/>
      <c r="BN115" s="752"/>
      <c r="BO115" s="752"/>
      <c r="BP115" s="753"/>
      <c r="BQ115" s="816">
        <v>407174</v>
      </c>
      <c r="BR115" s="817"/>
      <c r="BS115" s="817"/>
      <c r="BT115" s="817"/>
      <c r="BU115" s="817"/>
      <c r="BV115" s="817">
        <v>620359</v>
      </c>
      <c r="BW115" s="817"/>
      <c r="BX115" s="817"/>
      <c r="BY115" s="817"/>
      <c r="BZ115" s="817"/>
      <c r="CA115" s="817">
        <v>520942</v>
      </c>
      <c r="CB115" s="817"/>
      <c r="CC115" s="817"/>
      <c r="CD115" s="817"/>
      <c r="CE115" s="817"/>
      <c r="CF115" s="875">
        <v>0.2</v>
      </c>
      <c r="CG115" s="876"/>
      <c r="CH115" s="876"/>
      <c r="CI115" s="876"/>
      <c r="CJ115" s="876"/>
      <c r="CK115" s="927"/>
      <c r="CL115" s="821"/>
      <c r="CM115" s="815" t="s">
        <v>440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441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444</v>
      </c>
      <c r="Z117" s="897"/>
      <c r="AA117" s="902">
        <v>60623119</v>
      </c>
      <c r="AB117" s="903"/>
      <c r="AC117" s="903"/>
      <c r="AD117" s="903"/>
      <c r="AE117" s="904"/>
      <c r="AF117" s="905">
        <v>59477743</v>
      </c>
      <c r="AG117" s="903"/>
      <c r="AH117" s="903"/>
      <c r="AI117" s="903"/>
      <c r="AJ117" s="904"/>
      <c r="AK117" s="905">
        <v>58930784</v>
      </c>
      <c r="AL117" s="903"/>
      <c r="AM117" s="903"/>
      <c r="AN117" s="903"/>
      <c r="AO117" s="904"/>
      <c r="AP117" s="906"/>
      <c r="AQ117" s="907"/>
      <c r="AR117" s="907"/>
      <c r="AS117" s="907"/>
      <c r="AT117" s="908"/>
      <c r="AU117" s="932"/>
      <c r="AV117" s="933"/>
      <c r="AW117" s="933"/>
      <c r="AX117" s="933"/>
      <c r="AY117" s="933"/>
      <c r="AZ117" s="863" t="s">
        <v>445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420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417</v>
      </c>
      <c r="AB118" s="896"/>
      <c r="AC118" s="896"/>
      <c r="AD118" s="896"/>
      <c r="AE118" s="897"/>
      <c r="AF118" s="898" t="s">
        <v>418</v>
      </c>
      <c r="AG118" s="896"/>
      <c r="AH118" s="896"/>
      <c r="AI118" s="896"/>
      <c r="AJ118" s="897"/>
      <c r="AK118" s="898" t="s">
        <v>294</v>
      </c>
      <c r="AL118" s="896"/>
      <c r="AM118" s="896"/>
      <c r="AN118" s="896"/>
      <c r="AO118" s="897"/>
      <c r="AP118" s="899" t="s">
        <v>419</v>
      </c>
      <c r="AQ118" s="900"/>
      <c r="AR118" s="900"/>
      <c r="AS118" s="900"/>
      <c r="AT118" s="901"/>
      <c r="AU118" s="932"/>
      <c r="AV118" s="933"/>
      <c r="AW118" s="933"/>
      <c r="AX118" s="933"/>
      <c r="AY118" s="933"/>
      <c r="AZ118" s="838" t="s">
        <v>447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423</v>
      </c>
      <c r="B119" s="819"/>
      <c r="C119" s="860" t="s">
        <v>424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558781</v>
      </c>
      <c r="AB119" s="889"/>
      <c r="AC119" s="889"/>
      <c r="AD119" s="889"/>
      <c r="AE119" s="890"/>
      <c r="AF119" s="891">
        <v>594331</v>
      </c>
      <c r="AG119" s="889"/>
      <c r="AH119" s="889"/>
      <c r="AI119" s="889"/>
      <c r="AJ119" s="890"/>
      <c r="AK119" s="891">
        <v>270147</v>
      </c>
      <c r="AL119" s="889"/>
      <c r="AM119" s="889"/>
      <c r="AN119" s="889"/>
      <c r="AO119" s="890"/>
      <c r="AP119" s="892">
        <v>0.1</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449</v>
      </c>
      <c r="BP119" s="878"/>
      <c r="BQ119" s="879">
        <v>618134878</v>
      </c>
      <c r="BR119" s="845"/>
      <c r="BS119" s="845"/>
      <c r="BT119" s="845"/>
      <c r="BU119" s="845"/>
      <c r="BV119" s="845">
        <v>618108976</v>
      </c>
      <c r="BW119" s="845"/>
      <c r="BX119" s="845"/>
      <c r="BY119" s="845"/>
      <c r="BZ119" s="845"/>
      <c r="CA119" s="845">
        <v>635781396</v>
      </c>
      <c r="CB119" s="845"/>
      <c r="CC119" s="845"/>
      <c r="CD119" s="845"/>
      <c r="CE119" s="845"/>
      <c r="CF119" s="748"/>
      <c r="CG119" s="749"/>
      <c r="CH119" s="749"/>
      <c r="CI119" s="749"/>
      <c r="CJ119" s="834"/>
      <c r="CK119" s="928"/>
      <c r="CL119" s="823"/>
      <c r="CM119" s="838" t="s">
        <v>450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451</v>
      </c>
      <c r="AV120" s="881"/>
      <c r="AW120" s="881"/>
      <c r="AX120" s="881"/>
      <c r="AY120" s="882"/>
      <c r="AZ120" s="860" t="s">
        <v>452</v>
      </c>
      <c r="BA120" s="808"/>
      <c r="BB120" s="808"/>
      <c r="BC120" s="808"/>
      <c r="BD120" s="808"/>
      <c r="BE120" s="808"/>
      <c r="BF120" s="808"/>
      <c r="BG120" s="808"/>
      <c r="BH120" s="808"/>
      <c r="BI120" s="808"/>
      <c r="BJ120" s="808"/>
      <c r="BK120" s="808"/>
      <c r="BL120" s="808"/>
      <c r="BM120" s="808"/>
      <c r="BN120" s="808"/>
      <c r="BO120" s="808"/>
      <c r="BP120" s="809"/>
      <c r="BQ120" s="861">
        <v>74211070</v>
      </c>
      <c r="BR120" s="842"/>
      <c r="BS120" s="842"/>
      <c r="BT120" s="842"/>
      <c r="BU120" s="842"/>
      <c r="BV120" s="842">
        <v>84981439</v>
      </c>
      <c r="BW120" s="842"/>
      <c r="BX120" s="842"/>
      <c r="BY120" s="842"/>
      <c r="BZ120" s="842"/>
      <c r="CA120" s="842">
        <v>89334021</v>
      </c>
      <c r="CB120" s="842"/>
      <c r="CC120" s="842"/>
      <c r="CD120" s="842"/>
      <c r="CE120" s="842"/>
      <c r="CF120" s="866">
        <v>29.4</v>
      </c>
      <c r="CG120" s="867"/>
      <c r="CH120" s="867"/>
      <c r="CI120" s="867"/>
      <c r="CJ120" s="867"/>
      <c r="CK120" s="868" t="s">
        <v>453</v>
      </c>
      <c r="CL120" s="852"/>
      <c r="CM120" s="852"/>
      <c r="CN120" s="852"/>
      <c r="CO120" s="853"/>
      <c r="CP120" s="872" t="s">
        <v>399</v>
      </c>
      <c r="CQ120" s="873"/>
      <c r="CR120" s="873"/>
      <c r="CS120" s="873"/>
      <c r="CT120" s="873"/>
      <c r="CU120" s="873"/>
      <c r="CV120" s="873"/>
      <c r="CW120" s="873"/>
      <c r="CX120" s="873"/>
      <c r="CY120" s="873"/>
      <c r="CZ120" s="873"/>
      <c r="DA120" s="873"/>
      <c r="DB120" s="873"/>
      <c r="DC120" s="873"/>
      <c r="DD120" s="873"/>
      <c r="DE120" s="873"/>
      <c r="DF120" s="874"/>
      <c r="DG120" s="861">
        <v>49625542</v>
      </c>
      <c r="DH120" s="842"/>
      <c r="DI120" s="842"/>
      <c r="DJ120" s="842"/>
      <c r="DK120" s="842"/>
      <c r="DL120" s="842">
        <v>48546654</v>
      </c>
      <c r="DM120" s="842"/>
      <c r="DN120" s="842"/>
      <c r="DO120" s="842"/>
      <c r="DP120" s="842"/>
      <c r="DQ120" s="842">
        <v>47414393</v>
      </c>
      <c r="DR120" s="842"/>
      <c r="DS120" s="842"/>
      <c r="DT120" s="842"/>
      <c r="DU120" s="842"/>
      <c r="DV120" s="843">
        <v>15.6</v>
      </c>
      <c r="DW120" s="843"/>
      <c r="DX120" s="843"/>
      <c r="DY120" s="843"/>
      <c r="DZ120" s="844"/>
    </row>
    <row r="121" spans="1:130" s="230" customFormat="1" ht="26.25" customHeight="1" x14ac:dyDescent="0.2">
      <c r="A121" s="820"/>
      <c r="B121" s="821"/>
      <c r="C121" s="863" t="s">
        <v>454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455</v>
      </c>
      <c r="BA121" s="752"/>
      <c r="BB121" s="752"/>
      <c r="BC121" s="752"/>
      <c r="BD121" s="752"/>
      <c r="BE121" s="752"/>
      <c r="BF121" s="752"/>
      <c r="BG121" s="752"/>
      <c r="BH121" s="752"/>
      <c r="BI121" s="752"/>
      <c r="BJ121" s="752"/>
      <c r="BK121" s="752"/>
      <c r="BL121" s="752"/>
      <c r="BM121" s="752"/>
      <c r="BN121" s="752"/>
      <c r="BO121" s="752"/>
      <c r="BP121" s="753"/>
      <c r="BQ121" s="816">
        <v>99277427</v>
      </c>
      <c r="BR121" s="817"/>
      <c r="BS121" s="817"/>
      <c r="BT121" s="817"/>
      <c r="BU121" s="817"/>
      <c r="BV121" s="817">
        <v>99319276</v>
      </c>
      <c r="BW121" s="817"/>
      <c r="BX121" s="817"/>
      <c r="BY121" s="817"/>
      <c r="BZ121" s="817"/>
      <c r="CA121" s="817">
        <v>102875165</v>
      </c>
      <c r="CB121" s="817"/>
      <c r="CC121" s="817"/>
      <c r="CD121" s="817"/>
      <c r="CE121" s="817"/>
      <c r="CF121" s="875">
        <v>33.9</v>
      </c>
      <c r="CG121" s="876"/>
      <c r="CH121" s="876"/>
      <c r="CI121" s="876"/>
      <c r="CJ121" s="876"/>
      <c r="CK121" s="869"/>
      <c r="CL121" s="855"/>
      <c r="CM121" s="855"/>
      <c r="CN121" s="855"/>
      <c r="CO121" s="856"/>
      <c r="CP121" s="835" t="s">
        <v>398</v>
      </c>
      <c r="CQ121" s="836"/>
      <c r="CR121" s="836"/>
      <c r="CS121" s="836"/>
      <c r="CT121" s="836"/>
      <c r="CU121" s="836"/>
      <c r="CV121" s="836"/>
      <c r="CW121" s="836"/>
      <c r="CX121" s="836"/>
      <c r="CY121" s="836"/>
      <c r="CZ121" s="836"/>
      <c r="DA121" s="836"/>
      <c r="DB121" s="836"/>
      <c r="DC121" s="836"/>
      <c r="DD121" s="836"/>
      <c r="DE121" s="836"/>
      <c r="DF121" s="837"/>
      <c r="DG121" s="816">
        <v>18228917</v>
      </c>
      <c r="DH121" s="817"/>
      <c r="DI121" s="817"/>
      <c r="DJ121" s="817"/>
      <c r="DK121" s="817"/>
      <c r="DL121" s="817">
        <v>17296955</v>
      </c>
      <c r="DM121" s="817"/>
      <c r="DN121" s="817"/>
      <c r="DO121" s="817"/>
      <c r="DP121" s="817"/>
      <c r="DQ121" s="817">
        <v>16210072</v>
      </c>
      <c r="DR121" s="817"/>
      <c r="DS121" s="817"/>
      <c r="DT121" s="817"/>
      <c r="DU121" s="817"/>
      <c r="DV121" s="794">
        <v>5.3</v>
      </c>
      <c r="DW121" s="794"/>
      <c r="DX121" s="794"/>
      <c r="DY121" s="794"/>
      <c r="DZ121" s="795"/>
    </row>
    <row r="122" spans="1:130" s="230" customFormat="1" ht="26.25" customHeight="1" x14ac:dyDescent="0.2">
      <c r="A122" s="820"/>
      <c r="B122" s="821"/>
      <c r="C122" s="815" t="s">
        <v>437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456</v>
      </c>
      <c r="BA122" s="839"/>
      <c r="BB122" s="839"/>
      <c r="BC122" s="839"/>
      <c r="BD122" s="839"/>
      <c r="BE122" s="839"/>
      <c r="BF122" s="839"/>
      <c r="BG122" s="839"/>
      <c r="BH122" s="839"/>
      <c r="BI122" s="839"/>
      <c r="BJ122" s="839"/>
      <c r="BK122" s="839"/>
      <c r="BL122" s="839"/>
      <c r="BM122" s="839"/>
      <c r="BN122" s="839"/>
      <c r="BO122" s="839"/>
      <c r="BP122" s="840"/>
      <c r="BQ122" s="879">
        <v>388043654</v>
      </c>
      <c r="BR122" s="845"/>
      <c r="BS122" s="845"/>
      <c r="BT122" s="845"/>
      <c r="BU122" s="845"/>
      <c r="BV122" s="845">
        <v>385172213</v>
      </c>
      <c r="BW122" s="845"/>
      <c r="BX122" s="845"/>
      <c r="BY122" s="845"/>
      <c r="BZ122" s="845"/>
      <c r="CA122" s="845">
        <v>382583035</v>
      </c>
      <c r="CB122" s="845"/>
      <c r="CC122" s="845"/>
      <c r="CD122" s="845"/>
      <c r="CE122" s="845"/>
      <c r="CF122" s="846">
        <v>126.1</v>
      </c>
      <c r="CG122" s="847"/>
      <c r="CH122" s="847"/>
      <c r="CI122" s="847"/>
      <c r="CJ122" s="847"/>
      <c r="CK122" s="869"/>
      <c r="CL122" s="855"/>
      <c r="CM122" s="855"/>
      <c r="CN122" s="855"/>
      <c r="CO122" s="856"/>
      <c r="CP122" s="835" t="s">
        <v>457</v>
      </c>
      <c r="CQ122" s="836"/>
      <c r="CR122" s="836"/>
      <c r="CS122" s="836"/>
      <c r="CT122" s="836"/>
      <c r="CU122" s="836"/>
      <c r="CV122" s="836"/>
      <c r="CW122" s="836"/>
      <c r="CX122" s="836"/>
      <c r="CY122" s="836"/>
      <c r="CZ122" s="836"/>
      <c r="DA122" s="836"/>
      <c r="DB122" s="836"/>
      <c r="DC122" s="836"/>
      <c r="DD122" s="836"/>
      <c r="DE122" s="836"/>
      <c r="DF122" s="837"/>
      <c r="DG122" s="816">
        <v>679246</v>
      </c>
      <c r="DH122" s="817"/>
      <c r="DI122" s="817"/>
      <c r="DJ122" s="817"/>
      <c r="DK122" s="817"/>
      <c r="DL122" s="817">
        <v>399380</v>
      </c>
      <c r="DM122" s="817"/>
      <c r="DN122" s="817"/>
      <c r="DO122" s="817"/>
      <c r="DP122" s="817"/>
      <c r="DQ122" s="817">
        <v>942542</v>
      </c>
      <c r="DR122" s="817"/>
      <c r="DS122" s="817"/>
      <c r="DT122" s="817"/>
      <c r="DU122" s="817"/>
      <c r="DV122" s="794">
        <v>0.3</v>
      </c>
      <c r="DW122" s="794"/>
      <c r="DX122" s="794"/>
      <c r="DY122" s="794"/>
      <c r="DZ122" s="795"/>
    </row>
    <row r="123" spans="1:130" s="230" customFormat="1" ht="26.25" customHeight="1" x14ac:dyDescent="0.2">
      <c r="A123" s="820"/>
      <c r="B123" s="821"/>
      <c r="C123" s="815" t="s">
        <v>443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458</v>
      </c>
      <c r="BP123" s="878"/>
      <c r="BQ123" s="832">
        <v>561532151</v>
      </c>
      <c r="BR123" s="833"/>
      <c r="BS123" s="833"/>
      <c r="BT123" s="833"/>
      <c r="BU123" s="833"/>
      <c r="BV123" s="833">
        <v>569472928</v>
      </c>
      <c r="BW123" s="833"/>
      <c r="BX123" s="833"/>
      <c r="BY123" s="833"/>
      <c r="BZ123" s="833"/>
      <c r="CA123" s="833">
        <v>574792221</v>
      </c>
      <c r="CB123" s="833"/>
      <c r="CC123" s="833"/>
      <c r="CD123" s="833"/>
      <c r="CE123" s="833"/>
      <c r="CF123" s="748"/>
      <c r="CG123" s="749"/>
      <c r="CH123" s="749"/>
      <c r="CI123" s="749"/>
      <c r="CJ123" s="834"/>
      <c r="CK123" s="869"/>
      <c r="CL123" s="855"/>
      <c r="CM123" s="855"/>
      <c r="CN123" s="855"/>
      <c r="CO123" s="856"/>
      <c r="CP123" s="835" t="s">
        <v>459</v>
      </c>
      <c r="CQ123" s="836"/>
      <c r="CR123" s="836"/>
      <c r="CS123" s="836"/>
      <c r="CT123" s="836"/>
      <c r="CU123" s="836"/>
      <c r="CV123" s="836"/>
      <c r="CW123" s="836"/>
      <c r="CX123" s="836"/>
      <c r="CY123" s="836"/>
      <c r="CZ123" s="836"/>
      <c r="DA123" s="836"/>
      <c r="DB123" s="836"/>
      <c r="DC123" s="836"/>
      <c r="DD123" s="836"/>
      <c r="DE123" s="836"/>
      <c r="DF123" s="837"/>
      <c r="DG123" s="779">
        <v>786409</v>
      </c>
      <c r="DH123" s="780"/>
      <c r="DI123" s="780"/>
      <c r="DJ123" s="780"/>
      <c r="DK123" s="781"/>
      <c r="DL123" s="782">
        <v>877099</v>
      </c>
      <c r="DM123" s="780"/>
      <c r="DN123" s="780"/>
      <c r="DO123" s="780"/>
      <c r="DP123" s="781"/>
      <c r="DQ123" s="782">
        <v>891597</v>
      </c>
      <c r="DR123" s="780"/>
      <c r="DS123" s="780"/>
      <c r="DT123" s="780"/>
      <c r="DU123" s="781"/>
      <c r="DV123" s="824">
        <v>0.3</v>
      </c>
      <c r="DW123" s="825"/>
      <c r="DX123" s="825"/>
      <c r="DY123" s="825"/>
      <c r="DZ123" s="826"/>
    </row>
    <row r="124" spans="1:130" s="230" customFormat="1" ht="26.25" customHeight="1" thickBot="1" x14ac:dyDescent="0.25">
      <c r="A124" s="820"/>
      <c r="B124" s="821"/>
      <c r="C124" s="815" t="s">
        <v>446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v>3252</v>
      </c>
      <c r="AB124" s="780"/>
      <c r="AC124" s="780"/>
      <c r="AD124" s="780"/>
      <c r="AE124" s="781"/>
      <c r="AF124" s="782">
        <v>22627</v>
      </c>
      <c r="AG124" s="780"/>
      <c r="AH124" s="780"/>
      <c r="AI124" s="780"/>
      <c r="AJ124" s="781"/>
      <c r="AK124" s="782">
        <v>30012</v>
      </c>
      <c r="AL124" s="780"/>
      <c r="AM124" s="780"/>
      <c r="AN124" s="780"/>
      <c r="AO124" s="781"/>
      <c r="AP124" s="824">
        <v>0</v>
      </c>
      <c r="AQ124" s="825"/>
      <c r="AR124" s="825"/>
      <c r="AS124" s="825"/>
      <c r="AT124" s="826"/>
      <c r="AU124" s="827" t="s">
        <v>460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18.899999999999999</v>
      </c>
      <c r="BR124" s="831"/>
      <c r="BS124" s="831"/>
      <c r="BT124" s="831"/>
      <c r="BU124" s="831"/>
      <c r="BV124" s="831">
        <v>16.399999999999999</v>
      </c>
      <c r="BW124" s="831"/>
      <c r="BX124" s="831"/>
      <c r="BY124" s="831"/>
      <c r="BZ124" s="831"/>
      <c r="CA124" s="831">
        <v>20.100000000000001</v>
      </c>
      <c r="CB124" s="831"/>
      <c r="CC124" s="831"/>
      <c r="CD124" s="831"/>
      <c r="CE124" s="831"/>
      <c r="CF124" s="726"/>
      <c r="CG124" s="727"/>
      <c r="CH124" s="727"/>
      <c r="CI124" s="727"/>
      <c r="CJ124" s="862"/>
      <c r="CK124" s="870"/>
      <c r="CL124" s="870"/>
      <c r="CM124" s="870"/>
      <c r="CN124" s="870"/>
      <c r="CO124" s="871"/>
      <c r="CP124" s="835" t="s">
        <v>461</v>
      </c>
      <c r="CQ124" s="836"/>
      <c r="CR124" s="836"/>
      <c r="CS124" s="836"/>
      <c r="CT124" s="836"/>
      <c r="CU124" s="836"/>
      <c r="CV124" s="836"/>
      <c r="CW124" s="836"/>
      <c r="CX124" s="836"/>
      <c r="CY124" s="836"/>
      <c r="CZ124" s="836"/>
      <c r="DA124" s="836"/>
      <c r="DB124" s="836"/>
      <c r="DC124" s="836"/>
      <c r="DD124" s="836"/>
      <c r="DE124" s="836"/>
      <c r="DF124" s="837"/>
      <c r="DG124" s="763">
        <v>1192244</v>
      </c>
      <c r="DH124" s="764"/>
      <c r="DI124" s="764"/>
      <c r="DJ124" s="764"/>
      <c r="DK124" s="765"/>
      <c r="DL124" s="766">
        <v>1120499</v>
      </c>
      <c r="DM124" s="764"/>
      <c r="DN124" s="764"/>
      <c r="DO124" s="764"/>
      <c r="DP124" s="765"/>
      <c r="DQ124" s="766">
        <v>897076</v>
      </c>
      <c r="DR124" s="764"/>
      <c r="DS124" s="764"/>
      <c r="DT124" s="764"/>
      <c r="DU124" s="765"/>
      <c r="DV124" s="848">
        <v>0.3</v>
      </c>
      <c r="DW124" s="849"/>
      <c r="DX124" s="849"/>
      <c r="DY124" s="849"/>
      <c r="DZ124" s="850"/>
    </row>
    <row r="125" spans="1:130" s="230" customFormat="1" ht="26.25" customHeight="1" x14ac:dyDescent="0.2">
      <c r="A125" s="820"/>
      <c r="B125" s="821"/>
      <c r="C125" s="815" t="s">
        <v>448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462</v>
      </c>
      <c r="CL125" s="852"/>
      <c r="CM125" s="852"/>
      <c r="CN125" s="852"/>
      <c r="CO125" s="853"/>
      <c r="CP125" s="860" t="s">
        <v>463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450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464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465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7778</v>
      </c>
      <c r="AB127" s="780"/>
      <c r="AC127" s="780"/>
      <c r="AD127" s="780"/>
      <c r="AE127" s="781"/>
      <c r="AF127" s="782">
        <v>7741</v>
      </c>
      <c r="AG127" s="780"/>
      <c r="AH127" s="780"/>
      <c r="AI127" s="780"/>
      <c r="AJ127" s="781"/>
      <c r="AK127" s="782">
        <v>7823</v>
      </c>
      <c r="AL127" s="780"/>
      <c r="AM127" s="780"/>
      <c r="AN127" s="780"/>
      <c r="AO127" s="781"/>
      <c r="AP127" s="824">
        <v>0</v>
      </c>
      <c r="AQ127" s="825"/>
      <c r="AR127" s="825"/>
      <c r="AS127" s="825"/>
      <c r="AT127" s="826"/>
      <c r="AU127" s="232"/>
      <c r="AV127" s="232"/>
      <c r="AW127" s="232"/>
      <c r="AX127" s="841" t="s">
        <v>466</v>
      </c>
      <c r="AY127" s="812"/>
      <c r="AZ127" s="812"/>
      <c r="BA127" s="812"/>
      <c r="BB127" s="812"/>
      <c r="BC127" s="812"/>
      <c r="BD127" s="812"/>
      <c r="BE127" s="813"/>
      <c r="BF127" s="811" t="s">
        <v>467</v>
      </c>
      <c r="BG127" s="812"/>
      <c r="BH127" s="812"/>
      <c r="BI127" s="812"/>
      <c r="BJ127" s="812"/>
      <c r="BK127" s="812"/>
      <c r="BL127" s="813"/>
      <c r="BM127" s="811" t="s">
        <v>468</v>
      </c>
      <c r="BN127" s="812"/>
      <c r="BO127" s="812"/>
      <c r="BP127" s="812"/>
      <c r="BQ127" s="812"/>
      <c r="BR127" s="812"/>
      <c r="BS127" s="813"/>
      <c r="BT127" s="811" t="s">
        <v>469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470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471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472</v>
      </c>
      <c r="X128" s="798"/>
      <c r="Y128" s="798"/>
      <c r="Z128" s="799"/>
      <c r="AA128" s="800">
        <v>12633317</v>
      </c>
      <c r="AB128" s="801"/>
      <c r="AC128" s="801"/>
      <c r="AD128" s="801"/>
      <c r="AE128" s="802"/>
      <c r="AF128" s="803">
        <v>14044183</v>
      </c>
      <c r="AG128" s="801"/>
      <c r="AH128" s="801"/>
      <c r="AI128" s="801"/>
      <c r="AJ128" s="802"/>
      <c r="AK128" s="803">
        <v>14137013</v>
      </c>
      <c r="AL128" s="801"/>
      <c r="AM128" s="801"/>
      <c r="AN128" s="801"/>
      <c r="AO128" s="802"/>
      <c r="AP128" s="804"/>
      <c r="AQ128" s="805"/>
      <c r="AR128" s="805"/>
      <c r="AS128" s="805"/>
      <c r="AT128" s="806"/>
      <c r="AU128" s="232"/>
      <c r="AV128" s="232"/>
      <c r="AW128" s="232"/>
      <c r="AX128" s="807" t="s">
        <v>473</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474</v>
      </c>
      <c r="CQ128" s="730"/>
      <c r="CR128" s="730"/>
      <c r="CS128" s="730"/>
      <c r="CT128" s="730"/>
      <c r="CU128" s="730"/>
      <c r="CV128" s="730"/>
      <c r="CW128" s="730"/>
      <c r="CX128" s="730"/>
      <c r="CY128" s="730"/>
      <c r="CZ128" s="730"/>
      <c r="DA128" s="730"/>
      <c r="DB128" s="730"/>
      <c r="DC128" s="730"/>
      <c r="DD128" s="730"/>
      <c r="DE128" s="730"/>
      <c r="DF128" s="731"/>
      <c r="DG128" s="790">
        <v>407174</v>
      </c>
      <c r="DH128" s="791"/>
      <c r="DI128" s="791"/>
      <c r="DJ128" s="791"/>
      <c r="DK128" s="791"/>
      <c r="DL128" s="791">
        <v>620359</v>
      </c>
      <c r="DM128" s="791"/>
      <c r="DN128" s="791"/>
      <c r="DO128" s="791"/>
      <c r="DP128" s="791"/>
      <c r="DQ128" s="791">
        <v>520942</v>
      </c>
      <c r="DR128" s="791"/>
      <c r="DS128" s="791"/>
      <c r="DT128" s="791"/>
      <c r="DU128" s="791"/>
      <c r="DV128" s="792">
        <v>0.2</v>
      </c>
      <c r="DW128" s="792"/>
      <c r="DX128" s="792"/>
      <c r="DY128" s="792"/>
      <c r="DZ128" s="793"/>
    </row>
    <row r="129" spans="1:131" s="230"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475</v>
      </c>
      <c r="X129" s="777"/>
      <c r="Y129" s="777"/>
      <c r="Z129" s="778"/>
      <c r="AA129" s="779">
        <v>326717230</v>
      </c>
      <c r="AB129" s="780"/>
      <c r="AC129" s="780"/>
      <c r="AD129" s="780"/>
      <c r="AE129" s="781"/>
      <c r="AF129" s="782">
        <v>322781920</v>
      </c>
      <c r="AG129" s="780"/>
      <c r="AH129" s="780"/>
      <c r="AI129" s="780"/>
      <c r="AJ129" s="781"/>
      <c r="AK129" s="782">
        <v>330447137</v>
      </c>
      <c r="AL129" s="780"/>
      <c r="AM129" s="780"/>
      <c r="AN129" s="780"/>
      <c r="AO129" s="781"/>
      <c r="AP129" s="783"/>
      <c r="AQ129" s="784"/>
      <c r="AR129" s="784"/>
      <c r="AS129" s="784"/>
      <c r="AT129" s="785"/>
      <c r="AU129" s="233"/>
      <c r="AV129" s="233"/>
      <c r="AW129" s="233"/>
      <c r="AX129" s="751" t="s">
        <v>476</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478</v>
      </c>
      <c r="X130" s="777"/>
      <c r="Y130" s="777"/>
      <c r="Z130" s="778"/>
      <c r="AA130" s="779">
        <v>27323304</v>
      </c>
      <c r="AB130" s="780"/>
      <c r="AC130" s="780"/>
      <c r="AD130" s="780"/>
      <c r="AE130" s="781"/>
      <c r="AF130" s="782">
        <v>26828828</v>
      </c>
      <c r="AG130" s="780"/>
      <c r="AH130" s="780"/>
      <c r="AI130" s="780"/>
      <c r="AJ130" s="781"/>
      <c r="AK130" s="782">
        <v>27026449</v>
      </c>
      <c r="AL130" s="780"/>
      <c r="AM130" s="780"/>
      <c r="AN130" s="780"/>
      <c r="AO130" s="781"/>
      <c r="AP130" s="783"/>
      <c r="AQ130" s="784"/>
      <c r="AR130" s="784"/>
      <c r="AS130" s="784"/>
      <c r="AT130" s="785"/>
      <c r="AU130" s="233"/>
      <c r="AV130" s="233"/>
      <c r="AW130" s="233"/>
      <c r="AX130" s="751" t="s">
        <v>479</v>
      </c>
      <c r="AY130" s="752"/>
      <c r="AZ130" s="752"/>
      <c r="BA130" s="752"/>
      <c r="BB130" s="752"/>
      <c r="BC130" s="752"/>
      <c r="BD130" s="752"/>
      <c r="BE130" s="753"/>
      <c r="BF130" s="754">
        <v>6.3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480</v>
      </c>
      <c r="X131" s="761"/>
      <c r="Y131" s="761"/>
      <c r="Z131" s="762"/>
      <c r="AA131" s="763">
        <v>299393926</v>
      </c>
      <c r="AB131" s="764"/>
      <c r="AC131" s="764"/>
      <c r="AD131" s="764"/>
      <c r="AE131" s="765"/>
      <c r="AF131" s="766">
        <v>295953092</v>
      </c>
      <c r="AG131" s="764"/>
      <c r="AH131" s="764"/>
      <c r="AI131" s="764"/>
      <c r="AJ131" s="765"/>
      <c r="AK131" s="766">
        <v>303420688</v>
      </c>
      <c r="AL131" s="764"/>
      <c r="AM131" s="764"/>
      <c r="AN131" s="764"/>
      <c r="AO131" s="765"/>
      <c r="AP131" s="767"/>
      <c r="AQ131" s="768"/>
      <c r="AR131" s="768"/>
      <c r="AS131" s="768"/>
      <c r="AT131" s="769"/>
      <c r="AU131" s="233"/>
      <c r="AV131" s="233"/>
      <c r="AW131" s="233"/>
      <c r="AX131" s="729" t="s">
        <v>481</v>
      </c>
      <c r="AY131" s="730"/>
      <c r="AZ131" s="730"/>
      <c r="BA131" s="730"/>
      <c r="BB131" s="730"/>
      <c r="BC131" s="730"/>
      <c r="BD131" s="730"/>
      <c r="BE131" s="731"/>
      <c r="BF131" s="732">
        <v>20.100000000000001</v>
      </c>
      <c r="BG131" s="733"/>
      <c r="BH131" s="733"/>
      <c r="BI131" s="733"/>
      <c r="BJ131" s="733"/>
      <c r="BK131" s="733"/>
      <c r="BL131" s="734"/>
      <c r="BM131" s="732">
        <v>400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482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483</v>
      </c>
      <c r="W132" s="742"/>
      <c r="X132" s="742"/>
      <c r="Y132" s="742"/>
      <c r="Z132" s="743"/>
      <c r="AA132" s="744">
        <v>6.9027779809999998</v>
      </c>
      <c r="AB132" s="745"/>
      <c r="AC132" s="745"/>
      <c r="AD132" s="745"/>
      <c r="AE132" s="746"/>
      <c r="AF132" s="747">
        <v>6.286378654</v>
      </c>
      <c r="AG132" s="745"/>
      <c r="AH132" s="745"/>
      <c r="AI132" s="745"/>
      <c r="AJ132" s="746"/>
      <c r="AK132" s="747">
        <v>5.8556725700000003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484</v>
      </c>
      <c r="W133" s="721"/>
      <c r="X133" s="721"/>
      <c r="Y133" s="721"/>
      <c r="Z133" s="722"/>
      <c r="AA133" s="723">
        <v>6.5</v>
      </c>
      <c r="AB133" s="724"/>
      <c r="AC133" s="724"/>
      <c r="AD133" s="724"/>
      <c r="AE133" s="725"/>
      <c r="AF133" s="723">
        <v>6.6</v>
      </c>
      <c r="AG133" s="724"/>
      <c r="AH133" s="724"/>
      <c r="AI133" s="724"/>
      <c r="AJ133" s="725"/>
      <c r="AK133" s="723">
        <v>6.3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vqWnenjec2tkGqPXoPexMzTmMezvyDK1c9/nQoQ8UT9wjeJdCKj+G62XDv/ijiDLAyVOqHwjC+XH0Q5rFoiaw==" saltValue="rU0GcV8xmxm5H5cj1juiQ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2" zoomScale="55" zoomScaleNormal="85" zoomScaleSheetLayoutView="55" workbookViewId="0">
      <selection activeCell="BO5" sqref="BO5"/>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791ihQYwgaKGfUgAiNLz3B+RWJKzMjFkgYgM0ISZY2Sk6g0zsGX53GBliFXGQ9QU1ErFP9qb244pXs/MsnR/A==" saltValue="X4Wiyu6Vs+1fXUPUQHE06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H33"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ailRfSSu/M82XFm9vSOjxPVu6+zLp9FjMAeKz5k0WJ0qAerOqJi7cUf5S+qwclG6shDdF2sZzukyVld7caxZQ==" saltValue="LtZypfLtdy+CcPyxtOmF0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1" zoomScale="55" zoomScaleSheetLayoutView="55"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0" t="s">
        <v>488</v>
      </c>
      <c r="AP7" s="272"/>
      <c r="AQ7" s="273" t="s">
        <v>489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1"/>
      <c r="AP8" s="278" t="s">
        <v>490</v>
      </c>
      <c r="AQ8" s="279" t="s">
        <v>491</v>
      </c>
      <c r="AR8" s="280" t="s">
        <v>492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2" t="s">
        <v>493</v>
      </c>
      <c r="AL9" s="1133"/>
      <c r="AM9" s="1133"/>
      <c r="AN9" s="1134"/>
      <c r="AO9" s="281">
        <v>128583776</v>
      </c>
      <c r="AP9" s="281">
        <v>95600</v>
      </c>
      <c r="AQ9" s="282">
        <v>103356</v>
      </c>
      <c r="AR9" s="283">
        <v>-7.5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2" t="s">
        <v>494</v>
      </c>
      <c r="AL10" s="1133"/>
      <c r="AM10" s="1133"/>
      <c r="AN10" s="1134"/>
      <c r="AO10" s="284" t="s">
        <v>495</v>
      </c>
      <c r="AP10" s="284" t="s">
        <v>495</v>
      </c>
      <c r="AQ10" s="285">
        <v>104</v>
      </c>
      <c r="AR10" s="286" t="s">
        <v>495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2" t="s">
        <v>496</v>
      </c>
      <c r="AL11" s="1133"/>
      <c r="AM11" s="1133"/>
      <c r="AN11" s="1134"/>
      <c r="AO11" s="284">
        <v>1783685</v>
      </c>
      <c r="AP11" s="284">
        <v>1326</v>
      </c>
      <c r="AQ11" s="285">
        <v>1054</v>
      </c>
      <c r="AR11" s="286">
        <v>25.8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2" t="s">
        <v>497</v>
      </c>
      <c r="AL12" s="1133"/>
      <c r="AM12" s="1133"/>
      <c r="AN12" s="1134"/>
      <c r="AO12" s="284" t="s">
        <v>495</v>
      </c>
      <c r="AP12" s="284" t="s">
        <v>495</v>
      </c>
      <c r="AQ12" s="285">
        <v>3</v>
      </c>
      <c r="AR12" s="286" t="s">
        <v>495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2" t="s">
        <v>498</v>
      </c>
      <c r="AL13" s="1133"/>
      <c r="AM13" s="1133"/>
      <c r="AN13" s="1134"/>
      <c r="AO13" s="284">
        <v>2194431</v>
      </c>
      <c r="AP13" s="284">
        <v>1632</v>
      </c>
      <c r="AQ13" s="285">
        <v>1918</v>
      </c>
      <c r="AR13" s="286">
        <v>-14.9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2" t="s">
        <v>499</v>
      </c>
      <c r="AL14" s="1133"/>
      <c r="AM14" s="1133"/>
      <c r="AN14" s="1134"/>
      <c r="AO14" s="284">
        <v>1063283</v>
      </c>
      <c r="AP14" s="284">
        <v>791</v>
      </c>
      <c r="AQ14" s="285">
        <v>1336</v>
      </c>
      <c r="AR14" s="286">
        <v>-40.799999999999997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5" t="s">
        <v>500</v>
      </c>
      <c r="AL15" s="1136"/>
      <c r="AM15" s="1136"/>
      <c r="AN15" s="1137"/>
      <c r="AO15" s="284">
        <v>-2977410</v>
      </c>
      <c r="AP15" s="284">
        <v>-2214</v>
      </c>
      <c r="AQ15" s="285">
        <v>-3217</v>
      </c>
      <c r="AR15" s="286">
        <v>-31.2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5" t="s">
        <v>177</v>
      </c>
      <c r="AL16" s="1136"/>
      <c r="AM16" s="1136"/>
      <c r="AN16" s="1137"/>
      <c r="AO16" s="284">
        <v>130647765</v>
      </c>
      <c r="AP16" s="284">
        <v>97135</v>
      </c>
      <c r="AQ16" s="285">
        <v>104553</v>
      </c>
      <c r="AR16" s="286">
        <v>-7.1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502</v>
      </c>
      <c r="AP20" s="293" t="s">
        <v>503</v>
      </c>
      <c r="AQ20" s="294" t="s">
        <v>504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8" t="s">
        <v>505</v>
      </c>
      <c r="AL21" s="1139"/>
      <c r="AM21" s="1139"/>
      <c r="AN21" s="1140"/>
      <c r="AO21" s="297">
        <v>10.48</v>
      </c>
      <c r="AP21" s="298">
        <v>11.38</v>
      </c>
      <c r="AQ21" s="299">
        <v>-0.9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8" t="s">
        <v>506</v>
      </c>
      <c r="AL22" s="1139"/>
      <c r="AM22" s="1139"/>
      <c r="AN22" s="1140"/>
      <c r="AO22" s="302">
        <v>101.3</v>
      </c>
      <c r="AP22" s="303">
        <v>99.9</v>
      </c>
      <c r="AQ22" s="304">
        <v>1.4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31" t="s">
        <v>507</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67"/>
    </row>
    <row r="27" spans="1:46" ht="13.2" x14ac:dyDescent="0.2">
      <c r="A27" s="309"/>
      <c r="AO27" s="262"/>
      <c r="AP27" s="262"/>
      <c r="AQ27" s="262"/>
      <c r="AR27" s="262"/>
      <c r="AS27" s="262"/>
      <c r="AT27" s="262"/>
    </row>
    <row r="28" spans="1:46" ht="16.2" x14ac:dyDescent="0.2">
      <c r="A28" s="263" t="s">
        <v>508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0" t="s">
        <v>488</v>
      </c>
      <c r="AP30" s="272"/>
      <c r="AQ30" s="273" t="s">
        <v>489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1"/>
      <c r="AP31" s="278" t="s">
        <v>490</v>
      </c>
      <c r="AQ31" s="279" t="s">
        <v>491</v>
      </c>
      <c r="AR31" s="280" t="s">
        <v>492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2" t="s">
        <v>510</v>
      </c>
      <c r="AL32" s="1123"/>
      <c r="AM32" s="1123"/>
      <c r="AN32" s="1124"/>
      <c r="AO32" s="312">
        <v>50391851</v>
      </c>
      <c r="AP32" s="312">
        <v>37466</v>
      </c>
      <c r="AQ32" s="313">
        <v>30018</v>
      </c>
      <c r="AR32" s="314">
        <v>24.8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2" t="s">
        <v>511</v>
      </c>
      <c r="AL33" s="1123"/>
      <c r="AM33" s="1123"/>
      <c r="AN33" s="1124"/>
      <c r="AO33" s="312" t="s">
        <v>495</v>
      </c>
      <c r="AP33" s="312" t="s">
        <v>495</v>
      </c>
      <c r="AQ33" s="313">
        <v>2237</v>
      </c>
      <c r="AR33" s="314" t="s">
        <v>495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2" t="s">
        <v>512</v>
      </c>
      <c r="AL34" s="1123"/>
      <c r="AM34" s="1123"/>
      <c r="AN34" s="1124"/>
      <c r="AO34" s="312">
        <v>3333333</v>
      </c>
      <c r="AP34" s="312">
        <v>2478</v>
      </c>
      <c r="AQ34" s="313">
        <v>21851</v>
      </c>
      <c r="AR34" s="314">
        <v>-88.7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2" t="s">
        <v>513</v>
      </c>
      <c r="AL35" s="1123"/>
      <c r="AM35" s="1123"/>
      <c r="AN35" s="1124"/>
      <c r="AO35" s="312">
        <v>4897618</v>
      </c>
      <c r="AP35" s="312">
        <v>3641</v>
      </c>
      <c r="AQ35" s="313">
        <v>9810</v>
      </c>
      <c r="AR35" s="314">
        <v>-62.9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2" t="s">
        <v>514</v>
      </c>
      <c r="AL36" s="1123"/>
      <c r="AM36" s="1123"/>
      <c r="AN36" s="1124"/>
      <c r="AO36" s="312" t="s">
        <v>495</v>
      </c>
      <c r="AP36" s="312" t="s">
        <v>495</v>
      </c>
      <c r="AQ36" s="313">
        <v>148</v>
      </c>
      <c r="AR36" s="314" t="s">
        <v>495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2" t="s">
        <v>515</v>
      </c>
      <c r="AL37" s="1123"/>
      <c r="AM37" s="1123"/>
      <c r="AN37" s="1124"/>
      <c r="AO37" s="312">
        <v>307982</v>
      </c>
      <c r="AP37" s="312">
        <v>229</v>
      </c>
      <c r="AQ37" s="313">
        <v>1410</v>
      </c>
      <c r="AR37" s="314">
        <v>-83.8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5" t="s">
        <v>516</v>
      </c>
      <c r="AL38" s="1126"/>
      <c r="AM38" s="1126"/>
      <c r="AN38" s="1127"/>
      <c r="AO38" s="315" t="s">
        <v>495</v>
      </c>
      <c r="AP38" s="315" t="s">
        <v>495</v>
      </c>
      <c r="AQ38" s="316">
        <v>0</v>
      </c>
      <c r="AR38" s="304" t="s">
        <v>495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5" t="s">
        <v>517</v>
      </c>
      <c r="AL39" s="1126"/>
      <c r="AM39" s="1126"/>
      <c r="AN39" s="1127"/>
      <c r="AO39" s="312">
        <v>-14137013</v>
      </c>
      <c r="AP39" s="312">
        <v>-10511</v>
      </c>
      <c r="AQ39" s="313">
        <v>-17155</v>
      </c>
      <c r="AR39" s="314">
        <v>-38.700000000000003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2" t="s">
        <v>518</v>
      </c>
      <c r="AL40" s="1123"/>
      <c r="AM40" s="1123"/>
      <c r="AN40" s="1124"/>
      <c r="AO40" s="312">
        <v>-27026449</v>
      </c>
      <c r="AP40" s="312">
        <v>-20094</v>
      </c>
      <c r="AQ40" s="313">
        <v>-31149</v>
      </c>
      <c r="AR40" s="314">
        <v>-35.5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8" t="s">
        <v>287</v>
      </c>
      <c r="AL41" s="1129"/>
      <c r="AM41" s="1129"/>
      <c r="AN41" s="1130"/>
      <c r="AO41" s="312">
        <v>17767322</v>
      </c>
      <c r="AP41" s="312">
        <v>13210</v>
      </c>
      <c r="AQ41" s="313">
        <v>17170</v>
      </c>
      <c r="AR41" s="314">
        <v>-23.1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5" t="s">
        <v>488</v>
      </c>
      <c r="AN49" s="1117" t="s">
        <v>521</v>
      </c>
      <c r="AO49" s="1118"/>
      <c r="AP49" s="1118"/>
      <c r="AQ49" s="1118"/>
      <c r="AR49" s="111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6"/>
      <c r="AN50" s="328" t="s">
        <v>522</v>
      </c>
      <c r="AO50" s="329" t="s">
        <v>523</v>
      </c>
      <c r="AP50" s="330" t="s">
        <v>524</v>
      </c>
      <c r="AQ50" s="331" t="s">
        <v>525</v>
      </c>
      <c r="AR50" s="332" t="s">
        <v>526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527</v>
      </c>
      <c r="AL51" s="325"/>
      <c r="AM51" s="333">
        <v>73161531</v>
      </c>
      <c r="AN51" s="334">
        <v>55672</v>
      </c>
      <c r="AO51" s="335">
        <v>-11.3</v>
      </c>
      <c r="AP51" s="336">
        <v>57132</v>
      </c>
      <c r="AQ51" s="337">
        <v>4</v>
      </c>
      <c r="AR51" s="338">
        <v>-15.3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528</v>
      </c>
      <c r="AM52" s="341">
        <v>52929780</v>
      </c>
      <c r="AN52" s="342">
        <v>40277</v>
      </c>
      <c r="AO52" s="343">
        <v>8.5</v>
      </c>
      <c r="AP52" s="344">
        <v>30126</v>
      </c>
      <c r="AQ52" s="345">
        <v>2.8</v>
      </c>
      <c r="AR52" s="346">
        <v>5.7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529</v>
      </c>
      <c r="AL53" s="325"/>
      <c r="AM53" s="333">
        <v>68599419</v>
      </c>
      <c r="AN53" s="334">
        <v>51789</v>
      </c>
      <c r="AO53" s="335">
        <v>-7</v>
      </c>
      <c r="AP53" s="336">
        <v>58766</v>
      </c>
      <c r="AQ53" s="337">
        <v>2.9</v>
      </c>
      <c r="AR53" s="338">
        <v>-9.9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528</v>
      </c>
      <c r="AM54" s="341">
        <v>41854263</v>
      </c>
      <c r="AN54" s="342">
        <v>31598</v>
      </c>
      <c r="AO54" s="343">
        <v>-21.5</v>
      </c>
      <c r="AP54" s="344">
        <v>29363</v>
      </c>
      <c r="AQ54" s="345">
        <v>-2.5</v>
      </c>
      <c r="AR54" s="346">
        <v>-19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530</v>
      </c>
      <c r="AL55" s="325"/>
      <c r="AM55" s="333">
        <v>71658587</v>
      </c>
      <c r="AN55" s="334">
        <v>53789</v>
      </c>
      <c r="AO55" s="335">
        <v>3.9</v>
      </c>
      <c r="AP55" s="336">
        <v>62482</v>
      </c>
      <c r="AQ55" s="337">
        <v>6.3</v>
      </c>
      <c r="AR55" s="338">
        <v>-2.4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528</v>
      </c>
      <c r="AM56" s="341">
        <v>46055890</v>
      </c>
      <c r="AN56" s="342">
        <v>34571</v>
      </c>
      <c r="AO56" s="343">
        <v>9.4</v>
      </c>
      <c r="AP56" s="344">
        <v>34626</v>
      </c>
      <c r="AQ56" s="345">
        <v>17.899999999999999</v>
      </c>
      <c r="AR56" s="346">
        <v>-8.5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531</v>
      </c>
      <c r="AL57" s="325"/>
      <c r="AM57" s="333">
        <v>72586730</v>
      </c>
      <c r="AN57" s="334">
        <v>54196</v>
      </c>
      <c r="AO57" s="335">
        <v>0.8</v>
      </c>
      <c r="AP57" s="336">
        <v>59288</v>
      </c>
      <c r="AQ57" s="337">
        <v>-5.0999999999999996</v>
      </c>
      <c r="AR57" s="338">
        <v>5.9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528</v>
      </c>
      <c r="AM58" s="341">
        <v>42270665</v>
      </c>
      <c r="AN58" s="342">
        <v>31561</v>
      </c>
      <c r="AO58" s="343">
        <v>-8.6999999999999993</v>
      </c>
      <c r="AP58" s="344">
        <v>32670</v>
      </c>
      <c r="AQ58" s="345">
        <v>-5.6</v>
      </c>
      <c r="AR58" s="346">
        <v>-3.1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532</v>
      </c>
      <c r="AL59" s="325"/>
      <c r="AM59" s="333">
        <v>96423659</v>
      </c>
      <c r="AN59" s="334">
        <v>71690</v>
      </c>
      <c r="AO59" s="335">
        <v>32.299999999999997</v>
      </c>
      <c r="AP59" s="336">
        <v>63490</v>
      </c>
      <c r="AQ59" s="337">
        <v>7.1</v>
      </c>
      <c r="AR59" s="338">
        <v>25.2</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528</v>
      </c>
      <c r="AM60" s="341">
        <v>47290133</v>
      </c>
      <c r="AN60" s="342">
        <v>35160</v>
      </c>
      <c r="AO60" s="343">
        <v>11.4</v>
      </c>
      <c r="AP60" s="344">
        <v>35347</v>
      </c>
      <c r="AQ60" s="345">
        <v>8.1999999999999993</v>
      </c>
      <c r="AR60" s="346">
        <v>3.2</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533</v>
      </c>
      <c r="AL61" s="347"/>
      <c r="AM61" s="348">
        <v>76485985</v>
      </c>
      <c r="AN61" s="349">
        <v>57427</v>
      </c>
      <c r="AO61" s="350">
        <v>3.7</v>
      </c>
      <c r="AP61" s="351">
        <v>60232</v>
      </c>
      <c r="AQ61" s="352">
        <v>3</v>
      </c>
      <c r="AR61" s="338">
        <v>0.7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528</v>
      </c>
      <c r="AM62" s="341">
        <v>46080146</v>
      </c>
      <c r="AN62" s="342">
        <v>34633</v>
      </c>
      <c r="AO62" s="343">
        <v>-0.2</v>
      </c>
      <c r="AP62" s="344">
        <v>32426</v>
      </c>
      <c r="AQ62" s="345">
        <v>4.2</v>
      </c>
      <c r="AR62" s="346">
        <v>-4.4000000000000004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dEPq3SlYqjqSfku4KnIr0Mccbgw+r6xGnWUEb27oMRa6Eb9fY4ROWYXryC6H7cBbd3g88rzzWCronkVYebPqJg==" saltValue="uifI0IbeLywJL1eOC0hPC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abSelected="1" topLeftCell="X40" zoomScale="85" zoomScaleNormal="85" zoomScaleSheetLayoutView="55" workbookViewId="0">
      <selection activeCell="BL102" sqref="BL102"/>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485</v>
      </c>
    </row>
    <row r="120" spans="125:125" ht="13.5" hidden="1" customHeight="1" x14ac:dyDescent="0.2"/>
    <row r="121" spans="125:125" ht="13.5" hidden="1" customHeight="1" x14ac:dyDescent="0.2">
      <c r="DU121" s="259"/>
    </row>
  </sheetData>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B16" zoomScale="85" zoomScaleNormal="85" zoomScaleSheetLayoutView="55" workbookViewId="0">
      <selection activeCell="CN44" sqref="CN44"/>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485</v>
      </c>
    </row>
  </sheetData>
  <sheetProtection algorithmName="SHA-512" hashValue="Cre+m1gY3EV4el+0fSm8PlCnA8li268cDijSC9Ob4eChzgqIytqEtcIwwuxnWVQCX9Huaj54pk6TGyXD/dzuig==" saltValue="F6ndKIwbubNOBI04bh+l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43"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2">
      <c r="B47" s="10"/>
      <c r="C47" s="1141" t="s">
        <v>3</v>
      </c>
      <c r="D47" s="1141"/>
      <c r="E47" s="1142"/>
      <c r="F47" s="11">
        <v>7.55</v>
      </c>
      <c r="G47" s="12">
        <v>7.27</v>
      </c>
      <c r="H47" s="12">
        <v>9.27</v>
      </c>
      <c r="I47" s="12">
        <v>11.65</v>
      </c>
      <c r="J47" s="13">
        <v>11.38</v>
      </c>
    </row>
    <row r="48" spans="2:10" ht="57.75" customHeight="1" x14ac:dyDescent="0.2">
      <c r="B48" s="14"/>
      <c r="C48" s="1143" t="s">
        <v>4</v>
      </c>
      <c r="D48" s="1143"/>
      <c r="E48" s="1144"/>
      <c r="F48" s="15">
        <v>0.57999999999999996</v>
      </c>
      <c r="G48" s="16">
        <v>2.52</v>
      </c>
      <c r="H48" s="16">
        <v>2.2400000000000002</v>
      </c>
      <c r="I48" s="16">
        <v>1.85</v>
      </c>
      <c r="J48" s="17">
        <v>3.62</v>
      </c>
    </row>
    <row r="49" spans="2:10" ht="57.75" customHeight="1" thickBot="1" x14ac:dyDescent="0.25">
      <c r="B49" s="18"/>
      <c r="C49" s="1145" t="s">
        <v>5</v>
      </c>
      <c r="D49" s="1145"/>
      <c r="E49" s="1146"/>
      <c r="F49" s="19">
        <v>0.08</v>
      </c>
      <c r="G49" s="20">
        <v>1.87</v>
      </c>
      <c r="H49" s="20">
        <v>2.2400000000000002</v>
      </c>
      <c r="I49" s="20">
        <v>1.85</v>
      </c>
      <c r="J49" s="21">
        <v>1.82</v>
      </c>
    </row>
    <row r="50" spans="2:10" ht="13.2" x14ac:dyDescent="0.2"/>
  </sheetData>
  <sheetProtection algorithmName="SHA-512" hashValue="+2Jbi1Lfl3Z5meOeN7h5la9UlMizrLdWHgfWmfAikCzbrl3SsIJ20ZPdGc9iKQo1H+GXdrVjUOSmWOaP1L3HHQ==" saltValue="xHJEN/jrz46CdYZmgE58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さいたま市</cp:lastModifiedBy>
  <cp:lastPrinted>2025-03-24T01:26:32Z</cp:lastPrinted>
  <dcterms:created xsi:type="dcterms:W3CDTF">2025-02-19T01:24:23Z</dcterms:created>
  <dcterms:modified xsi:type="dcterms:W3CDTF">2025-03-25T04:16:24Z</dcterms:modified>
  <cp:category/>
</cp:coreProperties>
</file>