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2\0011600財政局\0011610財政部\0011620財政課\☆令和2年度\67 財政状況資料集\07　ＨＰ掲載\"/>
    </mc:Choice>
  </mc:AlternateContent>
  <bookViews>
    <workbookView xWindow="0" yWindow="0" windowWidth="19200" windowHeight="82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<sst xmlns="http://schemas.openxmlformats.org/spreadsheetml/2006/main" count="1045" uniqueCount="629">
  <si>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</si>
  <si>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</si>
  <si>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</si>
  <si>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</si>
  <si>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</si>
  <si>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</si>
  <si>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</si>
  <si>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</si>
  <si>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</si>
  <si>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</si>
  <si>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</si>
  <si>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</si>
  <si>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</si>
  <si>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</si>
  <si>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</si>
  <si>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</si>
  <si>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</si>
  <si>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</si>
  <si>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</si>
  <si>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</si>
  <si>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</si>
  <si>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</si>
  <si>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</si>
  <si>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</si>
  <si>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</si>
  <si>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</si>
  <si>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</si>
  <si>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</si>
  <si>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</si>
  <si>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</si>
  <si>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</si>
  <si>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</si>
  <si>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</si>
  <si>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</si>
  <si>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</si>
  <si>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</si>
  <si>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</si>
  <si>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</si>
  <si>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</si>
  <si>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</si>
  <si>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</si>
  <si>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</si>
  <si>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</si>
  <si>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</si>
  <si>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</si>
  <si>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</si>
  <si>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</si>
  <si>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</si>
  <si>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</si>
  <si>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</si>
  <si>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</si>
  <si>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</si>
  <si>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</si>
  <si>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</si>
  <si>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</si>
  <si>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</si>
  <si>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</si>
  <si>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</si>
  <si>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</si>
  <si>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</si>
  <si>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</si>
  <si>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</si>
  <si>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</si>
  <si>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</si>
  <si>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</si>
  <si>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</si>
  <si>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</si>
  <si>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</si>
  <si>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</si>
  <si>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</si>
  <si>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</si>
  <si>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</si>
  <si>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</si>
  <si>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</si>
  <si>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</si>
  <si>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</si>
  <si>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</si>
  <si>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</si>
  <si>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</si>
  <si>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</si>
  <si>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</si>
  <si>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</si>
  <si>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</si>
  <si>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</si>
  <si>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</si>
  <si>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政令指定都市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</si>
  <si>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</si>
  <si>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</si>
  <si>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</si>
  <si>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</si>
  <si>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</si>
  <si>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</si>
  <si>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</si>
  <si>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</si>
  <si>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</si>
  <si>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</si>
  <si>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</si>
  <si>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</si>
  <si>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さいたま市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</si>
  <si>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</si>
  <si>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</si>
  <si>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</si>
  <si>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</si>
  <si>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</si>
  <si>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</si>
  <si>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</si>
  <si>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</si>
  <si>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</si>
  <si>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</si>
  <si>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</si>
  <si>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</si>
  <si>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</si>
  <si>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</si>
  <si>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</si>
  <si>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</si>
  <si>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</si>
  <si>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</si>
  <si>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</si>
  <si>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</si>
  <si>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</si>
  <si>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</si>
  <si>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</si>
  <si>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</si>
  <si>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</si>
  <si>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</si>
  <si>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</si>
  <si>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</si>
  <si>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</si>
  <si>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</si>
  <si>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</si>
  <si>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</si>
  <si>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</si>
  <si>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</si>
  <si>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</si>
  <si>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</si>
  <si>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</si>
  <si>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</si>
  <si>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</si>
  <si>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</si>
  <si>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</si>
  <si>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</si>
  <si>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</si>
  <si>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</si>
  <si>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</si>
  <si>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</si>
  <si>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</si>
  <si>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</si>
  <si>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</si>
  <si>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</si>
  <si>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</si>
  <si>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</si>
  <si>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</si>
  <si>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</si>
  <si>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</si>
  <si>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</si>
  <si>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</si>
  <si>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</si>
  <si>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</si>
  <si>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</si>
  <si>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</si>
  <si>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</si>
  <si>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</si>
  <si>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</si>
  <si>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</si>
  <si>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</si>
  <si>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</si>
  <si>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</si>
  <si>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</si>
  <si>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</si>
  <si>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</si>
  <si>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</si>
  <si>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</si>
  <si>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</si>
  <si>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</si>
  <si>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</si>
  <si>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</si>
  <si>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</si>
  <si>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</si>
  <si>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</si>
  <si>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</si>
  <si>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</si>
  <si>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</si>
  <si>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</si>
  <si>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</si>
  <si>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</si>
  <si>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</si>
  <si>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</si>
  <si>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</si>
  <si>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</si>
  <si>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</si>
  <si>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</si>
  <si>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</si>
  <si>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</si>
  <si>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</si>
  <si>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</si>
  <si>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</si>
  <si>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</si>
  <si>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</si>
  <si>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</si>
  <si>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</si>
  <si>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</si>
  <si>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</si>
  <si>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</si>
  <si>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</si>
  <si>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</si>
  <si>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</si>
  <si>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</si>
  <si>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</si>
  <si>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</si>
  <si>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</si>
  <si>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</si>
  <si>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</si>
  <si>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</si>
  <si>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</si>
  <si>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</si>
  <si>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埼玉県さいたま市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</si>
  <si>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</si>
  <si>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</si>
  <si>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</si>
  <si>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</si>
  <si>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</si>
  <si>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</si>
  <si>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</si>
  <si>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</si>
  <si>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</si>
  <si>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</si>
  <si>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</si>
  <si>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</si>
  <si>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</si>
  <si>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</si>
  <si>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</si>
  <si>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</si>
  <si>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</si>
  <si>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</si>
  <si>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</si>
  <si>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</si>
  <si>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</si>
  <si>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</si>
  <si>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</si>
  <si>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</si>
  <si>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</si>
  <si>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</si>
  <si>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</si>
  <si>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</si>
  <si>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</si>
  <si>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</si>
  <si>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</si>
  <si>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</si>
  <si>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</si>
  <si>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</si>
  <si>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</si>
  <si>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</si>
  <si>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</si>
  <si>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</si>
  <si>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</si>
  <si>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</si>
  <si>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</si>
  <si>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</si>
  <si>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</si>
  <si>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</si>
  <si>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</si>
  <si>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</si>
  <si>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</si>
  <si>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</si>
  <si>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</si>
  <si>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</si>
  <si>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</si>
  <si>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</si>
  <si>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</si>
  <si>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</si>
  <si>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</si>
  <si>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</si>
  <si>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</si>
  <si>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</si>
  <si>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</si>
  <si>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</si>
  <si>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</si>
  <si>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</si>
  <si>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</si>
  <si>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</si>
  <si>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</si>
  <si>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</si>
  <si>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</si>
  <si>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</si>
  <si>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</si>
  <si>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</si>
  <si>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</si>
  <si>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</si>
  <si>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</si>
  <si>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</si>
  <si>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</si>
  <si>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</si>
  <si>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</si>
  <si>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</si>
  <si>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</si>
  <si>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</si>
  <si>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</si>
  <si>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</si>
  <si>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</si>
  <si>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</si>
  <si>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</si>
  <si>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</si>
  <si>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</si>
  <si>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</si>
  <si>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</si>
  <si>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</si>
  <si>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</si>
  <si>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</si>
  <si>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</si>
  <si>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</si>
  <si>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</si>
  <si>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</si>
  <si>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</si>
  <si>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</si>
  <si>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</si>
  <si>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</si>
  <si>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</si>
  <si>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</si>
  <si>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</si>
  <si>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</si>
  <si>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</si>
  <si>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</si>
  <si>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</si>
  <si>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</si>
  <si>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</si>
  <si>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</si>
  <si>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</si>
  <si>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</si>
  <si>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</si>
  <si>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</si>
  <si>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</si>
  <si>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</si>
  <si>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</si>
  <si>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</si>
  <si>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</si>
  <si>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</si>
  <si>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</si>
  <si>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</si>
  <si>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</si>
  <si>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</si>
  <si>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</si>
  <si>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</si>
  <si>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</si>
  <si>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</si>
  <si>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</si>
  <si>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</si>
  <si>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</si>
  <si>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</si>
  <si>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</si>
  <si>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</si>
  <si>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</si>
  <si>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</si>
  <si>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</si>
  <si>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</si>
  <si>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</si>
  <si>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</si>
  <si>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</si>
  <si>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</si>
  <si>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</si>
  <si>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</si>
  <si>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</si>
  <si>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</si>
  <si>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</si>
  <si>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</si>
  <si>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</si>
  <si>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</si>
  <si>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</si>
  <si>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</si>
  <si>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埼玉県さいたま市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</si>
  <si>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</si>
  <si>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</si>
  <si>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</si>
  <si>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</si>
  <si>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</si>
  <si>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</si>
  <si>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</si>
  <si>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</si>
  <si>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</si>
  <si>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</si>
  <si>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</si>
  <si>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</si>
  <si>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</si>
  <si>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</si>
  <si>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</si>
  <si>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</si>
  <si>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</si>
  <si>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</si>
  <si>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</si>
  <si>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</si>
  <si>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さいたま市母子父子寡婦福祉資金貸付事業特別会計</t>
    <phoneticPr fontId="5"/>
  </si>
  <si>
    <t>さいたま市用地先行取得事業特別会計</t>
    <phoneticPr fontId="5"/>
  </si>
  <si>
    <t>さいたま市大宮駅西口都市改造事業特別会計</t>
    <phoneticPr fontId="5"/>
  </si>
  <si>
    <t>さいたま市南与野駅西口土地区画整理事業特別会計</t>
    <phoneticPr fontId="5"/>
  </si>
  <si>
    <t>さいたま市公債管理特別会計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</si>
  <si>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</si>
  <si>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</si>
  <si>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</si>
  <si>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</si>
  <si>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</si>
  <si>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</si>
  <si>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</si>
  <si>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</si>
  <si>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</si>
  <si>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</si>
  <si>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</si>
  <si>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</si>
  <si>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</si>
  <si>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さいたま市国民健康保険事業特別会計</t>
    <phoneticPr fontId="5"/>
  </si>
  <si>
    <t>さいたま市介護保険事業特別会計</t>
    <phoneticPr fontId="5"/>
  </si>
  <si>
    <t>さいたま市後期高齢者医療事業特別会計</t>
    <phoneticPr fontId="5"/>
  </si>
  <si>
    <t>さいたま市水道事業会計</t>
    <phoneticPr fontId="5"/>
  </si>
  <si>
    <t>法適用企業</t>
    <phoneticPr fontId="5"/>
  </si>
  <si>
    <t>さいたま市病院事業会計</t>
    <phoneticPr fontId="5"/>
  </si>
  <si>
    <t>法適用企業</t>
    <phoneticPr fontId="5"/>
  </si>
  <si>
    <t>さいたま市下水道事業会計</t>
    <phoneticPr fontId="5"/>
  </si>
  <si>
    <t>法適用企業</t>
    <phoneticPr fontId="5"/>
  </si>
  <si>
    <t>さいたま市食肉中央卸売市場及びと畜場事業特別会計</t>
    <phoneticPr fontId="5"/>
  </si>
  <si>
    <t>法非適用企業</t>
    <phoneticPr fontId="5"/>
  </si>
  <si>
    <t>宅地造成事業</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</si>
  <si>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</si>
  <si>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</si>
  <si>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</si>
  <si>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</si>
  <si>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</si>
  <si>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</si>
  <si>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</si>
  <si>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</si>
  <si>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</si>
  <si>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</si>
  <si>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</si>
  <si>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</si>
  <si>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</si>
  <si>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</si>
  <si>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</si>
  <si>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</si>
  <si>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</si>
  <si>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</si>
  <si>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</si>
  <si>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</si>
  <si>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</si>
  <si>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</si>
  <si>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</si>
  <si>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</si>
  <si>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</si>
  <si>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</si>
  <si>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</si>
  <si>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</si>
  <si>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</si>
  <si>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</si>
  <si>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</si>
  <si>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</si>
  <si>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</si>
  <si>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</si>
  <si>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</si>
  <si>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</si>
  <si>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</si>
  <si>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</si>
  <si>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</si>
  <si>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</si>
  <si>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</si>
  <si>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</si>
  <si>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</si>
  <si>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</si>
  <si>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</si>
  <si>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</si>
  <si>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</si>
  <si>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</si>
  <si>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</si>
  <si>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</si>
  <si>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</si>
  <si>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</si>
  <si>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</si>
  <si>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</si>
  <si>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</si>
  <si>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</si>
  <si>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</si>
  <si>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</si>
  <si>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</si>
  <si>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さいたま市下水道事業会計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</si>
  <si>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</si>
  <si>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</si>
  <si>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さいたま市病院事業会計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</si>
  <si>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</si>
  <si>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さいたま市浦和東部第一特定土地区画整理事業特別会計</t>
    <phoneticPr fontId="5"/>
  </si>
  <si>
    <t>-</t>
    <phoneticPr fontId="5"/>
  </si>
  <si>
    <t>(Ｆ)</t>
    <phoneticPr fontId="5"/>
  </si>
  <si>
    <t>さいたま市東浦和第二土地区画整理事業特別会計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</si>
  <si>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</si>
  <si>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</si>
  <si>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</si>
  <si>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</si>
  <si>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</si>
  <si>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</si>
  <si>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</si>
  <si>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</si>
  <si>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</si>
  <si>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</si>
  <si>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</si>
  <si>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</si>
  <si>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</si>
  <si>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</si>
  <si>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</si>
  <si>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</si>
  <si>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</si>
  <si>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</si>
  <si>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</si>
  <si>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</si>
  <si>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</si>
  <si>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</si>
  <si>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</si>
  <si>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</si>
  <si>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</si>
  <si>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</si>
  <si>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</si>
  <si>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</si>
  <si>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</si>
  <si>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</si>
  <si>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</si>
  <si>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</si>
  <si>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</si>
  <si>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</si>
  <si>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</si>
  <si>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</si>
  <si>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</si>
  <si>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</si>
  <si>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</si>
  <si>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</si>
  <si>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</si>
  <si>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</si>
  <si>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</si>
  <si>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</si>
  <si>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</si>
  <si>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</si>
  <si>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</si>
  <si>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</si>
  <si>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</si>
  <si>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</si>
  <si>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</si>
  <si>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</si>
  <si>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</si>
  <si>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</si>
  <si>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</si>
  <si>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</si>
  <si>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</si>
  <si>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</si>
  <si>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</si>
  <si>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</si>
  <si>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</si>
  <si>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</si>
  <si>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</si>
  <si>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</si>
  <si>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</si>
  <si>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</si>
  <si>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</si>
  <si>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</si>
  <si>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</si>
  <si>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</si>
  <si>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</si>
  <si>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</si>
  <si>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</si>
  <si>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</si>
  <si>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</si>
  <si>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</si>
  <si>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</si>
  <si>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</si>
  <si>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</si>
  <si>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</si>
  <si>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</si>
  <si>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</si>
  <si>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</si>
  <si>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</si>
  <si>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</si>
  <si>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</si>
  <si>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</si>
  <si>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0.34</t>
  </si>
  <si>
    <t>▲ 0.88</t>
  </si>
  <si>
    <t>さいたま市水道事業会計</t>
  </si>
  <si>
    <t>さいたま市下水道事業会計</t>
  </si>
  <si>
    <t>さいたま市病院事業会計</t>
  </si>
  <si>
    <t>一般会計</t>
  </si>
  <si>
    <t>さいたま市介護保険事業特別会計</t>
  </si>
  <si>
    <t>さいたま市国民健康保険事業特別会計</t>
  </si>
  <si>
    <t>さいたま市後期高齢者医療事業特別会計</t>
  </si>
  <si>
    <t>さいたま市食肉中央卸売市場及びと畜場事業特別会計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</si>
  <si>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</si>
  <si>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</si>
  <si>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</si>
  <si>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</si>
  <si>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</si>
  <si>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</si>
  <si>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</si>
  <si>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</si>
  <si>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彩の国さいたま人づくり広域連合</t>
    <rPh sb="0" eb="1">
      <t>サイ</t>
    </rPh>
    <rPh sb="2" eb="3">
      <t>クニ</t>
    </rPh>
    <rPh sb="7" eb="8">
      <t>ヒト</t>
    </rPh>
    <rPh sb="11" eb="13">
      <t>コウイキ</t>
    </rPh>
    <rPh sb="13" eb="15">
      <t>レンゴウ</t>
    </rPh>
    <phoneticPr fontId="38"/>
  </si>
  <si>
    <t>埼玉県都市競艇組合</t>
    <rPh sb="0" eb="3">
      <t>サイタマケン</t>
    </rPh>
    <rPh sb="3" eb="5">
      <t>トシ</t>
    </rPh>
    <rPh sb="5" eb="7">
      <t>キョウテイ</t>
    </rPh>
    <rPh sb="7" eb="9">
      <t>クミアイ</t>
    </rPh>
    <phoneticPr fontId="38"/>
  </si>
  <si>
    <t>埼玉県浦和競馬組合</t>
    <rPh sb="0" eb="3">
      <t>サイタマケン</t>
    </rPh>
    <rPh sb="3" eb="5">
      <t>ウラワ</t>
    </rPh>
    <rPh sb="5" eb="7">
      <t>ケイバ</t>
    </rPh>
    <rPh sb="7" eb="9">
      <t>クミアイ</t>
    </rPh>
    <phoneticPr fontId="38"/>
  </si>
  <si>
    <t>埼玉県後期高齢者医療広域連合（一般会計）</t>
    <rPh sb="0" eb="3">
      <t>サイタマケン</t>
    </rPh>
    <rPh sb="3" eb="5">
      <t>コウキ</t>
    </rPh>
    <rPh sb="5" eb="8">
      <t>コウレイシャ</t>
    </rPh>
    <rPh sb="8" eb="10">
      <t>イリョウ</t>
    </rPh>
    <rPh sb="10" eb="12">
      <t>コウイキ</t>
    </rPh>
    <rPh sb="12" eb="14">
      <t>レンゴウ</t>
    </rPh>
    <rPh sb="15" eb="17">
      <t>イッパン</t>
    </rPh>
    <rPh sb="17" eb="19">
      <t>カイケイ</t>
    </rPh>
    <phoneticPr fontId="38"/>
  </si>
  <si>
    <t>埼玉県後期高齢者医療広域連合（特別会計）</t>
    <rPh sb="0" eb="3">
      <t>サイタマケン</t>
    </rPh>
    <rPh sb="3" eb="5">
      <t>コウキ</t>
    </rPh>
    <rPh sb="5" eb="8">
      <t>コウレイシャ</t>
    </rPh>
    <rPh sb="8" eb="10">
      <t>イリョウ</t>
    </rPh>
    <rPh sb="10" eb="12">
      <t>コウイキ</t>
    </rPh>
    <rPh sb="12" eb="14">
      <t>レンゴウ</t>
    </rPh>
    <rPh sb="15" eb="17">
      <t>トクベツ</t>
    </rPh>
    <rPh sb="17" eb="19">
      <t>カイケイ</t>
    </rPh>
    <phoneticPr fontId="38"/>
  </si>
  <si>
    <t>○</t>
  </si>
  <si>
    <t>公益財団法人さいたま市スポーツ協会</t>
  </si>
  <si>
    <t>公益財団法人さいたま市文化振興事業団</t>
    <rPh sb="0" eb="2">
      <t>コウエキ</t>
    </rPh>
    <rPh sb="2" eb="4">
      <t>ザイダン</t>
    </rPh>
    <rPh sb="4" eb="6">
      <t>ホウジン</t>
    </rPh>
    <phoneticPr fontId="1"/>
  </si>
  <si>
    <t>一般財団法人さいたま市浦和地域医療センター</t>
    <rPh sb="0" eb="2">
      <t>イッパン</t>
    </rPh>
    <rPh sb="2" eb="4">
      <t>ザイダン</t>
    </rPh>
    <rPh sb="4" eb="6">
      <t>ホウジン</t>
    </rPh>
    <phoneticPr fontId="1"/>
  </si>
  <si>
    <t>公益財団法人さいたま市産業創造財団</t>
  </si>
  <si>
    <t>公益社団法人さいたま観光国際協会</t>
    <rPh sb="0" eb="2">
      <t>コウエキ</t>
    </rPh>
    <phoneticPr fontId="1"/>
  </si>
  <si>
    <t>公益財団法人さいたま市公園緑地協会</t>
  </si>
  <si>
    <t>一般財団法人さいたま市都市整備公社</t>
    <rPh sb="0" eb="2">
      <t>イッパン</t>
    </rPh>
    <rPh sb="2" eb="4">
      <t>ザイダン</t>
    </rPh>
    <rPh sb="4" eb="6">
      <t>ホウジン</t>
    </rPh>
    <rPh sb="10" eb="11">
      <t>シ</t>
    </rPh>
    <rPh sb="11" eb="13">
      <t>トシ</t>
    </rPh>
    <rPh sb="13" eb="15">
      <t>セイビ</t>
    </rPh>
    <rPh sb="15" eb="17">
      <t>コウシャ</t>
    </rPh>
    <phoneticPr fontId="1"/>
  </si>
  <si>
    <t>北浦和ターミナルビル株式会社</t>
  </si>
  <si>
    <t>与野都市開発株式会社</t>
  </si>
  <si>
    <t>岩槻都市振興株式会社</t>
  </si>
  <si>
    <t>一般財団法人さいたま市土地区画整理協会</t>
    <rPh sb="0" eb="2">
      <t>イッパン</t>
    </rPh>
    <phoneticPr fontId="1"/>
  </si>
  <si>
    <t>埼玉高速鉄道株式会社</t>
    <rPh sb="6" eb="10">
      <t>カブシキガイシャ</t>
    </rPh>
    <phoneticPr fontId="15"/>
  </si>
  <si>
    <t>大間木水深特定土地区画整理組合</t>
  </si>
  <si>
    <t>大門第二特定土地区画整理組合</t>
  </si>
  <si>
    <t>大門上・下野田特定土地区画整理組合</t>
  </si>
  <si>
    <t>大谷口・太田窪土地区画整理組合</t>
  </si>
  <si>
    <t>丸ヶ崎土地区画整理組合</t>
  </si>
  <si>
    <t>七里駅北側特定土地区画整理組合</t>
  </si>
  <si>
    <t>台・一ノ久保特定土地区画整理組合</t>
  </si>
  <si>
    <t>大和田特定土地区画整理組合</t>
  </si>
  <si>
    <t>中川第一特定土地区画整理組合</t>
  </si>
  <si>
    <t>土呂農住特定土地区画整理組合</t>
  </si>
  <si>
    <t>島町西部土地区画整理組合</t>
  </si>
  <si>
    <t>内谷・会ノ谷特定土地区画整理組合</t>
  </si>
  <si>
    <t>風渡野南特定土地区画整理組合</t>
  </si>
  <si>
    <t>蓮沼下特定土地区画整理組合</t>
  </si>
  <si>
    <t>庁舎整備基金</t>
    <rPh sb="0" eb="2">
      <t>チョウシャ</t>
    </rPh>
    <rPh sb="2" eb="4">
      <t>セイビ</t>
    </rPh>
    <rPh sb="4" eb="6">
      <t>キキン</t>
    </rPh>
    <phoneticPr fontId="5"/>
  </si>
  <si>
    <t>合併振興基金</t>
    <rPh sb="0" eb="2">
      <t>ガッペイ</t>
    </rPh>
    <rPh sb="2" eb="4">
      <t>シンコウ</t>
    </rPh>
    <rPh sb="4" eb="6">
      <t>キキン</t>
    </rPh>
    <phoneticPr fontId="5"/>
  </si>
  <si>
    <t>公共施設マネジメント基金</t>
    <rPh sb="0" eb="2">
      <t>コウキョウ</t>
    </rPh>
    <rPh sb="2" eb="4">
      <t>シセツ</t>
    </rPh>
    <rPh sb="10" eb="12">
      <t>キキン</t>
    </rPh>
    <phoneticPr fontId="5"/>
  </si>
  <si>
    <t>都市開発基金</t>
    <rPh sb="0" eb="2">
      <t>トシ</t>
    </rPh>
    <rPh sb="2" eb="4">
      <t>カイハツ</t>
    </rPh>
    <rPh sb="4" eb="6">
      <t>キキン</t>
    </rPh>
    <phoneticPr fontId="5"/>
  </si>
  <si>
    <t>文化芸術都市創造基金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</si>
</sst>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51898</c:v>
                </c:pt>
                <c:pt idx="1">
                  <c:v>51684</c:v>
                </c:pt>
                <c:pt idx="2">
                  <c:v>52897</c:v>
                </c:pt>
                <c:pt idx="3">
                  <c:v>54945</c:v>
                </c:pt>
                <c:pt idx="4">
                  <c:v>57132</c:v>
                </c:pt>
              </c:numCache>
            </c:numRef>
          </c:val>
          <c:smooth val="0"/>
          <c:extLst>
            <c:ext xmlns:c16="http://schemas.microsoft.com/office/drawing/2014/chart" uri="{C3380CC4-5D6E-409C-BE32-E72D297353CC}">
              <c16:uniqueId val="{00000000-D9A5-43BE-9499-F81CA7FAF6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50740</c:v>
                </c:pt>
                <c:pt idx="1">
                  <c:v>47067</c:v>
                </c:pt>
                <c:pt idx="2">
                  <c:v>61078</c:v>
                </c:pt>
                <c:pt idx="3">
                  <c:v>62747</c:v>
                </c:pt>
                <c:pt idx="4">
                  <c:v>55672</c:v>
                </c:pt>
              </c:numCache>
            </c:numRef>
          </c:val>
          <c:smooth val="0"/>
          <c:extLst>
            <c:ext xmlns:c16="http://schemas.microsoft.com/office/drawing/2014/chart" uri="{C3380CC4-5D6E-409C-BE32-E72D297353CC}">
              <c16:uniqueId val="{00000001-D9A5-43BE-9499-F81CA7FAF69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1.98</c:v>
                </c:pt>
                <c:pt idx="1">
                  <c:v>0.93</c:v>
                </c:pt>
                <c:pt idx="2">
                  <c:v>1.28</c:v>
                </c:pt>
                <c:pt idx="3">
                  <c:v>0.49</c:v>
                </c:pt>
                <c:pt idx="4">
                  <c:v>0.57999999999999996</c:v>
                </c:pt>
              </c:numCache>
            </c:numRef>
          </c:val>
          <c:extLst>
            <c:ext xmlns:c16="http://schemas.microsoft.com/office/drawing/2014/chart" uri="{C3380CC4-5D6E-409C-BE32-E72D297353CC}">
              <c16:uniqueId val="{00000000-5CAE-45D2-B37D-7C43F9840E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7.57</c:v>
                </c:pt>
                <c:pt idx="1">
                  <c:v>7.44</c:v>
                </c:pt>
                <c:pt idx="2">
                  <c:v>6.42</c:v>
                </c:pt>
                <c:pt idx="3">
                  <c:v>7.61</c:v>
                </c:pt>
                <c:pt idx="4">
                  <c:v>7.55</c:v>
                </c:pt>
              </c:numCache>
            </c:numRef>
          </c:val>
          <c:extLst>
            <c:ext xmlns:c16="http://schemas.microsoft.com/office/drawing/2014/chart" uri="{C3380CC4-5D6E-409C-BE32-E72D297353CC}">
              <c16:uniqueId val="{00000001-5CAE-45D2-B37D-7C43F9840E5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-0.34</c:v>
                </c:pt>
                <c:pt idx="1">
                  <c:v>-0.88</c:v>
                </c:pt>
                <c:pt idx="2">
                  <c:v>0.47</c:v>
                </c:pt>
                <c:pt idx="3">
                  <c:v>0.49</c:v>
                </c:pt>
                <c:pt idx="4">
                  <c:v>0.08</c:v>
                </c:pt>
              </c:numCache>
            </c:numRef>
          </c:val>
          <c:smooth val="0"/>
          <c:extLst>
            <c:ext xmlns:c16="http://schemas.microsoft.com/office/drawing/2014/chart" uri="{C3380CC4-5D6E-409C-BE32-E72D297353CC}">
              <c16:uniqueId val="{00000002-5CAE-45D2-B37D-7C43F9840E5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CE9-4FB9-8811-76D7D7F71D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CE9-4FB9-8811-76D7D7F71D2D}"/>
            </c:ext>
          </c:extLst>
        </c:ser>
        <c:ser>
          <c:idx val="2"/>
          <c:order val="2"/>
          <c:tx>
            <c:strRef>
              <c:f>データシート!$A$29</c:f>
              <c:strCache>
                <c:ptCount val="1"/>
                <c:pt idx="0">
                  <c:v>さいたま市食肉中央卸売市場及びと畜場事業特別会計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CE9-4FB9-8811-76D7D7F71D2D}"/>
            </c:ext>
          </c:extLst>
        </c:ser>
        <c:ser>
          <c:idx val="3"/>
          <c:order val="3"/>
          <c:tx>
            <c:strRef>
              <c:f>データシート!$A$30</c:f>
              <c:strCache>
                <c:ptCount val="1"/>
                <c:pt idx="0">
                  <c:v>さいたま市後期高齢者医療事業特別会計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ACE9-4FB9-8811-76D7D7F71D2D}"/>
            </c:ext>
          </c:extLst>
        </c:ser>
        <c:ser>
          <c:idx val="4"/>
          <c:order val="4"/>
          <c:tx>
            <c:strRef>
              <c:f>データシート!$A$31</c:f>
              <c:strCache>
                <c:ptCount val="1"/>
                <c:pt idx="0">
                  <c:v>さいたま市国民健康保険事業特別会計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0.57999999999999996</c:v>
                </c:pt>
                <c:pt idx="2">
                  <c:v>#N/A</c:v>
                </c:pt>
                <c:pt idx="3">
                  <c:v>0.38</c:v>
                </c:pt>
                <c:pt idx="4">
                  <c:v>#N/A</c:v>
                </c:pt>
                <c:pt idx="5">
                  <c:v>0.68</c:v>
                </c:pt>
                <c:pt idx="6">
                  <c:v>#N/A</c:v>
                </c:pt>
                <c:pt idx="7">
                  <c:v>0.01</c:v>
                </c:pt>
                <c:pt idx="8">
                  <c:v>#N/A</c:v>
                </c:pt>
                <c:pt idx="9">
                  <c:v>0.03</c:v>
                </c:pt>
              </c:numCache>
            </c:numRef>
          </c:val>
          <c:extLst>
            <c:ext xmlns:c16="http://schemas.microsoft.com/office/drawing/2014/chart" uri="{C3380CC4-5D6E-409C-BE32-E72D297353CC}">
              <c16:uniqueId val="{00000004-ACE9-4FB9-8811-76D7D7F71D2D}"/>
            </c:ext>
          </c:extLst>
        </c:ser>
        <c:ser>
          <c:idx val="5"/>
          <c:order val="5"/>
          <c:tx>
            <c:strRef>
              <c:f>データシート!$A$32</c:f>
              <c:strCache>
                <c:ptCount val="1"/>
                <c:pt idx="0">
                  <c:v>さいたま市介護保険事業特別会計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0.51</c:v>
                </c:pt>
                <c:pt idx="2">
                  <c:v>#N/A</c:v>
                </c:pt>
                <c:pt idx="3">
                  <c:v>0.57999999999999996</c:v>
                </c:pt>
                <c:pt idx="4">
                  <c:v>#N/A</c:v>
                </c:pt>
                <c:pt idx="5">
                  <c:v>0.15</c:v>
                </c:pt>
                <c:pt idx="6">
                  <c:v>#N/A</c:v>
                </c:pt>
                <c:pt idx="7">
                  <c:v>0.33</c:v>
                </c:pt>
                <c:pt idx="8">
                  <c:v>#N/A</c:v>
                </c:pt>
                <c:pt idx="9">
                  <c:v>0.24</c:v>
                </c:pt>
              </c:numCache>
            </c:numRef>
          </c:val>
          <c:extLst>
            <c:ext xmlns:c16="http://schemas.microsoft.com/office/drawing/2014/chart" uri="{C3380CC4-5D6E-409C-BE32-E72D297353CC}">
              <c16:uniqueId val="{00000005-ACE9-4FB9-8811-76D7D7F71D2D}"/>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2.09</c:v>
                </c:pt>
                <c:pt idx="2">
                  <c:v>#N/A</c:v>
                </c:pt>
                <c:pt idx="3">
                  <c:v>0.93</c:v>
                </c:pt>
                <c:pt idx="4">
                  <c:v>#N/A</c:v>
                </c:pt>
                <c:pt idx="5">
                  <c:v>1.27</c:v>
                </c:pt>
                <c:pt idx="6">
                  <c:v>#N/A</c:v>
                </c:pt>
                <c:pt idx="7">
                  <c:v>0.49</c:v>
                </c:pt>
                <c:pt idx="8">
                  <c:v>#N/A</c:v>
                </c:pt>
                <c:pt idx="9">
                  <c:v>0.57999999999999996</c:v>
                </c:pt>
              </c:numCache>
            </c:numRef>
          </c:val>
          <c:extLst>
            <c:ext xmlns:c16="http://schemas.microsoft.com/office/drawing/2014/chart" uri="{C3380CC4-5D6E-409C-BE32-E72D297353CC}">
              <c16:uniqueId val="{00000006-ACE9-4FB9-8811-76D7D7F71D2D}"/>
            </c:ext>
          </c:extLst>
        </c:ser>
        <c:ser>
          <c:idx val="7"/>
          <c:order val="7"/>
          <c:tx>
            <c:strRef>
              <c:f>データシート!$A$34</c:f>
              <c:strCache>
                <c:ptCount val="1"/>
                <c:pt idx="0">
                  <c:v>さいたま市病院事業会計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2.64</c:v>
                </c:pt>
                <c:pt idx="2">
                  <c:v>#N/A</c:v>
                </c:pt>
                <c:pt idx="3">
                  <c:v>2.56</c:v>
                </c:pt>
                <c:pt idx="4">
                  <c:v>#N/A</c:v>
                </c:pt>
                <c:pt idx="5">
                  <c:v>1.97</c:v>
                </c:pt>
                <c:pt idx="6">
                  <c:v>#N/A</c:v>
                </c:pt>
                <c:pt idx="7">
                  <c:v>1.85</c:v>
                </c:pt>
                <c:pt idx="8">
                  <c:v>#N/A</c:v>
                </c:pt>
                <c:pt idx="9">
                  <c:v>0.8</c:v>
                </c:pt>
              </c:numCache>
            </c:numRef>
          </c:val>
          <c:extLst>
            <c:ext xmlns:c16="http://schemas.microsoft.com/office/drawing/2014/chart" uri="{C3380CC4-5D6E-409C-BE32-E72D297353CC}">
              <c16:uniqueId val="{00000007-ACE9-4FB9-8811-76D7D7F71D2D}"/>
            </c:ext>
          </c:extLst>
        </c:ser>
        <c:ser>
          <c:idx val="8"/>
          <c:order val="8"/>
          <c:tx>
            <c:strRef>
              <c:f>データシート!$A$35</c:f>
              <c:strCache>
                <c:ptCount val="1"/>
                <c:pt idx="0">
                  <c:v>さいたま市下水道事業会計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0.79</c:v>
                </c:pt>
                <c:pt idx="2">
                  <c:v>#N/A</c:v>
                </c:pt>
                <c:pt idx="3">
                  <c:v>1.28</c:v>
                </c:pt>
                <c:pt idx="4">
                  <c:v>#N/A</c:v>
                </c:pt>
                <c:pt idx="5">
                  <c:v>1.06</c:v>
                </c:pt>
                <c:pt idx="6">
                  <c:v>#N/A</c:v>
                </c:pt>
                <c:pt idx="7">
                  <c:v>1.33</c:v>
                </c:pt>
                <c:pt idx="8">
                  <c:v>#N/A</c:v>
                </c:pt>
                <c:pt idx="9">
                  <c:v>1.54</c:v>
                </c:pt>
              </c:numCache>
            </c:numRef>
          </c:val>
          <c:extLst>
            <c:ext xmlns:c16="http://schemas.microsoft.com/office/drawing/2014/chart" uri="{C3380CC4-5D6E-409C-BE32-E72D297353CC}">
              <c16:uniqueId val="{00000008-ACE9-4FB9-8811-76D7D7F71D2D}"/>
            </c:ext>
          </c:extLst>
        </c:ser>
        <c:ser>
          <c:idx val="9"/>
          <c:order val="9"/>
          <c:tx>
            <c:strRef>
              <c:f>データシート!$A$36</c:f>
              <c:strCache>
                <c:ptCount val="1"/>
                <c:pt idx="0">
                  <c:v>さいたま市水道事業会計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5.99</c:v>
                </c:pt>
                <c:pt idx="2">
                  <c:v>#N/A</c:v>
                </c:pt>
                <c:pt idx="3">
                  <c:v>5.42</c:v>
                </c:pt>
                <c:pt idx="4">
                  <c:v>#N/A</c:v>
                </c:pt>
                <c:pt idx="5">
                  <c:v>4.88</c:v>
                </c:pt>
                <c:pt idx="6">
                  <c:v>#N/A</c:v>
                </c:pt>
                <c:pt idx="7">
                  <c:v>4.37</c:v>
                </c:pt>
                <c:pt idx="8">
                  <c:v>#N/A</c:v>
                </c:pt>
                <c:pt idx="9">
                  <c:v>3.91</c:v>
                </c:pt>
              </c:numCache>
            </c:numRef>
          </c:val>
          <c:extLst>
            <c:ext xmlns:c16="http://schemas.microsoft.com/office/drawing/2014/chart" uri="{C3380CC4-5D6E-409C-BE32-E72D297353CC}">
              <c16:uniqueId val="{00000009-ACE9-4FB9-8811-76D7D7F71D2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40416</c:v>
                </c:pt>
                <c:pt idx="5">
                  <c:v>42135</c:v>
                </c:pt>
                <c:pt idx="8">
                  <c:v>41772</c:v>
                </c:pt>
                <c:pt idx="11">
                  <c:v>42794</c:v>
                </c:pt>
                <c:pt idx="14">
                  <c:v>41621</c:v>
                </c:pt>
              </c:numCache>
            </c:numRef>
          </c:val>
          <c:extLst>
            <c:ext xmlns:c16="http://schemas.microsoft.com/office/drawing/2014/chart" uri="{C3380CC4-5D6E-409C-BE32-E72D297353CC}">
              <c16:uniqueId val="{00000000-E5EE-45B2-96A8-5C0EBA89517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5EE-45B2-96A8-5C0EBA89517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352</c:v>
                </c:pt>
                <c:pt idx="3">
                  <c:v>355</c:v>
                </c:pt>
                <c:pt idx="6">
                  <c:v>356</c:v>
                </c:pt>
                <c:pt idx="9">
                  <c:v>366</c:v>
                </c:pt>
                <c:pt idx="12">
                  <c:v>581</c:v>
                </c:pt>
              </c:numCache>
            </c:numRef>
          </c:val>
          <c:extLst>
            <c:ext xmlns:c16="http://schemas.microsoft.com/office/drawing/2014/chart" uri="{C3380CC4-5D6E-409C-BE32-E72D297353CC}">
              <c16:uniqueId val="{00000002-E5EE-45B2-96A8-5C0EBA89517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EE-45B2-96A8-5C0EBA89517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5552</c:v>
                </c:pt>
                <c:pt idx="3">
                  <c:v>5489</c:v>
                </c:pt>
                <c:pt idx="6">
                  <c:v>4720</c:v>
                </c:pt>
                <c:pt idx="9">
                  <c:v>5033</c:v>
                </c:pt>
                <c:pt idx="12">
                  <c:v>4435</c:v>
                </c:pt>
              </c:numCache>
            </c:numRef>
          </c:val>
          <c:extLst>
            <c:ext xmlns:c16="http://schemas.microsoft.com/office/drawing/2014/chart" uri="{C3380CC4-5D6E-409C-BE32-E72D297353CC}">
              <c16:uniqueId val="{00000004-E5EE-45B2-96A8-5C0EBA89517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3333</c:v>
                </c:pt>
                <c:pt idx="3">
                  <c:v>3333</c:v>
                </c:pt>
                <c:pt idx="6">
                  <c:v>3333</c:v>
                </c:pt>
                <c:pt idx="9">
                  <c:v>3333</c:v>
                </c:pt>
                <c:pt idx="12">
                  <c:v>3333</c:v>
                </c:pt>
              </c:numCache>
            </c:numRef>
          </c:val>
          <c:extLst>
            <c:ext xmlns:c16="http://schemas.microsoft.com/office/drawing/2014/chart" uri="{C3380CC4-5D6E-409C-BE32-E72D297353CC}">
              <c16:uniqueId val="{00000005-E5EE-45B2-96A8-5C0EBA89517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5EE-45B2-96A8-5C0EBA89517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42269</c:v>
                </c:pt>
                <c:pt idx="3">
                  <c:v>45011</c:v>
                </c:pt>
                <c:pt idx="6">
                  <c:v>46705</c:v>
                </c:pt>
                <c:pt idx="9">
                  <c:v>47554</c:v>
                </c:pt>
                <c:pt idx="12">
                  <c:v>49397</c:v>
                </c:pt>
              </c:numCache>
            </c:numRef>
          </c:val>
          <c:extLst>
            <c:ext xmlns:c16="http://schemas.microsoft.com/office/drawing/2014/chart" uri="{C3380CC4-5D6E-409C-BE32-E72D297353CC}">
              <c16:uniqueId val="{00000007-E5EE-45B2-96A8-5C0EBA89517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11090</c:v>
                </c:pt>
                <c:pt idx="2">
                  <c:v>#N/A</c:v>
                </c:pt>
                <c:pt idx="3">
                  <c:v>#N/A</c:v>
                </c:pt>
                <c:pt idx="4">
                  <c:v>12053</c:v>
                </c:pt>
                <c:pt idx="5">
                  <c:v>#N/A</c:v>
                </c:pt>
                <c:pt idx="6">
                  <c:v>#N/A</c:v>
                </c:pt>
                <c:pt idx="7">
                  <c:v>13342</c:v>
                </c:pt>
                <c:pt idx="8">
                  <c:v>#N/A</c:v>
                </c:pt>
                <c:pt idx="9">
                  <c:v>#N/A</c:v>
                </c:pt>
                <c:pt idx="10">
                  <c:v>13492</c:v>
                </c:pt>
                <c:pt idx="11">
                  <c:v>#N/A</c:v>
                </c:pt>
                <c:pt idx="12">
                  <c:v>#N/A</c:v>
                </c:pt>
                <c:pt idx="13">
                  <c:v>16125</c:v>
                </c:pt>
                <c:pt idx="14">
                  <c:v>#N/A</c:v>
                </c:pt>
              </c:numCache>
            </c:numRef>
          </c:val>
          <c:smooth val="0"/>
          <c:extLst>
            <c:ext xmlns:c16="http://schemas.microsoft.com/office/drawing/2014/chart" uri="{C3380CC4-5D6E-409C-BE32-E72D297353CC}">
              <c16:uniqueId val="{00000008-E5EE-45B2-96A8-5C0EBA89517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386272</c:v>
                </c:pt>
                <c:pt idx="5">
                  <c:v>384048</c:v>
                </c:pt>
                <c:pt idx="8">
                  <c:v>390685</c:v>
                </c:pt>
                <c:pt idx="11">
                  <c:v>384431</c:v>
                </c:pt>
                <c:pt idx="14">
                  <c:v>378372</c:v>
                </c:pt>
              </c:numCache>
            </c:numRef>
          </c:val>
          <c:extLst>
            <c:ext xmlns:c16="http://schemas.microsoft.com/office/drawing/2014/chart" uri="{C3380CC4-5D6E-409C-BE32-E72D297353CC}">
              <c16:uniqueId val="{00000000-2705-4034-A112-B90E21426F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91113</c:v>
                </c:pt>
                <c:pt idx="5">
                  <c:v>96979</c:v>
                </c:pt>
                <c:pt idx="8">
                  <c:v>99629</c:v>
                </c:pt>
                <c:pt idx="11">
                  <c:v>103898</c:v>
                </c:pt>
                <c:pt idx="14">
                  <c:v>98808</c:v>
                </c:pt>
              </c:numCache>
            </c:numRef>
          </c:val>
          <c:extLst>
            <c:ext xmlns:c16="http://schemas.microsoft.com/office/drawing/2014/chart" uri="{C3380CC4-5D6E-409C-BE32-E72D297353CC}">
              <c16:uniqueId val="{00000001-2705-4034-A112-B90E21426F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65962</c:v>
                </c:pt>
                <c:pt idx="5">
                  <c:v>66613</c:v>
                </c:pt>
                <c:pt idx="8">
                  <c:v>69129</c:v>
                </c:pt>
                <c:pt idx="11">
                  <c:v>67555</c:v>
                </c:pt>
                <c:pt idx="14">
                  <c:v>61315</c:v>
                </c:pt>
              </c:numCache>
            </c:numRef>
          </c:val>
          <c:extLst>
            <c:ext xmlns:c16="http://schemas.microsoft.com/office/drawing/2014/chart" uri="{C3380CC4-5D6E-409C-BE32-E72D297353CC}">
              <c16:uniqueId val="{00000002-2705-4034-A112-B90E21426F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05-4034-A112-B90E21426F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05-4034-A112-B90E21426F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64</c:v>
                </c:pt>
                <c:pt idx="3">
                  <c:v>716</c:v>
                </c:pt>
                <c:pt idx="6">
                  <c:v>637</c:v>
                </c:pt>
                <c:pt idx="9">
                  <c:v>530</c:v>
                </c:pt>
                <c:pt idx="12">
                  <c:v>435</c:v>
                </c:pt>
              </c:numCache>
            </c:numRef>
          </c:val>
          <c:extLst>
            <c:ext xmlns:c16="http://schemas.microsoft.com/office/drawing/2014/chart" uri="{C3380CC4-5D6E-409C-BE32-E72D297353CC}">
              <c16:uniqueId val="{00000005-2705-4034-A112-B90E21426F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49885</c:v>
                </c:pt>
                <c:pt idx="3">
                  <c:v>52828</c:v>
                </c:pt>
                <c:pt idx="6">
                  <c:v>77602</c:v>
                </c:pt>
                <c:pt idx="9">
                  <c:v>74885</c:v>
                </c:pt>
                <c:pt idx="12">
                  <c:v>74154</c:v>
                </c:pt>
              </c:numCache>
            </c:numRef>
          </c:val>
          <c:extLst>
            <c:ext xmlns:c16="http://schemas.microsoft.com/office/drawing/2014/chart" uri="{C3380CC4-5D6E-409C-BE32-E72D297353CC}">
              <c16:uniqueId val="{00000006-2705-4034-A112-B90E21426F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705-4034-A112-B90E21426F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63269</c:v>
                </c:pt>
                <c:pt idx="3">
                  <c:v>57595</c:v>
                </c:pt>
                <c:pt idx="6">
                  <c:v>59105</c:v>
                </c:pt>
                <c:pt idx="9">
                  <c:v>60801</c:v>
                </c:pt>
                <c:pt idx="12">
                  <c:v>75693</c:v>
                </c:pt>
              </c:numCache>
            </c:numRef>
          </c:val>
          <c:extLst>
            <c:ext xmlns:c16="http://schemas.microsoft.com/office/drawing/2014/chart" uri="{C3380CC4-5D6E-409C-BE32-E72D297353CC}">
              <c16:uniqueId val="{00000008-2705-4034-A112-B90E21426F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2204</c:v>
                </c:pt>
                <c:pt idx="3">
                  <c:v>1910</c:v>
                </c:pt>
                <c:pt idx="6">
                  <c:v>1608</c:v>
                </c:pt>
                <c:pt idx="9">
                  <c:v>5112</c:v>
                </c:pt>
                <c:pt idx="12">
                  <c:v>4599</c:v>
                </c:pt>
              </c:numCache>
            </c:numRef>
          </c:val>
          <c:extLst>
            <c:ext xmlns:c16="http://schemas.microsoft.com/office/drawing/2014/chart" uri="{C3380CC4-5D6E-409C-BE32-E72D297353CC}">
              <c16:uniqueId val="{00000009-2705-4034-A112-B90E21426F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449515</c:v>
                </c:pt>
                <c:pt idx="3">
                  <c:v>446961</c:v>
                </c:pt>
                <c:pt idx="6">
                  <c:v>461232</c:v>
                </c:pt>
                <c:pt idx="9">
                  <c:v>471864</c:v>
                </c:pt>
                <c:pt idx="12">
                  <c:v>471043</c:v>
                </c:pt>
              </c:numCache>
            </c:numRef>
          </c:val>
          <c:extLst>
            <c:ext xmlns:c16="http://schemas.microsoft.com/office/drawing/2014/chart" uri="{C3380CC4-5D6E-409C-BE32-E72D297353CC}">
              <c16:uniqueId val="{0000000A-2705-4034-A112-B90E21426FF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21591</c:v>
                </c:pt>
                <c:pt idx="2">
                  <c:v>#N/A</c:v>
                </c:pt>
                <c:pt idx="3">
                  <c:v>#N/A</c:v>
                </c:pt>
                <c:pt idx="4">
                  <c:v>12370</c:v>
                </c:pt>
                <c:pt idx="5">
                  <c:v>#N/A</c:v>
                </c:pt>
                <c:pt idx="6">
                  <c:v>#N/A</c:v>
                </c:pt>
                <c:pt idx="7">
                  <c:v>40743</c:v>
                </c:pt>
                <c:pt idx="8">
                  <c:v>#N/A</c:v>
                </c:pt>
                <c:pt idx="9">
                  <c:v>#N/A</c:v>
                </c:pt>
                <c:pt idx="10">
                  <c:v>57308</c:v>
                </c:pt>
                <c:pt idx="11">
                  <c:v>#N/A</c:v>
                </c:pt>
                <c:pt idx="12">
                  <c:v>#N/A</c:v>
                </c:pt>
                <c:pt idx="13">
                  <c:v>87430</c:v>
                </c:pt>
                <c:pt idx="14">
                  <c:v>#N/A</c:v>
                </c:pt>
              </c:numCache>
            </c:numRef>
          </c:val>
          <c:smooth val="0"/>
          <c:extLst>
            <c:ext xmlns:c16="http://schemas.microsoft.com/office/drawing/2014/chart" uri="{C3380CC4-5D6E-409C-BE32-E72D297353CC}">
              <c16:uniqueId val="{0000000B-2705-4034-A112-B90E21426FF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18991</c:v>
                </c:pt>
                <c:pt idx="1">
                  <c:v>22769</c:v>
                </c:pt>
                <c:pt idx="2">
                  <c:v>22748</c:v>
                </c:pt>
              </c:numCache>
            </c:numRef>
          </c:val>
          <c:extLst>
            <c:ext xmlns:c16="http://schemas.microsoft.com/office/drawing/2014/chart" uri="{C3380CC4-5D6E-409C-BE32-E72D297353CC}">
              <c16:uniqueId val="{00000000-E182-4E41-A21A-CE333F64B0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7582</c:v>
                </c:pt>
                <c:pt idx="1">
                  <c:v>4952</c:v>
                </c:pt>
                <c:pt idx="2">
                  <c:v>2172</c:v>
                </c:pt>
              </c:numCache>
            </c:numRef>
          </c:val>
          <c:extLst>
            <c:ext xmlns:c16="http://schemas.microsoft.com/office/drawing/2014/chart" uri="{C3380CC4-5D6E-409C-BE32-E72D297353CC}">
              <c16:uniqueId val="{00000001-E182-4E41-A21A-CE333F64B0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19765</c:v>
                </c:pt>
                <c:pt idx="1">
                  <c:v>18420</c:v>
                </c:pt>
                <c:pt idx="2">
                  <c:v>17646</c:v>
                </c:pt>
              </c:numCache>
            </c:numRef>
          </c:val>
          <c:extLst>
            <c:ext xmlns:c16="http://schemas.microsoft.com/office/drawing/2014/chart" uri="{C3380CC4-5D6E-409C-BE32-E72D297353CC}">
              <c16:uniqueId val="{00000002-E182-4E41-A21A-CE333F64B03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ついては、臨時財政対策債等の元利償還金が増加した。債務負担行為に基づく支出額は、大宮区役所新庁舎整備事業や中等教育学校整備事業において、割賦払いが始まったことにより増加した。一方、公営企業債の元利償還金に対する繰入金は、</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土地区画整理事業の保留地処分金が増加したこと等に伴い減少したものの、全体としては増加した。</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算入公債費等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については、減税補てん債償還費の減等により減少した。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今後も有利な地方債を活用しながら、市債残高を見据えた普通建設事業の平準化に努める。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総務省が示す積立ルールが</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年償還で毎年度の積立額を発行額の</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分の</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としているのに対し、本市では</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年償還を予定しており、発行年度を含めて</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年据置後、発行額の</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％ずつ積み立てているため乖離が生じている。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については、債務負担行為に基づく支出予定額が事業の進捗により減少したものの、市立病院の建替え等により公営企業債等繰入見込額が増加したこと等により、全体で増加した。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については、充当可能基金が減債基金等の取崩しにより減少した。充当可能特定歳入は充当可能な都市計画事業税の減により、基準財政需要額算入見込額は臨時財政対策債等の公債費の減により減少した。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今後もインフラ整備や施設の老朽化対策により将来負担額の増加が見込まれることから、普通建設事業の平準化を図りながら、財政の健全化に努めていく必要がある。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埼玉県さいたま市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百万円を積み立てた一方、「財政調整基金」から社会保障関係費等の増加に伴い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百万円、「減債基金」から市債の償還に必要な資金等として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2,832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、「都市開発基金」から市街地開発事業及び都市施設整備に係る資金として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財政調整基金は、財政の年度間調整を図るため、予算編成において財源不足が生じた場合、取崩しを行う。また、決算において剰余金が生じた場合には、地方財政法の規定に基づき、積立てを行う。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減債基金は、市債の償還に必要な財源に不足が生じた場合、取崩しを行う。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公共施設マネジメント基金は、公共施設の計画的な保全及び更新を行っていくことから、継続して積立てを行うとともに、必要な財源に充てるため、取崩しを行う。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　　　　　　：庁舎（本庁舎又は区役所庁舎）の整備に必要な経費への充当</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・公共施設マネジメント基金：市の公共施設の計画的な保全及び更新に必要な経費への充当</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・庁舎整備基金：庁舎整備に必要な経費の財源を確保するため、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百万円の積立てを行ったこと等により、基金残高が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・公共施設マネジメント基金：市の公共施設の計画的な保全及び更新を行うため、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百万円の積立てを行った一方、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百万円の取崩しを行ったこと等により、基金残高が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・庁舎整備基金：庁舎整備に必要な経費の財源を確保するため、継続して積立てを行う。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・公共施設マネジメント基金：市の公共施設の計画的な保全及び更新に必要な経費の財源を確保するため、継続して積立てを行う。一方で、保全及び更新に必要な経費の財源に充てるため、取崩しを行う。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百万円及び預金等の運用により生じた利子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決算において剰余金が生じた場合には、地方財政法の規定に基づき、積立てを行う。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また、財政の年度間調整を図るため、予算編成において財源不足が生じた場合、取崩しを行う。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次年度以降の市債の償還に必要な資金として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預金等の運用により生じた利子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2,832</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百万円を取り崩した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こと等により、基金残高が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2,780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繰上償還に代わる措置として減債基金への積立てを実施した分については、平成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年度にかけて取り崩すことを予定している。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また、市債の償還に必要な財源に不足が生じた場合、取崩しを行う。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1,314,145
1,287,168
217.43
553,677,810
547,430,304
1,748,693
301,289,416
457,253,851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市民の所得水準が高く、類似団体平均を上回る税収があるため、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となっており、近年横ばい傾向となっている。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単年度の算定結果では、平成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0.973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0.978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と安定的に推移しており、引き続き、税の徴収強化等により歳入の確保に努める。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2" name="直線コネクタ 61"/>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5"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6" name="直線コネクタ 65"/>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13970</xdr:rowOff>
    </xdr:from>
    <xdr:to>
      <xdr:col>23</xdr:col>
      <xdr:colOff>133350</xdr:colOff>
      <xdr:row>37</xdr:row>
      <xdr:rowOff>13970</xdr:rowOff>
    </xdr:to>
    <xdr:cxnSp macro="">
      <xdr:nvCxnSpPr>
        <xdr:cNvPr id="67" name="直線コネクタ 66"/>
        <xdr:cNvCxnSpPr/>
      </xdr:nvCxnSpPr>
      <xdr:spPr>
        <a:xfrm>
          <a:off x="4114800" y="6357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xdr:rowOff>
    </xdr:from>
    <xdr:ext cx="762000" cy="259045"/>
    <xdr:sp macro="" textlink="">
      <xdr:nvSpPr>
        <xdr:cNvPr id="68"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13970</xdr:rowOff>
    </xdr:from>
    <xdr:to>
      <xdr:col>19</xdr:col>
      <xdr:colOff>133350</xdr:colOff>
      <xdr:row>37</xdr:row>
      <xdr:rowOff>13970</xdr:rowOff>
    </xdr:to>
    <xdr:cxnSp macro="">
      <xdr:nvCxnSpPr>
        <xdr:cNvPr id="70" name="直線コネクタ 69"/>
        <xdr:cNvCxnSpPr/>
      </xdr:nvCxnSpPr>
      <xdr:spPr>
        <a:xfrm>
          <a:off x="3225800" y="6357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114317</xdr:rowOff>
    </xdr:from>
    <xdr:ext cx="736600" cy="259045"/>
    <xdr:sp macro="" textlink="">
      <xdr:nvSpPr>
        <xdr:cNvPr id="72" name="テキスト ボックス 71"/>
        <xdr:cNvSpPr txBox="1"/>
      </xdr:nvSpPr>
      <xdr:spPr>
        <a:xfrm>
          <a:off x="3733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13970</xdr:rowOff>
    </xdr:from>
    <xdr:to>
      <xdr:col>15</xdr:col>
      <xdr:colOff>82550</xdr:colOff>
      <xdr:row>37</xdr:row>
      <xdr:rowOff>13970</xdr:rowOff>
    </xdr:to>
    <xdr:cxnSp macro="">
      <xdr:nvCxnSpPr>
        <xdr:cNvPr id="73" name="直線コネクタ 72"/>
        <xdr:cNvCxnSpPr/>
      </xdr:nvCxnSpPr>
      <xdr:spPr>
        <a:xfrm>
          <a:off x="2336800" y="6357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66057</xdr:rowOff>
    </xdr:from>
    <xdr:ext cx="762000" cy="259045"/>
    <xdr:sp macro="" textlink="">
      <xdr:nvSpPr>
        <xdr:cNvPr id="75" name="テキスト ボックス 74"/>
        <xdr:cNvSpPr txBox="1"/>
      </xdr:nvSpPr>
      <xdr:spPr>
        <a:xfrm>
          <a:off x="2844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13970</xdr:rowOff>
    </xdr:from>
    <xdr:to>
      <xdr:col>11</xdr:col>
      <xdr:colOff>31750</xdr:colOff>
      <xdr:row>37</xdr:row>
      <xdr:rowOff>13970</xdr:rowOff>
    </xdr:to>
    <xdr:cxnSp macro="">
      <xdr:nvCxnSpPr>
        <xdr:cNvPr id="76" name="直線コネクタ 75"/>
        <xdr:cNvCxnSpPr/>
      </xdr:nvCxnSpPr>
      <xdr:spPr>
        <a:xfrm>
          <a:off x="1447800" y="6357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151130</xdr:rowOff>
    </xdr:from>
    <xdr:to>
      <xdr:col>11</xdr:col>
      <xdr:colOff>82550</xdr:colOff>
      <xdr:row>40</xdr:row>
      <xdr:rowOff>81280</xdr:rowOff>
    </xdr:to>
    <xdr:sp macro="" textlink="">
      <xdr:nvSpPr>
        <xdr:cNvPr id="77" name="フローチャート: 判断 76"/>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66057</xdr:rowOff>
    </xdr:from>
    <xdr:ext cx="762000" cy="259045"/>
    <xdr:sp macro="" textlink="">
      <xdr:nvSpPr>
        <xdr:cNvPr id="78" name="テキスト ボックス 77"/>
        <xdr:cNvSpPr txBox="1"/>
      </xdr:nvSpPr>
      <xdr:spPr>
        <a:xfrm>
          <a:off x="1955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114317</xdr:rowOff>
    </xdr:from>
    <xdr:ext cx="762000" cy="259045"/>
    <xdr:sp macro="" textlink="">
      <xdr:nvSpPr>
        <xdr:cNvPr id="80" name="テキスト ボックス 79"/>
        <xdr:cNvSpPr txBox="1"/>
      </xdr:nvSpPr>
      <xdr:spPr>
        <a:xfrm>
          <a:off x="1066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134620</xdr:rowOff>
    </xdr:from>
    <xdr:to>
      <xdr:col>23</xdr:col>
      <xdr:colOff>184150</xdr:colOff>
      <xdr:row>37</xdr:row>
      <xdr:rowOff>64770</xdr:rowOff>
    </xdr:to>
    <xdr:sp macro="" textlink="">
      <xdr:nvSpPr>
        <xdr:cNvPr id="86" name="楕円 85"/>
        <xdr:cNvSpPr/>
      </xdr:nvSpPr>
      <xdr:spPr>
        <a:xfrm>
          <a:off x="4902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151147</xdr:rowOff>
    </xdr:from>
    <xdr:ext cx="762000" cy="259045"/>
    <xdr:sp macro="" textlink="">
      <xdr:nvSpPr>
        <xdr:cNvPr id="87" name="財政力該当値テキスト"/>
        <xdr:cNvSpPr txBox="1"/>
      </xdr:nvSpPr>
      <xdr:spPr>
        <a:xfrm>
          <a:off x="5041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134620</xdr:rowOff>
    </xdr:from>
    <xdr:to>
      <xdr:col>19</xdr:col>
      <xdr:colOff>184150</xdr:colOff>
      <xdr:row>37</xdr:row>
      <xdr:rowOff>64770</xdr:rowOff>
    </xdr:to>
    <xdr:sp macro="" textlink="">
      <xdr:nvSpPr>
        <xdr:cNvPr id="88" name="楕円 87"/>
        <xdr:cNvSpPr/>
      </xdr:nvSpPr>
      <xdr:spPr>
        <a:xfrm>
          <a:off x="4064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74947</xdr:rowOff>
    </xdr:from>
    <xdr:ext cx="736600" cy="259045"/>
    <xdr:sp macro="" textlink="">
      <xdr:nvSpPr>
        <xdr:cNvPr id="89" name="テキスト ボックス 88"/>
        <xdr:cNvSpPr txBox="1"/>
      </xdr:nvSpPr>
      <xdr:spPr>
        <a:xfrm>
          <a:off x="3733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134620</xdr:rowOff>
    </xdr:from>
    <xdr:to>
      <xdr:col>15</xdr:col>
      <xdr:colOff>133350</xdr:colOff>
      <xdr:row>37</xdr:row>
      <xdr:rowOff>64770</xdr:rowOff>
    </xdr:to>
    <xdr:sp macro="" textlink="">
      <xdr:nvSpPr>
        <xdr:cNvPr id="90" name="楕円 89"/>
        <xdr:cNvSpPr/>
      </xdr:nvSpPr>
      <xdr:spPr>
        <a:xfrm>
          <a:off x="3175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74947</xdr:rowOff>
    </xdr:from>
    <xdr:ext cx="762000" cy="259045"/>
    <xdr:sp macro="" textlink="">
      <xdr:nvSpPr>
        <xdr:cNvPr id="91" name="テキスト ボックス 90"/>
        <xdr:cNvSpPr txBox="1"/>
      </xdr:nvSpPr>
      <xdr:spPr>
        <a:xfrm>
          <a:off x="2844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134620</xdr:rowOff>
    </xdr:from>
    <xdr:to>
      <xdr:col>11</xdr:col>
      <xdr:colOff>82550</xdr:colOff>
      <xdr:row>37</xdr:row>
      <xdr:rowOff>64770</xdr:rowOff>
    </xdr:to>
    <xdr:sp macro="" textlink="">
      <xdr:nvSpPr>
        <xdr:cNvPr id="92" name="楕円 91"/>
        <xdr:cNvSpPr/>
      </xdr:nvSpPr>
      <xdr:spPr>
        <a:xfrm>
          <a:off x="2286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74947</xdr:rowOff>
    </xdr:from>
    <xdr:ext cx="762000" cy="259045"/>
    <xdr:sp macro="" textlink="">
      <xdr:nvSpPr>
        <xdr:cNvPr id="93" name="テキスト ボックス 92"/>
        <xdr:cNvSpPr txBox="1"/>
      </xdr:nvSpPr>
      <xdr:spPr>
        <a:xfrm>
          <a:off x="1955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134620</xdr:rowOff>
    </xdr:from>
    <xdr:to>
      <xdr:col>7</xdr:col>
      <xdr:colOff>31750</xdr:colOff>
      <xdr:row>37</xdr:row>
      <xdr:rowOff>64770</xdr:rowOff>
    </xdr:to>
    <xdr:sp macro="" textlink="">
      <xdr:nvSpPr>
        <xdr:cNvPr id="94" name="楕円 93"/>
        <xdr:cNvSpPr/>
      </xdr:nvSpPr>
      <xdr:spPr>
        <a:xfrm>
          <a:off x="1397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74947</xdr:rowOff>
    </xdr:from>
    <xdr:ext cx="762000" cy="259045"/>
    <xdr:sp macro="" textlink="">
      <xdr:nvSpPr>
        <xdr:cNvPr id="95" name="テキスト ボックス 94"/>
        <xdr:cNvSpPr txBox="1"/>
      </xdr:nvSpPr>
      <xdr:spPr>
        <a:xfrm>
          <a:off x="1066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市税等の自主財源が増加したものの、扶助費や公債費などの義務的経費の増加などにより前年度と比較し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ポイント数値が悪化した。類似団体と比較するとやや財政の硬直化が進んでいる状況である。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今後も公債費や扶助費の増加が見込まれるため、引き続き、市税を始めとする自主財源の確保や事務事業の見直しによる経常経費の削減に努める。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73378</xdr:rowOff>
    </xdr:from>
    <xdr:to>
      <xdr:col>23</xdr:col>
      <xdr:colOff>133350</xdr:colOff>
      <xdr:row>67</xdr:row>
      <xdr:rowOff>4939</xdr:rowOff>
    </xdr:to>
    <xdr:cxnSp macro="">
      <xdr:nvCxnSpPr>
        <xdr:cNvPr id="125" name="直線コネクタ 124"/>
        <xdr:cNvCxnSpPr/>
      </xdr:nvCxnSpPr>
      <xdr:spPr>
        <a:xfrm flipV="1">
          <a:off x="4953000" y="10017478"/>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148466</xdr:rowOff>
    </xdr:from>
    <xdr:ext cx="762000" cy="259045"/>
    <xdr:sp macro="" textlink="">
      <xdr:nvSpPr>
        <xdr:cNvPr id="126" name="財政構造の弾力性最小値テキスト"/>
        <xdr:cNvSpPr txBox="1"/>
      </xdr:nvSpPr>
      <xdr:spPr>
        <a:xfrm>
          <a:off x="5041900" y="1146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4939</xdr:rowOff>
    </xdr:from>
    <xdr:to>
      <xdr:col>24</xdr:col>
      <xdr:colOff>12700</xdr:colOff>
      <xdr:row>67</xdr:row>
      <xdr:rowOff>4939</xdr:rowOff>
    </xdr:to>
    <xdr:cxnSp macro="">
      <xdr:nvCxnSpPr>
        <xdr:cNvPr id="127" name="直線コネクタ 126"/>
        <xdr:cNvCxnSpPr/>
      </xdr:nvCxnSpPr>
      <xdr:spPr>
        <a:xfrm>
          <a:off x="4864100" y="1149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159755</xdr:rowOff>
    </xdr:from>
    <xdr:ext cx="762000" cy="259045"/>
    <xdr:sp macro="" textlink="">
      <xdr:nvSpPr>
        <xdr:cNvPr id="128" name="財政構造の弾力性最大値テキスト"/>
        <xdr:cNvSpPr txBox="1"/>
      </xdr:nvSpPr>
      <xdr:spPr>
        <a:xfrm>
          <a:off x="5041900" y="97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73378</xdr:rowOff>
    </xdr:from>
    <xdr:to>
      <xdr:col>24</xdr:col>
      <xdr:colOff>12700</xdr:colOff>
      <xdr:row>58</xdr:row>
      <xdr:rowOff>73378</xdr:rowOff>
    </xdr:to>
    <xdr:cxnSp macro="">
      <xdr:nvCxnSpPr>
        <xdr:cNvPr id="129" name="直線コネクタ 128"/>
        <xdr:cNvCxnSpPr/>
      </xdr:nvCxnSpPr>
      <xdr:spPr>
        <a:xfrm>
          <a:off x="4864100" y="1001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12700</xdr:rowOff>
    </xdr:from>
    <xdr:to>
      <xdr:col>23</xdr:col>
      <xdr:colOff>133350</xdr:colOff>
      <xdr:row>65</xdr:row>
      <xdr:rowOff>39511</xdr:rowOff>
    </xdr:to>
    <xdr:cxnSp macro="">
      <xdr:nvCxnSpPr>
        <xdr:cNvPr id="130" name="直線コネクタ 129"/>
        <xdr:cNvCxnSpPr/>
      </xdr:nvCxnSpPr>
      <xdr:spPr>
        <a:xfrm>
          <a:off x="4114800" y="111569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133649</xdr:rowOff>
    </xdr:from>
    <xdr:ext cx="762000" cy="259045"/>
    <xdr:sp macro="" textlink="">
      <xdr:nvSpPr>
        <xdr:cNvPr id="131" name="財政構造の弾力性平均値テキスト"/>
        <xdr:cNvSpPr txBox="1"/>
      </xdr:nvSpPr>
      <xdr:spPr>
        <a:xfrm>
          <a:off x="5041900" y="1076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2" name="フローチャート: 判断 131"/>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23283</xdr:rowOff>
    </xdr:from>
    <xdr:to>
      <xdr:col>19</xdr:col>
      <xdr:colOff>133350</xdr:colOff>
      <xdr:row>65</xdr:row>
      <xdr:rowOff>12700</xdr:rowOff>
    </xdr:to>
    <xdr:cxnSp macro="">
      <xdr:nvCxnSpPr>
        <xdr:cNvPr id="133" name="直線コネクタ 132"/>
        <xdr:cNvCxnSpPr/>
      </xdr:nvCxnSpPr>
      <xdr:spPr>
        <a:xfrm>
          <a:off x="3225800" y="1099608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36689</xdr:rowOff>
    </xdr:from>
    <xdr:to>
      <xdr:col>19</xdr:col>
      <xdr:colOff>184150</xdr:colOff>
      <xdr:row>63</xdr:row>
      <xdr:rowOff>138289</xdr:rowOff>
    </xdr:to>
    <xdr:sp macro="" textlink="">
      <xdr:nvSpPr>
        <xdr:cNvPr id="134" name="フローチャート: 判断 133"/>
        <xdr:cNvSpPr/>
      </xdr:nvSpPr>
      <xdr:spPr>
        <a:xfrm>
          <a:off x="4064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148466</xdr:rowOff>
    </xdr:from>
    <xdr:ext cx="736600" cy="259045"/>
    <xdr:sp macro="" textlink="">
      <xdr:nvSpPr>
        <xdr:cNvPr id="135" name="テキスト ボックス 134"/>
        <xdr:cNvSpPr txBox="1"/>
      </xdr:nvSpPr>
      <xdr:spPr>
        <a:xfrm>
          <a:off x="3733800" y="1060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124883</xdr:rowOff>
    </xdr:from>
    <xdr:to>
      <xdr:col>15</xdr:col>
      <xdr:colOff>82550</xdr:colOff>
      <xdr:row>64</xdr:row>
      <xdr:rowOff>23283</xdr:rowOff>
    </xdr:to>
    <xdr:cxnSp macro="">
      <xdr:nvCxnSpPr>
        <xdr:cNvPr id="136" name="直線コネクタ 135"/>
        <xdr:cNvCxnSpPr/>
      </xdr:nvCxnSpPr>
      <xdr:spPr>
        <a:xfrm>
          <a:off x="2336800" y="1075478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7" name="フローチャート: 判断 136"/>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8" name="テキスト ボックス 137"/>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111478</xdr:rowOff>
    </xdr:from>
    <xdr:to>
      <xdr:col>11</xdr:col>
      <xdr:colOff>31750</xdr:colOff>
      <xdr:row>62</xdr:row>
      <xdr:rowOff>124883</xdr:rowOff>
    </xdr:to>
    <xdr:cxnSp macro="">
      <xdr:nvCxnSpPr>
        <xdr:cNvPr id="139" name="直線コネクタ 138"/>
        <xdr:cNvCxnSpPr/>
      </xdr:nvCxnSpPr>
      <xdr:spPr>
        <a:xfrm>
          <a:off x="1447800" y="1074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157339</xdr:rowOff>
    </xdr:from>
    <xdr:to>
      <xdr:col>11</xdr:col>
      <xdr:colOff>82550</xdr:colOff>
      <xdr:row>64</xdr:row>
      <xdr:rowOff>87489</xdr:rowOff>
    </xdr:to>
    <xdr:sp macro="" textlink="">
      <xdr:nvSpPr>
        <xdr:cNvPr id="140" name="フローチャート: 判断 139"/>
        <xdr:cNvSpPr/>
      </xdr:nvSpPr>
      <xdr:spPr>
        <a:xfrm>
          <a:off x="2286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72266</xdr:rowOff>
    </xdr:from>
    <xdr:ext cx="762000" cy="259045"/>
    <xdr:sp macro="" textlink="">
      <xdr:nvSpPr>
        <xdr:cNvPr id="141" name="テキスト ボックス 140"/>
        <xdr:cNvSpPr txBox="1"/>
      </xdr:nvSpPr>
      <xdr:spPr>
        <a:xfrm>
          <a:off x="1955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43" name="テキスト ボックス 142"/>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160161</xdr:rowOff>
    </xdr:from>
    <xdr:to>
      <xdr:col>23</xdr:col>
      <xdr:colOff>184150</xdr:colOff>
      <xdr:row>65</xdr:row>
      <xdr:rowOff>90311</xdr:rowOff>
    </xdr:to>
    <xdr:sp macro="" textlink="">
      <xdr:nvSpPr>
        <xdr:cNvPr id="149" name="楕円 148"/>
        <xdr:cNvSpPr/>
      </xdr:nvSpPr>
      <xdr:spPr>
        <a:xfrm>
          <a:off x="4902200" y="111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132238</xdr:rowOff>
    </xdr:from>
    <xdr:ext cx="762000" cy="259045"/>
    <xdr:sp macro="" textlink="">
      <xdr:nvSpPr>
        <xdr:cNvPr id="150" name="財政構造の弾力性該当値テキスト"/>
        <xdr:cNvSpPr txBox="1"/>
      </xdr:nvSpPr>
      <xdr:spPr>
        <a:xfrm>
          <a:off x="5041900" y="1110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51" name="楕円 150"/>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52" name="テキスト ボックス 151"/>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143933</xdr:rowOff>
    </xdr:from>
    <xdr:to>
      <xdr:col>15</xdr:col>
      <xdr:colOff>133350</xdr:colOff>
      <xdr:row>64</xdr:row>
      <xdr:rowOff>74083</xdr:rowOff>
    </xdr:to>
    <xdr:sp macro="" textlink="">
      <xdr:nvSpPr>
        <xdr:cNvPr id="153" name="楕円 152"/>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54" name="テキスト ボックス 153"/>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74083</xdr:rowOff>
    </xdr:from>
    <xdr:to>
      <xdr:col>11</xdr:col>
      <xdr:colOff>82550</xdr:colOff>
      <xdr:row>63</xdr:row>
      <xdr:rowOff>4233</xdr:rowOff>
    </xdr:to>
    <xdr:sp macro="" textlink="">
      <xdr:nvSpPr>
        <xdr:cNvPr id="155" name="楕円 154"/>
        <xdr:cNvSpPr/>
      </xdr:nvSpPr>
      <xdr:spPr>
        <a:xfrm>
          <a:off x="2286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14410</xdr:rowOff>
    </xdr:from>
    <xdr:ext cx="762000" cy="259045"/>
    <xdr:sp macro="" textlink="">
      <xdr:nvSpPr>
        <xdr:cNvPr id="156" name="テキスト ボックス 155"/>
        <xdr:cNvSpPr txBox="1"/>
      </xdr:nvSpPr>
      <xdr:spPr>
        <a:xfrm>
          <a:off x="1955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60678</xdr:rowOff>
    </xdr:from>
    <xdr:to>
      <xdr:col>7</xdr:col>
      <xdr:colOff>31750</xdr:colOff>
      <xdr:row>62</xdr:row>
      <xdr:rowOff>162278</xdr:rowOff>
    </xdr:to>
    <xdr:sp macro="" textlink="">
      <xdr:nvSpPr>
        <xdr:cNvPr id="157" name="楕円 156"/>
        <xdr:cNvSpPr/>
      </xdr:nvSpPr>
      <xdr:spPr>
        <a:xfrm>
          <a:off x="1397000" y="1069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147055</xdr:rowOff>
    </xdr:from>
    <xdr:ext cx="762000" cy="259045"/>
    <xdr:sp macro="" textlink="">
      <xdr:nvSpPr>
        <xdr:cNvPr id="158" name="テキスト ボックス 157"/>
        <xdr:cNvSpPr txBox="1"/>
      </xdr:nvSpPr>
      <xdr:spPr>
        <a:xfrm>
          <a:off x="1066800" y="1077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[148,648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情報システムの整備・運用、コミュニティセンターの管理等の委託により物件費が類似団体平均を上回った反面、</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人件費が類似団体の平均を下回って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人当たり人件費・物件費等の決算額としては、類似団体平均よりやや低い</a:t>
          </a:r>
          <a:r>
            <a:rPr kumimoji="1" lang="ja-JP" altLang="en-US" sz="1300" b="0">
              <a:latin typeface="ＭＳ Ｐゴシック" panose="020B0600070205080204" pitchFamily="50" charset="-128"/>
              <a:ea typeface="ＭＳ Ｐゴシック" panose="020B0600070205080204" pitchFamily="50" charset="-128"/>
            </a:rPr>
            <a:t>状態</a:t>
          </a:r>
          <a:r>
            <a:rPr kumimoji="1" lang="ja-JP" altLang="en-US" sz="1300">
              <a:latin typeface="ＭＳ Ｐゴシック" panose="020B0600070205080204" pitchFamily="50" charset="-128"/>
              <a:ea typeface="ＭＳ Ｐゴシック" panose="020B0600070205080204" pitchFamily="50" charset="-128"/>
            </a:rPr>
            <a:t>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今後も、適正な定員管理計画を進めるとともに、指定管理者制度、</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等、民間活力の導入の推進や、既存事業の更なる見直しによりコスト削減を図る。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144504</xdr:rowOff>
    </xdr:from>
    <xdr:to>
      <xdr:col>23</xdr:col>
      <xdr:colOff>133350</xdr:colOff>
      <xdr:row>88</xdr:row>
      <xdr:rowOff>160444</xdr:rowOff>
    </xdr:to>
    <xdr:cxnSp macro="">
      <xdr:nvCxnSpPr>
        <xdr:cNvPr id="188" name="直線コネクタ 187"/>
        <xdr:cNvCxnSpPr/>
      </xdr:nvCxnSpPr>
      <xdr:spPr>
        <a:xfrm flipV="1">
          <a:off x="4953000" y="14546304"/>
          <a:ext cx="0" cy="701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132521</xdr:rowOff>
    </xdr:from>
    <xdr:ext cx="762000" cy="259045"/>
    <xdr:sp macro="" textlink="">
      <xdr:nvSpPr>
        <xdr:cNvPr id="189" name="人件費・物件費等の状況最小値テキスト"/>
        <xdr:cNvSpPr txBox="1"/>
      </xdr:nvSpPr>
      <xdr:spPr>
        <a:xfrm>
          <a:off x="5041900" y="1522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160444</xdr:rowOff>
    </xdr:from>
    <xdr:to>
      <xdr:col>24</xdr:col>
      <xdr:colOff>12700</xdr:colOff>
      <xdr:row>88</xdr:row>
      <xdr:rowOff>160444</xdr:rowOff>
    </xdr:to>
    <xdr:cxnSp macro="">
      <xdr:nvCxnSpPr>
        <xdr:cNvPr id="190" name="直線コネクタ 189"/>
        <xdr:cNvCxnSpPr/>
      </xdr:nvCxnSpPr>
      <xdr:spPr>
        <a:xfrm>
          <a:off x="4864100" y="1524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59431</xdr:rowOff>
    </xdr:from>
    <xdr:ext cx="762000" cy="259045"/>
    <xdr:sp macro="" textlink="">
      <xdr:nvSpPr>
        <xdr:cNvPr id="191" name="人件費・物件費等の状況最大値テキスト"/>
        <xdr:cNvSpPr txBox="1"/>
      </xdr:nvSpPr>
      <xdr:spPr>
        <a:xfrm>
          <a:off x="5041900" y="142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144504</xdr:rowOff>
    </xdr:from>
    <xdr:to>
      <xdr:col>24</xdr:col>
      <xdr:colOff>12700</xdr:colOff>
      <xdr:row>84</xdr:row>
      <xdr:rowOff>144504</xdr:rowOff>
    </xdr:to>
    <xdr:cxnSp macro="">
      <xdr:nvCxnSpPr>
        <xdr:cNvPr id="192" name="直線コネクタ 191"/>
        <xdr:cNvCxnSpPr/>
      </xdr:nvCxnSpPr>
      <xdr:spPr>
        <a:xfrm>
          <a:off x="4864100" y="145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168487</xdr:rowOff>
    </xdr:from>
    <xdr:to>
      <xdr:col>23</xdr:col>
      <xdr:colOff>133350</xdr:colOff>
      <xdr:row>86</xdr:row>
      <xdr:rowOff>34196</xdr:rowOff>
    </xdr:to>
    <xdr:cxnSp macro="">
      <xdr:nvCxnSpPr>
        <xdr:cNvPr id="193" name="直線コネクタ 192"/>
        <xdr:cNvCxnSpPr/>
      </xdr:nvCxnSpPr>
      <xdr:spPr>
        <a:xfrm>
          <a:off x="4114800" y="14741737"/>
          <a:ext cx="838200" cy="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42522</xdr:rowOff>
    </xdr:from>
    <xdr:ext cx="762000" cy="259045"/>
    <xdr:sp macro="" textlink="">
      <xdr:nvSpPr>
        <xdr:cNvPr id="194" name="人件費・物件費等の状況平均値テキスト"/>
        <xdr:cNvSpPr txBox="1"/>
      </xdr:nvSpPr>
      <xdr:spPr>
        <a:xfrm>
          <a:off x="5041900" y="14787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70445</xdr:rowOff>
    </xdr:from>
    <xdr:to>
      <xdr:col>23</xdr:col>
      <xdr:colOff>184150</xdr:colOff>
      <xdr:row>87</xdr:row>
      <xdr:rowOff>595</xdr:rowOff>
    </xdr:to>
    <xdr:sp macro="" textlink="">
      <xdr:nvSpPr>
        <xdr:cNvPr id="195" name="フローチャート: 判断 194"/>
        <xdr:cNvSpPr/>
      </xdr:nvSpPr>
      <xdr:spPr>
        <a:xfrm>
          <a:off x="4902200" y="1481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122560</xdr:rowOff>
    </xdr:from>
    <xdr:to>
      <xdr:col>19</xdr:col>
      <xdr:colOff>133350</xdr:colOff>
      <xdr:row>85</xdr:row>
      <xdr:rowOff>168487</xdr:rowOff>
    </xdr:to>
    <xdr:cxnSp macro="">
      <xdr:nvCxnSpPr>
        <xdr:cNvPr id="196" name="直線コネクタ 195"/>
        <xdr:cNvCxnSpPr/>
      </xdr:nvCxnSpPr>
      <xdr:spPr>
        <a:xfrm>
          <a:off x="3225800" y="14695810"/>
          <a:ext cx="889000" cy="4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24719</xdr:rowOff>
    </xdr:from>
    <xdr:to>
      <xdr:col>19</xdr:col>
      <xdr:colOff>184150</xdr:colOff>
      <xdr:row>86</xdr:row>
      <xdr:rowOff>126319</xdr:rowOff>
    </xdr:to>
    <xdr:sp macro="" textlink="">
      <xdr:nvSpPr>
        <xdr:cNvPr id="197" name="フローチャート: 判断 196"/>
        <xdr:cNvSpPr/>
      </xdr:nvSpPr>
      <xdr:spPr>
        <a:xfrm>
          <a:off x="40640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111096</xdr:rowOff>
    </xdr:from>
    <xdr:ext cx="736600" cy="259045"/>
    <xdr:sp macro="" textlink="">
      <xdr:nvSpPr>
        <xdr:cNvPr id="198" name="テキスト ボックス 197"/>
        <xdr:cNvSpPr txBox="1"/>
      </xdr:nvSpPr>
      <xdr:spPr>
        <a:xfrm>
          <a:off x="3733800" y="14855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137908</xdr:rowOff>
    </xdr:from>
    <xdr:to>
      <xdr:col>15</xdr:col>
      <xdr:colOff>82550</xdr:colOff>
      <xdr:row>85</xdr:row>
      <xdr:rowOff>122560</xdr:rowOff>
    </xdr:to>
    <xdr:cxnSp macro="">
      <xdr:nvCxnSpPr>
        <xdr:cNvPr id="199" name="直線コネクタ 198"/>
        <xdr:cNvCxnSpPr/>
      </xdr:nvCxnSpPr>
      <xdr:spPr>
        <a:xfrm>
          <a:off x="2336800" y="14025358"/>
          <a:ext cx="889000" cy="67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23915</xdr:rowOff>
    </xdr:from>
    <xdr:to>
      <xdr:col>15</xdr:col>
      <xdr:colOff>133350</xdr:colOff>
      <xdr:row>86</xdr:row>
      <xdr:rowOff>125515</xdr:rowOff>
    </xdr:to>
    <xdr:sp macro="" textlink="">
      <xdr:nvSpPr>
        <xdr:cNvPr id="200" name="フローチャート: 判断 199"/>
        <xdr:cNvSpPr/>
      </xdr:nvSpPr>
      <xdr:spPr>
        <a:xfrm>
          <a:off x="3175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110292</xdr:rowOff>
    </xdr:from>
    <xdr:ext cx="762000" cy="259045"/>
    <xdr:sp macro="" textlink="">
      <xdr:nvSpPr>
        <xdr:cNvPr id="201" name="テキスト ボックス 200"/>
        <xdr:cNvSpPr txBox="1"/>
      </xdr:nvSpPr>
      <xdr:spPr>
        <a:xfrm>
          <a:off x="2844800" y="1485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137908</xdr:rowOff>
    </xdr:from>
    <xdr:to>
      <xdr:col>11</xdr:col>
      <xdr:colOff>31750</xdr:colOff>
      <xdr:row>81</xdr:row>
      <xdr:rowOff>148605</xdr:rowOff>
    </xdr:to>
    <xdr:cxnSp macro="">
      <xdr:nvCxnSpPr>
        <xdr:cNvPr id="202" name="直線コネクタ 201"/>
        <xdr:cNvCxnSpPr/>
      </xdr:nvCxnSpPr>
      <xdr:spPr>
        <a:xfrm flipV="1">
          <a:off x="1447800" y="14025358"/>
          <a:ext cx="889000" cy="1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116726</xdr:rowOff>
    </xdr:from>
    <xdr:to>
      <xdr:col>11</xdr:col>
      <xdr:colOff>82550</xdr:colOff>
      <xdr:row>82</xdr:row>
      <xdr:rowOff>46876</xdr:rowOff>
    </xdr:to>
    <xdr:sp macro="" textlink="">
      <xdr:nvSpPr>
        <xdr:cNvPr id="203" name="フローチャート: 判断 202"/>
        <xdr:cNvSpPr/>
      </xdr:nvSpPr>
      <xdr:spPr>
        <a:xfrm>
          <a:off x="2286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31653</xdr:rowOff>
    </xdr:from>
    <xdr:ext cx="762000" cy="259045"/>
    <xdr:sp macro="" textlink="">
      <xdr:nvSpPr>
        <xdr:cNvPr id="204" name="テキスト ボックス 203"/>
        <xdr:cNvSpPr txBox="1"/>
      </xdr:nvSpPr>
      <xdr:spPr>
        <a:xfrm>
          <a:off x="1955800" y="1409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86624</xdr:rowOff>
    </xdr:from>
    <xdr:to>
      <xdr:col>7</xdr:col>
      <xdr:colOff>31750</xdr:colOff>
      <xdr:row>82</xdr:row>
      <xdr:rowOff>16774</xdr:rowOff>
    </xdr:to>
    <xdr:sp macro="" textlink="">
      <xdr:nvSpPr>
        <xdr:cNvPr id="205" name="フローチャート: 判断 204"/>
        <xdr:cNvSpPr/>
      </xdr:nvSpPr>
      <xdr:spPr>
        <a:xfrm>
          <a:off x="1397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26951</xdr:rowOff>
    </xdr:from>
    <xdr:ext cx="762000" cy="259045"/>
    <xdr:sp macro="" textlink="">
      <xdr:nvSpPr>
        <xdr:cNvPr id="206" name="テキスト ボックス 205"/>
        <xdr:cNvSpPr txBox="1"/>
      </xdr:nvSpPr>
      <xdr:spPr>
        <a:xfrm>
          <a:off x="1066800" y="1374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154846</xdr:rowOff>
    </xdr:from>
    <xdr:to>
      <xdr:col>23</xdr:col>
      <xdr:colOff>184150</xdr:colOff>
      <xdr:row>86</xdr:row>
      <xdr:rowOff>84996</xdr:rowOff>
    </xdr:to>
    <xdr:sp macro="" textlink="">
      <xdr:nvSpPr>
        <xdr:cNvPr id="212" name="楕円 211"/>
        <xdr:cNvSpPr/>
      </xdr:nvSpPr>
      <xdr:spPr>
        <a:xfrm>
          <a:off x="4902200" y="1472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171373</xdr:rowOff>
    </xdr:from>
    <xdr:ext cx="762000" cy="259045"/>
    <xdr:sp macro="" textlink="">
      <xdr:nvSpPr>
        <xdr:cNvPr id="213" name="人件費・物件費等の状況該当値テキスト"/>
        <xdr:cNvSpPr txBox="1"/>
      </xdr:nvSpPr>
      <xdr:spPr>
        <a:xfrm>
          <a:off x="5041900" y="1457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117687</xdr:rowOff>
    </xdr:from>
    <xdr:to>
      <xdr:col>19</xdr:col>
      <xdr:colOff>184150</xdr:colOff>
      <xdr:row>86</xdr:row>
      <xdr:rowOff>47837</xdr:rowOff>
    </xdr:to>
    <xdr:sp macro="" textlink="">
      <xdr:nvSpPr>
        <xdr:cNvPr id="214" name="楕円 213"/>
        <xdr:cNvSpPr/>
      </xdr:nvSpPr>
      <xdr:spPr>
        <a:xfrm>
          <a:off x="4064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58014</xdr:rowOff>
    </xdr:from>
    <xdr:ext cx="736600" cy="259045"/>
    <xdr:sp macro="" textlink="">
      <xdr:nvSpPr>
        <xdr:cNvPr id="215" name="テキスト ボックス 214"/>
        <xdr:cNvSpPr txBox="1"/>
      </xdr:nvSpPr>
      <xdr:spPr>
        <a:xfrm>
          <a:off x="3733800" y="1445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71760</xdr:rowOff>
    </xdr:from>
    <xdr:to>
      <xdr:col>15</xdr:col>
      <xdr:colOff>133350</xdr:colOff>
      <xdr:row>86</xdr:row>
      <xdr:rowOff>1910</xdr:rowOff>
    </xdr:to>
    <xdr:sp macro="" textlink="">
      <xdr:nvSpPr>
        <xdr:cNvPr id="216" name="楕円 215"/>
        <xdr:cNvSpPr/>
      </xdr:nvSpPr>
      <xdr:spPr>
        <a:xfrm>
          <a:off x="3175000" y="1464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12087</xdr:rowOff>
    </xdr:from>
    <xdr:ext cx="762000" cy="259045"/>
    <xdr:sp macro="" textlink="">
      <xdr:nvSpPr>
        <xdr:cNvPr id="217" name="テキスト ボックス 216"/>
        <xdr:cNvSpPr txBox="1"/>
      </xdr:nvSpPr>
      <xdr:spPr>
        <a:xfrm>
          <a:off x="2844800" y="1441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87108</xdr:rowOff>
    </xdr:from>
    <xdr:to>
      <xdr:col>11</xdr:col>
      <xdr:colOff>82550</xdr:colOff>
      <xdr:row>82</xdr:row>
      <xdr:rowOff>17258</xdr:rowOff>
    </xdr:to>
    <xdr:sp macro="" textlink="">
      <xdr:nvSpPr>
        <xdr:cNvPr id="218" name="楕円 217"/>
        <xdr:cNvSpPr/>
      </xdr:nvSpPr>
      <xdr:spPr>
        <a:xfrm>
          <a:off x="2286000" y="1397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27435</xdr:rowOff>
    </xdr:from>
    <xdr:ext cx="762000" cy="259045"/>
    <xdr:sp macro="" textlink="">
      <xdr:nvSpPr>
        <xdr:cNvPr id="219" name="テキスト ボックス 218"/>
        <xdr:cNvSpPr txBox="1"/>
      </xdr:nvSpPr>
      <xdr:spPr>
        <a:xfrm>
          <a:off x="1955800" y="1374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97805</xdr:rowOff>
    </xdr:from>
    <xdr:to>
      <xdr:col>7</xdr:col>
      <xdr:colOff>31750</xdr:colOff>
      <xdr:row>82</xdr:row>
      <xdr:rowOff>27955</xdr:rowOff>
    </xdr:to>
    <xdr:sp macro="" textlink="">
      <xdr:nvSpPr>
        <xdr:cNvPr id="220" name="楕円 219"/>
        <xdr:cNvSpPr/>
      </xdr:nvSpPr>
      <xdr:spPr>
        <a:xfrm>
          <a:off x="1397000" y="139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12732</xdr:rowOff>
    </xdr:from>
    <xdr:ext cx="762000" cy="259045"/>
    <xdr:sp macro="" textlink="">
      <xdr:nvSpPr>
        <xdr:cNvPr id="221" name="テキスト ボックス 220"/>
        <xdr:cNvSpPr txBox="1"/>
      </xdr:nvSpPr>
      <xdr:spPr>
        <a:xfrm>
          <a:off x="1066800" y="1407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を超え、類似団体と比較しても高い状態で推移している。職員構成の相違のほか、キャリア最終盤における給与水準の上昇の抑制が国や類似団体に比べて弱いこと等が要因と考える。</a:t>
          </a:r>
        </a:p>
        <a:p>
          <a:r>
            <a:rPr kumimoji="1" lang="ja-JP" altLang="en-US" sz="1300">
              <a:latin typeface="ＭＳ Ｐゴシック" panose="020B0600070205080204" pitchFamily="50" charset="-128"/>
              <a:ea typeface="ＭＳ Ｐゴシック" panose="020B0600070205080204" pitchFamily="50" charset="-128"/>
            </a:rPr>
            <a:t>　本市では、平成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実施した「給与制度の総合的見直し」により、給料表について国を上回る引下げを行うとともに、年功的な給与水準の抑制を図ったところであり、その効果をしっかりと検証し、引き続き市人事委員会勧告に基づく適正な給与水準の確保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53975</xdr:rowOff>
    </xdr:from>
    <xdr:to>
      <xdr:col>81</xdr:col>
      <xdr:colOff>44450</xdr:colOff>
      <xdr:row>88</xdr:row>
      <xdr:rowOff>40216</xdr:rowOff>
    </xdr:to>
    <xdr:cxnSp macro="">
      <xdr:nvCxnSpPr>
        <xdr:cNvPr id="250" name="直線コネクタ 249"/>
        <xdr:cNvCxnSpPr/>
      </xdr:nvCxnSpPr>
      <xdr:spPr>
        <a:xfrm flipV="1">
          <a:off x="17018000" y="13941425"/>
          <a:ext cx="0" cy="1186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140352</xdr:rowOff>
    </xdr:from>
    <xdr:ext cx="762000" cy="259045"/>
    <xdr:sp macro="" textlink="">
      <xdr:nvSpPr>
        <xdr:cNvPr id="253" name="給与水準   （国との比較）最大値テキスト"/>
        <xdr:cNvSpPr txBox="1"/>
      </xdr:nvSpPr>
      <xdr:spPr>
        <a:xfrm>
          <a:off x="17106900" y="1368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53975</xdr:rowOff>
    </xdr:from>
    <xdr:to>
      <xdr:col>81</xdr:col>
      <xdr:colOff>133350</xdr:colOff>
      <xdr:row>81</xdr:row>
      <xdr:rowOff>53975</xdr:rowOff>
    </xdr:to>
    <xdr:cxnSp macro="">
      <xdr:nvCxnSpPr>
        <xdr:cNvPr id="254" name="直線コネクタ 253"/>
        <xdr:cNvCxnSpPr/>
      </xdr:nvCxnSpPr>
      <xdr:spPr>
        <a:xfrm>
          <a:off x="16929100" y="1394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111125</xdr:rowOff>
    </xdr:to>
    <xdr:cxnSp macro="">
      <xdr:nvCxnSpPr>
        <xdr:cNvPr id="255" name="直線コネクタ 254"/>
        <xdr:cNvCxnSpPr/>
      </xdr:nvCxnSpPr>
      <xdr:spPr>
        <a:xfrm>
          <a:off x="16179800" y="15007166"/>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87</xdr:row>
      <xdr:rowOff>131234</xdr:rowOff>
    </xdr:to>
    <xdr:cxnSp macro="">
      <xdr:nvCxnSpPr>
        <xdr:cNvPr id="258" name="直線コネクタ 257"/>
        <xdr:cNvCxnSpPr/>
      </xdr:nvCxnSpPr>
      <xdr:spPr>
        <a:xfrm flipV="1">
          <a:off x="15290800" y="150071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0" name="テキスト ボックス 259"/>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87</xdr:row>
      <xdr:rowOff>131234</xdr:rowOff>
    </xdr:to>
    <xdr:cxnSp macro="">
      <xdr:nvCxnSpPr>
        <xdr:cNvPr id="261" name="直線コネクタ 260"/>
        <xdr:cNvCxnSpPr/>
      </xdr:nvCxnSpPr>
      <xdr:spPr>
        <a:xfrm>
          <a:off x="14401800" y="150473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2" name="フローチャート: 判断 261"/>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153052</xdr:rowOff>
    </xdr:from>
    <xdr:ext cx="762000" cy="259045"/>
    <xdr:sp macro="" textlink="">
      <xdr:nvSpPr>
        <xdr:cNvPr id="263" name="テキスト ボックス 262"/>
        <xdr:cNvSpPr txBox="1"/>
      </xdr:nvSpPr>
      <xdr:spPr>
        <a:xfrm>
          <a:off x="14909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88</xdr:row>
      <xdr:rowOff>20109</xdr:rowOff>
    </xdr:to>
    <xdr:cxnSp macro="">
      <xdr:nvCxnSpPr>
        <xdr:cNvPr id="264" name="直線コネクタ 263"/>
        <xdr:cNvCxnSpPr/>
      </xdr:nvCxnSpPr>
      <xdr:spPr>
        <a:xfrm flipV="1">
          <a:off x="13512800" y="150473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6" name="テキスト ボックス 265"/>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60325</xdr:rowOff>
    </xdr:from>
    <xdr:to>
      <xdr:col>81</xdr:col>
      <xdr:colOff>95250</xdr:colOff>
      <xdr:row>87</xdr:row>
      <xdr:rowOff>161925</xdr:rowOff>
    </xdr:to>
    <xdr:sp macro="" textlink="">
      <xdr:nvSpPr>
        <xdr:cNvPr id="274" name="楕円 273"/>
        <xdr:cNvSpPr/>
      </xdr:nvSpPr>
      <xdr:spPr>
        <a:xfrm>
          <a:off x="169672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127652</xdr:rowOff>
    </xdr:from>
    <xdr:ext cx="762000" cy="259045"/>
    <xdr:sp macro="" textlink="">
      <xdr:nvSpPr>
        <xdr:cNvPr id="275" name="給与水準   （国との比較）該当値テキスト"/>
        <xdr:cNvSpPr txBox="1"/>
      </xdr:nvSpPr>
      <xdr:spPr>
        <a:xfrm>
          <a:off x="17106900" y="1487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6" name="楕円 275"/>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7" name="テキスト ボックス 276"/>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78" name="楕円 277"/>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79" name="テキスト ボックス 278"/>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0" name="楕円 279"/>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1" name="テキスト ボックス 280"/>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140759</xdr:rowOff>
    </xdr:from>
    <xdr:to>
      <xdr:col>64</xdr:col>
      <xdr:colOff>152400</xdr:colOff>
      <xdr:row>88</xdr:row>
      <xdr:rowOff>70909</xdr:rowOff>
    </xdr:to>
    <xdr:sp macro="" textlink="">
      <xdr:nvSpPr>
        <xdr:cNvPr id="282" name="楕円 281"/>
        <xdr:cNvSpPr/>
      </xdr:nvSpPr>
      <xdr:spPr>
        <a:xfrm>
          <a:off x="13462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55686</xdr:rowOff>
    </xdr:from>
    <xdr:ext cx="762000" cy="259045"/>
    <xdr:sp macro="" textlink="">
      <xdr:nvSpPr>
        <xdr:cNvPr id="283" name="テキスト ボックス 282"/>
        <xdr:cNvSpPr txBox="1"/>
      </xdr:nvSpPr>
      <xdr:spPr>
        <a:xfrm>
          <a:off x="13131800" y="151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簡素で効率的な行政体制の整備を進めるため、行財政改革の取組を反映しつつ、総人件費の抑制に配慮し、平成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月に策定した「職員のマンパワー確保取組計画」に基づき、適切な人員配置に努めている。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136017</xdr:rowOff>
    </xdr:from>
    <xdr:to>
      <xdr:col>81</xdr:col>
      <xdr:colOff>44450</xdr:colOff>
      <xdr:row>67</xdr:row>
      <xdr:rowOff>19685</xdr:rowOff>
    </xdr:to>
    <xdr:cxnSp macro="">
      <xdr:nvCxnSpPr>
        <xdr:cNvPr id="311" name="直線コネクタ 310"/>
        <xdr:cNvCxnSpPr/>
      </xdr:nvCxnSpPr>
      <xdr:spPr>
        <a:xfrm flipV="1">
          <a:off x="17018000" y="10937367"/>
          <a:ext cx="0" cy="569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163212</xdr:rowOff>
    </xdr:from>
    <xdr:ext cx="762000" cy="259045"/>
    <xdr:sp macro="" textlink="">
      <xdr:nvSpPr>
        <xdr:cNvPr id="312" name="定員管理の状況最小値テキスト"/>
        <xdr:cNvSpPr txBox="1"/>
      </xdr:nvSpPr>
      <xdr:spPr>
        <a:xfrm>
          <a:off x="17106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19685</xdr:rowOff>
    </xdr:from>
    <xdr:to>
      <xdr:col>81</xdr:col>
      <xdr:colOff>133350</xdr:colOff>
      <xdr:row>67</xdr:row>
      <xdr:rowOff>19685</xdr:rowOff>
    </xdr:to>
    <xdr:cxnSp macro="">
      <xdr:nvCxnSpPr>
        <xdr:cNvPr id="313" name="直線コネクタ 312"/>
        <xdr:cNvCxnSpPr/>
      </xdr:nvCxnSpPr>
      <xdr:spPr>
        <a:xfrm>
          <a:off x="16929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50944</xdr:rowOff>
    </xdr:from>
    <xdr:ext cx="762000" cy="259045"/>
    <xdr:sp macro="" textlink="">
      <xdr:nvSpPr>
        <xdr:cNvPr id="314" name="定員管理の状況最大値テキスト"/>
        <xdr:cNvSpPr txBox="1"/>
      </xdr:nvSpPr>
      <xdr:spPr>
        <a:xfrm>
          <a:off x="17106900" y="1068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136017</xdr:rowOff>
    </xdr:from>
    <xdr:to>
      <xdr:col>81</xdr:col>
      <xdr:colOff>133350</xdr:colOff>
      <xdr:row>63</xdr:row>
      <xdr:rowOff>136017</xdr:rowOff>
    </xdr:to>
    <xdr:cxnSp macro="">
      <xdr:nvCxnSpPr>
        <xdr:cNvPr id="315" name="直線コネクタ 314"/>
        <xdr:cNvCxnSpPr/>
      </xdr:nvCxnSpPr>
      <xdr:spPr>
        <a:xfrm>
          <a:off x="16929100" y="10937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3175</xdr:rowOff>
    </xdr:from>
    <xdr:to>
      <xdr:col>81</xdr:col>
      <xdr:colOff>44450</xdr:colOff>
      <xdr:row>64</xdr:row>
      <xdr:rowOff>121412</xdr:rowOff>
    </xdr:to>
    <xdr:cxnSp macro="">
      <xdr:nvCxnSpPr>
        <xdr:cNvPr id="316" name="直線コネクタ 315"/>
        <xdr:cNvCxnSpPr/>
      </xdr:nvCxnSpPr>
      <xdr:spPr>
        <a:xfrm>
          <a:off x="16179800" y="10975975"/>
          <a:ext cx="8382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28084</xdr:rowOff>
    </xdr:from>
    <xdr:ext cx="762000" cy="259045"/>
    <xdr:sp macro="" textlink="">
      <xdr:nvSpPr>
        <xdr:cNvPr id="317" name="定員管理の状況平均値テキスト"/>
        <xdr:cNvSpPr txBox="1"/>
      </xdr:nvSpPr>
      <xdr:spPr>
        <a:xfrm>
          <a:off x="17106900" y="11172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56007</xdr:rowOff>
    </xdr:from>
    <xdr:to>
      <xdr:col>81</xdr:col>
      <xdr:colOff>95250</xdr:colOff>
      <xdr:row>65</xdr:row>
      <xdr:rowOff>157607</xdr:rowOff>
    </xdr:to>
    <xdr:sp macro="" textlink="">
      <xdr:nvSpPr>
        <xdr:cNvPr id="318" name="フローチャート: 判断 317"/>
        <xdr:cNvSpPr/>
      </xdr:nvSpPr>
      <xdr:spPr>
        <a:xfrm>
          <a:off x="16967200" y="1120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119126</xdr:rowOff>
    </xdr:from>
    <xdr:to>
      <xdr:col>77</xdr:col>
      <xdr:colOff>44450</xdr:colOff>
      <xdr:row>64</xdr:row>
      <xdr:rowOff>3175</xdr:rowOff>
    </xdr:to>
    <xdr:cxnSp macro="">
      <xdr:nvCxnSpPr>
        <xdr:cNvPr id="319" name="直線コネクタ 318"/>
        <xdr:cNvCxnSpPr/>
      </xdr:nvCxnSpPr>
      <xdr:spPr>
        <a:xfrm>
          <a:off x="15290800" y="10920476"/>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19812</xdr:rowOff>
    </xdr:from>
    <xdr:to>
      <xdr:col>77</xdr:col>
      <xdr:colOff>95250</xdr:colOff>
      <xdr:row>65</xdr:row>
      <xdr:rowOff>121412</xdr:rowOff>
    </xdr:to>
    <xdr:sp macro="" textlink="">
      <xdr:nvSpPr>
        <xdr:cNvPr id="320" name="フローチャート: 判断 319"/>
        <xdr:cNvSpPr/>
      </xdr:nvSpPr>
      <xdr:spPr>
        <a:xfrm>
          <a:off x="16129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106189</xdr:rowOff>
    </xdr:from>
    <xdr:ext cx="736600" cy="259045"/>
    <xdr:sp macro="" textlink="">
      <xdr:nvSpPr>
        <xdr:cNvPr id="321" name="テキスト ボックス 320"/>
        <xdr:cNvSpPr txBox="1"/>
      </xdr:nvSpPr>
      <xdr:spPr>
        <a:xfrm>
          <a:off x="15798800" y="1125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116713</xdr:rowOff>
    </xdr:from>
    <xdr:to>
      <xdr:col>72</xdr:col>
      <xdr:colOff>203200</xdr:colOff>
      <xdr:row>63</xdr:row>
      <xdr:rowOff>119126</xdr:rowOff>
    </xdr:to>
    <xdr:cxnSp macro="">
      <xdr:nvCxnSpPr>
        <xdr:cNvPr id="322" name="直線コネクタ 321"/>
        <xdr:cNvCxnSpPr/>
      </xdr:nvCxnSpPr>
      <xdr:spPr>
        <a:xfrm>
          <a:off x="14401800" y="1091806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14986</xdr:rowOff>
    </xdr:from>
    <xdr:to>
      <xdr:col>73</xdr:col>
      <xdr:colOff>44450</xdr:colOff>
      <xdr:row>65</xdr:row>
      <xdr:rowOff>116586</xdr:rowOff>
    </xdr:to>
    <xdr:sp macro="" textlink="">
      <xdr:nvSpPr>
        <xdr:cNvPr id="323" name="フローチャート: 判断 322"/>
        <xdr:cNvSpPr/>
      </xdr:nvSpPr>
      <xdr:spPr>
        <a:xfrm>
          <a:off x="15240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101363</xdr:rowOff>
    </xdr:from>
    <xdr:ext cx="762000" cy="259045"/>
    <xdr:sp macro="" textlink="">
      <xdr:nvSpPr>
        <xdr:cNvPr id="324" name="テキスト ボックス 323"/>
        <xdr:cNvSpPr txBox="1"/>
      </xdr:nvSpPr>
      <xdr:spPr>
        <a:xfrm>
          <a:off x="14909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119761</xdr:rowOff>
    </xdr:from>
    <xdr:to>
      <xdr:col>68</xdr:col>
      <xdr:colOff>152400</xdr:colOff>
      <xdr:row>63</xdr:row>
      <xdr:rowOff>116713</xdr:rowOff>
    </xdr:to>
    <xdr:cxnSp macro="">
      <xdr:nvCxnSpPr>
        <xdr:cNvPr id="325" name="直線コネクタ 324"/>
        <xdr:cNvCxnSpPr/>
      </xdr:nvCxnSpPr>
      <xdr:spPr>
        <a:xfrm>
          <a:off x="13512800" y="10063861"/>
          <a:ext cx="889000" cy="85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22225</xdr:rowOff>
    </xdr:from>
    <xdr:to>
      <xdr:col>68</xdr:col>
      <xdr:colOff>203200</xdr:colOff>
      <xdr:row>65</xdr:row>
      <xdr:rowOff>123825</xdr:rowOff>
    </xdr:to>
    <xdr:sp macro="" textlink="">
      <xdr:nvSpPr>
        <xdr:cNvPr id="326" name="フローチャート: 判断 325"/>
        <xdr:cNvSpPr/>
      </xdr:nvSpPr>
      <xdr:spPr>
        <a:xfrm>
          <a:off x="14351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108602</xdr:rowOff>
    </xdr:from>
    <xdr:ext cx="762000" cy="259045"/>
    <xdr:sp macro="" textlink="">
      <xdr:nvSpPr>
        <xdr:cNvPr id="327" name="テキスト ボックス 326"/>
        <xdr:cNvSpPr txBox="1"/>
      </xdr:nvSpPr>
      <xdr:spPr>
        <a:xfrm>
          <a:off x="14020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35052</xdr:rowOff>
    </xdr:from>
    <xdr:to>
      <xdr:col>64</xdr:col>
      <xdr:colOff>152400</xdr:colOff>
      <xdr:row>59</xdr:row>
      <xdr:rowOff>136652</xdr:rowOff>
    </xdr:to>
    <xdr:sp macro="" textlink="">
      <xdr:nvSpPr>
        <xdr:cNvPr id="328" name="フローチャート: 判断 327"/>
        <xdr:cNvSpPr/>
      </xdr:nvSpPr>
      <xdr:spPr>
        <a:xfrm>
          <a:off x="13462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121429</xdr:rowOff>
    </xdr:from>
    <xdr:ext cx="762000" cy="259045"/>
    <xdr:sp macro="" textlink="">
      <xdr:nvSpPr>
        <xdr:cNvPr id="329" name="テキスト ボックス 328"/>
        <xdr:cNvSpPr txBox="1"/>
      </xdr:nvSpPr>
      <xdr:spPr>
        <a:xfrm>
          <a:off x="131318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70612</xdr:rowOff>
    </xdr:from>
    <xdr:to>
      <xdr:col>81</xdr:col>
      <xdr:colOff>95250</xdr:colOff>
      <xdr:row>65</xdr:row>
      <xdr:rowOff>762</xdr:rowOff>
    </xdr:to>
    <xdr:sp macro="" textlink="">
      <xdr:nvSpPr>
        <xdr:cNvPr id="335" name="楕円 334"/>
        <xdr:cNvSpPr/>
      </xdr:nvSpPr>
      <xdr:spPr>
        <a:xfrm>
          <a:off x="169672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87139</xdr:rowOff>
    </xdr:from>
    <xdr:ext cx="762000" cy="259045"/>
    <xdr:sp macro="" textlink="">
      <xdr:nvSpPr>
        <xdr:cNvPr id="336" name="定員管理の状況該当値テキスト"/>
        <xdr:cNvSpPr txBox="1"/>
      </xdr:nvSpPr>
      <xdr:spPr>
        <a:xfrm>
          <a:off x="171069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123825</xdr:rowOff>
    </xdr:from>
    <xdr:to>
      <xdr:col>77</xdr:col>
      <xdr:colOff>95250</xdr:colOff>
      <xdr:row>64</xdr:row>
      <xdr:rowOff>53975</xdr:rowOff>
    </xdr:to>
    <xdr:sp macro="" textlink="">
      <xdr:nvSpPr>
        <xdr:cNvPr id="337" name="楕円 336"/>
        <xdr:cNvSpPr/>
      </xdr:nvSpPr>
      <xdr:spPr>
        <a:xfrm>
          <a:off x="16129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64152</xdr:rowOff>
    </xdr:from>
    <xdr:ext cx="736600" cy="259045"/>
    <xdr:sp macro="" textlink="">
      <xdr:nvSpPr>
        <xdr:cNvPr id="338" name="テキスト ボックス 337"/>
        <xdr:cNvSpPr txBox="1"/>
      </xdr:nvSpPr>
      <xdr:spPr>
        <a:xfrm>
          <a:off x="15798800" y="1069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68326</xdr:rowOff>
    </xdr:from>
    <xdr:to>
      <xdr:col>73</xdr:col>
      <xdr:colOff>44450</xdr:colOff>
      <xdr:row>63</xdr:row>
      <xdr:rowOff>169926</xdr:rowOff>
    </xdr:to>
    <xdr:sp macro="" textlink="">
      <xdr:nvSpPr>
        <xdr:cNvPr id="339" name="楕円 338"/>
        <xdr:cNvSpPr/>
      </xdr:nvSpPr>
      <xdr:spPr>
        <a:xfrm>
          <a:off x="15240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8653</xdr:rowOff>
    </xdr:from>
    <xdr:ext cx="762000" cy="259045"/>
    <xdr:sp macro="" textlink="">
      <xdr:nvSpPr>
        <xdr:cNvPr id="340" name="テキスト ボックス 339"/>
        <xdr:cNvSpPr txBox="1"/>
      </xdr:nvSpPr>
      <xdr:spPr>
        <a:xfrm>
          <a:off x="14909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65913</xdr:rowOff>
    </xdr:from>
    <xdr:to>
      <xdr:col>68</xdr:col>
      <xdr:colOff>203200</xdr:colOff>
      <xdr:row>63</xdr:row>
      <xdr:rowOff>167513</xdr:rowOff>
    </xdr:to>
    <xdr:sp macro="" textlink="">
      <xdr:nvSpPr>
        <xdr:cNvPr id="341" name="楕円 340"/>
        <xdr:cNvSpPr/>
      </xdr:nvSpPr>
      <xdr:spPr>
        <a:xfrm>
          <a:off x="14351000" y="1086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6240</xdr:rowOff>
    </xdr:from>
    <xdr:ext cx="762000" cy="259045"/>
    <xdr:sp macro="" textlink="">
      <xdr:nvSpPr>
        <xdr:cNvPr id="342" name="テキスト ボックス 341"/>
        <xdr:cNvSpPr txBox="1"/>
      </xdr:nvSpPr>
      <xdr:spPr>
        <a:xfrm>
          <a:off x="14020800" y="1063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68961</xdr:rowOff>
    </xdr:from>
    <xdr:to>
      <xdr:col>64</xdr:col>
      <xdr:colOff>152400</xdr:colOff>
      <xdr:row>58</xdr:row>
      <xdr:rowOff>170561</xdr:rowOff>
    </xdr:to>
    <xdr:sp macro="" textlink="">
      <xdr:nvSpPr>
        <xdr:cNvPr id="343" name="楕円 342"/>
        <xdr:cNvSpPr/>
      </xdr:nvSpPr>
      <xdr:spPr>
        <a:xfrm>
          <a:off x="13462000" y="1001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9288</xdr:rowOff>
    </xdr:from>
    <xdr:ext cx="762000" cy="259045"/>
    <xdr:sp macro="" textlink="">
      <xdr:nvSpPr>
        <xdr:cNvPr id="344" name="テキスト ボックス 343"/>
        <xdr:cNvSpPr txBox="1"/>
      </xdr:nvSpPr>
      <xdr:spPr>
        <a:xfrm>
          <a:off x="13131800" y="978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下回っているものの、市民税や固定資産税の増加により標準財政規模が増加している一方で、地方債の元利償還金が増加したこと、普通交付税算入額等が減少したことにより、前年度より指標が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元利償還金に対する地方交付税措置のある有利な起債を活用するなど、今後も市債残高を見据えた普通建設事業の平準化に努める。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43</xdr:row>
      <xdr:rowOff>135467</xdr:rowOff>
    </xdr:to>
    <xdr:cxnSp macro="">
      <xdr:nvCxnSpPr>
        <xdr:cNvPr id="374" name="直線コネクタ 373"/>
        <xdr:cNvCxnSpPr/>
      </xdr:nvCxnSpPr>
      <xdr:spPr>
        <a:xfrm flipV="1">
          <a:off x="17018000" y="60600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5" name="公債費負担の状況最小値テキスト"/>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6" name="直線コネクタ 375"/>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77"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78" name="直線コネクタ 377"/>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118533</xdr:rowOff>
    </xdr:from>
    <xdr:to>
      <xdr:col>81</xdr:col>
      <xdr:colOff>44450</xdr:colOff>
      <xdr:row>37</xdr:row>
      <xdr:rowOff>145345</xdr:rowOff>
    </xdr:to>
    <xdr:cxnSp macro="">
      <xdr:nvCxnSpPr>
        <xdr:cNvPr id="379" name="直線コネクタ 378"/>
        <xdr:cNvCxnSpPr/>
      </xdr:nvCxnSpPr>
      <xdr:spPr>
        <a:xfrm>
          <a:off x="16179800" y="646218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163282</xdr:rowOff>
    </xdr:from>
    <xdr:ext cx="762000" cy="259045"/>
    <xdr:sp macro="" textlink="">
      <xdr:nvSpPr>
        <xdr:cNvPr id="380" name="公債費負担の状況平均値テキスト"/>
        <xdr:cNvSpPr txBox="1"/>
      </xdr:nvSpPr>
      <xdr:spPr>
        <a:xfrm>
          <a:off x="17106900" y="6678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19755</xdr:rowOff>
    </xdr:from>
    <xdr:to>
      <xdr:col>81</xdr:col>
      <xdr:colOff>95250</xdr:colOff>
      <xdr:row>39</xdr:row>
      <xdr:rowOff>121355</xdr:rowOff>
    </xdr:to>
    <xdr:sp macro="" textlink="">
      <xdr:nvSpPr>
        <xdr:cNvPr id="381" name="フローチャート: 判断 380"/>
        <xdr:cNvSpPr/>
      </xdr:nvSpPr>
      <xdr:spPr>
        <a:xfrm>
          <a:off x="16967200" y="67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118533</xdr:rowOff>
    </xdr:from>
    <xdr:to>
      <xdr:col>77</xdr:col>
      <xdr:colOff>44450</xdr:colOff>
      <xdr:row>37</xdr:row>
      <xdr:rowOff>118533</xdr:rowOff>
    </xdr:to>
    <xdr:cxnSp macro="">
      <xdr:nvCxnSpPr>
        <xdr:cNvPr id="382" name="直線コネクタ 381"/>
        <xdr:cNvCxnSpPr/>
      </xdr:nvCxnSpPr>
      <xdr:spPr>
        <a:xfrm>
          <a:off x="15290800" y="64621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113595</xdr:rowOff>
    </xdr:from>
    <xdr:to>
      <xdr:col>77</xdr:col>
      <xdr:colOff>95250</xdr:colOff>
      <xdr:row>40</xdr:row>
      <xdr:rowOff>43745</xdr:rowOff>
    </xdr:to>
    <xdr:sp macro="" textlink="">
      <xdr:nvSpPr>
        <xdr:cNvPr id="383" name="フローチャート: 判断 382"/>
        <xdr:cNvSpPr/>
      </xdr:nvSpPr>
      <xdr:spPr>
        <a:xfrm>
          <a:off x="16129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28522</xdr:rowOff>
    </xdr:from>
    <xdr:ext cx="736600" cy="259045"/>
    <xdr:sp macro="" textlink="">
      <xdr:nvSpPr>
        <xdr:cNvPr id="384" name="テキスト ボックス 383"/>
        <xdr:cNvSpPr txBox="1"/>
      </xdr:nvSpPr>
      <xdr:spPr>
        <a:xfrm>
          <a:off x="15798800" y="688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105128</xdr:rowOff>
    </xdr:from>
    <xdr:to>
      <xdr:col>72</xdr:col>
      <xdr:colOff>203200</xdr:colOff>
      <xdr:row>37</xdr:row>
      <xdr:rowOff>118533</xdr:rowOff>
    </xdr:to>
    <xdr:cxnSp macro="">
      <xdr:nvCxnSpPr>
        <xdr:cNvPr id="385" name="直線コネクタ 384"/>
        <xdr:cNvCxnSpPr/>
      </xdr:nvCxnSpPr>
      <xdr:spPr>
        <a:xfrm>
          <a:off x="14401800" y="64487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7" name="テキスト ボックス 386"/>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105128</xdr:rowOff>
    </xdr:from>
    <xdr:to>
      <xdr:col>68</xdr:col>
      <xdr:colOff>152400</xdr:colOff>
      <xdr:row>37</xdr:row>
      <xdr:rowOff>105128</xdr:rowOff>
    </xdr:to>
    <xdr:cxnSp macro="">
      <xdr:nvCxnSpPr>
        <xdr:cNvPr id="388" name="直線コネクタ 387"/>
        <xdr:cNvCxnSpPr/>
      </xdr:nvCxnSpPr>
      <xdr:spPr>
        <a:xfrm>
          <a:off x="13512800" y="6448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9" name="フローチャート: 判断 388"/>
        <xdr:cNvSpPr/>
      </xdr:nvSpPr>
      <xdr:spPr>
        <a:xfrm>
          <a:off x="14351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165399</xdr:rowOff>
    </xdr:from>
    <xdr:ext cx="762000" cy="259045"/>
    <xdr:sp macro="" textlink="">
      <xdr:nvSpPr>
        <xdr:cNvPr id="390" name="テキスト ボックス 389"/>
        <xdr:cNvSpPr txBox="1"/>
      </xdr:nvSpPr>
      <xdr:spPr>
        <a:xfrm>
          <a:off x="14020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159455</xdr:rowOff>
    </xdr:from>
    <xdr:to>
      <xdr:col>64</xdr:col>
      <xdr:colOff>152400</xdr:colOff>
      <xdr:row>42</xdr:row>
      <xdr:rowOff>89605</xdr:rowOff>
    </xdr:to>
    <xdr:sp macro="" textlink="">
      <xdr:nvSpPr>
        <xdr:cNvPr id="391" name="フローチャート: 判断 390"/>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74382</xdr:rowOff>
    </xdr:from>
    <xdr:ext cx="762000" cy="259045"/>
    <xdr:sp macro="" textlink="">
      <xdr:nvSpPr>
        <xdr:cNvPr id="392" name="テキスト ボックス 391"/>
        <xdr:cNvSpPr txBox="1"/>
      </xdr:nvSpPr>
      <xdr:spPr>
        <a:xfrm>
          <a:off x="13131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94545</xdr:rowOff>
    </xdr:from>
    <xdr:to>
      <xdr:col>81</xdr:col>
      <xdr:colOff>95250</xdr:colOff>
      <xdr:row>38</xdr:row>
      <xdr:rowOff>24695</xdr:rowOff>
    </xdr:to>
    <xdr:sp macro="" textlink="">
      <xdr:nvSpPr>
        <xdr:cNvPr id="398" name="楕円 397"/>
        <xdr:cNvSpPr/>
      </xdr:nvSpPr>
      <xdr:spPr>
        <a:xfrm>
          <a:off x="169672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111072</xdr:rowOff>
    </xdr:from>
    <xdr:ext cx="762000" cy="259045"/>
    <xdr:sp macro="" textlink="">
      <xdr:nvSpPr>
        <xdr:cNvPr id="399" name="公債費負担の状況該当値テキスト"/>
        <xdr:cNvSpPr txBox="1"/>
      </xdr:nvSpPr>
      <xdr:spPr>
        <a:xfrm>
          <a:off x="17106900" y="628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67733</xdr:rowOff>
    </xdr:from>
    <xdr:to>
      <xdr:col>77</xdr:col>
      <xdr:colOff>95250</xdr:colOff>
      <xdr:row>37</xdr:row>
      <xdr:rowOff>169334</xdr:rowOff>
    </xdr:to>
    <xdr:sp macro="" textlink="">
      <xdr:nvSpPr>
        <xdr:cNvPr id="400" name="楕円 399"/>
        <xdr:cNvSpPr/>
      </xdr:nvSpPr>
      <xdr:spPr>
        <a:xfrm>
          <a:off x="16129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8060</xdr:rowOff>
    </xdr:from>
    <xdr:ext cx="736600" cy="259045"/>
    <xdr:sp macro="" textlink="">
      <xdr:nvSpPr>
        <xdr:cNvPr id="401" name="テキスト ボックス 400"/>
        <xdr:cNvSpPr txBox="1"/>
      </xdr:nvSpPr>
      <xdr:spPr>
        <a:xfrm>
          <a:off x="15798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67733</xdr:rowOff>
    </xdr:from>
    <xdr:to>
      <xdr:col>73</xdr:col>
      <xdr:colOff>44450</xdr:colOff>
      <xdr:row>37</xdr:row>
      <xdr:rowOff>169334</xdr:rowOff>
    </xdr:to>
    <xdr:sp macro="" textlink="">
      <xdr:nvSpPr>
        <xdr:cNvPr id="402" name="楕円 401"/>
        <xdr:cNvSpPr/>
      </xdr:nvSpPr>
      <xdr:spPr>
        <a:xfrm>
          <a:off x="15240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8060</xdr:rowOff>
    </xdr:from>
    <xdr:ext cx="762000" cy="259045"/>
    <xdr:sp macro="" textlink="">
      <xdr:nvSpPr>
        <xdr:cNvPr id="403" name="テキスト ボックス 402"/>
        <xdr:cNvSpPr txBox="1"/>
      </xdr:nvSpPr>
      <xdr:spPr>
        <a:xfrm>
          <a:off x="14909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54328</xdr:rowOff>
    </xdr:from>
    <xdr:to>
      <xdr:col>68</xdr:col>
      <xdr:colOff>203200</xdr:colOff>
      <xdr:row>37</xdr:row>
      <xdr:rowOff>155928</xdr:rowOff>
    </xdr:to>
    <xdr:sp macro="" textlink="">
      <xdr:nvSpPr>
        <xdr:cNvPr id="404" name="楕円 403"/>
        <xdr:cNvSpPr/>
      </xdr:nvSpPr>
      <xdr:spPr>
        <a:xfrm>
          <a:off x="14351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166105</xdr:rowOff>
    </xdr:from>
    <xdr:ext cx="762000" cy="259045"/>
    <xdr:sp macro="" textlink="">
      <xdr:nvSpPr>
        <xdr:cNvPr id="405" name="テキスト ボックス 404"/>
        <xdr:cNvSpPr txBox="1"/>
      </xdr:nvSpPr>
      <xdr:spPr>
        <a:xfrm>
          <a:off x="14020800" y="61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54328</xdr:rowOff>
    </xdr:from>
    <xdr:to>
      <xdr:col>64</xdr:col>
      <xdr:colOff>152400</xdr:colOff>
      <xdr:row>37</xdr:row>
      <xdr:rowOff>155928</xdr:rowOff>
    </xdr:to>
    <xdr:sp macro="" textlink="">
      <xdr:nvSpPr>
        <xdr:cNvPr id="406" name="楕円 405"/>
        <xdr:cNvSpPr/>
      </xdr:nvSpPr>
      <xdr:spPr>
        <a:xfrm>
          <a:off x="13462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166105</xdr:rowOff>
    </xdr:from>
    <xdr:ext cx="762000" cy="259045"/>
    <xdr:sp macro="" textlink="">
      <xdr:nvSpPr>
        <xdr:cNvPr id="407" name="テキスト ボックス 406"/>
        <xdr:cNvSpPr txBox="1"/>
      </xdr:nvSpPr>
      <xdr:spPr>
        <a:xfrm>
          <a:off x="13131800" y="61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下回っているものの、公営企業債等繰入見込額が市立病院の建替え等に伴い増加したこと、また、充当可能財源について、減債基金等の取崩しにより充当可能基金額が減少するなどしたため、前年度より指標が悪化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今後もインフラ整備や施設の老朽化対策により将来負担額の増加が見込まれることから、普通建設事業の平準化を図りながら、財政の健全化に努める。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135848</xdr:rowOff>
    </xdr:to>
    <xdr:cxnSp macro="">
      <xdr:nvCxnSpPr>
        <xdr:cNvPr id="436" name="直線コネクタ 435"/>
        <xdr:cNvCxnSpPr/>
      </xdr:nvCxnSpPr>
      <xdr:spPr>
        <a:xfrm flipV="1">
          <a:off x="17018000" y="2370667"/>
          <a:ext cx="0" cy="1537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107925</xdr:rowOff>
    </xdr:from>
    <xdr:ext cx="762000" cy="259045"/>
    <xdr:sp macro="" textlink="">
      <xdr:nvSpPr>
        <xdr:cNvPr id="437" name="将来負担の状況最小値テキスト"/>
        <xdr:cNvSpPr txBox="1"/>
      </xdr:nvSpPr>
      <xdr:spPr>
        <a:xfrm>
          <a:off x="17106900" y="387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135848</xdr:rowOff>
    </xdr:from>
    <xdr:to>
      <xdr:col>81</xdr:col>
      <xdr:colOff>133350</xdr:colOff>
      <xdr:row>22</xdr:row>
      <xdr:rowOff>135848</xdr:rowOff>
    </xdr:to>
    <xdr:cxnSp macro="">
      <xdr:nvCxnSpPr>
        <xdr:cNvPr id="438" name="直線コネクタ 437"/>
        <xdr:cNvCxnSpPr/>
      </xdr:nvCxnSpPr>
      <xdr:spPr>
        <a:xfrm>
          <a:off x="16929100" y="390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140885</xdr:rowOff>
    </xdr:from>
    <xdr:to>
      <xdr:col>81</xdr:col>
      <xdr:colOff>44450</xdr:colOff>
      <xdr:row>15</xdr:row>
      <xdr:rowOff>56303</xdr:rowOff>
    </xdr:to>
    <xdr:cxnSp macro="">
      <xdr:nvCxnSpPr>
        <xdr:cNvPr id="441" name="直線コネクタ 440"/>
        <xdr:cNvCxnSpPr/>
      </xdr:nvCxnSpPr>
      <xdr:spPr>
        <a:xfrm>
          <a:off x="16179800" y="2541185"/>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114063</xdr:rowOff>
    </xdr:from>
    <xdr:ext cx="762000" cy="259045"/>
    <xdr:sp macro="" textlink="">
      <xdr:nvSpPr>
        <xdr:cNvPr id="442" name="将来負担の状況平均値テキスト"/>
        <xdr:cNvSpPr txBox="1"/>
      </xdr:nvSpPr>
      <xdr:spPr>
        <a:xfrm>
          <a:off x="17106900" y="302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141986</xdr:rowOff>
    </xdr:from>
    <xdr:to>
      <xdr:col>81</xdr:col>
      <xdr:colOff>95250</xdr:colOff>
      <xdr:row>18</xdr:row>
      <xdr:rowOff>72136</xdr:rowOff>
    </xdr:to>
    <xdr:sp macro="" textlink="">
      <xdr:nvSpPr>
        <xdr:cNvPr id="443" name="フローチャート: 判断 442"/>
        <xdr:cNvSpPr/>
      </xdr:nvSpPr>
      <xdr:spPr>
        <a:xfrm>
          <a:off x="169672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93430</xdr:rowOff>
    </xdr:from>
    <xdr:to>
      <xdr:col>77</xdr:col>
      <xdr:colOff>44450</xdr:colOff>
      <xdr:row>14</xdr:row>
      <xdr:rowOff>140885</xdr:rowOff>
    </xdr:to>
    <xdr:cxnSp macro="">
      <xdr:nvCxnSpPr>
        <xdr:cNvPr id="444" name="直線コネクタ 443"/>
        <xdr:cNvCxnSpPr/>
      </xdr:nvCxnSpPr>
      <xdr:spPr>
        <a:xfrm>
          <a:off x="15290800" y="2493730"/>
          <a:ext cx="8890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18796</xdr:rowOff>
    </xdr:from>
    <xdr:to>
      <xdr:col>77</xdr:col>
      <xdr:colOff>95250</xdr:colOff>
      <xdr:row>18</xdr:row>
      <xdr:rowOff>120396</xdr:rowOff>
    </xdr:to>
    <xdr:sp macro="" textlink="">
      <xdr:nvSpPr>
        <xdr:cNvPr id="445" name="フローチャート: 判断 444"/>
        <xdr:cNvSpPr/>
      </xdr:nvSpPr>
      <xdr:spPr>
        <a:xfrm>
          <a:off x="16129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105173</xdr:rowOff>
    </xdr:from>
    <xdr:ext cx="736600" cy="259045"/>
    <xdr:sp macro="" textlink="">
      <xdr:nvSpPr>
        <xdr:cNvPr id="446" name="テキスト ボックス 445"/>
        <xdr:cNvSpPr txBox="1"/>
      </xdr:nvSpPr>
      <xdr:spPr>
        <a:xfrm>
          <a:off x="15798800" y="319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13801</xdr:rowOff>
    </xdr:from>
    <xdr:to>
      <xdr:col>72</xdr:col>
      <xdr:colOff>203200</xdr:colOff>
      <xdr:row>14</xdr:row>
      <xdr:rowOff>93430</xdr:rowOff>
    </xdr:to>
    <xdr:cxnSp macro="">
      <xdr:nvCxnSpPr>
        <xdr:cNvPr id="447" name="直線コネクタ 446"/>
        <xdr:cNvCxnSpPr/>
      </xdr:nvCxnSpPr>
      <xdr:spPr>
        <a:xfrm>
          <a:off x="14401800" y="2414101"/>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86360</xdr:rowOff>
    </xdr:from>
    <xdr:to>
      <xdr:col>73</xdr:col>
      <xdr:colOff>44450</xdr:colOff>
      <xdr:row>19</xdr:row>
      <xdr:rowOff>16510</xdr:rowOff>
    </xdr:to>
    <xdr:sp macro="" textlink="">
      <xdr:nvSpPr>
        <xdr:cNvPr id="448" name="フローチャート: 判断 447"/>
        <xdr:cNvSpPr/>
      </xdr:nvSpPr>
      <xdr:spPr>
        <a:xfrm>
          <a:off x="15240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1287</xdr:rowOff>
    </xdr:from>
    <xdr:ext cx="762000" cy="259045"/>
    <xdr:sp macro="" textlink="">
      <xdr:nvSpPr>
        <xdr:cNvPr id="449" name="テキスト ボックス 448"/>
        <xdr:cNvSpPr txBox="1"/>
      </xdr:nvSpPr>
      <xdr:spPr>
        <a:xfrm>
          <a:off x="14909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13801</xdr:rowOff>
    </xdr:from>
    <xdr:to>
      <xdr:col>68</xdr:col>
      <xdr:colOff>152400</xdr:colOff>
      <xdr:row>14</xdr:row>
      <xdr:rowOff>48387</xdr:rowOff>
    </xdr:to>
    <xdr:cxnSp macro="">
      <xdr:nvCxnSpPr>
        <xdr:cNvPr id="450" name="直線コネクタ 449"/>
        <xdr:cNvCxnSpPr/>
      </xdr:nvCxnSpPr>
      <xdr:spPr>
        <a:xfrm flipV="1">
          <a:off x="13512800" y="2414101"/>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164380</xdr:rowOff>
    </xdr:from>
    <xdr:to>
      <xdr:col>68</xdr:col>
      <xdr:colOff>203200</xdr:colOff>
      <xdr:row>19</xdr:row>
      <xdr:rowOff>94530</xdr:rowOff>
    </xdr:to>
    <xdr:sp macro="" textlink="">
      <xdr:nvSpPr>
        <xdr:cNvPr id="451" name="フローチャート: 判断 450"/>
        <xdr:cNvSpPr/>
      </xdr:nvSpPr>
      <xdr:spPr>
        <a:xfrm>
          <a:off x="14351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79307</xdr:rowOff>
    </xdr:from>
    <xdr:ext cx="762000" cy="259045"/>
    <xdr:sp macro="" textlink="">
      <xdr:nvSpPr>
        <xdr:cNvPr id="452" name="テキスト ボックス 451"/>
        <xdr:cNvSpPr txBox="1"/>
      </xdr:nvSpPr>
      <xdr:spPr>
        <a:xfrm>
          <a:off x="14020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61299</xdr:rowOff>
    </xdr:from>
    <xdr:to>
      <xdr:col>64</xdr:col>
      <xdr:colOff>152400</xdr:colOff>
      <xdr:row>19</xdr:row>
      <xdr:rowOff>162899</xdr:rowOff>
    </xdr:to>
    <xdr:sp macro="" textlink="">
      <xdr:nvSpPr>
        <xdr:cNvPr id="453" name="フローチャート: 判断 452"/>
        <xdr:cNvSpPr/>
      </xdr:nvSpPr>
      <xdr:spPr>
        <a:xfrm>
          <a:off x="13462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147676</xdr:rowOff>
    </xdr:from>
    <xdr:ext cx="762000" cy="259045"/>
    <xdr:sp macro="" textlink="">
      <xdr:nvSpPr>
        <xdr:cNvPr id="454" name="テキスト ボックス 453"/>
        <xdr:cNvSpPr txBox="1"/>
      </xdr:nvSpPr>
      <xdr:spPr>
        <a:xfrm>
          <a:off x="13131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60" name="楕円 459"/>
        <xdr:cNvSpPr/>
      </xdr:nvSpPr>
      <xdr:spPr>
        <a:xfrm>
          <a:off x="16967200" y="25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22030</xdr:rowOff>
    </xdr:from>
    <xdr:ext cx="762000" cy="259045"/>
    <xdr:sp macro="" textlink="">
      <xdr:nvSpPr>
        <xdr:cNvPr id="461" name="将来負担の状況該当値テキスト"/>
        <xdr:cNvSpPr txBox="1"/>
      </xdr:nvSpPr>
      <xdr:spPr>
        <a:xfrm>
          <a:off x="17106900" y="242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90085</xdr:rowOff>
    </xdr:from>
    <xdr:to>
      <xdr:col>77</xdr:col>
      <xdr:colOff>95250</xdr:colOff>
      <xdr:row>15</xdr:row>
      <xdr:rowOff>20235</xdr:rowOff>
    </xdr:to>
    <xdr:sp macro="" textlink="">
      <xdr:nvSpPr>
        <xdr:cNvPr id="462" name="楕円 461"/>
        <xdr:cNvSpPr/>
      </xdr:nvSpPr>
      <xdr:spPr>
        <a:xfrm>
          <a:off x="16129000" y="24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30412</xdr:rowOff>
    </xdr:from>
    <xdr:ext cx="736600" cy="259045"/>
    <xdr:sp macro="" textlink="">
      <xdr:nvSpPr>
        <xdr:cNvPr id="463" name="テキスト ボックス 462"/>
        <xdr:cNvSpPr txBox="1"/>
      </xdr:nvSpPr>
      <xdr:spPr>
        <a:xfrm>
          <a:off x="15798800" y="2259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42630</xdr:rowOff>
    </xdr:from>
    <xdr:to>
      <xdr:col>73</xdr:col>
      <xdr:colOff>44450</xdr:colOff>
      <xdr:row>14</xdr:row>
      <xdr:rowOff>144230</xdr:rowOff>
    </xdr:to>
    <xdr:sp macro="" textlink="">
      <xdr:nvSpPr>
        <xdr:cNvPr id="464" name="楕円 463"/>
        <xdr:cNvSpPr/>
      </xdr:nvSpPr>
      <xdr:spPr>
        <a:xfrm>
          <a:off x="15240000" y="24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154407</xdr:rowOff>
    </xdr:from>
    <xdr:ext cx="762000" cy="259045"/>
    <xdr:sp macro="" textlink="">
      <xdr:nvSpPr>
        <xdr:cNvPr id="465" name="テキスト ボックス 464"/>
        <xdr:cNvSpPr txBox="1"/>
      </xdr:nvSpPr>
      <xdr:spPr>
        <a:xfrm>
          <a:off x="14909800" y="221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134451</xdr:rowOff>
    </xdr:from>
    <xdr:to>
      <xdr:col>68</xdr:col>
      <xdr:colOff>203200</xdr:colOff>
      <xdr:row>14</xdr:row>
      <xdr:rowOff>64601</xdr:rowOff>
    </xdr:to>
    <xdr:sp macro="" textlink="">
      <xdr:nvSpPr>
        <xdr:cNvPr id="466" name="楕円 465"/>
        <xdr:cNvSpPr/>
      </xdr:nvSpPr>
      <xdr:spPr>
        <a:xfrm>
          <a:off x="14351000" y="236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74778</xdr:rowOff>
    </xdr:from>
    <xdr:ext cx="762000" cy="259045"/>
    <xdr:sp macro="" textlink="">
      <xdr:nvSpPr>
        <xdr:cNvPr id="467" name="テキスト ボックス 466"/>
        <xdr:cNvSpPr txBox="1"/>
      </xdr:nvSpPr>
      <xdr:spPr>
        <a:xfrm>
          <a:off x="14020800" y="2132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169037</xdr:rowOff>
    </xdr:from>
    <xdr:to>
      <xdr:col>64</xdr:col>
      <xdr:colOff>152400</xdr:colOff>
      <xdr:row>14</xdr:row>
      <xdr:rowOff>99187</xdr:rowOff>
    </xdr:to>
    <xdr:sp macro="" textlink="">
      <xdr:nvSpPr>
        <xdr:cNvPr id="468" name="楕円 467"/>
        <xdr:cNvSpPr/>
      </xdr:nvSpPr>
      <xdr:spPr>
        <a:xfrm>
          <a:off x="13462000" y="239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109364</xdr:rowOff>
    </xdr:from>
    <xdr:ext cx="762000" cy="259045"/>
    <xdr:sp macro="" textlink="">
      <xdr:nvSpPr>
        <xdr:cNvPr id="469" name="テキスト ボックス 468"/>
        <xdr:cNvSpPr txBox="1"/>
      </xdr:nvSpPr>
      <xdr:spPr>
        <a:xfrm>
          <a:off x="13131800" y="216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1,314,145
1,287,168
217.43
553,677,810
547,430,304
1,748,693
301,289,416
457,253,851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住民一人当たりの決算額は低い水準で推移しているが、経常収支比率は類似団体平均と比較して、高い水準となっている。これは人件費に占める支弁人件費の割合が類似団体に比べ低いことが要因と考える。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今後も人件費の縮減に向け、業務の集約化・委託化を推進するとともに、働き方の見直しに資する取組を継続的に実施していく。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133350</xdr:rowOff>
    </xdr:to>
    <xdr:cxnSp macro="">
      <xdr:nvCxnSpPr>
        <xdr:cNvPr id="61" name="直線コネクタ 60"/>
        <xdr:cNvCxnSpPr/>
      </xdr:nvCxnSpPr>
      <xdr:spPr>
        <a:xfrm flipV="1">
          <a:off x="4826000" y="5842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139700</xdr:rowOff>
    </xdr:from>
    <xdr:to>
      <xdr:col>24</xdr:col>
      <xdr:colOff>25400</xdr:colOff>
      <xdr:row>40</xdr:row>
      <xdr:rowOff>152400</xdr:rowOff>
    </xdr:to>
    <xdr:cxnSp macro="">
      <xdr:nvCxnSpPr>
        <xdr:cNvPr id="66" name="直線コネクタ 65"/>
        <xdr:cNvCxnSpPr/>
      </xdr:nvCxnSpPr>
      <xdr:spPr>
        <a:xfrm flipV="1">
          <a:off x="3987800" y="6997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41927</xdr:rowOff>
    </xdr:from>
    <xdr:ext cx="762000" cy="259045"/>
    <xdr:sp macro="" textlink="">
      <xdr:nvSpPr>
        <xdr:cNvPr id="67" name="人件費平均値テキスト"/>
        <xdr:cNvSpPr txBox="1"/>
      </xdr:nvSpPr>
      <xdr:spPr>
        <a:xfrm>
          <a:off x="4914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68" name="フローチャート: 判断 67"/>
        <xdr:cNvSpPr/>
      </xdr:nvSpPr>
      <xdr:spPr>
        <a:xfrm>
          <a:off x="47752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114300</xdr:rowOff>
    </xdr:from>
    <xdr:to>
      <xdr:col>19</xdr:col>
      <xdr:colOff>187325</xdr:colOff>
      <xdr:row>40</xdr:row>
      <xdr:rowOff>152400</xdr:rowOff>
    </xdr:to>
    <xdr:cxnSp macro="">
      <xdr:nvCxnSpPr>
        <xdr:cNvPr id="69" name="直線コネクタ 68"/>
        <xdr:cNvCxnSpPr/>
      </xdr:nvCxnSpPr>
      <xdr:spPr>
        <a:xfrm>
          <a:off x="3098800" y="697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25400</xdr:rowOff>
    </xdr:from>
    <xdr:to>
      <xdr:col>20</xdr:col>
      <xdr:colOff>38100</xdr:colOff>
      <xdr:row>38</xdr:row>
      <xdr:rowOff>127000</xdr:rowOff>
    </xdr:to>
    <xdr:sp macro="" textlink="">
      <xdr:nvSpPr>
        <xdr:cNvPr id="70" name="フローチャート: 判断 69"/>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137177</xdr:rowOff>
    </xdr:from>
    <xdr:ext cx="736600" cy="259045"/>
    <xdr:sp macro="" textlink="">
      <xdr:nvSpPr>
        <xdr:cNvPr id="71" name="テキスト ボックス 70"/>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139700</xdr:rowOff>
    </xdr:from>
    <xdr:to>
      <xdr:col>15</xdr:col>
      <xdr:colOff>98425</xdr:colOff>
      <xdr:row>40</xdr:row>
      <xdr:rowOff>114300</xdr:rowOff>
    </xdr:to>
    <xdr:cxnSp macro="">
      <xdr:nvCxnSpPr>
        <xdr:cNvPr id="72" name="直線コネクタ 71"/>
        <xdr:cNvCxnSpPr/>
      </xdr:nvCxnSpPr>
      <xdr:spPr>
        <a:xfrm>
          <a:off x="2209800" y="5969000"/>
          <a:ext cx="889000" cy="100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50800</xdr:rowOff>
    </xdr:from>
    <xdr:to>
      <xdr:col>15</xdr:col>
      <xdr:colOff>149225</xdr:colOff>
      <xdr:row>38</xdr:row>
      <xdr:rowOff>152400</xdr:rowOff>
    </xdr:to>
    <xdr:sp macro="" textlink="">
      <xdr:nvSpPr>
        <xdr:cNvPr id="73" name="フローチャート: 判断 72"/>
        <xdr:cNvSpPr/>
      </xdr:nvSpPr>
      <xdr:spPr>
        <a:xfrm>
          <a:off x="3048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139700</xdr:rowOff>
    </xdr:from>
    <xdr:to>
      <xdr:col>11</xdr:col>
      <xdr:colOff>9525</xdr:colOff>
      <xdr:row>34</xdr:row>
      <xdr:rowOff>152400</xdr:rowOff>
    </xdr:to>
    <xdr:cxnSp macro="">
      <xdr:nvCxnSpPr>
        <xdr:cNvPr id="75" name="直線コネクタ 74"/>
        <xdr:cNvCxnSpPr/>
      </xdr:nvCxnSpPr>
      <xdr:spPr>
        <a:xfrm flipV="1">
          <a:off x="1320800" y="596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63500</xdr:rowOff>
    </xdr:from>
    <xdr:to>
      <xdr:col>11</xdr:col>
      <xdr:colOff>60325</xdr:colOff>
      <xdr:row>32</xdr:row>
      <xdr:rowOff>165100</xdr:rowOff>
    </xdr:to>
    <xdr:sp macro="" textlink="">
      <xdr:nvSpPr>
        <xdr:cNvPr id="76" name="フローチャート: 判断 75"/>
        <xdr:cNvSpPr/>
      </xdr:nvSpPr>
      <xdr:spPr>
        <a:xfrm>
          <a:off x="2159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3827</xdr:rowOff>
    </xdr:from>
    <xdr:ext cx="762000" cy="259045"/>
    <xdr:sp macro="" textlink="">
      <xdr:nvSpPr>
        <xdr:cNvPr id="77" name="テキスト ボックス 76"/>
        <xdr:cNvSpPr txBox="1"/>
      </xdr:nvSpPr>
      <xdr:spPr>
        <a:xfrm>
          <a:off x="1828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12700</xdr:rowOff>
    </xdr:from>
    <xdr:to>
      <xdr:col>6</xdr:col>
      <xdr:colOff>171450</xdr:colOff>
      <xdr:row>32</xdr:row>
      <xdr:rowOff>114300</xdr:rowOff>
    </xdr:to>
    <xdr:sp macro="" textlink="">
      <xdr:nvSpPr>
        <xdr:cNvPr id="78" name="フローチャート: 判断 77"/>
        <xdr:cNvSpPr/>
      </xdr:nvSpPr>
      <xdr:spPr>
        <a:xfrm>
          <a:off x="1270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124477</xdr:rowOff>
    </xdr:from>
    <xdr:ext cx="762000" cy="259045"/>
    <xdr:sp macro="" textlink="">
      <xdr:nvSpPr>
        <xdr:cNvPr id="79" name="テキスト ボックス 78"/>
        <xdr:cNvSpPr txBox="1"/>
      </xdr:nvSpPr>
      <xdr:spPr>
        <a:xfrm>
          <a:off x="939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88900</xdr:rowOff>
    </xdr:from>
    <xdr:to>
      <xdr:col>24</xdr:col>
      <xdr:colOff>76200</xdr:colOff>
      <xdr:row>41</xdr:row>
      <xdr:rowOff>19050</xdr:rowOff>
    </xdr:to>
    <xdr:sp macro="" textlink="">
      <xdr:nvSpPr>
        <xdr:cNvPr id="85" name="楕円 84"/>
        <xdr:cNvSpPr/>
      </xdr:nvSpPr>
      <xdr:spPr>
        <a:xfrm>
          <a:off x="47752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60977</xdr:rowOff>
    </xdr:from>
    <xdr:ext cx="762000" cy="259045"/>
    <xdr:sp macro="" textlink="">
      <xdr:nvSpPr>
        <xdr:cNvPr id="86" name="人件費該当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101600</xdr:rowOff>
    </xdr:from>
    <xdr:to>
      <xdr:col>20</xdr:col>
      <xdr:colOff>38100</xdr:colOff>
      <xdr:row>41</xdr:row>
      <xdr:rowOff>31750</xdr:rowOff>
    </xdr:to>
    <xdr:sp macro="" textlink="">
      <xdr:nvSpPr>
        <xdr:cNvPr id="87" name="楕円 86"/>
        <xdr:cNvSpPr/>
      </xdr:nvSpPr>
      <xdr:spPr>
        <a:xfrm>
          <a:off x="39370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16527</xdr:rowOff>
    </xdr:from>
    <xdr:ext cx="736600" cy="259045"/>
    <xdr:sp macro="" textlink="">
      <xdr:nvSpPr>
        <xdr:cNvPr id="88" name="テキスト ボックス 87"/>
        <xdr:cNvSpPr txBox="1"/>
      </xdr:nvSpPr>
      <xdr:spPr>
        <a:xfrm>
          <a:off x="3606800" y="704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63500</xdr:rowOff>
    </xdr:from>
    <xdr:to>
      <xdr:col>15</xdr:col>
      <xdr:colOff>149225</xdr:colOff>
      <xdr:row>40</xdr:row>
      <xdr:rowOff>165100</xdr:rowOff>
    </xdr:to>
    <xdr:sp macro="" textlink="">
      <xdr:nvSpPr>
        <xdr:cNvPr id="89" name="楕円 88"/>
        <xdr:cNvSpPr/>
      </xdr:nvSpPr>
      <xdr:spPr>
        <a:xfrm>
          <a:off x="3048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149877</xdr:rowOff>
    </xdr:from>
    <xdr:ext cx="762000" cy="259045"/>
    <xdr:sp macro="" textlink="">
      <xdr:nvSpPr>
        <xdr:cNvPr id="90" name="テキスト ボックス 89"/>
        <xdr:cNvSpPr txBox="1"/>
      </xdr:nvSpPr>
      <xdr:spPr>
        <a:xfrm>
          <a:off x="27178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88900</xdr:rowOff>
    </xdr:from>
    <xdr:to>
      <xdr:col>11</xdr:col>
      <xdr:colOff>60325</xdr:colOff>
      <xdr:row>35</xdr:row>
      <xdr:rowOff>19050</xdr:rowOff>
    </xdr:to>
    <xdr:sp macro="" textlink="">
      <xdr:nvSpPr>
        <xdr:cNvPr id="91" name="楕円 90"/>
        <xdr:cNvSpPr/>
      </xdr:nvSpPr>
      <xdr:spPr>
        <a:xfrm>
          <a:off x="2159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3827</xdr:rowOff>
    </xdr:from>
    <xdr:ext cx="762000" cy="259045"/>
    <xdr:sp macro="" textlink="">
      <xdr:nvSpPr>
        <xdr:cNvPr id="92" name="テキスト ボックス 91"/>
        <xdr:cNvSpPr txBox="1"/>
      </xdr:nvSpPr>
      <xdr:spPr>
        <a:xfrm>
          <a:off x="1828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101600</xdr:rowOff>
    </xdr:from>
    <xdr:to>
      <xdr:col>6</xdr:col>
      <xdr:colOff>171450</xdr:colOff>
      <xdr:row>35</xdr:row>
      <xdr:rowOff>31750</xdr:rowOff>
    </xdr:to>
    <xdr:sp macro="" textlink="">
      <xdr:nvSpPr>
        <xdr:cNvPr id="93" name="楕円 92"/>
        <xdr:cNvSpPr/>
      </xdr:nvSpPr>
      <xdr:spPr>
        <a:xfrm>
          <a:off x="1270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4" name="テキスト ボックス 93"/>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抑制及び事務の効率化のための業務の民間委託化や情報システム最適化の推進等により、委託料、賃借料等が類似団体平均と比較して高い水準で推移している。令和元年度は大宮区役所新庁舎の供用開始や学校給食の調理業務委託の増により比率が上昇した。今後も、指定管理者制度、ＰＦＩ等の公民連携を推進するとともに、既存事業の更なる見直しを行うことにより、コスト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20</xdr:row>
      <xdr:rowOff>121557</xdr:rowOff>
    </xdr:to>
    <xdr:cxnSp macro="">
      <xdr:nvCxnSpPr>
        <xdr:cNvPr id="124" name="直線コネクタ 123"/>
        <xdr:cNvCxnSpPr/>
      </xdr:nvCxnSpPr>
      <xdr:spPr>
        <a:xfrm flipV="1">
          <a:off x="16510000" y="2374900"/>
          <a:ext cx="0" cy="117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93634</xdr:rowOff>
    </xdr:from>
    <xdr:ext cx="762000" cy="259045"/>
    <xdr:sp macro="" textlink="">
      <xdr:nvSpPr>
        <xdr:cNvPr id="125" name="物件費最小値テキスト"/>
        <xdr:cNvSpPr txBox="1"/>
      </xdr:nvSpPr>
      <xdr:spPr>
        <a:xfrm>
          <a:off x="16598900" y="352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121557</xdr:rowOff>
    </xdr:from>
    <xdr:to>
      <xdr:col>82</xdr:col>
      <xdr:colOff>196850</xdr:colOff>
      <xdr:row>20</xdr:row>
      <xdr:rowOff>121557</xdr:rowOff>
    </xdr:to>
    <xdr:cxnSp macro="">
      <xdr:nvCxnSpPr>
        <xdr:cNvPr id="126" name="直線コネクタ 125"/>
        <xdr:cNvCxnSpPr/>
      </xdr:nvCxnSpPr>
      <xdr:spPr>
        <a:xfrm>
          <a:off x="16421100" y="3550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110672</xdr:rowOff>
    </xdr:from>
    <xdr:to>
      <xdr:col>82</xdr:col>
      <xdr:colOff>107950</xdr:colOff>
      <xdr:row>20</xdr:row>
      <xdr:rowOff>121557</xdr:rowOff>
    </xdr:to>
    <xdr:cxnSp macro="">
      <xdr:nvCxnSpPr>
        <xdr:cNvPr id="129" name="直線コネクタ 128"/>
        <xdr:cNvCxnSpPr/>
      </xdr:nvCxnSpPr>
      <xdr:spPr>
        <a:xfrm>
          <a:off x="15671800" y="35396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30"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31" name="フローチャート: 判断 130"/>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88900</xdr:rowOff>
    </xdr:from>
    <xdr:to>
      <xdr:col>78</xdr:col>
      <xdr:colOff>69850</xdr:colOff>
      <xdr:row>20</xdr:row>
      <xdr:rowOff>110672</xdr:rowOff>
    </xdr:to>
    <xdr:cxnSp macro="">
      <xdr:nvCxnSpPr>
        <xdr:cNvPr id="132" name="直線コネクタ 131"/>
        <xdr:cNvCxnSpPr/>
      </xdr:nvCxnSpPr>
      <xdr:spPr>
        <a:xfrm>
          <a:off x="14782800" y="3517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5443</xdr:rowOff>
    </xdr:from>
    <xdr:to>
      <xdr:col>78</xdr:col>
      <xdr:colOff>120650</xdr:colOff>
      <xdr:row>16</xdr:row>
      <xdr:rowOff>107043</xdr:rowOff>
    </xdr:to>
    <xdr:sp macro="" textlink="">
      <xdr:nvSpPr>
        <xdr:cNvPr id="133" name="フローチャート: 判断 132"/>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117220</xdr:rowOff>
    </xdr:from>
    <xdr:ext cx="736600" cy="259045"/>
    <xdr:sp macro="" textlink="">
      <xdr:nvSpPr>
        <xdr:cNvPr id="134" name="テキスト ボックス 133"/>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88900</xdr:rowOff>
    </xdr:from>
    <xdr:to>
      <xdr:col>73</xdr:col>
      <xdr:colOff>180975</xdr:colOff>
      <xdr:row>22</xdr:row>
      <xdr:rowOff>29028</xdr:rowOff>
    </xdr:to>
    <xdr:cxnSp macro="">
      <xdr:nvCxnSpPr>
        <xdr:cNvPr id="135" name="直線コネクタ 134"/>
        <xdr:cNvCxnSpPr/>
      </xdr:nvCxnSpPr>
      <xdr:spPr>
        <a:xfrm flipV="1">
          <a:off x="13893800" y="3517900"/>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166007</xdr:rowOff>
    </xdr:from>
    <xdr:to>
      <xdr:col>74</xdr:col>
      <xdr:colOff>31750</xdr:colOff>
      <xdr:row>16</xdr:row>
      <xdr:rowOff>96157</xdr:rowOff>
    </xdr:to>
    <xdr:sp macro="" textlink="">
      <xdr:nvSpPr>
        <xdr:cNvPr id="136" name="フローチャート: 判断 135"/>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37" name="テキスト ボックス 136"/>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113393</xdr:rowOff>
    </xdr:from>
    <xdr:to>
      <xdr:col>69</xdr:col>
      <xdr:colOff>92075</xdr:colOff>
      <xdr:row>22</xdr:row>
      <xdr:rowOff>29028</xdr:rowOff>
    </xdr:to>
    <xdr:cxnSp macro="">
      <xdr:nvCxnSpPr>
        <xdr:cNvPr id="138" name="直線コネクタ 137"/>
        <xdr:cNvCxnSpPr/>
      </xdr:nvCxnSpPr>
      <xdr:spPr>
        <a:xfrm>
          <a:off x="13004800" y="37138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0" name="テキスト ボックス 139"/>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1" name="フローチャート: 判断 140"/>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42" name="テキスト ボックス 141"/>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70757</xdr:rowOff>
    </xdr:from>
    <xdr:to>
      <xdr:col>82</xdr:col>
      <xdr:colOff>158750</xdr:colOff>
      <xdr:row>21</xdr:row>
      <xdr:rowOff>907</xdr:rowOff>
    </xdr:to>
    <xdr:sp macro="" textlink="">
      <xdr:nvSpPr>
        <xdr:cNvPr id="148" name="楕円 147"/>
        <xdr:cNvSpPr/>
      </xdr:nvSpPr>
      <xdr:spPr>
        <a:xfrm>
          <a:off x="16459200" y="34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150784</xdr:rowOff>
    </xdr:from>
    <xdr:ext cx="762000" cy="259045"/>
    <xdr:sp macro="" textlink="">
      <xdr:nvSpPr>
        <xdr:cNvPr id="149" name="物件費該当値テキスト"/>
        <xdr:cNvSpPr txBox="1"/>
      </xdr:nvSpPr>
      <xdr:spPr>
        <a:xfrm>
          <a:off x="16598900" y="340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59872</xdr:rowOff>
    </xdr:from>
    <xdr:to>
      <xdr:col>78</xdr:col>
      <xdr:colOff>120650</xdr:colOff>
      <xdr:row>20</xdr:row>
      <xdr:rowOff>161472</xdr:rowOff>
    </xdr:to>
    <xdr:sp macro="" textlink="">
      <xdr:nvSpPr>
        <xdr:cNvPr id="150" name="楕円 149"/>
        <xdr:cNvSpPr/>
      </xdr:nvSpPr>
      <xdr:spPr>
        <a:xfrm>
          <a:off x="15621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146249</xdr:rowOff>
    </xdr:from>
    <xdr:ext cx="736600" cy="259045"/>
    <xdr:sp macro="" textlink="">
      <xdr:nvSpPr>
        <xdr:cNvPr id="151" name="テキスト ボックス 150"/>
        <xdr:cNvSpPr txBox="1"/>
      </xdr:nvSpPr>
      <xdr:spPr>
        <a:xfrm>
          <a:off x="15290800" y="3575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38100</xdr:rowOff>
    </xdr:from>
    <xdr:to>
      <xdr:col>74</xdr:col>
      <xdr:colOff>31750</xdr:colOff>
      <xdr:row>20</xdr:row>
      <xdr:rowOff>139700</xdr:rowOff>
    </xdr:to>
    <xdr:sp macro="" textlink="">
      <xdr:nvSpPr>
        <xdr:cNvPr id="152" name="楕円 151"/>
        <xdr:cNvSpPr/>
      </xdr:nvSpPr>
      <xdr:spPr>
        <a:xfrm>
          <a:off x="14732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124477</xdr:rowOff>
    </xdr:from>
    <xdr:ext cx="762000" cy="259045"/>
    <xdr:sp macro="" textlink="">
      <xdr:nvSpPr>
        <xdr:cNvPr id="153" name="テキスト ボックス 152"/>
        <xdr:cNvSpPr txBox="1"/>
      </xdr:nvSpPr>
      <xdr:spPr>
        <a:xfrm>
          <a:off x="14401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149678</xdr:rowOff>
    </xdr:from>
    <xdr:to>
      <xdr:col>69</xdr:col>
      <xdr:colOff>142875</xdr:colOff>
      <xdr:row>22</xdr:row>
      <xdr:rowOff>79828</xdr:rowOff>
    </xdr:to>
    <xdr:sp macro="" textlink="">
      <xdr:nvSpPr>
        <xdr:cNvPr id="154" name="楕円 153"/>
        <xdr:cNvSpPr/>
      </xdr:nvSpPr>
      <xdr:spPr>
        <a:xfrm>
          <a:off x="13843000" y="37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64605</xdr:rowOff>
    </xdr:from>
    <xdr:ext cx="762000" cy="259045"/>
    <xdr:sp macro="" textlink="">
      <xdr:nvSpPr>
        <xdr:cNvPr id="155" name="テキスト ボックス 154"/>
        <xdr:cNvSpPr txBox="1"/>
      </xdr:nvSpPr>
      <xdr:spPr>
        <a:xfrm>
          <a:off x="13512800" y="383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62593</xdr:rowOff>
    </xdr:from>
    <xdr:to>
      <xdr:col>65</xdr:col>
      <xdr:colOff>53975</xdr:colOff>
      <xdr:row>21</xdr:row>
      <xdr:rowOff>164193</xdr:rowOff>
    </xdr:to>
    <xdr:sp macro="" textlink="">
      <xdr:nvSpPr>
        <xdr:cNvPr id="156" name="楕円 155"/>
        <xdr:cNvSpPr/>
      </xdr:nvSpPr>
      <xdr:spPr>
        <a:xfrm>
          <a:off x="12954000" y="36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148970</xdr:rowOff>
    </xdr:from>
    <xdr:ext cx="762000" cy="259045"/>
    <xdr:sp macro="" textlink="">
      <xdr:nvSpPr>
        <xdr:cNvPr id="157" name="テキスト ボックス 156"/>
        <xdr:cNvSpPr txBox="1"/>
      </xdr:nvSpPr>
      <xdr:spPr>
        <a:xfrm>
          <a:off x="12623800" y="374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比較的老年人口が少なく（平成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年国勢調査における</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歳以上の人口、全国：</a:t>
          </a:r>
          <a:r>
            <a:rPr kumimoji="1" lang="en-US" altLang="ja-JP" sz="1300">
              <a:latin typeface="ＭＳ Ｐゴシック" panose="020B0600070205080204" pitchFamily="50" charset="-128"/>
              <a:ea typeface="ＭＳ Ｐゴシック" panose="020B0600070205080204" pitchFamily="50" charset="-128"/>
            </a:rPr>
            <a:t>26.6</a:t>
          </a:r>
          <a:r>
            <a:rPr kumimoji="1" lang="ja-JP" altLang="en-US" sz="1300">
              <a:latin typeface="ＭＳ Ｐゴシック" panose="020B0600070205080204" pitchFamily="50" charset="-128"/>
              <a:ea typeface="ＭＳ Ｐゴシック" panose="020B0600070205080204" pitchFamily="50" charset="-128"/>
            </a:rPr>
            <a:t>％、さいたま市：</a:t>
          </a:r>
          <a:r>
            <a:rPr kumimoji="1" lang="en-US" altLang="ja-JP" sz="1300">
              <a:latin typeface="ＭＳ Ｐゴシック" panose="020B0600070205080204" pitchFamily="50" charset="-128"/>
              <a:ea typeface="ＭＳ Ｐゴシック" panose="020B0600070205080204" pitchFamily="50" charset="-128"/>
            </a:rPr>
            <a:t>22.8</a:t>
          </a:r>
          <a:r>
            <a:rPr kumimoji="1" lang="ja-JP" altLang="en-US" sz="1300">
              <a:latin typeface="ＭＳ Ｐゴシック" panose="020B0600070205080204" pitchFamily="50" charset="-128"/>
              <a:ea typeface="ＭＳ Ｐゴシック" panose="020B0600070205080204" pitchFamily="50" charset="-128"/>
            </a:rPr>
            <a:t>％）、現役世代が多い等のため、類似団体平均を下回る比率となっている。しかしながら、障害福祉サービスの給付の増加や、特定教育・保育施設等の給付の増加により、扶助費は増加傾向である。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今後も市民の健康づくりに取り組む施策を推進する等、将来的な医療費等の抑制を図る。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151493</xdr:rowOff>
    </xdr:to>
    <xdr:cxnSp macro="">
      <xdr:nvCxnSpPr>
        <xdr:cNvPr id="187" name="直線コネクタ 186"/>
        <xdr:cNvCxnSpPr/>
      </xdr:nvCxnSpPr>
      <xdr:spPr>
        <a:xfrm flipV="1">
          <a:off x="4826000" y="92383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0"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1" name="直線コネクタ 190"/>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57</xdr:row>
      <xdr:rowOff>4535</xdr:rowOff>
    </xdr:to>
    <xdr:cxnSp macro="">
      <xdr:nvCxnSpPr>
        <xdr:cNvPr id="192" name="直線コネクタ 191"/>
        <xdr:cNvCxnSpPr/>
      </xdr:nvCxnSpPr>
      <xdr:spPr>
        <a:xfrm>
          <a:off x="3987800" y="96792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93" name="扶助費平均値テキスト"/>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4" name="フローチャート: 判断 193"/>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61685</xdr:rowOff>
    </xdr:from>
    <xdr:to>
      <xdr:col>19</xdr:col>
      <xdr:colOff>187325</xdr:colOff>
      <xdr:row>56</xdr:row>
      <xdr:rowOff>78015</xdr:rowOff>
    </xdr:to>
    <xdr:cxnSp macro="">
      <xdr:nvCxnSpPr>
        <xdr:cNvPr id="195" name="直線コネクタ 194"/>
        <xdr:cNvCxnSpPr/>
      </xdr:nvCxnSpPr>
      <xdr:spPr>
        <a:xfrm>
          <a:off x="3098800" y="96628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6" name="フローチャート: 判断 195"/>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197" name="テキスト ボックス 196"/>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61685</xdr:rowOff>
    </xdr:from>
    <xdr:to>
      <xdr:col>15</xdr:col>
      <xdr:colOff>98425</xdr:colOff>
      <xdr:row>57</xdr:row>
      <xdr:rowOff>102507</xdr:rowOff>
    </xdr:to>
    <xdr:cxnSp macro="">
      <xdr:nvCxnSpPr>
        <xdr:cNvPr id="198" name="直線コネクタ 197"/>
        <xdr:cNvCxnSpPr/>
      </xdr:nvCxnSpPr>
      <xdr:spPr>
        <a:xfrm flipV="1">
          <a:off x="2209800" y="9662885"/>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84365</xdr:rowOff>
    </xdr:from>
    <xdr:to>
      <xdr:col>15</xdr:col>
      <xdr:colOff>149225</xdr:colOff>
      <xdr:row>58</xdr:row>
      <xdr:rowOff>14515</xdr:rowOff>
    </xdr:to>
    <xdr:sp macro="" textlink="">
      <xdr:nvSpPr>
        <xdr:cNvPr id="199" name="フローチャート: 判断 198"/>
        <xdr:cNvSpPr/>
      </xdr:nvSpPr>
      <xdr:spPr>
        <a:xfrm>
          <a:off x="3048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00" name="テキスト ボックス 199"/>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102507</xdr:rowOff>
    </xdr:to>
    <xdr:cxnSp macro="">
      <xdr:nvCxnSpPr>
        <xdr:cNvPr id="201" name="直線コネクタ 200"/>
        <xdr:cNvCxnSpPr/>
      </xdr:nvCxnSpPr>
      <xdr:spPr>
        <a:xfrm>
          <a:off x="1320800" y="984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202" name="フローチャート: 判断 201"/>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03" name="テキスト ボックス 202"/>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04" name="フローチャート: 判断 203"/>
        <xdr:cNvSpPr/>
      </xdr:nvSpPr>
      <xdr:spPr>
        <a:xfrm>
          <a:off x="1270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146249</xdr:rowOff>
    </xdr:from>
    <xdr:ext cx="762000" cy="259045"/>
    <xdr:sp macro="" textlink="">
      <xdr:nvSpPr>
        <xdr:cNvPr id="205" name="テキスト ボックス 204"/>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11" name="楕円 210"/>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141712</xdr:rowOff>
    </xdr:from>
    <xdr:ext cx="762000" cy="259045"/>
    <xdr:sp macro="" textlink="">
      <xdr:nvSpPr>
        <xdr:cNvPr id="212" name="扶助費該当値テキスト"/>
        <xdr:cNvSpPr txBox="1"/>
      </xdr:nvSpPr>
      <xdr:spPr>
        <a:xfrm>
          <a:off x="4914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13" name="楕円 212"/>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214" name="テキスト ボックス 213"/>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15" name="楕円 214"/>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122662</xdr:rowOff>
    </xdr:from>
    <xdr:ext cx="762000" cy="259045"/>
    <xdr:sp macro="" textlink="">
      <xdr:nvSpPr>
        <xdr:cNvPr id="216" name="テキスト ボックス 215"/>
        <xdr:cNvSpPr txBox="1"/>
      </xdr:nvSpPr>
      <xdr:spPr>
        <a:xfrm>
          <a:off x="2717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17" name="楕円 216"/>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163484</xdr:rowOff>
    </xdr:from>
    <xdr:ext cx="762000" cy="259045"/>
    <xdr:sp macro="" textlink="">
      <xdr:nvSpPr>
        <xdr:cNvPr id="218" name="テキスト ボックス 217"/>
        <xdr:cNvSpPr txBox="1"/>
      </xdr:nvSpPr>
      <xdr:spPr>
        <a:xfrm>
          <a:off x="1828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9" name="楕円 218"/>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20" name="テキスト ボックス 219"/>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比較的老年人口が少ない（平成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年国勢調査における</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歳以上人口 全国：</a:t>
          </a:r>
          <a:r>
            <a:rPr kumimoji="1" lang="en-US" altLang="ja-JP" sz="1300">
              <a:latin typeface="ＭＳ Ｐゴシック" panose="020B0600070205080204" pitchFamily="50" charset="-128"/>
              <a:ea typeface="ＭＳ Ｐゴシック" panose="020B0600070205080204" pitchFamily="50" charset="-128"/>
            </a:rPr>
            <a:t>26.6</a:t>
          </a:r>
          <a:r>
            <a:rPr kumimoji="1" lang="ja-JP" altLang="en-US" sz="1300">
              <a:latin typeface="ＭＳ Ｐゴシック" panose="020B0600070205080204" pitchFamily="50" charset="-128"/>
              <a:ea typeface="ＭＳ Ｐゴシック" panose="020B0600070205080204" pitchFamily="50" charset="-128"/>
            </a:rPr>
            <a:t>％、さいたま市：</a:t>
          </a:r>
          <a:r>
            <a:rPr kumimoji="1" lang="en-US" altLang="ja-JP" sz="1300">
              <a:latin typeface="ＭＳ Ｐゴシック" panose="020B0600070205080204" pitchFamily="50" charset="-128"/>
              <a:ea typeface="ＭＳ Ｐゴシック" panose="020B0600070205080204" pitchFamily="50" charset="-128"/>
            </a:rPr>
            <a:t>22.8</a:t>
          </a:r>
          <a:r>
            <a:rPr kumimoji="1" lang="ja-JP" altLang="en-US" sz="1300">
              <a:latin typeface="ＭＳ Ｐゴシック" panose="020B0600070205080204" pitchFamily="50" charset="-128"/>
              <a:ea typeface="ＭＳ Ｐゴシック" panose="020B0600070205080204" pitchFamily="50" charset="-128"/>
            </a:rPr>
            <a:t>％）ため、人口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後期高齢者医療事業特別会計等への繰出金は、類似団体内で最も少ない状況にある。しかしながら、少子高齢化を背景に介護保険事業特別会計等への繰出金が増加傾向であるため、負担の増大に備える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60</xdr:row>
      <xdr:rowOff>165100</xdr:rowOff>
    </xdr:to>
    <xdr:cxnSp macro="">
      <xdr:nvCxnSpPr>
        <xdr:cNvPr id="248" name="直線コネクタ 247"/>
        <xdr:cNvCxnSpPr/>
      </xdr:nvCxnSpPr>
      <xdr:spPr>
        <a:xfrm flipV="1">
          <a:off x="16510000" y="9099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9"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50" name="直線コネクタ 249"/>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51" name="その他最大値テキスト"/>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2" name="直線コネクタ 251"/>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69850</xdr:rowOff>
    </xdr:from>
    <xdr:to>
      <xdr:col>82</xdr:col>
      <xdr:colOff>107950</xdr:colOff>
      <xdr:row>55</xdr:row>
      <xdr:rowOff>50800</xdr:rowOff>
    </xdr:to>
    <xdr:cxnSp macro="">
      <xdr:nvCxnSpPr>
        <xdr:cNvPr id="253" name="直線コネクタ 252"/>
        <xdr:cNvCxnSpPr/>
      </xdr:nvCxnSpPr>
      <xdr:spPr>
        <a:xfrm flipV="1">
          <a:off x="15671800" y="93281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124477</xdr:rowOff>
    </xdr:from>
    <xdr:ext cx="762000" cy="259045"/>
    <xdr:sp macro="" textlink="">
      <xdr:nvSpPr>
        <xdr:cNvPr id="254" name="その他平均値テキスト"/>
        <xdr:cNvSpPr txBox="1"/>
      </xdr:nvSpPr>
      <xdr:spPr>
        <a:xfrm>
          <a:off x="16598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55" name="フローチャート: 判断 254"/>
        <xdr:cNvSpPr/>
      </xdr:nvSpPr>
      <xdr:spPr>
        <a:xfrm>
          <a:off x="16459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55</xdr:row>
      <xdr:rowOff>50800</xdr:rowOff>
    </xdr:to>
    <xdr:cxnSp macro="">
      <xdr:nvCxnSpPr>
        <xdr:cNvPr id="256" name="直線コネクタ 255"/>
        <xdr:cNvCxnSpPr/>
      </xdr:nvCxnSpPr>
      <xdr:spPr>
        <a:xfrm>
          <a:off x="14782800" y="9385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7" name="フローチャート: 判断 256"/>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58" name="テキスト ボックス 257"/>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56</xdr:row>
      <xdr:rowOff>12700</xdr:rowOff>
    </xdr:to>
    <xdr:cxnSp macro="">
      <xdr:nvCxnSpPr>
        <xdr:cNvPr id="259" name="直線コネクタ 258"/>
        <xdr:cNvCxnSpPr/>
      </xdr:nvCxnSpPr>
      <xdr:spPr>
        <a:xfrm flipV="1">
          <a:off x="13893800" y="9385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60" name="フローチャート: 判断 25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61" name="テキスト ボックス 260"/>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69850</xdr:rowOff>
    </xdr:to>
    <xdr:cxnSp macro="">
      <xdr:nvCxnSpPr>
        <xdr:cNvPr id="262" name="直線コネクタ 261"/>
        <xdr:cNvCxnSpPr/>
      </xdr:nvCxnSpPr>
      <xdr:spPr>
        <a:xfrm flipV="1">
          <a:off x="13004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63" name="フローチャート: 判断 262"/>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64" name="テキスト ボックス 263"/>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95250</xdr:rowOff>
    </xdr:from>
    <xdr:to>
      <xdr:col>65</xdr:col>
      <xdr:colOff>53975</xdr:colOff>
      <xdr:row>57</xdr:row>
      <xdr:rowOff>25400</xdr:rowOff>
    </xdr:to>
    <xdr:sp macro="" textlink="">
      <xdr:nvSpPr>
        <xdr:cNvPr id="265" name="フローチャート: 判断 264"/>
        <xdr:cNvSpPr/>
      </xdr:nvSpPr>
      <xdr:spPr>
        <a:xfrm>
          <a:off x="12954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10177</xdr:rowOff>
    </xdr:from>
    <xdr:ext cx="762000" cy="259045"/>
    <xdr:sp macro="" textlink="">
      <xdr:nvSpPr>
        <xdr:cNvPr id="266" name="テキスト ボックス 265"/>
        <xdr:cNvSpPr txBox="1"/>
      </xdr:nvSpPr>
      <xdr:spPr>
        <a:xfrm>
          <a:off x="12623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19050</xdr:rowOff>
    </xdr:from>
    <xdr:to>
      <xdr:col>82</xdr:col>
      <xdr:colOff>158750</xdr:colOff>
      <xdr:row>54</xdr:row>
      <xdr:rowOff>120650</xdr:rowOff>
    </xdr:to>
    <xdr:sp macro="" textlink="">
      <xdr:nvSpPr>
        <xdr:cNvPr id="272" name="楕円 271"/>
        <xdr:cNvSpPr/>
      </xdr:nvSpPr>
      <xdr:spPr>
        <a:xfrm>
          <a:off x="16459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35577</xdr:rowOff>
    </xdr:from>
    <xdr:ext cx="762000" cy="259045"/>
    <xdr:sp macro="" textlink="">
      <xdr:nvSpPr>
        <xdr:cNvPr id="273" name="その他該当値テキスト"/>
        <xdr:cNvSpPr txBox="1"/>
      </xdr:nvSpPr>
      <xdr:spPr>
        <a:xfrm>
          <a:off x="16598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0</xdr:rowOff>
    </xdr:from>
    <xdr:to>
      <xdr:col>78</xdr:col>
      <xdr:colOff>120650</xdr:colOff>
      <xdr:row>55</xdr:row>
      <xdr:rowOff>101600</xdr:rowOff>
    </xdr:to>
    <xdr:sp macro="" textlink="">
      <xdr:nvSpPr>
        <xdr:cNvPr id="274" name="楕円 273"/>
        <xdr:cNvSpPr/>
      </xdr:nvSpPr>
      <xdr:spPr>
        <a:xfrm>
          <a:off x="15621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111777</xdr:rowOff>
    </xdr:from>
    <xdr:ext cx="736600" cy="259045"/>
    <xdr:sp macro="" textlink="">
      <xdr:nvSpPr>
        <xdr:cNvPr id="275" name="テキスト ボックス 274"/>
        <xdr:cNvSpPr txBox="1"/>
      </xdr:nvSpPr>
      <xdr:spPr>
        <a:xfrm>
          <a:off x="15290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76" name="楕円 275"/>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77" name="テキスト ボックス 276"/>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8" name="楕円 277"/>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9" name="テキスト ボックス 278"/>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19050</xdr:rowOff>
    </xdr:from>
    <xdr:to>
      <xdr:col>65</xdr:col>
      <xdr:colOff>53975</xdr:colOff>
      <xdr:row>56</xdr:row>
      <xdr:rowOff>120650</xdr:rowOff>
    </xdr:to>
    <xdr:sp macro="" textlink="">
      <xdr:nvSpPr>
        <xdr:cNvPr id="280" name="楕円 279"/>
        <xdr:cNvSpPr/>
      </xdr:nvSpPr>
      <xdr:spPr>
        <a:xfrm>
          <a:off x="12954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130827</xdr:rowOff>
    </xdr:from>
    <xdr:ext cx="762000" cy="259045"/>
    <xdr:sp macro="" textlink="">
      <xdr:nvSpPr>
        <xdr:cNvPr id="281" name="テキスト ボックス 280"/>
        <xdr:cNvSpPr txBox="1"/>
      </xdr:nvSpPr>
      <xdr:spPr>
        <a:xfrm>
          <a:off x="12623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大規模な法適用公営企業会計（電車、バス等の交通事業等）を有していないため、公営企業に対する繰出金が比較的少額であることから、補助費等の比率が類似団体平均と比較し、低い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今後も各種補助金等について、成果指標を設定し、事業効果の検証を実施するなど、補助金支出の適正化を図る。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110672</xdr:rowOff>
    </xdr:from>
    <xdr:to>
      <xdr:col>82</xdr:col>
      <xdr:colOff>107950</xdr:colOff>
      <xdr:row>41</xdr:row>
      <xdr:rowOff>135165</xdr:rowOff>
    </xdr:to>
    <xdr:cxnSp macro="">
      <xdr:nvCxnSpPr>
        <xdr:cNvPr id="311" name="直線コネクタ 310"/>
        <xdr:cNvCxnSpPr/>
      </xdr:nvCxnSpPr>
      <xdr:spPr>
        <a:xfrm flipV="1">
          <a:off x="16510000" y="5939972"/>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12" name="補助費等最小値テキスト"/>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13" name="直線コネクタ 312"/>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25599</xdr:rowOff>
    </xdr:from>
    <xdr:ext cx="762000" cy="259045"/>
    <xdr:sp macro="" textlink="">
      <xdr:nvSpPr>
        <xdr:cNvPr id="314" name="補助費等最大値テキスト"/>
        <xdr:cNvSpPr txBox="1"/>
      </xdr:nvSpPr>
      <xdr:spPr>
        <a:xfrm>
          <a:off x="16598900" y="568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110672</xdr:rowOff>
    </xdr:from>
    <xdr:to>
      <xdr:col>82</xdr:col>
      <xdr:colOff>196850</xdr:colOff>
      <xdr:row>34</xdr:row>
      <xdr:rowOff>110672</xdr:rowOff>
    </xdr:to>
    <xdr:cxnSp macro="">
      <xdr:nvCxnSpPr>
        <xdr:cNvPr id="315" name="直線コネクタ 314"/>
        <xdr:cNvCxnSpPr/>
      </xdr:nvCxnSpPr>
      <xdr:spPr>
        <a:xfrm>
          <a:off x="16421100" y="5939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110672</xdr:rowOff>
    </xdr:from>
    <xdr:to>
      <xdr:col>82</xdr:col>
      <xdr:colOff>107950</xdr:colOff>
      <xdr:row>34</xdr:row>
      <xdr:rowOff>143328</xdr:rowOff>
    </xdr:to>
    <xdr:cxnSp macro="">
      <xdr:nvCxnSpPr>
        <xdr:cNvPr id="316" name="直線コネクタ 315"/>
        <xdr:cNvCxnSpPr/>
      </xdr:nvCxnSpPr>
      <xdr:spPr>
        <a:xfrm flipV="1">
          <a:off x="15671800" y="5939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170742</xdr:rowOff>
    </xdr:from>
    <xdr:ext cx="762000" cy="259045"/>
    <xdr:sp macro="" textlink="">
      <xdr:nvSpPr>
        <xdr:cNvPr id="317" name="補助費等平均値テキスト"/>
        <xdr:cNvSpPr txBox="1"/>
      </xdr:nvSpPr>
      <xdr:spPr>
        <a:xfrm>
          <a:off x="16598900" y="6514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27215</xdr:rowOff>
    </xdr:from>
    <xdr:to>
      <xdr:col>82</xdr:col>
      <xdr:colOff>158750</xdr:colOff>
      <xdr:row>38</xdr:row>
      <xdr:rowOff>128815</xdr:rowOff>
    </xdr:to>
    <xdr:sp macro="" textlink="">
      <xdr:nvSpPr>
        <xdr:cNvPr id="318" name="フローチャート: 判断 317"/>
        <xdr:cNvSpPr/>
      </xdr:nvSpPr>
      <xdr:spPr>
        <a:xfrm>
          <a:off x="16459200" y="65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143328</xdr:rowOff>
    </xdr:from>
    <xdr:to>
      <xdr:col>78</xdr:col>
      <xdr:colOff>69850</xdr:colOff>
      <xdr:row>34</xdr:row>
      <xdr:rowOff>143328</xdr:rowOff>
    </xdr:to>
    <xdr:cxnSp macro="">
      <xdr:nvCxnSpPr>
        <xdr:cNvPr id="319" name="直線コネクタ 318"/>
        <xdr:cNvCxnSpPr/>
      </xdr:nvCxnSpPr>
      <xdr:spPr>
        <a:xfrm>
          <a:off x="14782800" y="5972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59872</xdr:rowOff>
    </xdr:from>
    <xdr:to>
      <xdr:col>78</xdr:col>
      <xdr:colOff>120650</xdr:colOff>
      <xdr:row>38</xdr:row>
      <xdr:rowOff>161472</xdr:rowOff>
    </xdr:to>
    <xdr:sp macro="" textlink="">
      <xdr:nvSpPr>
        <xdr:cNvPr id="320" name="フローチャート: 判断 319"/>
        <xdr:cNvSpPr/>
      </xdr:nvSpPr>
      <xdr:spPr>
        <a:xfrm>
          <a:off x="15621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146249</xdr:rowOff>
    </xdr:from>
    <xdr:ext cx="736600" cy="259045"/>
    <xdr:sp macro="" textlink="">
      <xdr:nvSpPr>
        <xdr:cNvPr id="321" name="テキスト ボックス 320"/>
        <xdr:cNvSpPr txBox="1"/>
      </xdr:nvSpPr>
      <xdr:spPr>
        <a:xfrm>
          <a:off x="15290800" y="666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118836</xdr:rowOff>
    </xdr:from>
    <xdr:to>
      <xdr:col>73</xdr:col>
      <xdr:colOff>180975</xdr:colOff>
      <xdr:row>34</xdr:row>
      <xdr:rowOff>143328</xdr:rowOff>
    </xdr:to>
    <xdr:cxnSp macro="">
      <xdr:nvCxnSpPr>
        <xdr:cNvPr id="322" name="直線コネクタ 321"/>
        <xdr:cNvCxnSpPr/>
      </xdr:nvCxnSpPr>
      <xdr:spPr>
        <a:xfrm>
          <a:off x="13893800" y="5776686"/>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92528</xdr:rowOff>
    </xdr:from>
    <xdr:to>
      <xdr:col>74</xdr:col>
      <xdr:colOff>31750</xdr:colOff>
      <xdr:row>39</xdr:row>
      <xdr:rowOff>22678</xdr:rowOff>
    </xdr:to>
    <xdr:sp macro="" textlink="">
      <xdr:nvSpPr>
        <xdr:cNvPr id="323" name="フローチャート: 判断 322"/>
        <xdr:cNvSpPr/>
      </xdr:nvSpPr>
      <xdr:spPr>
        <a:xfrm>
          <a:off x="14732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7455</xdr:rowOff>
    </xdr:from>
    <xdr:ext cx="762000" cy="259045"/>
    <xdr:sp macro="" textlink="">
      <xdr:nvSpPr>
        <xdr:cNvPr id="324" name="テキスト ボックス 323"/>
        <xdr:cNvSpPr txBox="1"/>
      </xdr:nvSpPr>
      <xdr:spPr>
        <a:xfrm>
          <a:off x="144018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118836</xdr:rowOff>
    </xdr:from>
    <xdr:to>
      <xdr:col>69</xdr:col>
      <xdr:colOff>92075</xdr:colOff>
      <xdr:row>35</xdr:row>
      <xdr:rowOff>86178</xdr:rowOff>
    </xdr:to>
    <xdr:cxnSp macro="">
      <xdr:nvCxnSpPr>
        <xdr:cNvPr id="325" name="直線コネクタ 324"/>
        <xdr:cNvCxnSpPr/>
      </xdr:nvCxnSpPr>
      <xdr:spPr>
        <a:xfrm flipV="1">
          <a:off x="13004800" y="5776686"/>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117022</xdr:rowOff>
    </xdr:from>
    <xdr:to>
      <xdr:col>69</xdr:col>
      <xdr:colOff>142875</xdr:colOff>
      <xdr:row>40</xdr:row>
      <xdr:rowOff>47172</xdr:rowOff>
    </xdr:to>
    <xdr:sp macro="" textlink="">
      <xdr:nvSpPr>
        <xdr:cNvPr id="326" name="フローチャート: 判断 325"/>
        <xdr:cNvSpPr/>
      </xdr:nvSpPr>
      <xdr:spPr>
        <a:xfrm>
          <a:off x="13843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31949</xdr:rowOff>
    </xdr:from>
    <xdr:ext cx="762000" cy="259045"/>
    <xdr:sp macro="" textlink="">
      <xdr:nvSpPr>
        <xdr:cNvPr id="327" name="テキスト ボックス 326"/>
        <xdr:cNvSpPr txBox="1"/>
      </xdr:nvSpPr>
      <xdr:spPr>
        <a:xfrm>
          <a:off x="13512800" y="688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100693</xdr:rowOff>
    </xdr:from>
    <xdr:to>
      <xdr:col>65</xdr:col>
      <xdr:colOff>53975</xdr:colOff>
      <xdr:row>40</xdr:row>
      <xdr:rowOff>30843</xdr:rowOff>
    </xdr:to>
    <xdr:sp macro="" textlink="">
      <xdr:nvSpPr>
        <xdr:cNvPr id="328" name="フローチャート: 判断 327"/>
        <xdr:cNvSpPr/>
      </xdr:nvSpPr>
      <xdr:spPr>
        <a:xfrm>
          <a:off x="12954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15620</xdr:rowOff>
    </xdr:from>
    <xdr:ext cx="762000" cy="259045"/>
    <xdr:sp macro="" textlink="">
      <xdr:nvSpPr>
        <xdr:cNvPr id="329" name="テキスト ボックス 328"/>
        <xdr:cNvSpPr txBox="1"/>
      </xdr:nvSpPr>
      <xdr:spPr>
        <a:xfrm>
          <a:off x="12623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59872</xdr:rowOff>
    </xdr:from>
    <xdr:to>
      <xdr:col>82</xdr:col>
      <xdr:colOff>158750</xdr:colOff>
      <xdr:row>34</xdr:row>
      <xdr:rowOff>161472</xdr:rowOff>
    </xdr:to>
    <xdr:sp macro="" textlink="">
      <xdr:nvSpPr>
        <xdr:cNvPr id="335" name="楕円 334"/>
        <xdr:cNvSpPr/>
      </xdr:nvSpPr>
      <xdr:spPr>
        <a:xfrm>
          <a:off x="164592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139899</xdr:rowOff>
    </xdr:from>
    <xdr:ext cx="762000" cy="259045"/>
    <xdr:sp macro="" textlink="">
      <xdr:nvSpPr>
        <xdr:cNvPr id="336" name="補助費等該当値テキスト"/>
        <xdr:cNvSpPr txBox="1"/>
      </xdr:nvSpPr>
      <xdr:spPr>
        <a:xfrm>
          <a:off x="16598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92528</xdr:rowOff>
    </xdr:from>
    <xdr:to>
      <xdr:col>78</xdr:col>
      <xdr:colOff>120650</xdr:colOff>
      <xdr:row>35</xdr:row>
      <xdr:rowOff>22678</xdr:rowOff>
    </xdr:to>
    <xdr:sp macro="" textlink="">
      <xdr:nvSpPr>
        <xdr:cNvPr id="337" name="楕円 336"/>
        <xdr:cNvSpPr/>
      </xdr:nvSpPr>
      <xdr:spPr>
        <a:xfrm>
          <a:off x="15621000" y="5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32855</xdr:rowOff>
    </xdr:from>
    <xdr:ext cx="736600" cy="259045"/>
    <xdr:sp macro="" textlink="">
      <xdr:nvSpPr>
        <xdr:cNvPr id="338" name="テキスト ボックス 337"/>
        <xdr:cNvSpPr txBox="1"/>
      </xdr:nvSpPr>
      <xdr:spPr>
        <a:xfrm>
          <a:off x="15290800" y="569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92528</xdr:rowOff>
    </xdr:from>
    <xdr:to>
      <xdr:col>74</xdr:col>
      <xdr:colOff>31750</xdr:colOff>
      <xdr:row>35</xdr:row>
      <xdr:rowOff>22678</xdr:rowOff>
    </xdr:to>
    <xdr:sp macro="" textlink="">
      <xdr:nvSpPr>
        <xdr:cNvPr id="339" name="楕円 338"/>
        <xdr:cNvSpPr/>
      </xdr:nvSpPr>
      <xdr:spPr>
        <a:xfrm>
          <a:off x="14732000" y="5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32855</xdr:rowOff>
    </xdr:from>
    <xdr:ext cx="762000" cy="259045"/>
    <xdr:sp macro="" textlink="">
      <xdr:nvSpPr>
        <xdr:cNvPr id="340" name="テキスト ボックス 339"/>
        <xdr:cNvSpPr txBox="1"/>
      </xdr:nvSpPr>
      <xdr:spPr>
        <a:xfrm>
          <a:off x="14401800" y="569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68036</xdr:rowOff>
    </xdr:from>
    <xdr:to>
      <xdr:col>69</xdr:col>
      <xdr:colOff>142875</xdr:colOff>
      <xdr:row>33</xdr:row>
      <xdr:rowOff>169636</xdr:rowOff>
    </xdr:to>
    <xdr:sp macro="" textlink="">
      <xdr:nvSpPr>
        <xdr:cNvPr id="341" name="楕円 340"/>
        <xdr:cNvSpPr/>
      </xdr:nvSpPr>
      <xdr:spPr>
        <a:xfrm>
          <a:off x="13843000" y="572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8363</xdr:rowOff>
    </xdr:from>
    <xdr:ext cx="762000" cy="259045"/>
    <xdr:sp macro="" textlink="">
      <xdr:nvSpPr>
        <xdr:cNvPr id="342" name="テキスト ボックス 341"/>
        <xdr:cNvSpPr txBox="1"/>
      </xdr:nvSpPr>
      <xdr:spPr>
        <a:xfrm>
          <a:off x="13512800" y="549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35378</xdr:rowOff>
    </xdr:from>
    <xdr:to>
      <xdr:col>65</xdr:col>
      <xdr:colOff>53975</xdr:colOff>
      <xdr:row>35</xdr:row>
      <xdr:rowOff>136978</xdr:rowOff>
    </xdr:to>
    <xdr:sp macro="" textlink="">
      <xdr:nvSpPr>
        <xdr:cNvPr id="343" name="楕円 342"/>
        <xdr:cNvSpPr/>
      </xdr:nvSpPr>
      <xdr:spPr>
        <a:xfrm>
          <a:off x="12954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147155</xdr:rowOff>
    </xdr:from>
    <xdr:ext cx="762000" cy="259045"/>
    <xdr:sp macro="" textlink="">
      <xdr:nvSpPr>
        <xdr:cNvPr id="344" name="テキスト ボックス 343"/>
        <xdr:cNvSpPr txBox="1"/>
      </xdr:nvSpPr>
      <xdr:spPr>
        <a:xfrm>
          <a:off x="12623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ニーズに対応した事業の選択と集中を進め、普通建設事業費の平準化を図ってきたことで、市債残高が類似団体の中で低い水準となっているが、令和元年度は臨時財政対策債の償還金の増により比率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今後も後年度の公債費負担を踏まえながら、事業展開を進める。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88900</xdr:rowOff>
    </xdr:from>
    <xdr:to>
      <xdr:col>24</xdr:col>
      <xdr:colOff>25400</xdr:colOff>
      <xdr:row>81</xdr:row>
      <xdr:rowOff>88900</xdr:rowOff>
    </xdr:to>
    <xdr:cxnSp macro="">
      <xdr:nvCxnSpPr>
        <xdr:cNvPr id="372" name="直線コネクタ 371"/>
        <xdr:cNvCxnSpPr/>
      </xdr:nvCxnSpPr>
      <xdr:spPr>
        <a:xfrm flipV="1">
          <a:off x="4826000" y="126047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60977</xdr:rowOff>
    </xdr:from>
    <xdr:ext cx="762000" cy="259045"/>
    <xdr:sp macro="" textlink="">
      <xdr:nvSpPr>
        <xdr:cNvPr id="373" name="公債費最小値テキスト"/>
        <xdr:cNvSpPr txBox="1"/>
      </xdr:nvSpPr>
      <xdr:spPr>
        <a:xfrm>
          <a:off x="4914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88900</xdr:rowOff>
    </xdr:from>
    <xdr:to>
      <xdr:col>24</xdr:col>
      <xdr:colOff>114300</xdr:colOff>
      <xdr:row>81</xdr:row>
      <xdr:rowOff>88900</xdr:rowOff>
    </xdr:to>
    <xdr:cxnSp macro="">
      <xdr:nvCxnSpPr>
        <xdr:cNvPr id="374" name="直線コネクタ 373"/>
        <xdr:cNvCxnSpPr/>
      </xdr:nvCxnSpPr>
      <xdr:spPr>
        <a:xfrm>
          <a:off x="4737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3827</xdr:rowOff>
    </xdr:from>
    <xdr:ext cx="762000" cy="259045"/>
    <xdr:sp macro="" textlink="">
      <xdr:nvSpPr>
        <xdr:cNvPr id="375" name="公債費最大値テキスト"/>
        <xdr:cNvSpPr txBox="1"/>
      </xdr:nvSpPr>
      <xdr:spPr>
        <a:xfrm>
          <a:off x="4914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88900</xdr:rowOff>
    </xdr:from>
    <xdr:to>
      <xdr:col>24</xdr:col>
      <xdr:colOff>114300</xdr:colOff>
      <xdr:row>73</xdr:row>
      <xdr:rowOff>88900</xdr:rowOff>
    </xdr:to>
    <xdr:cxnSp macro="">
      <xdr:nvCxnSpPr>
        <xdr:cNvPr id="376" name="直線コネクタ 375"/>
        <xdr:cNvCxnSpPr/>
      </xdr:nvCxnSpPr>
      <xdr:spPr>
        <a:xfrm>
          <a:off x="4737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76</xdr:row>
      <xdr:rowOff>165100</xdr:rowOff>
    </xdr:to>
    <xdr:cxnSp macro="">
      <xdr:nvCxnSpPr>
        <xdr:cNvPr id="377" name="直線コネクタ 376"/>
        <xdr:cNvCxnSpPr/>
      </xdr:nvCxnSpPr>
      <xdr:spPr>
        <a:xfrm>
          <a:off x="3987800" y="13081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86377</xdr:rowOff>
    </xdr:from>
    <xdr:ext cx="762000" cy="259045"/>
    <xdr:sp macro="" textlink="">
      <xdr:nvSpPr>
        <xdr:cNvPr id="378" name="公債費平均値テキスト"/>
        <xdr:cNvSpPr txBox="1"/>
      </xdr:nvSpPr>
      <xdr:spPr>
        <a:xfrm>
          <a:off x="4914900" y="1328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114300</xdr:rowOff>
    </xdr:from>
    <xdr:to>
      <xdr:col>24</xdr:col>
      <xdr:colOff>76200</xdr:colOff>
      <xdr:row>78</xdr:row>
      <xdr:rowOff>44450</xdr:rowOff>
    </xdr:to>
    <xdr:sp macro="" textlink="">
      <xdr:nvSpPr>
        <xdr:cNvPr id="379" name="フローチャート: 判断 378"/>
        <xdr:cNvSpPr/>
      </xdr:nvSpPr>
      <xdr:spPr>
        <a:xfrm>
          <a:off x="4775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31750</xdr:rowOff>
    </xdr:from>
    <xdr:to>
      <xdr:col>19</xdr:col>
      <xdr:colOff>187325</xdr:colOff>
      <xdr:row>76</xdr:row>
      <xdr:rowOff>50800</xdr:rowOff>
    </xdr:to>
    <xdr:cxnSp macro="">
      <xdr:nvCxnSpPr>
        <xdr:cNvPr id="380" name="直線コネクタ 379"/>
        <xdr:cNvCxnSpPr/>
      </xdr:nvCxnSpPr>
      <xdr:spPr>
        <a:xfrm>
          <a:off x="3098800" y="1306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133350</xdr:rowOff>
    </xdr:from>
    <xdr:to>
      <xdr:col>20</xdr:col>
      <xdr:colOff>38100</xdr:colOff>
      <xdr:row>78</xdr:row>
      <xdr:rowOff>63500</xdr:rowOff>
    </xdr:to>
    <xdr:sp macro="" textlink="">
      <xdr:nvSpPr>
        <xdr:cNvPr id="381" name="フローチャート: 判断 380"/>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82" name="テキスト ボックス 381"/>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31750</xdr:rowOff>
    </xdr:from>
    <xdr:to>
      <xdr:col>15</xdr:col>
      <xdr:colOff>98425</xdr:colOff>
      <xdr:row>78</xdr:row>
      <xdr:rowOff>107950</xdr:rowOff>
    </xdr:to>
    <xdr:cxnSp macro="">
      <xdr:nvCxnSpPr>
        <xdr:cNvPr id="383" name="直線コネクタ 382"/>
        <xdr:cNvCxnSpPr/>
      </xdr:nvCxnSpPr>
      <xdr:spPr>
        <a:xfrm flipV="1">
          <a:off x="2209800" y="1306195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57150</xdr:rowOff>
    </xdr:from>
    <xdr:to>
      <xdr:col>15</xdr:col>
      <xdr:colOff>149225</xdr:colOff>
      <xdr:row>78</xdr:row>
      <xdr:rowOff>158750</xdr:rowOff>
    </xdr:to>
    <xdr:sp macro="" textlink="">
      <xdr:nvSpPr>
        <xdr:cNvPr id="384" name="フローチャート: 判断 383"/>
        <xdr:cNvSpPr/>
      </xdr:nvSpPr>
      <xdr:spPr>
        <a:xfrm>
          <a:off x="3048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143527</xdr:rowOff>
    </xdr:from>
    <xdr:ext cx="762000" cy="259045"/>
    <xdr:sp macro="" textlink="">
      <xdr:nvSpPr>
        <xdr:cNvPr id="385" name="テキスト ボックス 384"/>
        <xdr:cNvSpPr txBox="1"/>
      </xdr:nvSpPr>
      <xdr:spPr>
        <a:xfrm>
          <a:off x="2717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12700</xdr:rowOff>
    </xdr:from>
    <xdr:to>
      <xdr:col>11</xdr:col>
      <xdr:colOff>9525</xdr:colOff>
      <xdr:row>78</xdr:row>
      <xdr:rowOff>107950</xdr:rowOff>
    </xdr:to>
    <xdr:cxnSp macro="">
      <xdr:nvCxnSpPr>
        <xdr:cNvPr id="386" name="直線コネクタ 385"/>
        <xdr:cNvCxnSpPr/>
      </xdr:nvCxnSpPr>
      <xdr:spPr>
        <a:xfrm>
          <a:off x="1320800" y="132143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81</xdr:row>
      <xdr:rowOff>114300</xdr:rowOff>
    </xdr:from>
    <xdr:to>
      <xdr:col>11</xdr:col>
      <xdr:colOff>60325</xdr:colOff>
      <xdr:row>82</xdr:row>
      <xdr:rowOff>44450</xdr:rowOff>
    </xdr:to>
    <xdr:sp macro="" textlink="">
      <xdr:nvSpPr>
        <xdr:cNvPr id="387" name="フローチャート: 判断 386"/>
        <xdr:cNvSpPr/>
      </xdr:nvSpPr>
      <xdr:spPr>
        <a:xfrm>
          <a:off x="21590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29227</xdr:rowOff>
    </xdr:from>
    <xdr:ext cx="762000" cy="259045"/>
    <xdr:sp macro="" textlink="">
      <xdr:nvSpPr>
        <xdr:cNvPr id="388" name="テキスト ボックス 387"/>
        <xdr:cNvSpPr txBox="1"/>
      </xdr:nvSpPr>
      <xdr:spPr>
        <a:xfrm>
          <a:off x="1828800" y="1408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95250</xdr:rowOff>
    </xdr:from>
    <xdr:to>
      <xdr:col>6</xdr:col>
      <xdr:colOff>171450</xdr:colOff>
      <xdr:row>82</xdr:row>
      <xdr:rowOff>25400</xdr:rowOff>
    </xdr:to>
    <xdr:sp macro="" textlink="">
      <xdr:nvSpPr>
        <xdr:cNvPr id="389" name="フローチャート: 判断 388"/>
        <xdr:cNvSpPr/>
      </xdr:nvSpPr>
      <xdr:spPr>
        <a:xfrm>
          <a:off x="1270000" y="139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10177</xdr:rowOff>
    </xdr:from>
    <xdr:ext cx="762000" cy="259045"/>
    <xdr:sp macro="" textlink="">
      <xdr:nvSpPr>
        <xdr:cNvPr id="390" name="テキスト ボックス 389"/>
        <xdr:cNvSpPr txBox="1"/>
      </xdr:nvSpPr>
      <xdr:spPr>
        <a:xfrm>
          <a:off x="939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96" name="楕円 395"/>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130827</xdr:rowOff>
    </xdr:from>
    <xdr:ext cx="762000" cy="259045"/>
    <xdr:sp macro="" textlink="">
      <xdr:nvSpPr>
        <xdr:cNvPr id="397" name="公債費該当値テキスト"/>
        <xdr:cNvSpPr txBox="1"/>
      </xdr:nvSpPr>
      <xdr:spPr>
        <a:xfrm>
          <a:off x="4914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398" name="楕円 397"/>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111777</xdr:rowOff>
    </xdr:from>
    <xdr:ext cx="736600" cy="259045"/>
    <xdr:sp macro="" textlink="">
      <xdr:nvSpPr>
        <xdr:cNvPr id="399" name="テキスト ボックス 398"/>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152400</xdr:rowOff>
    </xdr:from>
    <xdr:to>
      <xdr:col>15</xdr:col>
      <xdr:colOff>149225</xdr:colOff>
      <xdr:row>76</xdr:row>
      <xdr:rowOff>82550</xdr:rowOff>
    </xdr:to>
    <xdr:sp macro="" textlink="">
      <xdr:nvSpPr>
        <xdr:cNvPr id="400" name="楕円 399"/>
        <xdr:cNvSpPr/>
      </xdr:nvSpPr>
      <xdr:spPr>
        <a:xfrm>
          <a:off x="3048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92727</xdr:rowOff>
    </xdr:from>
    <xdr:ext cx="762000" cy="259045"/>
    <xdr:sp macro="" textlink="">
      <xdr:nvSpPr>
        <xdr:cNvPr id="401" name="テキスト ボックス 400"/>
        <xdr:cNvSpPr txBox="1"/>
      </xdr:nvSpPr>
      <xdr:spPr>
        <a:xfrm>
          <a:off x="2717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57150</xdr:rowOff>
    </xdr:from>
    <xdr:to>
      <xdr:col>11</xdr:col>
      <xdr:colOff>60325</xdr:colOff>
      <xdr:row>78</xdr:row>
      <xdr:rowOff>158750</xdr:rowOff>
    </xdr:to>
    <xdr:sp macro="" textlink="">
      <xdr:nvSpPr>
        <xdr:cNvPr id="402" name="楕円 401"/>
        <xdr:cNvSpPr/>
      </xdr:nvSpPr>
      <xdr:spPr>
        <a:xfrm>
          <a:off x="2159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168927</xdr:rowOff>
    </xdr:from>
    <xdr:ext cx="762000" cy="259045"/>
    <xdr:sp macro="" textlink="">
      <xdr:nvSpPr>
        <xdr:cNvPr id="403" name="テキスト ボックス 402"/>
        <xdr:cNvSpPr txBox="1"/>
      </xdr:nvSpPr>
      <xdr:spPr>
        <a:xfrm>
          <a:off x="1828800" y="1319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404" name="楕円 403"/>
        <xdr:cNvSpPr/>
      </xdr:nvSpPr>
      <xdr:spPr>
        <a:xfrm>
          <a:off x="1270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405" name="テキスト ボックス 404"/>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公債費が少ないことから、公債費以外の経費が相対的に大きくなっている。特に、障害福祉サービスの対象者数の増や子育て支援施策の拡大の影響による扶助費の増加などを背景に、経常的な経費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今後も既存事業の見直し等によりコスト削減に努める。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78015</xdr:rowOff>
    </xdr:from>
    <xdr:to>
      <xdr:col>82</xdr:col>
      <xdr:colOff>107950</xdr:colOff>
      <xdr:row>81</xdr:row>
      <xdr:rowOff>15421</xdr:rowOff>
    </xdr:to>
    <xdr:cxnSp macro="">
      <xdr:nvCxnSpPr>
        <xdr:cNvPr id="435" name="直線コネクタ 434"/>
        <xdr:cNvCxnSpPr/>
      </xdr:nvCxnSpPr>
      <xdr:spPr>
        <a:xfrm flipV="1">
          <a:off x="16510000" y="12422415"/>
          <a:ext cx="0" cy="1480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158948</xdr:rowOff>
    </xdr:from>
    <xdr:ext cx="762000" cy="259045"/>
    <xdr:sp macro="" textlink="">
      <xdr:nvSpPr>
        <xdr:cNvPr id="436"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15421</xdr:rowOff>
    </xdr:from>
    <xdr:to>
      <xdr:col>82</xdr:col>
      <xdr:colOff>196850</xdr:colOff>
      <xdr:row>81</xdr:row>
      <xdr:rowOff>15421</xdr:rowOff>
    </xdr:to>
    <xdr:cxnSp macro="">
      <xdr:nvCxnSpPr>
        <xdr:cNvPr id="437" name="直線コネクタ 436"/>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164392</xdr:rowOff>
    </xdr:from>
    <xdr:ext cx="762000" cy="259045"/>
    <xdr:sp macro="" textlink="">
      <xdr:nvSpPr>
        <xdr:cNvPr id="438" name="公債費以外最大値テキスト"/>
        <xdr:cNvSpPr txBox="1"/>
      </xdr:nvSpPr>
      <xdr:spPr>
        <a:xfrm>
          <a:off x="16598900" y="1216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78015</xdr:rowOff>
    </xdr:from>
    <xdr:to>
      <xdr:col>82</xdr:col>
      <xdr:colOff>196850</xdr:colOff>
      <xdr:row>72</xdr:row>
      <xdr:rowOff>78015</xdr:rowOff>
    </xdr:to>
    <xdr:cxnSp macro="">
      <xdr:nvCxnSpPr>
        <xdr:cNvPr id="439" name="直線コネクタ 438"/>
        <xdr:cNvCxnSpPr/>
      </xdr:nvCxnSpPr>
      <xdr:spPr>
        <a:xfrm>
          <a:off x="16421100" y="124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94343</xdr:rowOff>
    </xdr:from>
    <xdr:to>
      <xdr:col>82</xdr:col>
      <xdr:colOff>107950</xdr:colOff>
      <xdr:row>78</xdr:row>
      <xdr:rowOff>137886</xdr:rowOff>
    </xdr:to>
    <xdr:cxnSp macro="">
      <xdr:nvCxnSpPr>
        <xdr:cNvPr id="440" name="直線コネクタ 439"/>
        <xdr:cNvCxnSpPr/>
      </xdr:nvCxnSpPr>
      <xdr:spPr>
        <a:xfrm flipV="1">
          <a:off x="15671800" y="134674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41" name="公債費以外平均値テキスト"/>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42" name="フローチャート: 判断 441"/>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18143</xdr:rowOff>
    </xdr:from>
    <xdr:to>
      <xdr:col>78</xdr:col>
      <xdr:colOff>69850</xdr:colOff>
      <xdr:row>78</xdr:row>
      <xdr:rowOff>137886</xdr:rowOff>
    </xdr:to>
    <xdr:cxnSp macro="">
      <xdr:nvCxnSpPr>
        <xdr:cNvPr id="443" name="直線コネクタ 442"/>
        <xdr:cNvCxnSpPr/>
      </xdr:nvCxnSpPr>
      <xdr:spPr>
        <a:xfrm>
          <a:off x="14782800" y="133912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44" name="フローチャート: 判断 443"/>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149877</xdr:rowOff>
    </xdr:from>
    <xdr:ext cx="736600" cy="259045"/>
    <xdr:sp macro="" textlink="">
      <xdr:nvSpPr>
        <xdr:cNvPr id="445" name="テキスト ボックス 444"/>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97065</xdr:rowOff>
    </xdr:from>
    <xdr:to>
      <xdr:col>73</xdr:col>
      <xdr:colOff>180975</xdr:colOff>
      <xdr:row>78</xdr:row>
      <xdr:rowOff>18143</xdr:rowOff>
    </xdr:to>
    <xdr:cxnSp macro="">
      <xdr:nvCxnSpPr>
        <xdr:cNvPr id="446" name="直線コネクタ 445"/>
        <xdr:cNvCxnSpPr/>
      </xdr:nvCxnSpPr>
      <xdr:spPr>
        <a:xfrm>
          <a:off x="13893800" y="12955815"/>
          <a:ext cx="889000" cy="43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5443</xdr:rowOff>
    </xdr:from>
    <xdr:to>
      <xdr:col>74</xdr:col>
      <xdr:colOff>31750</xdr:colOff>
      <xdr:row>76</xdr:row>
      <xdr:rowOff>107043</xdr:rowOff>
    </xdr:to>
    <xdr:sp macro="" textlink="">
      <xdr:nvSpPr>
        <xdr:cNvPr id="447" name="フローチャート: 判断 446"/>
        <xdr:cNvSpPr/>
      </xdr:nvSpPr>
      <xdr:spPr>
        <a:xfrm>
          <a:off x="14732000" y="1303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117220</xdr:rowOff>
    </xdr:from>
    <xdr:ext cx="762000" cy="259045"/>
    <xdr:sp macro="" textlink="">
      <xdr:nvSpPr>
        <xdr:cNvPr id="448" name="テキスト ボックス 447"/>
        <xdr:cNvSpPr txBox="1"/>
      </xdr:nvSpPr>
      <xdr:spPr>
        <a:xfrm>
          <a:off x="14401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97065</xdr:rowOff>
    </xdr:from>
    <xdr:to>
      <xdr:col>69</xdr:col>
      <xdr:colOff>92075</xdr:colOff>
      <xdr:row>76</xdr:row>
      <xdr:rowOff>67129</xdr:rowOff>
    </xdr:to>
    <xdr:cxnSp macro="">
      <xdr:nvCxnSpPr>
        <xdr:cNvPr id="449" name="直線コネクタ 448"/>
        <xdr:cNvCxnSpPr/>
      </xdr:nvCxnSpPr>
      <xdr:spPr>
        <a:xfrm flipV="1">
          <a:off x="13004800" y="12955815"/>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97972</xdr:rowOff>
    </xdr:from>
    <xdr:to>
      <xdr:col>69</xdr:col>
      <xdr:colOff>142875</xdr:colOff>
      <xdr:row>75</xdr:row>
      <xdr:rowOff>28122</xdr:rowOff>
    </xdr:to>
    <xdr:sp macro="" textlink="">
      <xdr:nvSpPr>
        <xdr:cNvPr id="450" name="フローチャート: 判断 449"/>
        <xdr:cNvSpPr/>
      </xdr:nvSpPr>
      <xdr:spPr>
        <a:xfrm>
          <a:off x="13843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38299</xdr:rowOff>
    </xdr:from>
    <xdr:ext cx="762000" cy="259045"/>
    <xdr:sp macro="" textlink="">
      <xdr:nvSpPr>
        <xdr:cNvPr id="451" name="テキスト ボックス 450"/>
        <xdr:cNvSpPr txBox="1"/>
      </xdr:nvSpPr>
      <xdr:spPr>
        <a:xfrm>
          <a:off x="13512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40822</xdr:rowOff>
    </xdr:from>
    <xdr:to>
      <xdr:col>65</xdr:col>
      <xdr:colOff>53975</xdr:colOff>
      <xdr:row>73</xdr:row>
      <xdr:rowOff>142422</xdr:rowOff>
    </xdr:to>
    <xdr:sp macro="" textlink="">
      <xdr:nvSpPr>
        <xdr:cNvPr id="452" name="フローチャート: 判断 451"/>
        <xdr:cNvSpPr/>
      </xdr:nvSpPr>
      <xdr:spPr>
        <a:xfrm>
          <a:off x="12954000" y="1255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152599</xdr:rowOff>
    </xdr:from>
    <xdr:ext cx="762000" cy="259045"/>
    <xdr:sp macro="" textlink="">
      <xdr:nvSpPr>
        <xdr:cNvPr id="453" name="テキスト ボックス 452"/>
        <xdr:cNvSpPr txBox="1"/>
      </xdr:nvSpPr>
      <xdr:spPr>
        <a:xfrm>
          <a:off x="12623800" y="123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43543</xdr:rowOff>
    </xdr:from>
    <xdr:to>
      <xdr:col>82</xdr:col>
      <xdr:colOff>158750</xdr:colOff>
      <xdr:row>78</xdr:row>
      <xdr:rowOff>145143</xdr:rowOff>
    </xdr:to>
    <xdr:sp macro="" textlink="">
      <xdr:nvSpPr>
        <xdr:cNvPr id="459" name="楕円 458"/>
        <xdr:cNvSpPr/>
      </xdr:nvSpPr>
      <xdr:spPr>
        <a:xfrm>
          <a:off x="164592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15620</xdr:rowOff>
    </xdr:from>
    <xdr:ext cx="762000" cy="259045"/>
    <xdr:sp macro="" textlink="">
      <xdr:nvSpPr>
        <xdr:cNvPr id="460" name="公債費以外該当値テキスト"/>
        <xdr:cNvSpPr txBox="1"/>
      </xdr:nvSpPr>
      <xdr:spPr>
        <a:xfrm>
          <a:off x="16598900" y="133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87086</xdr:rowOff>
    </xdr:from>
    <xdr:to>
      <xdr:col>78</xdr:col>
      <xdr:colOff>120650</xdr:colOff>
      <xdr:row>79</xdr:row>
      <xdr:rowOff>17236</xdr:rowOff>
    </xdr:to>
    <xdr:sp macro="" textlink="">
      <xdr:nvSpPr>
        <xdr:cNvPr id="461" name="楕円 460"/>
        <xdr:cNvSpPr/>
      </xdr:nvSpPr>
      <xdr:spPr>
        <a:xfrm>
          <a:off x="15621000" y="134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2013</xdr:rowOff>
    </xdr:from>
    <xdr:ext cx="736600" cy="259045"/>
    <xdr:sp macro="" textlink="">
      <xdr:nvSpPr>
        <xdr:cNvPr id="462" name="テキスト ボックス 461"/>
        <xdr:cNvSpPr txBox="1"/>
      </xdr:nvSpPr>
      <xdr:spPr>
        <a:xfrm>
          <a:off x="15290800" y="13546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138793</xdr:rowOff>
    </xdr:from>
    <xdr:to>
      <xdr:col>74</xdr:col>
      <xdr:colOff>31750</xdr:colOff>
      <xdr:row>78</xdr:row>
      <xdr:rowOff>68943</xdr:rowOff>
    </xdr:to>
    <xdr:sp macro="" textlink="">
      <xdr:nvSpPr>
        <xdr:cNvPr id="463" name="楕円 462"/>
        <xdr:cNvSpPr/>
      </xdr:nvSpPr>
      <xdr:spPr>
        <a:xfrm>
          <a:off x="14732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53720</xdr:rowOff>
    </xdr:from>
    <xdr:ext cx="762000" cy="259045"/>
    <xdr:sp macro="" textlink="">
      <xdr:nvSpPr>
        <xdr:cNvPr id="464" name="テキスト ボックス 463"/>
        <xdr:cNvSpPr txBox="1"/>
      </xdr:nvSpPr>
      <xdr:spPr>
        <a:xfrm>
          <a:off x="14401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46265</xdr:rowOff>
    </xdr:from>
    <xdr:to>
      <xdr:col>69</xdr:col>
      <xdr:colOff>142875</xdr:colOff>
      <xdr:row>75</xdr:row>
      <xdr:rowOff>147864</xdr:rowOff>
    </xdr:to>
    <xdr:sp macro="" textlink="">
      <xdr:nvSpPr>
        <xdr:cNvPr id="465" name="楕円 464"/>
        <xdr:cNvSpPr/>
      </xdr:nvSpPr>
      <xdr:spPr>
        <a:xfrm>
          <a:off x="138430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132641</xdr:rowOff>
    </xdr:from>
    <xdr:ext cx="762000" cy="259045"/>
    <xdr:sp macro="" textlink="">
      <xdr:nvSpPr>
        <xdr:cNvPr id="466" name="テキスト ボックス 465"/>
        <xdr:cNvSpPr txBox="1"/>
      </xdr:nvSpPr>
      <xdr:spPr>
        <a:xfrm>
          <a:off x="13512800" y="1299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16329</xdr:rowOff>
    </xdr:from>
    <xdr:to>
      <xdr:col>65</xdr:col>
      <xdr:colOff>53975</xdr:colOff>
      <xdr:row>76</xdr:row>
      <xdr:rowOff>117929</xdr:rowOff>
    </xdr:to>
    <xdr:sp macro="" textlink="">
      <xdr:nvSpPr>
        <xdr:cNvPr id="467" name="楕円 466"/>
        <xdr:cNvSpPr/>
      </xdr:nvSpPr>
      <xdr:spPr>
        <a:xfrm>
          <a:off x="12954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102706</xdr:rowOff>
    </xdr:from>
    <xdr:ext cx="762000" cy="259045"/>
    <xdr:sp macro="" textlink="">
      <xdr:nvSpPr>
        <xdr:cNvPr id="468" name="テキスト ボックス 467"/>
        <xdr:cNvSpPr txBox="1"/>
      </xdr:nvSpPr>
      <xdr:spPr>
        <a:xfrm>
          <a:off x="12623800" y="1313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64760</xdr:rowOff>
    </xdr:from>
    <xdr:to>
      <xdr:col>29</xdr:col>
      <xdr:colOff>127000</xdr:colOff>
      <xdr:row>17</xdr:row>
      <xdr:rowOff>19954</xdr:rowOff>
    </xdr:to>
    <xdr:cxnSp macro="">
      <xdr:nvCxnSpPr>
        <xdr:cNvPr id="43" name="直線コネクタ 42"/>
        <xdr:cNvCxnSpPr/>
      </xdr:nvCxnSpPr>
      <xdr:spPr bwMode="auto">
        <a:xfrm flipV="1">
          <a:off x="5651500" y="2169785"/>
          <a:ext cx="0" cy="8124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163481</xdr:rowOff>
    </xdr:from>
    <xdr:ext cx="762000" cy="259045"/>
    <xdr:sp macro="" textlink="">
      <xdr:nvSpPr>
        <xdr:cNvPr id="44" name="人口1人当たり決算額の推移最小値テキスト130"/>
        <xdr:cNvSpPr txBox="1"/>
      </xdr:nvSpPr>
      <xdr:spPr>
        <a:xfrm>
          <a:off x="5740400" y="295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19954</xdr:rowOff>
    </xdr:from>
    <xdr:to>
      <xdr:col>30</xdr:col>
      <xdr:colOff>25400</xdr:colOff>
      <xdr:row>17</xdr:row>
      <xdr:rowOff>19954</xdr:rowOff>
    </xdr:to>
    <xdr:cxnSp macro="">
      <xdr:nvCxnSpPr>
        <xdr:cNvPr id="45" name="直線コネクタ 44"/>
        <xdr:cNvCxnSpPr/>
      </xdr:nvCxnSpPr>
      <xdr:spPr bwMode="auto">
        <a:xfrm>
          <a:off x="5562600" y="298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151137</xdr:rowOff>
    </xdr:from>
    <xdr:ext cx="762000" cy="259045"/>
    <xdr:sp macro="" textlink="">
      <xdr:nvSpPr>
        <xdr:cNvPr id="46" name="人口1人当たり決算額の推移最大値テキスト130"/>
        <xdr:cNvSpPr txBox="1"/>
      </xdr:nvSpPr>
      <xdr:spPr>
        <a:xfrm>
          <a:off x="5740400" y="19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64760</xdr:rowOff>
    </xdr:from>
    <xdr:to>
      <xdr:col>30</xdr:col>
      <xdr:colOff>25400</xdr:colOff>
      <xdr:row>12</xdr:row>
      <xdr:rowOff>64760</xdr:rowOff>
    </xdr:to>
    <xdr:cxnSp macro="">
      <xdr:nvCxnSpPr>
        <xdr:cNvPr id="47" name="直線コネクタ 46"/>
        <xdr:cNvCxnSpPr/>
      </xdr:nvCxnSpPr>
      <xdr:spPr bwMode="auto">
        <a:xfrm>
          <a:off x="5562600" y="2169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106799</xdr:rowOff>
    </xdr:from>
    <xdr:to>
      <xdr:col>29</xdr:col>
      <xdr:colOff>127000</xdr:colOff>
      <xdr:row>15</xdr:row>
      <xdr:rowOff>124790</xdr:rowOff>
    </xdr:to>
    <xdr:cxnSp macro="">
      <xdr:nvCxnSpPr>
        <xdr:cNvPr id="48" name="直線コネクタ 47"/>
        <xdr:cNvCxnSpPr/>
      </xdr:nvCxnSpPr>
      <xdr:spPr bwMode="auto">
        <a:xfrm flipV="1">
          <a:off x="5003800" y="2726174"/>
          <a:ext cx="647700" cy="17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51678</xdr:rowOff>
    </xdr:from>
    <xdr:ext cx="762000" cy="259045"/>
    <xdr:sp macro="" textlink="">
      <xdr:nvSpPr>
        <xdr:cNvPr id="49" name="人口1人当たり決算額の推移平均値テキスト130"/>
        <xdr:cNvSpPr txBox="1"/>
      </xdr:nvSpPr>
      <xdr:spPr>
        <a:xfrm>
          <a:off x="5740400" y="23281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35151</xdr:rowOff>
    </xdr:from>
    <xdr:to>
      <xdr:col>29</xdr:col>
      <xdr:colOff>177800</xdr:colOff>
      <xdr:row>14</xdr:row>
      <xdr:rowOff>136751</xdr:rowOff>
    </xdr:to>
    <xdr:sp macro="" textlink="">
      <xdr:nvSpPr>
        <xdr:cNvPr id="50" name="フローチャート: 判断 49"/>
        <xdr:cNvSpPr/>
      </xdr:nvSpPr>
      <xdr:spPr bwMode="auto">
        <a:xfrm>
          <a:off x="56007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124790</xdr:rowOff>
    </xdr:from>
    <xdr:to>
      <xdr:col>26</xdr:col>
      <xdr:colOff>50800</xdr:colOff>
      <xdr:row>15</xdr:row>
      <xdr:rowOff>149159</xdr:rowOff>
    </xdr:to>
    <xdr:cxnSp macro="">
      <xdr:nvCxnSpPr>
        <xdr:cNvPr id="51" name="直線コネクタ 50"/>
        <xdr:cNvCxnSpPr/>
      </xdr:nvCxnSpPr>
      <xdr:spPr bwMode="auto">
        <a:xfrm flipV="1">
          <a:off x="4305300" y="2744165"/>
          <a:ext cx="698500" cy="24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38992</xdr:rowOff>
    </xdr:from>
    <xdr:to>
      <xdr:col>26</xdr:col>
      <xdr:colOff>101600</xdr:colOff>
      <xdr:row>14</xdr:row>
      <xdr:rowOff>140592</xdr:rowOff>
    </xdr:to>
    <xdr:sp macro="" textlink="">
      <xdr:nvSpPr>
        <xdr:cNvPr id="52" name="フローチャート: 判断 51"/>
        <xdr:cNvSpPr/>
      </xdr:nvSpPr>
      <xdr:spPr bwMode="auto">
        <a:xfrm>
          <a:off x="49530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150769</xdr:rowOff>
    </xdr:from>
    <xdr:ext cx="736600" cy="259045"/>
    <xdr:sp macro="" textlink="">
      <xdr:nvSpPr>
        <xdr:cNvPr id="53" name="テキスト ボックス 52"/>
        <xdr:cNvSpPr txBox="1"/>
      </xdr:nvSpPr>
      <xdr:spPr>
        <a:xfrm>
          <a:off x="4622800" y="2255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149159</xdr:rowOff>
    </xdr:from>
    <xdr:to>
      <xdr:col>22</xdr:col>
      <xdr:colOff>114300</xdr:colOff>
      <xdr:row>20</xdr:row>
      <xdr:rowOff>56462</xdr:rowOff>
    </xdr:to>
    <xdr:cxnSp macro="">
      <xdr:nvCxnSpPr>
        <xdr:cNvPr id="54" name="直線コネクタ 53"/>
        <xdr:cNvCxnSpPr/>
      </xdr:nvCxnSpPr>
      <xdr:spPr bwMode="auto">
        <a:xfrm flipV="1">
          <a:off x="3606800" y="2768534"/>
          <a:ext cx="698500" cy="764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43769</xdr:rowOff>
    </xdr:from>
    <xdr:to>
      <xdr:col>22</xdr:col>
      <xdr:colOff>165100</xdr:colOff>
      <xdr:row>14</xdr:row>
      <xdr:rowOff>145369</xdr:rowOff>
    </xdr:to>
    <xdr:sp macro="" textlink="">
      <xdr:nvSpPr>
        <xdr:cNvPr id="55" name="フローチャート: 判断 54"/>
        <xdr:cNvSpPr/>
      </xdr:nvSpPr>
      <xdr:spPr bwMode="auto">
        <a:xfrm>
          <a:off x="42545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155546</xdr:rowOff>
    </xdr:from>
    <xdr:ext cx="762000" cy="259045"/>
    <xdr:sp macro="" textlink="">
      <xdr:nvSpPr>
        <xdr:cNvPr id="56" name="テキスト ボックス 55"/>
        <xdr:cNvSpPr txBox="1"/>
      </xdr:nvSpPr>
      <xdr:spPr>
        <a:xfrm>
          <a:off x="3924300" y="226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53764</xdr:rowOff>
    </xdr:from>
    <xdr:to>
      <xdr:col>18</xdr:col>
      <xdr:colOff>177800</xdr:colOff>
      <xdr:row>20</xdr:row>
      <xdr:rowOff>56462</xdr:rowOff>
    </xdr:to>
    <xdr:cxnSp macro="">
      <xdr:nvCxnSpPr>
        <xdr:cNvPr id="57" name="直線コネクタ 56"/>
        <xdr:cNvCxnSpPr/>
      </xdr:nvCxnSpPr>
      <xdr:spPr bwMode="auto">
        <a:xfrm>
          <a:off x="2908300" y="3530389"/>
          <a:ext cx="698500" cy="2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42763</xdr:rowOff>
    </xdr:from>
    <xdr:to>
      <xdr:col>19</xdr:col>
      <xdr:colOff>38100</xdr:colOff>
      <xdr:row>19</xdr:row>
      <xdr:rowOff>144363</xdr:rowOff>
    </xdr:to>
    <xdr:sp macro="" textlink="">
      <xdr:nvSpPr>
        <xdr:cNvPr id="58" name="フローチャート: 判断 57"/>
        <xdr:cNvSpPr/>
      </xdr:nvSpPr>
      <xdr:spPr bwMode="auto">
        <a:xfrm>
          <a:off x="3556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154540</xdr:rowOff>
    </xdr:from>
    <xdr:ext cx="762000" cy="259045"/>
    <xdr:sp macro="" textlink="">
      <xdr:nvSpPr>
        <xdr:cNvPr id="59" name="テキスト ボックス 58"/>
        <xdr:cNvSpPr txBox="1"/>
      </xdr:nvSpPr>
      <xdr:spPr>
        <a:xfrm>
          <a:off x="3225800" y="311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34877</xdr:rowOff>
    </xdr:from>
    <xdr:to>
      <xdr:col>15</xdr:col>
      <xdr:colOff>101600</xdr:colOff>
      <xdr:row>19</xdr:row>
      <xdr:rowOff>136477</xdr:rowOff>
    </xdr:to>
    <xdr:sp macro="" textlink="">
      <xdr:nvSpPr>
        <xdr:cNvPr id="60" name="フローチャート: 判断 59"/>
        <xdr:cNvSpPr/>
      </xdr:nvSpPr>
      <xdr:spPr bwMode="auto">
        <a:xfrm>
          <a:off x="2857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146654</xdr:rowOff>
    </xdr:from>
    <xdr:ext cx="762000" cy="259045"/>
    <xdr:sp macro="" textlink="">
      <xdr:nvSpPr>
        <xdr:cNvPr id="61" name="テキスト ボックス 60"/>
        <xdr:cNvSpPr txBox="1"/>
      </xdr:nvSpPr>
      <xdr:spPr>
        <a:xfrm>
          <a:off x="2527300" y="31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55999</xdr:rowOff>
    </xdr:from>
    <xdr:to>
      <xdr:col>29</xdr:col>
      <xdr:colOff>177800</xdr:colOff>
      <xdr:row>15</xdr:row>
      <xdr:rowOff>157599</xdr:rowOff>
    </xdr:to>
    <xdr:sp macro="" textlink="">
      <xdr:nvSpPr>
        <xdr:cNvPr id="67" name="楕円 66"/>
        <xdr:cNvSpPr/>
      </xdr:nvSpPr>
      <xdr:spPr bwMode="auto">
        <a:xfrm>
          <a:off x="5600700" y="2675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28076</xdr:rowOff>
    </xdr:from>
    <xdr:ext cx="762000" cy="259045"/>
    <xdr:sp macro="" textlink="">
      <xdr:nvSpPr>
        <xdr:cNvPr id="68" name="人口1人当たり決算額の推移該当値テキスト130"/>
        <xdr:cNvSpPr txBox="1"/>
      </xdr:nvSpPr>
      <xdr:spPr>
        <a:xfrm>
          <a:off x="5740400" y="264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73990</xdr:rowOff>
    </xdr:from>
    <xdr:to>
      <xdr:col>26</xdr:col>
      <xdr:colOff>101600</xdr:colOff>
      <xdr:row>16</xdr:row>
      <xdr:rowOff>4140</xdr:rowOff>
    </xdr:to>
    <xdr:sp macro="" textlink="">
      <xdr:nvSpPr>
        <xdr:cNvPr id="69" name="楕円 68"/>
        <xdr:cNvSpPr/>
      </xdr:nvSpPr>
      <xdr:spPr bwMode="auto">
        <a:xfrm>
          <a:off x="4953000" y="2693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160367</xdr:rowOff>
    </xdr:from>
    <xdr:ext cx="736600" cy="259045"/>
    <xdr:sp macro="" textlink="">
      <xdr:nvSpPr>
        <xdr:cNvPr id="70" name="テキスト ボックス 69"/>
        <xdr:cNvSpPr txBox="1"/>
      </xdr:nvSpPr>
      <xdr:spPr>
        <a:xfrm>
          <a:off x="4622800" y="2779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98359</xdr:rowOff>
    </xdr:from>
    <xdr:to>
      <xdr:col>22</xdr:col>
      <xdr:colOff>165100</xdr:colOff>
      <xdr:row>16</xdr:row>
      <xdr:rowOff>28509</xdr:rowOff>
    </xdr:to>
    <xdr:sp macro="" textlink="">
      <xdr:nvSpPr>
        <xdr:cNvPr id="71" name="楕円 70"/>
        <xdr:cNvSpPr/>
      </xdr:nvSpPr>
      <xdr:spPr bwMode="auto">
        <a:xfrm>
          <a:off x="4254500" y="2717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13286</xdr:rowOff>
    </xdr:from>
    <xdr:ext cx="762000" cy="259045"/>
    <xdr:sp macro="" textlink="">
      <xdr:nvSpPr>
        <xdr:cNvPr id="72" name="テキスト ボックス 71"/>
        <xdr:cNvSpPr txBox="1"/>
      </xdr:nvSpPr>
      <xdr:spPr>
        <a:xfrm>
          <a:off x="3924300" y="280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5662</xdr:rowOff>
    </xdr:from>
    <xdr:to>
      <xdr:col>19</xdr:col>
      <xdr:colOff>38100</xdr:colOff>
      <xdr:row>20</xdr:row>
      <xdr:rowOff>107262</xdr:rowOff>
    </xdr:to>
    <xdr:sp macro="" textlink="">
      <xdr:nvSpPr>
        <xdr:cNvPr id="73" name="楕円 72"/>
        <xdr:cNvSpPr/>
      </xdr:nvSpPr>
      <xdr:spPr bwMode="auto">
        <a:xfrm>
          <a:off x="3556000" y="3482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92039</xdr:rowOff>
    </xdr:from>
    <xdr:ext cx="762000" cy="259045"/>
    <xdr:sp macro="" textlink="">
      <xdr:nvSpPr>
        <xdr:cNvPr id="74" name="テキスト ボックス 73"/>
        <xdr:cNvSpPr txBox="1"/>
      </xdr:nvSpPr>
      <xdr:spPr>
        <a:xfrm>
          <a:off x="3225800" y="356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2964</xdr:rowOff>
    </xdr:from>
    <xdr:to>
      <xdr:col>15</xdr:col>
      <xdr:colOff>101600</xdr:colOff>
      <xdr:row>20</xdr:row>
      <xdr:rowOff>104564</xdr:rowOff>
    </xdr:to>
    <xdr:sp macro="" textlink="">
      <xdr:nvSpPr>
        <xdr:cNvPr id="75" name="楕円 74"/>
        <xdr:cNvSpPr/>
      </xdr:nvSpPr>
      <xdr:spPr bwMode="auto">
        <a:xfrm>
          <a:off x="2857500" y="3479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89341</xdr:rowOff>
    </xdr:from>
    <xdr:ext cx="762000" cy="259045"/>
    <xdr:sp macro="" textlink="">
      <xdr:nvSpPr>
        <xdr:cNvPr id="76" name="テキスト ボックス 75"/>
        <xdr:cNvSpPr txBox="1"/>
      </xdr:nvSpPr>
      <xdr:spPr>
        <a:xfrm>
          <a:off x="2527300" y="356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250581</xdr:rowOff>
    </xdr:from>
    <xdr:to>
      <xdr:col>29</xdr:col>
      <xdr:colOff>127000</xdr:colOff>
      <xdr:row>37</xdr:row>
      <xdr:rowOff>101443</xdr:rowOff>
    </xdr:to>
    <xdr:cxnSp macro="">
      <xdr:nvCxnSpPr>
        <xdr:cNvPr id="103" name="直線コネクタ 102"/>
        <xdr:cNvCxnSpPr/>
      </xdr:nvCxnSpPr>
      <xdr:spPr bwMode="auto">
        <a:xfrm flipV="1">
          <a:off x="5651500" y="6175131"/>
          <a:ext cx="0" cy="1051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73520</xdr:rowOff>
    </xdr:from>
    <xdr:ext cx="762000" cy="259045"/>
    <xdr:sp macro="" textlink="">
      <xdr:nvSpPr>
        <xdr:cNvPr id="104" name="人口1人当たり決算額の推移最小値テキスト445"/>
        <xdr:cNvSpPr txBox="1"/>
      </xdr:nvSpPr>
      <xdr:spPr>
        <a:xfrm>
          <a:off x="5740400" y="7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101443</xdr:rowOff>
    </xdr:from>
    <xdr:to>
      <xdr:col>30</xdr:col>
      <xdr:colOff>25400</xdr:colOff>
      <xdr:row>37</xdr:row>
      <xdr:rowOff>101443</xdr:rowOff>
    </xdr:to>
    <xdr:cxnSp macro="">
      <xdr:nvCxnSpPr>
        <xdr:cNvPr id="105" name="直線コネクタ 104"/>
        <xdr:cNvCxnSpPr/>
      </xdr:nvCxnSpPr>
      <xdr:spPr bwMode="auto">
        <a:xfrm>
          <a:off x="5562600" y="72261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165508</xdr:rowOff>
    </xdr:from>
    <xdr:ext cx="762000" cy="259045"/>
    <xdr:sp macro="" textlink="">
      <xdr:nvSpPr>
        <xdr:cNvPr id="106" name="人口1人当たり決算額の推移最大値テキスト445"/>
        <xdr:cNvSpPr txBox="1"/>
      </xdr:nvSpPr>
      <xdr:spPr>
        <a:xfrm>
          <a:off x="5740400" y="591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250581</xdr:rowOff>
    </xdr:from>
    <xdr:to>
      <xdr:col>30</xdr:col>
      <xdr:colOff>25400</xdr:colOff>
      <xdr:row>33</xdr:row>
      <xdr:rowOff>250581</xdr:rowOff>
    </xdr:to>
    <xdr:cxnSp macro="">
      <xdr:nvCxnSpPr>
        <xdr:cNvPr id="107" name="直線コネクタ 106"/>
        <xdr:cNvCxnSpPr/>
      </xdr:nvCxnSpPr>
      <xdr:spPr bwMode="auto">
        <a:xfrm>
          <a:off x="5562600" y="61751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308966</xdr:rowOff>
    </xdr:from>
    <xdr:to>
      <xdr:col>29</xdr:col>
      <xdr:colOff>127000</xdr:colOff>
      <xdr:row>36</xdr:row>
      <xdr:rowOff>53345</xdr:rowOff>
    </xdr:to>
    <xdr:cxnSp macro="">
      <xdr:nvCxnSpPr>
        <xdr:cNvPr id="108" name="直線コネクタ 107"/>
        <xdr:cNvCxnSpPr/>
      </xdr:nvCxnSpPr>
      <xdr:spPr bwMode="auto">
        <a:xfrm flipV="1">
          <a:off x="5003800" y="6919316"/>
          <a:ext cx="647700" cy="87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218046</xdr:rowOff>
    </xdr:from>
    <xdr:ext cx="762000" cy="259045"/>
    <xdr:sp macro="" textlink="">
      <xdr:nvSpPr>
        <xdr:cNvPr id="109" name="人口1人当たり決算額の推移平均値テキスト445"/>
        <xdr:cNvSpPr txBox="1"/>
      </xdr:nvSpPr>
      <xdr:spPr>
        <a:xfrm>
          <a:off x="5740400" y="648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30069</xdr:rowOff>
    </xdr:from>
    <xdr:to>
      <xdr:col>29</xdr:col>
      <xdr:colOff>177800</xdr:colOff>
      <xdr:row>35</xdr:row>
      <xdr:rowOff>131669</xdr:rowOff>
    </xdr:to>
    <xdr:sp macro="" textlink="">
      <xdr:nvSpPr>
        <xdr:cNvPr id="110" name="フローチャート: 判断 109"/>
        <xdr:cNvSpPr/>
      </xdr:nvSpPr>
      <xdr:spPr bwMode="auto">
        <a:xfrm>
          <a:off x="56007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53345</xdr:rowOff>
    </xdr:from>
    <xdr:to>
      <xdr:col>26</xdr:col>
      <xdr:colOff>50800</xdr:colOff>
      <xdr:row>36</xdr:row>
      <xdr:rowOff>54854</xdr:rowOff>
    </xdr:to>
    <xdr:cxnSp macro="">
      <xdr:nvCxnSpPr>
        <xdr:cNvPr id="111" name="直線コネクタ 110"/>
        <xdr:cNvCxnSpPr/>
      </xdr:nvCxnSpPr>
      <xdr:spPr bwMode="auto">
        <a:xfrm flipV="1">
          <a:off x="4305300" y="7006595"/>
          <a:ext cx="698500" cy="1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16718</xdr:rowOff>
    </xdr:from>
    <xdr:to>
      <xdr:col>26</xdr:col>
      <xdr:colOff>101600</xdr:colOff>
      <xdr:row>35</xdr:row>
      <xdr:rowOff>118318</xdr:rowOff>
    </xdr:to>
    <xdr:sp macro="" textlink="">
      <xdr:nvSpPr>
        <xdr:cNvPr id="112" name="フローチャート: 判断 111"/>
        <xdr:cNvSpPr/>
      </xdr:nvSpPr>
      <xdr:spPr bwMode="auto">
        <a:xfrm>
          <a:off x="4953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128495</xdr:rowOff>
    </xdr:from>
    <xdr:ext cx="736600" cy="259045"/>
    <xdr:sp macro="" textlink="">
      <xdr:nvSpPr>
        <xdr:cNvPr id="113" name="テキスト ボックス 112"/>
        <xdr:cNvSpPr txBox="1"/>
      </xdr:nvSpPr>
      <xdr:spPr>
        <a:xfrm>
          <a:off x="4622800" y="639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54854</xdr:rowOff>
    </xdr:from>
    <xdr:to>
      <xdr:col>22</xdr:col>
      <xdr:colOff>114300</xdr:colOff>
      <xdr:row>36</xdr:row>
      <xdr:rowOff>97008</xdr:rowOff>
    </xdr:to>
    <xdr:cxnSp macro="">
      <xdr:nvCxnSpPr>
        <xdr:cNvPr id="114" name="直線コネクタ 113"/>
        <xdr:cNvCxnSpPr/>
      </xdr:nvCxnSpPr>
      <xdr:spPr bwMode="auto">
        <a:xfrm flipV="1">
          <a:off x="3606800" y="7008104"/>
          <a:ext cx="698500" cy="42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48082</xdr:rowOff>
    </xdr:from>
    <xdr:to>
      <xdr:col>22</xdr:col>
      <xdr:colOff>165100</xdr:colOff>
      <xdr:row>35</xdr:row>
      <xdr:rowOff>149682</xdr:rowOff>
    </xdr:to>
    <xdr:sp macro="" textlink="">
      <xdr:nvSpPr>
        <xdr:cNvPr id="115" name="フローチャート: 判断 114"/>
        <xdr:cNvSpPr/>
      </xdr:nvSpPr>
      <xdr:spPr bwMode="auto">
        <a:xfrm>
          <a:off x="4254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159859</xdr:rowOff>
    </xdr:from>
    <xdr:ext cx="762000" cy="259045"/>
    <xdr:sp macro="" textlink="">
      <xdr:nvSpPr>
        <xdr:cNvPr id="116" name="テキスト ボックス 115"/>
        <xdr:cNvSpPr txBox="1"/>
      </xdr:nvSpPr>
      <xdr:spPr>
        <a:xfrm>
          <a:off x="39243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97008</xdr:rowOff>
    </xdr:from>
    <xdr:to>
      <xdr:col>18</xdr:col>
      <xdr:colOff>177800</xdr:colOff>
      <xdr:row>36</xdr:row>
      <xdr:rowOff>127915</xdr:rowOff>
    </xdr:to>
    <xdr:cxnSp macro="">
      <xdr:nvCxnSpPr>
        <xdr:cNvPr id="117" name="直線コネクタ 116"/>
        <xdr:cNvCxnSpPr/>
      </xdr:nvCxnSpPr>
      <xdr:spPr bwMode="auto">
        <a:xfrm flipV="1">
          <a:off x="2908300" y="7050258"/>
          <a:ext cx="698500" cy="30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292319</xdr:rowOff>
    </xdr:from>
    <xdr:to>
      <xdr:col>19</xdr:col>
      <xdr:colOff>38100</xdr:colOff>
      <xdr:row>35</xdr:row>
      <xdr:rowOff>51019</xdr:rowOff>
    </xdr:to>
    <xdr:sp macro="" textlink="">
      <xdr:nvSpPr>
        <xdr:cNvPr id="118" name="フローチャート: 判断 117"/>
        <xdr:cNvSpPr/>
      </xdr:nvSpPr>
      <xdr:spPr bwMode="auto">
        <a:xfrm>
          <a:off x="3556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61196</xdr:rowOff>
    </xdr:from>
    <xdr:ext cx="762000" cy="259045"/>
    <xdr:sp macro="" textlink="">
      <xdr:nvSpPr>
        <xdr:cNvPr id="119" name="テキスト ボックス 118"/>
        <xdr:cNvSpPr txBox="1"/>
      </xdr:nvSpPr>
      <xdr:spPr>
        <a:xfrm>
          <a:off x="32258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214869</xdr:rowOff>
    </xdr:from>
    <xdr:to>
      <xdr:col>15</xdr:col>
      <xdr:colOff>101600</xdr:colOff>
      <xdr:row>34</xdr:row>
      <xdr:rowOff>316469</xdr:rowOff>
    </xdr:to>
    <xdr:sp macro="" textlink="">
      <xdr:nvSpPr>
        <xdr:cNvPr id="120" name="フローチャート: 判断 119"/>
        <xdr:cNvSpPr/>
      </xdr:nvSpPr>
      <xdr:spPr bwMode="auto">
        <a:xfrm>
          <a:off x="2857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326646</xdr:rowOff>
    </xdr:from>
    <xdr:ext cx="762000" cy="259045"/>
    <xdr:sp macro="" textlink="">
      <xdr:nvSpPr>
        <xdr:cNvPr id="121" name="テキスト ボックス 120"/>
        <xdr:cNvSpPr txBox="1"/>
      </xdr:nvSpPr>
      <xdr:spPr>
        <a:xfrm>
          <a:off x="25273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258166</xdr:rowOff>
    </xdr:from>
    <xdr:to>
      <xdr:col>29</xdr:col>
      <xdr:colOff>177800</xdr:colOff>
      <xdr:row>36</xdr:row>
      <xdr:rowOff>16866</xdr:rowOff>
    </xdr:to>
    <xdr:sp macro="" textlink="">
      <xdr:nvSpPr>
        <xdr:cNvPr id="127" name="楕円 126"/>
        <xdr:cNvSpPr/>
      </xdr:nvSpPr>
      <xdr:spPr bwMode="auto">
        <a:xfrm>
          <a:off x="5600700" y="6868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230243</xdr:rowOff>
    </xdr:from>
    <xdr:ext cx="762000" cy="259045"/>
    <xdr:sp macro="" textlink="">
      <xdr:nvSpPr>
        <xdr:cNvPr id="128" name="人口1人当たり決算額の推移該当値テキスト445"/>
        <xdr:cNvSpPr txBox="1"/>
      </xdr:nvSpPr>
      <xdr:spPr>
        <a:xfrm>
          <a:off x="5740400" y="684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2545</xdr:rowOff>
    </xdr:from>
    <xdr:to>
      <xdr:col>26</xdr:col>
      <xdr:colOff>101600</xdr:colOff>
      <xdr:row>36</xdr:row>
      <xdr:rowOff>104145</xdr:rowOff>
    </xdr:to>
    <xdr:sp macro="" textlink="">
      <xdr:nvSpPr>
        <xdr:cNvPr id="129" name="楕円 128"/>
        <xdr:cNvSpPr/>
      </xdr:nvSpPr>
      <xdr:spPr bwMode="auto">
        <a:xfrm>
          <a:off x="4953000" y="6955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88922</xdr:rowOff>
    </xdr:from>
    <xdr:ext cx="736600" cy="259045"/>
    <xdr:sp macro="" textlink="">
      <xdr:nvSpPr>
        <xdr:cNvPr id="130" name="テキスト ボックス 129"/>
        <xdr:cNvSpPr txBox="1"/>
      </xdr:nvSpPr>
      <xdr:spPr>
        <a:xfrm>
          <a:off x="4622800" y="7042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4054</xdr:rowOff>
    </xdr:from>
    <xdr:to>
      <xdr:col>22</xdr:col>
      <xdr:colOff>165100</xdr:colOff>
      <xdr:row>36</xdr:row>
      <xdr:rowOff>105654</xdr:rowOff>
    </xdr:to>
    <xdr:sp macro="" textlink="">
      <xdr:nvSpPr>
        <xdr:cNvPr id="131" name="楕円 130"/>
        <xdr:cNvSpPr/>
      </xdr:nvSpPr>
      <xdr:spPr bwMode="auto">
        <a:xfrm>
          <a:off x="4254500" y="6957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90431</xdr:rowOff>
    </xdr:from>
    <xdr:ext cx="762000" cy="259045"/>
    <xdr:sp macro="" textlink="">
      <xdr:nvSpPr>
        <xdr:cNvPr id="132" name="テキスト ボックス 131"/>
        <xdr:cNvSpPr txBox="1"/>
      </xdr:nvSpPr>
      <xdr:spPr>
        <a:xfrm>
          <a:off x="3924300" y="704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46208</xdr:rowOff>
    </xdr:from>
    <xdr:to>
      <xdr:col>19</xdr:col>
      <xdr:colOff>38100</xdr:colOff>
      <xdr:row>36</xdr:row>
      <xdr:rowOff>147808</xdr:rowOff>
    </xdr:to>
    <xdr:sp macro="" textlink="">
      <xdr:nvSpPr>
        <xdr:cNvPr id="133" name="楕円 132"/>
        <xdr:cNvSpPr/>
      </xdr:nvSpPr>
      <xdr:spPr bwMode="auto">
        <a:xfrm>
          <a:off x="3556000" y="6999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132585</xdr:rowOff>
    </xdr:from>
    <xdr:ext cx="762000" cy="259045"/>
    <xdr:sp macro="" textlink="">
      <xdr:nvSpPr>
        <xdr:cNvPr id="134" name="テキスト ボックス 133"/>
        <xdr:cNvSpPr txBox="1"/>
      </xdr:nvSpPr>
      <xdr:spPr>
        <a:xfrm>
          <a:off x="3225800" y="708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77115</xdr:rowOff>
    </xdr:from>
    <xdr:to>
      <xdr:col>15</xdr:col>
      <xdr:colOff>101600</xdr:colOff>
      <xdr:row>37</xdr:row>
      <xdr:rowOff>7265</xdr:rowOff>
    </xdr:to>
    <xdr:sp macro="" textlink="">
      <xdr:nvSpPr>
        <xdr:cNvPr id="135" name="楕円 134"/>
        <xdr:cNvSpPr/>
      </xdr:nvSpPr>
      <xdr:spPr bwMode="auto">
        <a:xfrm>
          <a:off x="2857500" y="7030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163492</xdr:rowOff>
    </xdr:from>
    <xdr:ext cx="762000" cy="259045"/>
    <xdr:sp macro="" textlink="">
      <xdr:nvSpPr>
        <xdr:cNvPr id="136" name="テキスト ボックス 135"/>
        <xdr:cNvSpPr txBox="1"/>
      </xdr:nvSpPr>
      <xdr:spPr>
        <a:xfrm>
          <a:off x="2527300" y="711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1,314,145
1,287,168
217.43
553,677,810
547,430,304
1,748,693
301,289,416
457,253,851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122258</xdr:rowOff>
    </xdr:from>
    <xdr:to>
      <xdr:col>24</xdr:col>
      <xdr:colOff>62865</xdr:colOff>
      <xdr:row>35</xdr:row>
      <xdr:rowOff>117434</xdr:rowOff>
    </xdr:to>
    <xdr:cxnSp macro="">
      <xdr:nvCxnSpPr>
        <xdr:cNvPr id="54" name="直線コネクタ 53"/>
        <xdr:cNvCxnSpPr/>
      </xdr:nvCxnSpPr>
      <xdr:spPr>
        <a:xfrm flipV="1">
          <a:off x="4633595" y="5265758"/>
          <a:ext cx="1270" cy="85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121261</xdr:rowOff>
    </xdr:from>
    <xdr:ext cx="534377" cy="259045"/>
    <xdr:sp macro="" textlink="">
      <xdr:nvSpPr>
        <xdr:cNvPr id="55" name="人件費最小値テキスト"/>
        <xdr:cNvSpPr txBox="1"/>
      </xdr:nvSpPr>
      <xdr:spPr>
        <a:xfrm>
          <a:off x="4686300" y="612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117434</xdr:rowOff>
    </xdr:from>
    <xdr:to>
      <xdr:col>24</xdr:col>
      <xdr:colOff>152400</xdr:colOff>
      <xdr:row>35</xdr:row>
      <xdr:rowOff>117434</xdr:rowOff>
    </xdr:to>
    <xdr:cxnSp macro="">
      <xdr:nvCxnSpPr>
        <xdr:cNvPr id="56" name="直線コネクタ 55"/>
        <xdr:cNvCxnSpPr/>
      </xdr:nvCxnSpPr>
      <xdr:spPr>
        <a:xfrm>
          <a:off x="4546600" y="611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68935</xdr:rowOff>
    </xdr:from>
    <xdr:ext cx="599010" cy="259045"/>
    <xdr:sp macro="" textlink="">
      <xdr:nvSpPr>
        <xdr:cNvPr id="57" name="人件費最大値テキスト"/>
        <xdr:cNvSpPr txBox="1"/>
      </xdr:nvSpPr>
      <xdr:spPr>
        <a:xfrm>
          <a:off x="4686300" y="504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122258</xdr:rowOff>
    </xdr:from>
    <xdr:to>
      <xdr:col>24</xdr:col>
      <xdr:colOff>152400</xdr:colOff>
      <xdr:row>30</xdr:row>
      <xdr:rowOff>122258</xdr:rowOff>
    </xdr:to>
    <xdr:cxnSp macro="">
      <xdr:nvCxnSpPr>
        <xdr:cNvPr id="58" name="直線コネクタ 57"/>
        <xdr:cNvCxnSpPr/>
      </xdr:nvCxnSpPr>
      <xdr:spPr>
        <a:xfrm>
          <a:off x="4546600" y="5265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28897</xdr:rowOff>
    </xdr:from>
    <xdr:to>
      <xdr:col>24</xdr:col>
      <xdr:colOff>63500</xdr:colOff>
      <xdr:row>34</xdr:row>
      <xdr:rowOff>37562</xdr:rowOff>
    </xdr:to>
    <xdr:cxnSp macro="">
      <xdr:nvCxnSpPr>
        <xdr:cNvPr id="59" name="直線コネクタ 58"/>
        <xdr:cNvCxnSpPr/>
      </xdr:nvCxnSpPr>
      <xdr:spPr>
        <a:xfrm flipV="1">
          <a:off x="3797300" y="5858197"/>
          <a:ext cx="838200" cy="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151485</xdr:rowOff>
    </xdr:from>
    <xdr:ext cx="599010" cy="259045"/>
    <xdr:sp macro="" textlink="">
      <xdr:nvSpPr>
        <xdr:cNvPr id="60" name="人件費平均値テキスト"/>
        <xdr:cNvSpPr txBox="1"/>
      </xdr:nvSpPr>
      <xdr:spPr>
        <a:xfrm>
          <a:off x="4686300" y="5466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128608</xdr:rowOff>
    </xdr:from>
    <xdr:to>
      <xdr:col>24</xdr:col>
      <xdr:colOff>114300</xdr:colOff>
      <xdr:row>33</xdr:row>
      <xdr:rowOff>58758</xdr:rowOff>
    </xdr:to>
    <xdr:sp macro="" textlink="">
      <xdr:nvSpPr>
        <xdr:cNvPr id="61" name="フローチャート: 判断 60"/>
        <xdr:cNvSpPr/>
      </xdr:nvSpPr>
      <xdr:spPr>
        <a:xfrm>
          <a:off x="45847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37562</xdr:rowOff>
    </xdr:from>
    <xdr:to>
      <xdr:col>19</xdr:col>
      <xdr:colOff>177800</xdr:colOff>
      <xdr:row>34</xdr:row>
      <xdr:rowOff>50592</xdr:rowOff>
    </xdr:to>
    <xdr:cxnSp macro="">
      <xdr:nvCxnSpPr>
        <xdr:cNvPr id="62" name="直線コネクタ 61"/>
        <xdr:cNvCxnSpPr/>
      </xdr:nvCxnSpPr>
      <xdr:spPr>
        <a:xfrm flipV="1">
          <a:off x="2908300" y="5866862"/>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131808</xdr:rowOff>
    </xdr:from>
    <xdr:to>
      <xdr:col>20</xdr:col>
      <xdr:colOff>38100</xdr:colOff>
      <xdr:row>33</xdr:row>
      <xdr:rowOff>61958</xdr:rowOff>
    </xdr:to>
    <xdr:sp macro="" textlink="">
      <xdr:nvSpPr>
        <xdr:cNvPr id="63" name="フローチャート: 判断 62"/>
        <xdr:cNvSpPr/>
      </xdr:nvSpPr>
      <xdr:spPr>
        <a:xfrm>
          <a:off x="3746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78485</xdr:rowOff>
    </xdr:from>
    <xdr:ext cx="599010" cy="259045"/>
    <xdr:sp macro="" textlink="">
      <xdr:nvSpPr>
        <xdr:cNvPr id="64" name="テキスト ボックス 63"/>
        <xdr:cNvSpPr txBox="1"/>
      </xdr:nvSpPr>
      <xdr:spPr>
        <a:xfrm>
          <a:off x="3497795" y="539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50592</xdr:rowOff>
    </xdr:from>
    <xdr:to>
      <xdr:col>15</xdr:col>
      <xdr:colOff>50800</xdr:colOff>
      <xdr:row>39</xdr:row>
      <xdr:rowOff>16256</xdr:rowOff>
    </xdr:to>
    <xdr:cxnSp macro="">
      <xdr:nvCxnSpPr>
        <xdr:cNvPr id="65" name="直線コネクタ 64"/>
        <xdr:cNvCxnSpPr/>
      </xdr:nvCxnSpPr>
      <xdr:spPr>
        <a:xfrm flipV="1">
          <a:off x="2019300" y="5879892"/>
          <a:ext cx="889000" cy="82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129156</xdr:rowOff>
    </xdr:from>
    <xdr:to>
      <xdr:col>15</xdr:col>
      <xdr:colOff>101600</xdr:colOff>
      <xdr:row>33</xdr:row>
      <xdr:rowOff>59306</xdr:rowOff>
    </xdr:to>
    <xdr:sp macro="" textlink="">
      <xdr:nvSpPr>
        <xdr:cNvPr id="66" name="フローチャート: 判断 65"/>
        <xdr:cNvSpPr/>
      </xdr:nvSpPr>
      <xdr:spPr>
        <a:xfrm>
          <a:off x="2857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75833</xdr:rowOff>
    </xdr:from>
    <xdr:ext cx="599010" cy="259045"/>
    <xdr:sp macro="" textlink="">
      <xdr:nvSpPr>
        <xdr:cNvPr id="67" name="テキスト ボックス 66"/>
        <xdr:cNvSpPr txBox="1"/>
      </xdr:nvSpPr>
      <xdr:spPr>
        <a:xfrm>
          <a:off x="2608795" y="53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160365</xdr:rowOff>
    </xdr:from>
    <xdr:to>
      <xdr:col>10</xdr:col>
      <xdr:colOff>114300</xdr:colOff>
      <xdr:row>39</xdr:row>
      <xdr:rowOff>16256</xdr:rowOff>
    </xdr:to>
    <xdr:cxnSp macro="">
      <xdr:nvCxnSpPr>
        <xdr:cNvPr id="68" name="直線コネクタ 67"/>
        <xdr:cNvCxnSpPr/>
      </xdr:nvCxnSpPr>
      <xdr:spPr>
        <a:xfrm>
          <a:off x="1130300" y="6675465"/>
          <a:ext cx="889000" cy="2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32848</xdr:rowOff>
    </xdr:from>
    <xdr:to>
      <xdr:col>10</xdr:col>
      <xdr:colOff>165100</xdr:colOff>
      <xdr:row>38</xdr:row>
      <xdr:rowOff>134448</xdr:rowOff>
    </xdr:to>
    <xdr:sp macro="" textlink="">
      <xdr:nvSpPr>
        <xdr:cNvPr id="69" name="フローチャート: 判断 68"/>
        <xdr:cNvSpPr/>
      </xdr:nvSpPr>
      <xdr:spPr>
        <a:xfrm>
          <a:off x="1968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150974</xdr:rowOff>
    </xdr:from>
    <xdr:ext cx="534377" cy="259045"/>
    <xdr:sp macro="" textlink="">
      <xdr:nvSpPr>
        <xdr:cNvPr id="70" name="テキスト ボックス 69"/>
        <xdr:cNvSpPr txBox="1"/>
      </xdr:nvSpPr>
      <xdr:spPr>
        <a:xfrm>
          <a:off x="1752111" y="63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14560</xdr:rowOff>
    </xdr:from>
    <xdr:to>
      <xdr:col>6</xdr:col>
      <xdr:colOff>38100</xdr:colOff>
      <xdr:row>38</xdr:row>
      <xdr:rowOff>116160</xdr:rowOff>
    </xdr:to>
    <xdr:sp macro="" textlink="">
      <xdr:nvSpPr>
        <xdr:cNvPr id="71" name="フローチャート: 判断 70"/>
        <xdr:cNvSpPr/>
      </xdr:nvSpPr>
      <xdr:spPr>
        <a:xfrm>
          <a:off x="1079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132686</xdr:rowOff>
    </xdr:from>
    <xdr:ext cx="534377" cy="259045"/>
    <xdr:sp macro="" textlink="">
      <xdr:nvSpPr>
        <xdr:cNvPr id="72" name="テキスト ボックス 71"/>
        <xdr:cNvSpPr txBox="1"/>
      </xdr:nvSpPr>
      <xdr:spPr>
        <a:xfrm>
          <a:off x="863111" y="630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149547</xdr:rowOff>
    </xdr:from>
    <xdr:to>
      <xdr:col>24</xdr:col>
      <xdr:colOff>114300</xdr:colOff>
      <xdr:row>34</xdr:row>
      <xdr:rowOff>79697</xdr:rowOff>
    </xdr:to>
    <xdr:sp macro="" textlink="">
      <xdr:nvSpPr>
        <xdr:cNvPr id="78" name="楕円 77"/>
        <xdr:cNvSpPr/>
      </xdr:nvSpPr>
      <xdr:spPr>
        <a:xfrm>
          <a:off x="4584700" y="58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127974</xdr:rowOff>
    </xdr:from>
    <xdr:ext cx="534377" cy="259045"/>
    <xdr:sp macro="" textlink="">
      <xdr:nvSpPr>
        <xdr:cNvPr id="79" name="人件費該当値テキスト"/>
        <xdr:cNvSpPr txBox="1"/>
      </xdr:nvSpPr>
      <xdr:spPr>
        <a:xfrm>
          <a:off x="4686300" y="578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158212</xdr:rowOff>
    </xdr:from>
    <xdr:to>
      <xdr:col>20</xdr:col>
      <xdr:colOff>38100</xdr:colOff>
      <xdr:row>34</xdr:row>
      <xdr:rowOff>88362</xdr:rowOff>
    </xdr:to>
    <xdr:sp macro="" textlink="">
      <xdr:nvSpPr>
        <xdr:cNvPr id="80" name="楕円 79"/>
        <xdr:cNvSpPr/>
      </xdr:nvSpPr>
      <xdr:spPr>
        <a:xfrm>
          <a:off x="3746500" y="581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79489</xdr:rowOff>
    </xdr:from>
    <xdr:ext cx="534377" cy="259045"/>
    <xdr:sp macro="" textlink="">
      <xdr:nvSpPr>
        <xdr:cNvPr id="81" name="テキスト ボックス 80"/>
        <xdr:cNvSpPr txBox="1"/>
      </xdr:nvSpPr>
      <xdr:spPr>
        <a:xfrm>
          <a:off x="3530111" y="590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171242</xdr:rowOff>
    </xdr:from>
    <xdr:to>
      <xdr:col>15</xdr:col>
      <xdr:colOff>101600</xdr:colOff>
      <xdr:row>34</xdr:row>
      <xdr:rowOff>101392</xdr:rowOff>
    </xdr:to>
    <xdr:sp macro="" textlink="">
      <xdr:nvSpPr>
        <xdr:cNvPr id="82" name="楕円 81"/>
        <xdr:cNvSpPr/>
      </xdr:nvSpPr>
      <xdr:spPr>
        <a:xfrm>
          <a:off x="2857500" y="582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92519</xdr:rowOff>
    </xdr:from>
    <xdr:ext cx="534377" cy="259045"/>
    <xdr:sp macro="" textlink="">
      <xdr:nvSpPr>
        <xdr:cNvPr id="83" name="テキスト ボックス 82"/>
        <xdr:cNvSpPr txBox="1"/>
      </xdr:nvSpPr>
      <xdr:spPr>
        <a:xfrm>
          <a:off x="2641111" y="592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136906</xdr:rowOff>
    </xdr:from>
    <xdr:to>
      <xdr:col>10</xdr:col>
      <xdr:colOff>165100</xdr:colOff>
      <xdr:row>39</xdr:row>
      <xdr:rowOff>67056</xdr:rowOff>
    </xdr:to>
    <xdr:sp macro="" textlink="">
      <xdr:nvSpPr>
        <xdr:cNvPr id="84" name="楕円 83"/>
        <xdr:cNvSpPr/>
      </xdr:nvSpPr>
      <xdr:spPr>
        <a:xfrm>
          <a:off x="19685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58183</xdr:rowOff>
    </xdr:from>
    <xdr:ext cx="534377" cy="259045"/>
    <xdr:sp macro="" textlink="">
      <xdr:nvSpPr>
        <xdr:cNvPr id="85" name="テキスト ボックス 84"/>
        <xdr:cNvSpPr txBox="1"/>
      </xdr:nvSpPr>
      <xdr:spPr>
        <a:xfrm>
          <a:off x="1752111" y="674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109565</xdr:rowOff>
    </xdr:from>
    <xdr:to>
      <xdr:col>6</xdr:col>
      <xdr:colOff>38100</xdr:colOff>
      <xdr:row>39</xdr:row>
      <xdr:rowOff>39715</xdr:rowOff>
    </xdr:to>
    <xdr:sp macro="" textlink="">
      <xdr:nvSpPr>
        <xdr:cNvPr id="86" name="楕円 85"/>
        <xdr:cNvSpPr/>
      </xdr:nvSpPr>
      <xdr:spPr>
        <a:xfrm>
          <a:off x="1079500" y="662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30842</xdr:rowOff>
    </xdr:from>
    <xdr:ext cx="534377" cy="259045"/>
    <xdr:sp macro="" textlink="">
      <xdr:nvSpPr>
        <xdr:cNvPr id="87" name="テキスト ボックス 86"/>
        <xdr:cNvSpPr txBox="1"/>
      </xdr:nvSpPr>
      <xdr:spPr>
        <a:xfrm>
          <a:off x="863111" y="671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34239</xdr:rowOff>
    </xdr:from>
    <xdr:to>
      <xdr:col>24</xdr:col>
      <xdr:colOff>62865</xdr:colOff>
      <xdr:row>58</xdr:row>
      <xdr:rowOff>171018</xdr:rowOff>
    </xdr:to>
    <xdr:cxnSp macro="">
      <xdr:nvCxnSpPr>
        <xdr:cNvPr id="112" name="直線コネクタ 111"/>
        <xdr:cNvCxnSpPr/>
      </xdr:nvCxnSpPr>
      <xdr:spPr>
        <a:xfrm flipV="1">
          <a:off x="4633595" y="8606739"/>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3395</xdr:rowOff>
    </xdr:from>
    <xdr:ext cx="534377" cy="259045"/>
    <xdr:sp macro="" textlink="">
      <xdr:nvSpPr>
        <xdr:cNvPr id="113" name="物件費最小値テキスト"/>
        <xdr:cNvSpPr txBox="1"/>
      </xdr:nvSpPr>
      <xdr:spPr>
        <a:xfrm>
          <a:off x="4686300" y="101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171018</xdr:rowOff>
    </xdr:from>
    <xdr:to>
      <xdr:col>24</xdr:col>
      <xdr:colOff>152400</xdr:colOff>
      <xdr:row>58</xdr:row>
      <xdr:rowOff>171018</xdr:rowOff>
    </xdr:to>
    <xdr:cxnSp macro="">
      <xdr:nvCxnSpPr>
        <xdr:cNvPr id="114" name="直線コネクタ 113"/>
        <xdr:cNvCxnSpPr/>
      </xdr:nvCxnSpPr>
      <xdr:spPr>
        <a:xfrm>
          <a:off x="4546600" y="1011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152366</xdr:rowOff>
    </xdr:from>
    <xdr:ext cx="534377" cy="259045"/>
    <xdr:sp macro="" textlink="">
      <xdr:nvSpPr>
        <xdr:cNvPr id="115" name="物件費最大値テキスト"/>
        <xdr:cNvSpPr txBox="1"/>
      </xdr:nvSpPr>
      <xdr:spPr>
        <a:xfrm>
          <a:off x="4686300" y="83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34239</xdr:rowOff>
    </xdr:from>
    <xdr:to>
      <xdr:col>24</xdr:col>
      <xdr:colOff>152400</xdr:colOff>
      <xdr:row>50</xdr:row>
      <xdr:rowOff>34239</xdr:rowOff>
    </xdr:to>
    <xdr:cxnSp macro="">
      <xdr:nvCxnSpPr>
        <xdr:cNvPr id="116" name="直線コネクタ 115"/>
        <xdr:cNvCxnSpPr/>
      </xdr:nvCxnSpPr>
      <xdr:spPr>
        <a:xfrm>
          <a:off x="4546600" y="860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112192</xdr:rowOff>
    </xdr:from>
    <xdr:to>
      <xdr:col>24</xdr:col>
      <xdr:colOff>63500</xdr:colOff>
      <xdr:row>53</xdr:row>
      <xdr:rowOff>66777</xdr:rowOff>
    </xdr:to>
    <xdr:cxnSp macro="">
      <xdr:nvCxnSpPr>
        <xdr:cNvPr id="117" name="直線コネクタ 116"/>
        <xdr:cNvCxnSpPr/>
      </xdr:nvCxnSpPr>
      <xdr:spPr>
        <a:xfrm flipV="1">
          <a:off x="3797300" y="9027592"/>
          <a:ext cx="838200" cy="1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118533</xdr:rowOff>
    </xdr:from>
    <xdr:ext cx="534377" cy="259045"/>
    <xdr:sp macro="" textlink="">
      <xdr:nvSpPr>
        <xdr:cNvPr id="118" name="物件費平均値テキスト"/>
        <xdr:cNvSpPr txBox="1"/>
      </xdr:nvSpPr>
      <xdr:spPr>
        <a:xfrm>
          <a:off x="4686300" y="9376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140106</xdr:rowOff>
    </xdr:from>
    <xdr:to>
      <xdr:col>24</xdr:col>
      <xdr:colOff>114300</xdr:colOff>
      <xdr:row>55</xdr:row>
      <xdr:rowOff>70256</xdr:rowOff>
    </xdr:to>
    <xdr:sp macro="" textlink="">
      <xdr:nvSpPr>
        <xdr:cNvPr id="119" name="フローチャート: 判断 118"/>
        <xdr:cNvSpPr/>
      </xdr:nvSpPr>
      <xdr:spPr>
        <a:xfrm>
          <a:off x="4584700" y="939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66777</xdr:rowOff>
    </xdr:from>
    <xdr:to>
      <xdr:col>19</xdr:col>
      <xdr:colOff>177800</xdr:colOff>
      <xdr:row>53</xdr:row>
      <xdr:rowOff>158521</xdr:rowOff>
    </xdr:to>
    <xdr:cxnSp macro="">
      <xdr:nvCxnSpPr>
        <xdr:cNvPr id="120" name="直線コネクタ 119"/>
        <xdr:cNvCxnSpPr/>
      </xdr:nvCxnSpPr>
      <xdr:spPr>
        <a:xfrm flipV="1">
          <a:off x="2908300" y="9153627"/>
          <a:ext cx="889000" cy="9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135992</xdr:rowOff>
    </xdr:from>
    <xdr:to>
      <xdr:col>20</xdr:col>
      <xdr:colOff>38100</xdr:colOff>
      <xdr:row>56</xdr:row>
      <xdr:rowOff>66142</xdr:rowOff>
    </xdr:to>
    <xdr:sp macro="" textlink="">
      <xdr:nvSpPr>
        <xdr:cNvPr id="121" name="フローチャート: 判断 120"/>
        <xdr:cNvSpPr/>
      </xdr:nvSpPr>
      <xdr:spPr>
        <a:xfrm>
          <a:off x="3746500" y="956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57269</xdr:rowOff>
    </xdr:from>
    <xdr:ext cx="534377" cy="259045"/>
    <xdr:sp macro="" textlink="">
      <xdr:nvSpPr>
        <xdr:cNvPr id="122" name="テキスト ボックス 121"/>
        <xdr:cNvSpPr txBox="1"/>
      </xdr:nvSpPr>
      <xdr:spPr>
        <a:xfrm>
          <a:off x="3530111" y="965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158521</xdr:rowOff>
    </xdr:from>
    <xdr:to>
      <xdr:col>15</xdr:col>
      <xdr:colOff>50800</xdr:colOff>
      <xdr:row>54</xdr:row>
      <xdr:rowOff>18085</xdr:rowOff>
    </xdr:to>
    <xdr:cxnSp macro="">
      <xdr:nvCxnSpPr>
        <xdr:cNvPr id="123" name="直線コネクタ 122"/>
        <xdr:cNvCxnSpPr/>
      </xdr:nvCxnSpPr>
      <xdr:spPr>
        <a:xfrm flipV="1">
          <a:off x="2019300" y="9245371"/>
          <a:ext cx="889000" cy="3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89967</xdr:rowOff>
    </xdr:from>
    <xdr:to>
      <xdr:col>15</xdr:col>
      <xdr:colOff>101600</xdr:colOff>
      <xdr:row>56</xdr:row>
      <xdr:rowOff>20117</xdr:rowOff>
    </xdr:to>
    <xdr:sp macro="" textlink="">
      <xdr:nvSpPr>
        <xdr:cNvPr id="124" name="フローチャート: 判断 123"/>
        <xdr:cNvSpPr/>
      </xdr:nvSpPr>
      <xdr:spPr>
        <a:xfrm>
          <a:off x="2857500" y="951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11244</xdr:rowOff>
    </xdr:from>
    <xdr:ext cx="534377" cy="259045"/>
    <xdr:sp macro="" textlink="">
      <xdr:nvSpPr>
        <xdr:cNvPr id="125" name="テキスト ボックス 124"/>
        <xdr:cNvSpPr txBox="1"/>
      </xdr:nvSpPr>
      <xdr:spPr>
        <a:xfrm>
          <a:off x="2641111" y="96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18085</xdr:rowOff>
    </xdr:from>
    <xdr:to>
      <xdr:col>10</xdr:col>
      <xdr:colOff>114300</xdr:colOff>
      <xdr:row>54</xdr:row>
      <xdr:rowOff>76226</xdr:rowOff>
    </xdr:to>
    <xdr:cxnSp macro="">
      <xdr:nvCxnSpPr>
        <xdr:cNvPr id="126" name="直線コネクタ 125"/>
        <xdr:cNvCxnSpPr/>
      </xdr:nvCxnSpPr>
      <xdr:spPr>
        <a:xfrm flipV="1">
          <a:off x="1130300" y="9276385"/>
          <a:ext cx="889000" cy="5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111227</xdr:rowOff>
    </xdr:from>
    <xdr:to>
      <xdr:col>10</xdr:col>
      <xdr:colOff>165100</xdr:colOff>
      <xdr:row>56</xdr:row>
      <xdr:rowOff>41377</xdr:rowOff>
    </xdr:to>
    <xdr:sp macro="" textlink="">
      <xdr:nvSpPr>
        <xdr:cNvPr id="127" name="フローチャート: 判断 126"/>
        <xdr:cNvSpPr/>
      </xdr:nvSpPr>
      <xdr:spPr>
        <a:xfrm>
          <a:off x="1968500" y="95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32504</xdr:rowOff>
    </xdr:from>
    <xdr:ext cx="534377" cy="259045"/>
    <xdr:sp macro="" textlink="">
      <xdr:nvSpPr>
        <xdr:cNvPr id="128" name="テキスト ボックス 127"/>
        <xdr:cNvSpPr txBox="1"/>
      </xdr:nvSpPr>
      <xdr:spPr>
        <a:xfrm>
          <a:off x="1752111" y="963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65507</xdr:rowOff>
    </xdr:from>
    <xdr:to>
      <xdr:col>6</xdr:col>
      <xdr:colOff>38100</xdr:colOff>
      <xdr:row>56</xdr:row>
      <xdr:rowOff>167107</xdr:rowOff>
    </xdr:to>
    <xdr:sp macro="" textlink="">
      <xdr:nvSpPr>
        <xdr:cNvPr id="129" name="フローチャート: 判断 128"/>
        <xdr:cNvSpPr/>
      </xdr:nvSpPr>
      <xdr:spPr>
        <a:xfrm>
          <a:off x="1079500" y="966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158234</xdr:rowOff>
    </xdr:from>
    <xdr:ext cx="534377" cy="259045"/>
    <xdr:sp macro="" textlink="">
      <xdr:nvSpPr>
        <xdr:cNvPr id="130" name="テキスト ボックス 129"/>
        <xdr:cNvSpPr txBox="1"/>
      </xdr:nvSpPr>
      <xdr:spPr>
        <a:xfrm>
          <a:off x="863111" y="975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61392</xdr:rowOff>
    </xdr:from>
    <xdr:to>
      <xdr:col>24</xdr:col>
      <xdr:colOff>114300</xdr:colOff>
      <xdr:row>52</xdr:row>
      <xdr:rowOff>162992</xdr:rowOff>
    </xdr:to>
    <xdr:sp macro="" textlink="">
      <xdr:nvSpPr>
        <xdr:cNvPr id="136" name="楕円 135"/>
        <xdr:cNvSpPr/>
      </xdr:nvSpPr>
      <xdr:spPr>
        <a:xfrm>
          <a:off x="4584700" y="897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84269</xdr:rowOff>
    </xdr:from>
    <xdr:ext cx="534377" cy="259045"/>
    <xdr:sp macro="" textlink="">
      <xdr:nvSpPr>
        <xdr:cNvPr id="137" name="物件費該当値テキスト"/>
        <xdr:cNvSpPr txBox="1"/>
      </xdr:nvSpPr>
      <xdr:spPr>
        <a:xfrm>
          <a:off x="4686300" y="882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15977</xdr:rowOff>
    </xdr:from>
    <xdr:to>
      <xdr:col>20</xdr:col>
      <xdr:colOff>38100</xdr:colOff>
      <xdr:row>53</xdr:row>
      <xdr:rowOff>117577</xdr:rowOff>
    </xdr:to>
    <xdr:sp macro="" textlink="">
      <xdr:nvSpPr>
        <xdr:cNvPr id="138" name="楕円 137"/>
        <xdr:cNvSpPr/>
      </xdr:nvSpPr>
      <xdr:spPr>
        <a:xfrm>
          <a:off x="3746500" y="910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134104</xdr:rowOff>
    </xdr:from>
    <xdr:ext cx="534377" cy="259045"/>
    <xdr:sp macro="" textlink="">
      <xdr:nvSpPr>
        <xdr:cNvPr id="139" name="テキスト ボックス 138"/>
        <xdr:cNvSpPr txBox="1"/>
      </xdr:nvSpPr>
      <xdr:spPr>
        <a:xfrm>
          <a:off x="3530111" y="887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107721</xdr:rowOff>
    </xdr:from>
    <xdr:to>
      <xdr:col>15</xdr:col>
      <xdr:colOff>101600</xdr:colOff>
      <xdr:row>54</xdr:row>
      <xdr:rowOff>37871</xdr:rowOff>
    </xdr:to>
    <xdr:sp macro="" textlink="">
      <xdr:nvSpPr>
        <xdr:cNvPr id="140" name="楕円 139"/>
        <xdr:cNvSpPr/>
      </xdr:nvSpPr>
      <xdr:spPr>
        <a:xfrm>
          <a:off x="2857500" y="919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54398</xdr:rowOff>
    </xdr:from>
    <xdr:ext cx="534377" cy="259045"/>
    <xdr:sp macro="" textlink="">
      <xdr:nvSpPr>
        <xdr:cNvPr id="141" name="テキスト ボックス 140"/>
        <xdr:cNvSpPr txBox="1"/>
      </xdr:nvSpPr>
      <xdr:spPr>
        <a:xfrm>
          <a:off x="2641111" y="896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138735</xdr:rowOff>
    </xdr:from>
    <xdr:to>
      <xdr:col>10</xdr:col>
      <xdr:colOff>165100</xdr:colOff>
      <xdr:row>54</xdr:row>
      <xdr:rowOff>68885</xdr:rowOff>
    </xdr:to>
    <xdr:sp macro="" textlink="">
      <xdr:nvSpPr>
        <xdr:cNvPr id="142" name="楕円 141"/>
        <xdr:cNvSpPr/>
      </xdr:nvSpPr>
      <xdr:spPr>
        <a:xfrm>
          <a:off x="1968500" y="922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85412</xdr:rowOff>
    </xdr:from>
    <xdr:ext cx="534377" cy="259045"/>
    <xdr:sp macro="" textlink="">
      <xdr:nvSpPr>
        <xdr:cNvPr id="143" name="テキスト ボックス 142"/>
        <xdr:cNvSpPr txBox="1"/>
      </xdr:nvSpPr>
      <xdr:spPr>
        <a:xfrm>
          <a:off x="1752111" y="900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25426</xdr:rowOff>
    </xdr:from>
    <xdr:to>
      <xdr:col>6</xdr:col>
      <xdr:colOff>38100</xdr:colOff>
      <xdr:row>54</xdr:row>
      <xdr:rowOff>127026</xdr:rowOff>
    </xdr:to>
    <xdr:sp macro="" textlink="">
      <xdr:nvSpPr>
        <xdr:cNvPr id="144" name="楕円 143"/>
        <xdr:cNvSpPr/>
      </xdr:nvSpPr>
      <xdr:spPr>
        <a:xfrm>
          <a:off x="1079500" y="928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143553</xdr:rowOff>
    </xdr:from>
    <xdr:ext cx="534377" cy="259045"/>
    <xdr:sp macro="" textlink="">
      <xdr:nvSpPr>
        <xdr:cNvPr id="145" name="テキスト ボックス 144"/>
        <xdr:cNvSpPr txBox="1"/>
      </xdr:nvSpPr>
      <xdr:spPr>
        <a:xfrm>
          <a:off x="863111" y="905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8" name="テキスト ボックス 157"/>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2" name="テキスト ボックス 161"/>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99822</xdr:rowOff>
    </xdr:from>
    <xdr:to>
      <xdr:col>24</xdr:col>
      <xdr:colOff>62865</xdr:colOff>
      <xdr:row>79</xdr:row>
      <xdr:rowOff>98679</xdr:rowOff>
    </xdr:to>
    <xdr:cxnSp macro="">
      <xdr:nvCxnSpPr>
        <xdr:cNvPr id="170" name="直線コネクタ 169"/>
        <xdr:cNvCxnSpPr/>
      </xdr:nvCxnSpPr>
      <xdr:spPr>
        <a:xfrm flipV="1">
          <a:off x="4633595" y="12101322"/>
          <a:ext cx="1270" cy="15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102506</xdr:rowOff>
    </xdr:from>
    <xdr:ext cx="469744" cy="259045"/>
    <xdr:sp macro="" textlink="">
      <xdr:nvSpPr>
        <xdr:cNvPr id="171" name="維持補修費最小値テキスト"/>
        <xdr:cNvSpPr txBox="1"/>
      </xdr:nvSpPr>
      <xdr:spPr>
        <a:xfrm>
          <a:off x="4686300" y="1364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98679</xdr:rowOff>
    </xdr:from>
    <xdr:to>
      <xdr:col>24</xdr:col>
      <xdr:colOff>152400</xdr:colOff>
      <xdr:row>79</xdr:row>
      <xdr:rowOff>98679</xdr:rowOff>
    </xdr:to>
    <xdr:cxnSp macro="">
      <xdr:nvCxnSpPr>
        <xdr:cNvPr id="172" name="直線コネクタ 171"/>
        <xdr:cNvCxnSpPr/>
      </xdr:nvCxnSpPr>
      <xdr:spPr>
        <a:xfrm>
          <a:off x="4546600" y="1364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46499</xdr:rowOff>
    </xdr:from>
    <xdr:ext cx="534377" cy="259045"/>
    <xdr:sp macro="" textlink="">
      <xdr:nvSpPr>
        <xdr:cNvPr id="173" name="維持補修費最大値テキスト"/>
        <xdr:cNvSpPr txBox="1"/>
      </xdr:nvSpPr>
      <xdr:spPr>
        <a:xfrm>
          <a:off x="4686300" y="118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99822</xdr:rowOff>
    </xdr:from>
    <xdr:to>
      <xdr:col>24</xdr:col>
      <xdr:colOff>152400</xdr:colOff>
      <xdr:row>70</xdr:row>
      <xdr:rowOff>99822</xdr:rowOff>
    </xdr:to>
    <xdr:cxnSp macro="">
      <xdr:nvCxnSpPr>
        <xdr:cNvPr id="174" name="直線コネクタ 173"/>
        <xdr:cNvCxnSpPr/>
      </xdr:nvCxnSpPr>
      <xdr:spPr>
        <a:xfrm>
          <a:off x="4546600" y="1210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157862</xdr:rowOff>
    </xdr:from>
    <xdr:to>
      <xdr:col>24</xdr:col>
      <xdr:colOff>63500</xdr:colOff>
      <xdr:row>78</xdr:row>
      <xdr:rowOff>97537</xdr:rowOff>
    </xdr:to>
    <xdr:cxnSp macro="">
      <xdr:nvCxnSpPr>
        <xdr:cNvPr id="175" name="直線コネクタ 174"/>
        <xdr:cNvCxnSpPr/>
      </xdr:nvCxnSpPr>
      <xdr:spPr>
        <a:xfrm>
          <a:off x="3797300" y="13359512"/>
          <a:ext cx="838200" cy="1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26433</xdr:rowOff>
    </xdr:from>
    <xdr:ext cx="469744" cy="259045"/>
    <xdr:sp macro="" textlink="">
      <xdr:nvSpPr>
        <xdr:cNvPr id="176" name="維持補修費平均値テキスト"/>
        <xdr:cNvSpPr txBox="1"/>
      </xdr:nvSpPr>
      <xdr:spPr>
        <a:xfrm>
          <a:off x="4686300" y="12885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3556</xdr:rowOff>
    </xdr:from>
    <xdr:to>
      <xdr:col>24</xdr:col>
      <xdr:colOff>114300</xdr:colOff>
      <xdr:row>76</xdr:row>
      <xdr:rowOff>105156</xdr:rowOff>
    </xdr:to>
    <xdr:sp macro="" textlink="">
      <xdr:nvSpPr>
        <xdr:cNvPr id="177" name="フローチャート: 判断 176"/>
        <xdr:cNvSpPr/>
      </xdr:nvSpPr>
      <xdr:spPr>
        <a:xfrm>
          <a:off x="4584700" y="1303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157862</xdr:rowOff>
    </xdr:from>
    <xdr:to>
      <xdr:col>19</xdr:col>
      <xdr:colOff>177800</xdr:colOff>
      <xdr:row>77</xdr:row>
      <xdr:rowOff>159386</xdr:rowOff>
    </xdr:to>
    <xdr:cxnSp macro="">
      <xdr:nvCxnSpPr>
        <xdr:cNvPr id="178" name="直線コネクタ 177"/>
        <xdr:cNvCxnSpPr/>
      </xdr:nvCxnSpPr>
      <xdr:spPr>
        <a:xfrm flipV="1">
          <a:off x="2908300" y="1335951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160782</xdr:rowOff>
    </xdr:from>
    <xdr:to>
      <xdr:col>20</xdr:col>
      <xdr:colOff>38100</xdr:colOff>
      <xdr:row>76</xdr:row>
      <xdr:rowOff>90932</xdr:rowOff>
    </xdr:to>
    <xdr:sp macro="" textlink="">
      <xdr:nvSpPr>
        <xdr:cNvPr id="179" name="フローチャート: 判断 178"/>
        <xdr:cNvSpPr/>
      </xdr:nvSpPr>
      <xdr:spPr>
        <a:xfrm>
          <a:off x="37465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107459</xdr:rowOff>
    </xdr:from>
    <xdr:ext cx="469744" cy="259045"/>
    <xdr:sp macro="" textlink="">
      <xdr:nvSpPr>
        <xdr:cNvPr id="180" name="テキスト ボックス 179"/>
        <xdr:cNvSpPr txBox="1"/>
      </xdr:nvSpPr>
      <xdr:spPr>
        <a:xfrm>
          <a:off x="3562428" y="1279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109728</xdr:rowOff>
    </xdr:from>
    <xdr:to>
      <xdr:col>15</xdr:col>
      <xdr:colOff>50800</xdr:colOff>
      <xdr:row>77</xdr:row>
      <xdr:rowOff>159386</xdr:rowOff>
    </xdr:to>
    <xdr:cxnSp macro="">
      <xdr:nvCxnSpPr>
        <xdr:cNvPr id="181" name="直線コネクタ 180"/>
        <xdr:cNvCxnSpPr/>
      </xdr:nvCxnSpPr>
      <xdr:spPr>
        <a:xfrm>
          <a:off x="2019300" y="13311378"/>
          <a:ext cx="889000" cy="4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36449</xdr:rowOff>
    </xdr:from>
    <xdr:to>
      <xdr:col>15</xdr:col>
      <xdr:colOff>101600</xdr:colOff>
      <xdr:row>76</xdr:row>
      <xdr:rowOff>138049</xdr:rowOff>
    </xdr:to>
    <xdr:sp macro="" textlink="">
      <xdr:nvSpPr>
        <xdr:cNvPr id="182" name="フローチャート: 判断 181"/>
        <xdr:cNvSpPr/>
      </xdr:nvSpPr>
      <xdr:spPr>
        <a:xfrm>
          <a:off x="2857500" y="130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154576</xdr:rowOff>
    </xdr:from>
    <xdr:ext cx="469744" cy="259045"/>
    <xdr:sp macro="" textlink="">
      <xdr:nvSpPr>
        <xdr:cNvPr id="183" name="テキスト ボックス 182"/>
        <xdr:cNvSpPr txBox="1"/>
      </xdr:nvSpPr>
      <xdr:spPr>
        <a:xfrm>
          <a:off x="2673428" y="1284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17145</xdr:rowOff>
    </xdr:from>
    <xdr:to>
      <xdr:col>10</xdr:col>
      <xdr:colOff>114300</xdr:colOff>
      <xdr:row>77</xdr:row>
      <xdr:rowOff>109728</xdr:rowOff>
    </xdr:to>
    <xdr:cxnSp macro="">
      <xdr:nvCxnSpPr>
        <xdr:cNvPr id="184" name="直線コネクタ 183"/>
        <xdr:cNvCxnSpPr/>
      </xdr:nvCxnSpPr>
      <xdr:spPr>
        <a:xfrm>
          <a:off x="1130300" y="13218795"/>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71247</xdr:rowOff>
    </xdr:from>
    <xdr:to>
      <xdr:col>10</xdr:col>
      <xdr:colOff>165100</xdr:colOff>
      <xdr:row>77</xdr:row>
      <xdr:rowOff>1397</xdr:rowOff>
    </xdr:to>
    <xdr:sp macro="" textlink="">
      <xdr:nvSpPr>
        <xdr:cNvPr id="185" name="フローチャート: 判断 184"/>
        <xdr:cNvSpPr/>
      </xdr:nvSpPr>
      <xdr:spPr>
        <a:xfrm>
          <a:off x="1968500" y="1310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17924</xdr:rowOff>
    </xdr:from>
    <xdr:ext cx="469744" cy="259045"/>
    <xdr:sp macro="" textlink="">
      <xdr:nvSpPr>
        <xdr:cNvPr id="186" name="テキスト ボックス 185"/>
        <xdr:cNvSpPr txBox="1"/>
      </xdr:nvSpPr>
      <xdr:spPr>
        <a:xfrm>
          <a:off x="1784428" y="1287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89663</xdr:rowOff>
    </xdr:from>
    <xdr:to>
      <xdr:col>6</xdr:col>
      <xdr:colOff>38100</xdr:colOff>
      <xdr:row>77</xdr:row>
      <xdr:rowOff>19813</xdr:rowOff>
    </xdr:to>
    <xdr:sp macro="" textlink="">
      <xdr:nvSpPr>
        <xdr:cNvPr id="187" name="フローチャート: 判断 186"/>
        <xdr:cNvSpPr/>
      </xdr:nvSpPr>
      <xdr:spPr>
        <a:xfrm>
          <a:off x="1079500" y="1311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36339</xdr:rowOff>
    </xdr:from>
    <xdr:ext cx="469744" cy="259045"/>
    <xdr:sp macro="" textlink="">
      <xdr:nvSpPr>
        <xdr:cNvPr id="188" name="テキスト ボックス 187"/>
        <xdr:cNvSpPr txBox="1"/>
      </xdr:nvSpPr>
      <xdr:spPr>
        <a:xfrm>
          <a:off x="895428" y="1289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46737</xdr:rowOff>
    </xdr:from>
    <xdr:to>
      <xdr:col>24</xdr:col>
      <xdr:colOff>114300</xdr:colOff>
      <xdr:row>78</xdr:row>
      <xdr:rowOff>148337</xdr:rowOff>
    </xdr:to>
    <xdr:sp macro="" textlink="">
      <xdr:nvSpPr>
        <xdr:cNvPr id="194" name="楕円 193"/>
        <xdr:cNvSpPr/>
      </xdr:nvSpPr>
      <xdr:spPr>
        <a:xfrm>
          <a:off x="4584700" y="1341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25164</xdr:rowOff>
    </xdr:from>
    <xdr:ext cx="469744" cy="259045"/>
    <xdr:sp macro="" textlink="">
      <xdr:nvSpPr>
        <xdr:cNvPr id="195" name="維持補修費該当値テキスト"/>
        <xdr:cNvSpPr txBox="1"/>
      </xdr:nvSpPr>
      <xdr:spPr>
        <a:xfrm>
          <a:off x="4686300" y="133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107062</xdr:rowOff>
    </xdr:from>
    <xdr:to>
      <xdr:col>20</xdr:col>
      <xdr:colOff>38100</xdr:colOff>
      <xdr:row>78</xdr:row>
      <xdr:rowOff>37212</xdr:rowOff>
    </xdr:to>
    <xdr:sp macro="" textlink="">
      <xdr:nvSpPr>
        <xdr:cNvPr id="196" name="楕円 195"/>
        <xdr:cNvSpPr/>
      </xdr:nvSpPr>
      <xdr:spPr>
        <a:xfrm>
          <a:off x="3746500" y="1330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28339</xdr:rowOff>
    </xdr:from>
    <xdr:ext cx="469744" cy="259045"/>
    <xdr:sp macro="" textlink="">
      <xdr:nvSpPr>
        <xdr:cNvPr id="197" name="テキスト ボックス 196"/>
        <xdr:cNvSpPr txBox="1"/>
      </xdr:nvSpPr>
      <xdr:spPr>
        <a:xfrm>
          <a:off x="3562428" y="1340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108586</xdr:rowOff>
    </xdr:from>
    <xdr:to>
      <xdr:col>15</xdr:col>
      <xdr:colOff>101600</xdr:colOff>
      <xdr:row>78</xdr:row>
      <xdr:rowOff>38736</xdr:rowOff>
    </xdr:to>
    <xdr:sp macro="" textlink="">
      <xdr:nvSpPr>
        <xdr:cNvPr id="198" name="楕円 197"/>
        <xdr:cNvSpPr/>
      </xdr:nvSpPr>
      <xdr:spPr>
        <a:xfrm>
          <a:off x="2857500" y="1331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29863</xdr:rowOff>
    </xdr:from>
    <xdr:ext cx="469744" cy="259045"/>
    <xdr:sp macro="" textlink="">
      <xdr:nvSpPr>
        <xdr:cNvPr id="199" name="テキスト ボックス 198"/>
        <xdr:cNvSpPr txBox="1"/>
      </xdr:nvSpPr>
      <xdr:spPr>
        <a:xfrm>
          <a:off x="2673428" y="1340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58928</xdr:rowOff>
    </xdr:from>
    <xdr:to>
      <xdr:col>10</xdr:col>
      <xdr:colOff>165100</xdr:colOff>
      <xdr:row>77</xdr:row>
      <xdr:rowOff>160528</xdr:rowOff>
    </xdr:to>
    <xdr:sp macro="" textlink="">
      <xdr:nvSpPr>
        <xdr:cNvPr id="200" name="楕円 199"/>
        <xdr:cNvSpPr/>
      </xdr:nvSpPr>
      <xdr:spPr>
        <a:xfrm>
          <a:off x="1968500" y="132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151655</xdr:rowOff>
    </xdr:from>
    <xdr:ext cx="469744" cy="259045"/>
    <xdr:sp macro="" textlink="">
      <xdr:nvSpPr>
        <xdr:cNvPr id="201" name="テキスト ボックス 200"/>
        <xdr:cNvSpPr txBox="1"/>
      </xdr:nvSpPr>
      <xdr:spPr>
        <a:xfrm>
          <a:off x="1784428"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137795</xdr:rowOff>
    </xdr:from>
    <xdr:to>
      <xdr:col>6</xdr:col>
      <xdr:colOff>38100</xdr:colOff>
      <xdr:row>77</xdr:row>
      <xdr:rowOff>67945</xdr:rowOff>
    </xdr:to>
    <xdr:sp macro="" textlink="">
      <xdr:nvSpPr>
        <xdr:cNvPr id="202" name="楕円 201"/>
        <xdr:cNvSpPr/>
      </xdr:nvSpPr>
      <xdr:spPr>
        <a:xfrm>
          <a:off x="1079500" y="1316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59072</xdr:rowOff>
    </xdr:from>
    <xdr:ext cx="469744" cy="259045"/>
    <xdr:sp macro="" textlink="">
      <xdr:nvSpPr>
        <xdr:cNvPr id="203" name="テキスト ボックス 202"/>
        <xdr:cNvSpPr txBox="1"/>
      </xdr:nvSpPr>
      <xdr:spPr>
        <a:xfrm>
          <a:off x="895428" y="1326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69710</xdr:rowOff>
    </xdr:from>
    <xdr:to>
      <xdr:col>24</xdr:col>
      <xdr:colOff>62865</xdr:colOff>
      <xdr:row>99</xdr:row>
      <xdr:rowOff>58001</xdr:rowOff>
    </xdr:to>
    <xdr:cxnSp macro="">
      <xdr:nvCxnSpPr>
        <xdr:cNvPr id="228" name="直線コネクタ 227"/>
        <xdr:cNvCxnSpPr/>
      </xdr:nvCxnSpPr>
      <xdr:spPr>
        <a:xfrm flipV="1">
          <a:off x="4633595" y="15500210"/>
          <a:ext cx="1270" cy="1531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61828</xdr:rowOff>
    </xdr:from>
    <xdr:ext cx="534377" cy="259045"/>
    <xdr:sp macro="" textlink="">
      <xdr:nvSpPr>
        <xdr:cNvPr id="229" name="扶助費最小値テキスト"/>
        <xdr:cNvSpPr txBox="1"/>
      </xdr:nvSpPr>
      <xdr:spPr>
        <a:xfrm>
          <a:off x="4686300" y="170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58001</xdr:rowOff>
    </xdr:from>
    <xdr:to>
      <xdr:col>24</xdr:col>
      <xdr:colOff>152400</xdr:colOff>
      <xdr:row>99</xdr:row>
      <xdr:rowOff>58001</xdr:rowOff>
    </xdr:to>
    <xdr:cxnSp macro="">
      <xdr:nvCxnSpPr>
        <xdr:cNvPr id="230" name="直線コネクタ 229"/>
        <xdr:cNvCxnSpPr/>
      </xdr:nvCxnSpPr>
      <xdr:spPr>
        <a:xfrm>
          <a:off x="4546600" y="1703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16387</xdr:rowOff>
    </xdr:from>
    <xdr:ext cx="599010" cy="259045"/>
    <xdr:sp macro="" textlink="">
      <xdr:nvSpPr>
        <xdr:cNvPr id="231" name="扶助費最大値テキスト"/>
        <xdr:cNvSpPr txBox="1"/>
      </xdr:nvSpPr>
      <xdr:spPr>
        <a:xfrm>
          <a:off x="4686300" y="1527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69710</xdr:rowOff>
    </xdr:from>
    <xdr:to>
      <xdr:col>24</xdr:col>
      <xdr:colOff>152400</xdr:colOff>
      <xdr:row>90</xdr:row>
      <xdr:rowOff>69710</xdr:rowOff>
    </xdr:to>
    <xdr:cxnSp macro="">
      <xdr:nvCxnSpPr>
        <xdr:cNvPr id="232" name="直線コネクタ 231"/>
        <xdr:cNvCxnSpPr/>
      </xdr:nvCxnSpPr>
      <xdr:spPr>
        <a:xfrm>
          <a:off x="4546600" y="15500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88988</xdr:rowOff>
    </xdr:from>
    <xdr:to>
      <xdr:col>24</xdr:col>
      <xdr:colOff>63500</xdr:colOff>
      <xdr:row>98</xdr:row>
      <xdr:rowOff>137249</xdr:rowOff>
    </xdr:to>
    <xdr:cxnSp macro="">
      <xdr:nvCxnSpPr>
        <xdr:cNvPr id="233" name="直線コネクタ 232"/>
        <xdr:cNvCxnSpPr/>
      </xdr:nvCxnSpPr>
      <xdr:spPr>
        <a:xfrm flipV="1">
          <a:off x="3797300" y="16891088"/>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83583</xdr:rowOff>
    </xdr:from>
    <xdr:ext cx="599010" cy="259045"/>
    <xdr:sp macro="" textlink="">
      <xdr:nvSpPr>
        <xdr:cNvPr id="234" name="扶助費平均値テキスト"/>
        <xdr:cNvSpPr txBox="1"/>
      </xdr:nvSpPr>
      <xdr:spPr>
        <a:xfrm>
          <a:off x="4686300" y="16199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60706</xdr:rowOff>
    </xdr:from>
    <xdr:to>
      <xdr:col>24</xdr:col>
      <xdr:colOff>114300</xdr:colOff>
      <xdr:row>95</xdr:row>
      <xdr:rowOff>162306</xdr:rowOff>
    </xdr:to>
    <xdr:sp macro="" textlink="">
      <xdr:nvSpPr>
        <xdr:cNvPr id="235" name="フローチャート: 判断 234"/>
        <xdr:cNvSpPr/>
      </xdr:nvSpPr>
      <xdr:spPr>
        <a:xfrm>
          <a:off x="45847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137249</xdr:rowOff>
    </xdr:from>
    <xdr:to>
      <xdr:col>19</xdr:col>
      <xdr:colOff>177800</xdr:colOff>
      <xdr:row>98</xdr:row>
      <xdr:rowOff>158826</xdr:rowOff>
    </xdr:to>
    <xdr:cxnSp macro="">
      <xdr:nvCxnSpPr>
        <xdr:cNvPr id="236" name="直線コネクタ 235"/>
        <xdr:cNvCxnSpPr/>
      </xdr:nvCxnSpPr>
      <xdr:spPr>
        <a:xfrm flipV="1">
          <a:off x="2908300" y="16939349"/>
          <a:ext cx="889000" cy="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134671</xdr:rowOff>
    </xdr:from>
    <xdr:to>
      <xdr:col>20</xdr:col>
      <xdr:colOff>38100</xdr:colOff>
      <xdr:row>96</xdr:row>
      <xdr:rowOff>64821</xdr:rowOff>
    </xdr:to>
    <xdr:sp macro="" textlink="">
      <xdr:nvSpPr>
        <xdr:cNvPr id="237" name="フローチャート: 判断 236"/>
        <xdr:cNvSpPr/>
      </xdr:nvSpPr>
      <xdr:spPr>
        <a:xfrm>
          <a:off x="3746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81348</xdr:rowOff>
    </xdr:from>
    <xdr:ext cx="599010" cy="259045"/>
    <xdr:sp macro="" textlink="">
      <xdr:nvSpPr>
        <xdr:cNvPr id="238" name="テキスト ボックス 237"/>
        <xdr:cNvSpPr txBox="1"/>
      </xdr:nvSpPr>
      <xdr:spPr>
        <a:xfrm>
          <a:off x="3497795" y="161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158826</xdr:rowOff>
    </xdr:from>
    <xdr:to>
      <xdr:col>15</xdr:col>
      <xdr:colOff>50800</xdr:colOff>
      <xdr:row>99</xdr:row>
      <xdr:rowOff>21526</xdr:rowOff>
    </xdr:to>
    <xdr:cxnSp macro="">
      <xdr:nvCxnSpPr>
        <xdr:cNvPr id="239" name="直線コネクタ 238"/>
        <xdr:cNvCxnSpPr/>
      </xdr:nvCxnSpPr>
      <xdr:spPr>
        <a:xfrm flipV="1">
          <a:off x="2019300" y="16960926"/>
          <a:ext cx="889000" cy="3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154978</xdr:rowOff>
    </xdr:from>
    <xdr:to>
      <xdr:col>15</xdr:col>
      <xdr:colOff>101600</xdr:colOff>
      <xdr:row>96</xdr:row>
      <xdr:rowOff>85128</xdr:rowOff>
    </xdr:to>
    <xdr:sp macro="" textlink="">
      <xdr:nvSpPr>
        <xdr:cNvPr id="240" name="フローチャート: 判断 239"/>
        <xdr:cNvSpPr/>
      </xdr:nvSpPr>
      <xdr:spPr>
        <a:xfrm>
          <a:off x="2857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101655</xdr:rowOff>
    </xdr:from>
    <xdr:ext cx="599010" cy="259045"/>
    <xdr:sp macro="" textlink="">
      <xdr:nvSpPr>
        <xdr:cNvPr id="241" name="テキスト ボックス 240"/>
        <xdr:cNvSpPr txBox="1"/>
      </xdr:nvSpPr>
      <xdr:spPr>
        <a:xfrm>
          <a:off x="2608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21526</xdr:rowOff>
    </xdr:from>
    <xdr:to>
      <xdr:col>10</xdr:col>
      <xdr:colOff>114300</xdr:colOff>
      <xdr:row>99</xdr:row>
      <xdr:rowOff>75273</xdr:rowOff>
    </xdr:to>
    <xdr:cxnSp macro="">
      <xdr:nvCxnSpPr>
        <xdr:cNvPr id="242" name="直線コネクタ 241"/>
        <xdr:cNvCxnSpPr/>
      </xdr:nvCxnSpPr>
      <xdr:spPr>
        <a:xfrm flipV="1">
          <a:off x="1130300" y="16995076"/>
          <a:ext cx="889000" cy="5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15811</xdr:rowOff>
    </xdr:from>
    <xdr:to>
      <xdr:col>10</xdr:col>
      <xdr:colOff>165100</xdr:colOff>
      <xdr:row>96</xdr:row>
      <xdr:rowOff>117411</xdr:rowOff>
    </xdr:to>
    <xdr:sp macro="" textlink="">
      <xdr:nvSpPr>
        <xdr:cNvPr id="243" name="フローチャート: 判断 242"/>
        <xdr:cNvSpPr/>
      </xdr:nvSpPr>
      <xdr:spPr>
        <a:xfrm>
          <a:off x="1968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133938</xdr:rowOff>
    </xdr:from>
    <xdr:ext cx="599010" cy="259045"/>
    <xdr:sp macro="" textlink="">
      <xdr:nvSpPr>
        <xdr:cNvPr id="244" name="テキスト ボックス 243"/>
        <xdr:cNvSpPr txBox="1"/>
      </xdr:nvSpPr>
      <xdr:spPr>
        <a:xfrm>
          <a:off x="1719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82677</xdr:rowOff>
    </xdr:from>
    <xdr:to>
      <xdr:col>6</xdr:col>
      <xdr:colOff>38100</xdr:colOff>
      <xdr:row>97</xdr:row>
      <xdr:rowOff>12827</xdr:rowOff>
    </xdr:to>
    <xdr:sp macro="" textlink="">
      <xdr:nvSpPr>
        <xdr:cNvPr id="245" name="フローチャート: 判断 244"/>
        <xdr:cNvSpPr/>
      </xdr:nvSpPr>
      <xdr:spPr>
        <a:xfrm>
          <a:off x="1079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29354</xdr:rowOff>
    </xdr:from>
    <xdr:ext cx="599010" cy="259045"/>
    <xdr:sp macro="" textlink="">
      <xdr:nvSpPr>
        <xdr:cNvPr id="246" name="テキスト ボックス 245"/>
        <xdr:cNvSpPr txBox="1"/>
      </xdr:nvSpPr>
      <xdr:spPr>
        <a:xfrm>
          <a:off x="830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38188</xdr:rowOff>
    </xdr:from>
    <xdr:to>
      <xdr:col>24</xdr:col>
      <xdr:colOff>114300</xdr:colOff>
      <xdr:row>98</xdr:row>
      <xdr:rowOff>139788</xdr:rowOff>
    </xdr:to>
    <xdr:sp macro="" textlink="">
      <xdr:nvSpPr>
        <xdr:cNvPr id="252" name="楕円 251"/>
        <xdr:cNvSpPr/>
      </xdr:nvSpPr>
      <xdr:spPr>
        <a:xfrm>
          <a:off x="4584700" y="168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16615</xdr:rowOff>
    </xdr:from>
    <xdr:ext cx="534377" cy="259045"/>
    <xdr:sp macro="" textlink="">
      <xdr:nvSpPr>
        <xdr:cNvPr id="253" name="扶助費該当値テキスト"/>
        <xdr:cNvSpPr txBox="1"/>
      </xdr:nvSpPr>
      <xdr:spPr>
        <a:xfrm>
          <a:off x="4686300" y="168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86449</xdr:rowOff>
    </xdr:from>
    <xdr:to>
      <xdr:col>20</xdr:col>
      <xdr:colOff>38100</xdr:colOff>
      <xdr:row>99</xdr:row>
      <xdr:rowOff>16599</xdr:rowOff>
    </xdr:to>
    <xdr:sp macro="" textlink="">
      <xdr:nvSpPr>
        <xdr:cNvPr id="254" name="楕円 253"/>
        <xdr:cNvSpPr/>
      </xdr:nvSpPr>
      <xdr:spPr>
        <a:xfrm>
          <a:off x="3746500" y="1688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7726</xdr:rowOff>
    </xdr:from>
    <xdr:ext cx="534377" cy="259045"/>
    <xdr:sp macro="" textlink="">
      <xdr:nvSpPr>
        <xdr:cNvPr id="255" name="テキスト ボックス 254"/>
        <xdr:cNvSpPr txBox="1"/>
      </xdr:nvSpPr>
      <xdr:spPr>
        <a:xfrm>
          <a:off x="3530111" y="1698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108026</xdr:rowOff>
    </xdr:from>
    <xdr:to>
      <xdr:col>15</xdr:col>
      <xdr:colOff>101600</xdr:colOff>
      <xdr:row>99</xdr:row>
      <xdr:rowOff>38176</xdr:rowOff>
    </xdr:to>
    <xdr:sp macro="" textlink="">
      <xdr:nvSpPr>
        <xdr:cNvPr id="256" name="楕円 255"/>
        <xdr:cNvSpPr/>
      </xdr:nvSpPr>
      <xdr:spPr>
        <a:xfrm>
          <a:off x="2857500" y="1691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29303</xdr:rowOff>
    </xdr:from>
    <xdr:ext cx="534377" cy="259045"/>
    <xdr:sp macro="" textlink="">
      <xdr:nvSpPr>
        <xdr:cNvPr id="257" name="テキスト ボックス 256"/>
        <xdr:cNvSpPr txBox="1"/>
      </xdr:nvSpPr>
      <xdr:spPr>
        <a:xfrm>
          <a:off x="2641111" y="1700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142176</xdr:rowOff>
    </xdr:from>
    <xdr:to>
      <xdr:col>10</xdr:col>
      <xdr:colOff>165100</xdr:colOff>
      <xdr:row>99</xdr:row>
      <xdr:rowOff>72326</xdr:rowOff>
    </xdr:to>
    <xdr:sp macro="" textlink="">
      <xdr:nvSpPr>
        <xdr:cNvPr id="258" name="楕円 257"/>
        <xdr:cNvSpPr/>
      </xdr:nvSpPr>
      <xdr:spPr>
        <a:xfrm>
          <a:off x="1968500" y="169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63453</xdr:rowOff>
    </xdr:from>
    <xdr:ext cx="534377" cy="259045"/>
    <xdr:sp macro="" textlink="">
      <xdr:nvSpPr>
        <xdr:cNvPr id="259" name="テキスト ボックス 258"/>
        <xdr:cNvSpPr txBox="1"/>
      </xdr:nvSpPr>
      <xdr:spPr>
        <a:xfrm>
          <a:off x="1752111" y="1703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24473</xdr:rowOff>
    </xdr:from>
    <xdr:to>
      <xdr:col>6</xdr:col>
      <xdr:colOff>38100</xdr:colOff>
      <xdr:row>99</xdr:row>
      <xdr:rowOff>126073</xdr:rowOff>
    </xdr:to>
    <xdr:sp macro="" textlink="">
      <xdr:nvSpPr>
        <xdr:cNvPr id="260" name="楕円 259"/>
        <xdr:cNvSpPr/>
      </xdr:nvSpPr>
      <xdr:spPr>
        <a:xfrm>
          <a:off x="1079500" y="1699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117200</xdr:rowOff>
    </xdr:from>
    <xdr:ext cx="534377" cy="259045"/>
    <xdr:sp macro="" textlink="">
      <xdr:nvSpPr>
        <xdr:cNvPr id="261" name="テキスト ボックス 260"/>
        <xdr:cNvSpPr txBox="1"/>
      </xdr:nvSpPr>
      <xdr:spPr>
        <a:xfrm>
          <a:off x="863111" y="1709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12043</xdr:rowOff>
    </xdr:from>
    <xdr:to>
      <xdr:col>54</xdr:col>
      <xdr:colOff>189865</xdr:colOff>
      <xdr:row>37</xdr:row>
      <xdr:rowOff>137806</xdr:rowOff>
    </xdr:to>
    <xdr:cxnSp macro="">
      <xdr:nvCxnSpPr>
        <xdr:cNvPr id="288" name="直線コネクタ 287"/>
        <xdr:cNvCxnSpPr/>
      </xdr:nvCxnSpPr>
      <xdr:spPr>
        <a:xfrm flipV="1">
          <a:off x="10475595" y="5326993"/>
          <a:ext cx="1270" cy="115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141633</xdr:rowOff>
    </xdr:from>
    <xdr:ext cx="534377" cy="259045"/>
    <xdr:sp macro="" textlink="">
      <xdr:nvSpPr>
        <xdr:cNvPr id="289" name="補助費等最小値テキスト"/>
        <xdr:cNvSpPr txBox="1"/>
      </xdr:nvSpPr>
      <xdr:spPr>
        <a:xfrm>
          <a:off x="10528300" y="648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137806</xdr:rowOff>
    </xdr:from>
    <xdr:to>
      <xdr:col>55</xdr:col>
      <xdr:colOff>88900</xdr:colOff>
      <xdr:row>37</xdr:row>
      <xdr:rowOff>137806</xdr:rowOff>
    </xdr:to>
    <xdr:cxnSp macro="">
      <xdr:nvCxnSpPr>
        <xdr:cNvPr id="290" name="直線コネクタ 289"/>
        <xdr:cNvCxnSpPr/>
      </xdr:nvCxnSpPr>
      <xdr:spPr>
        <a:xfrm>
          <a:off x="10388600" y="648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130170</xdr:rowOff>
    </xdr:from>
    <xdr:ext cx="534377" cy="259045"/>
    <xdr:sp macro="" textlink="">
      <xdr:nvSpPr>
        <xdr:cNvPr id="291" name="補助費等最大値テキスト"/>
        <xdr:cNvSpPr txBox="1"/>
      </xdr:nvSpPr>
      <xdr:spPr>
        <a:xfrm>
          <a:off x="10528300" y="510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12043</xdr:rowOff>
    </xdr:from>
    <xdr:to>
      <xdr:col>55</xdr:col>
      <xdr:colOff>88900</xdr:colOff>
      <xdr:row>31</xdr:row>
      <xdr:rowOff>12043</xdr:rowOff>
    </xdr:to>
    <xdr:cxnSp macro="">
      <xdr:nvCxnSpPr>
        <xdr:cNvPr id="292" name="直線コネクタ 291"/>
        <xdr:cNvCxnSpPr/>
      </xdr:nvCxnSpPr>
      <xdr:spPr>
        <a:xfrm>
          <a:off x="10388600" y="5326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108545</xdr:rowOff>
    </xdr:from>
    <xdr:to>
      <xdr:col>55</xdr:col>
      <xdr:colOff>0</xdr:colOff>
      <xdr:row>38</xdr:row>
      <xdr:rowOff>47640</xdr:rowOff>
    </xdr:to>
    <xdr:cxnSp macro="">
      <xdr:nvCxnSpPr>
        <xdr:cNvPr id="293" name="直線コネクタ 292"/>
        <xdr:cNvCxnSpPr/>
      </xdr:nvCxnSpPr>
      <xdr:spPr>
        <a:xfrm flipV="1">
          <a:off x="9639300" y="6452195"/>
          <a:ext cx="838200" cy="11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84704</xdr:rowOff>
    </xdr:from>
    <xdr:ext cx="534377" cy="259045"/>
    <xdr:sp macro="" textlink="">
      <xdr:nvSpPr>
        <xdr:cNvPr id="294" name="補助費等平均値テキスト"/>
        <xdr:cNvSpPr txBox="1"/>
      </xdr:nvSpPr>
      <xdr:spPr>
        <a:xfrm>
          <a:off x="10528300" y="5742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61827</xdr:rowOff>
    </xdr:from>
    <xdr:to>
      <xdr:col>55</xdr:col>
      <xdr:colOff>50800</xdr:colOff>
      <xdr:row>34</xdr:row>
      <xdr:rowOff>163427</xdr:rowOff>
    </xdr:to>
    <xdr:sp macro="" textlink="">
      <xdr:nvSpPr>
        <xdr:cNvPr id="295" name="フローチャート: 判断 294"/>
        <xdr:cNvSpPr/>
      </xdr:nvSpPr>
      <xdr:spPr>
        <a:xfrm>
          <a:off x="10426700" y="589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47640</xdr:rowOff>
    </xdr:from>
    <xdr:to>
      <xdr:col>50</xdr:col>
      <xdr:colOff>114300</xdr:colOff>
      <xdr:row>38</xdr:row>
      <xdr:rowOff>49566</xdr:rowOff>
    </xdr:to>
    <xdr:cxnSp macro="">
      <xdr:nvCxnSpPr>
        <xdr:cNvPr id="296" name="直線コネクタ 295"/>
        <xdr:cNvCxnSpPr/>
      </xdr:nvCxnSpPr>
      <xdr:spPr>
        <a:xfrm flipV="1">
          <a:off x="8750300" y="6562740"/>
          <a:ext cx="889000" cy="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77111</xdr:rowOff>
    </xdr:from>
    <xdr:to>
      <xdr:col>50</xdr:col>
      <xdr:colOff>165100</xdr:colOff>
      <xdr:row>35</xdr:row>
      <xdr:rowOff>7261</xdr:rowOff>
    </xdr:to>
    <xdr:sp macro="" textlink="">
      <xdr:nvSpPr>
        <xdr:cNvPr id="297" name="フローチャート: 判断 296"/>
        <xdr:cNvSpPr/>
      </xdr:nvSpPr>
      <xdr:spPr>
        <a:xfrm>
          <a:off x="9588500" y="590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23788</xdr:rowOff>
    </xdr:from>
    <xdr:ext cx="534377" cy="259045"/>
    <xdr:sp macro="" textlink="">
      <xdr:nvSpPr>
        <xdr:cNvPr id="298" name="テキスト ボックス 297"/>
        <xdr:cNvSpPr txBox="1"/>
      </xdr:nvSpPr>
      <xdr:spPr>
        <a:xfrm>
          <a:off x="9372111" y="568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42512</xdr:rowOff>
    </xdr:from>
    <xdr:to>
      <xdr:col>45</xdr:col>
      <xdr:colOff>177800</xdr:colOff>
      <xdr:row>38</xdr:row>
      <xdr:rowOff>49566</xdr:rowOff>
    </xdr:to>
    <xdr:cxnSp macro="">
      <xdr:nvCxnSpPr>
        <xdr:cNvPr id="299" name="直線コネクタ 298"/>
        <xdr:cNvCxnSpPr/>
      </xdr:nvCxnSpPr>
      <xdr:spPr>
        <a:xfrm>
          <a:off x="7861300" y="6557612"/>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89847</xdr:rowOff>
    </xdr:from>
    <xdr:to>
      <xdr:col>46</xdr:col>
      <xdr:colOff>38100</xdr:colOff>
      <xdr:row>35</xdr:row>
      <xdr:rowOff>19997</xdr:rowOff>
    </xdr:to>
    <xdr:sp macro="" textlink="">
      <xdr:nvSpPr>
        <xdr:cNvPr id="300" name="フローチャート: 判断 299"/>
        <xdr:cNvSpPr/>
      </xdr:nvSpPr>
      <xdr:spPr>
        <a:xfrm>
          <a:off x="8699500" y="591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36524</xdr:rowOff>
    </xdr:from>
    <xdr:ext cx="534377" cy="259045"/>
    <xdr:sp macro="" textlink="">
      <xdr:nvSpPr>
        <xdr:cNvPr id="301" name="テキスト ボックス 300"/>
        <xdr:cNvSpPr txBox="1"/>
      </xdr:nvSpPr>
      <xdr:spPr>
        <a:xfrm>
          <a:off x="8483111" y="569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25041</xdr:rowOff>
    </xdr:from>
    <xdr:to>
      <xdr:col>41</xdr:col>
      <xdr:colOff>50800</xdr:colOff>
      <xdr:row>38</xdr:row>
      <xdr:rowOff>42512</xdr:rowOff>
    </xdr:to>
    <xdr:cxnSp macro="">
      <xdr:nvCxnSpPr>
        <xdr:cNvPr id="302" name="直線コネクタ 301"/>
        <xdr:cNvCxnSpPr/>
      </xdr:nvCxnSpPr>
      <xdr:spPr>
        <a:xfrm>
          <a:off x="6972300" y="6540141"/>
          <a:ext cx="889000" cy="1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79658</xdr:rowOff>
    </xdr:from>
    <xdr:to>
      <xdr:col>41</xdr:col>
      <xdr:colOff>101600</xdr:colOff>
      <xdr:row>35</xdr:row>
      <xdr:rowOff>9808</xdr:rowOff>
    </xdr:to>
    <xdr:sp macro="" textlink="">
      <xdr:nvSpPr>
        <xdr:cNvPr id="303" name="フローチャート: 判断 302"/>
        <xdr:cNvSpPr/>
      </xdr:nvSpPr>
      <xdr:spPr>
        <a:xfrm>
          <a:off x="7810500" y="590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26335</xdr:rowOff>
    </xdr:from>
    <xdr:ext cx="534377" cy="259045"/>
    <xdr:sp macro="" textlink="">
      <xdr:nvSpPr>
        <xdr:cNvPr id="304" name="テキスト ボックス 303"/>
        <xdr:cNvSpPr txBox="1"/>
      </xdr:nvSpPr>
      <xdr:spPr>
        <a:xfrm>
          <a:off x="7594111" y="568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60031</xdr:rowOff>
    </xdr:from>
    <xdr:to>
      <xdr:col>36</xdr:col>
      <xdr:colOff>165100</xdr:colOff>
      <xdr:row>34</xdr:row>
      <xdr:rowOff>161631</xdr:rowOff>
    </xdr:to>
    <xdr:sp macro="" textlink="">
      <xdr:nvSpPr>
        <xdr:cNvPr id="305" name="フローチャート: 判断 304"/>
        <xdr:cNvSpPr/>
      </xdr:nvSpPr>
      <xdr:spPr>
        <a:xfrm>
          <a:off x="6921500" y="58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6708</xdr:rowOff>
    </xdr:from>
    <xdr:ext cx="534377" cy="259045"/>
    <xdr:sp macro="" textlink="">
      <xdr:nvSpPr>
        <xdr:cNvPr id="306" name="テキスト ボックス 305"/>
        <xdr:cNvSpPr txBox="1"/>
      </xdr:nvSpPr>
      <xdr:spPr>
        <a:xfrm>
          <a:off x="6705111" y="566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57745</xdr:rowOff>
    </xdr:from>
    <xdr:to>
      <xdr:col>55</xdr:col>
      <xdr:colOff>50800</xdr:colOff>
      <xdr:row>37</xdr:row>
      <xdr:rowOff>159345</xdr:rowOff>
    </xdr:to>
    <xdr:sp macro="" textlink="">
      <xdr:nvSpPr>
        <xdr:cNvPr id="312" name="楕円 311"/>
        <xdr:cNvSpPr/>
      </xdr:nvSpPr>
      <xdr:spPr>
        <a:xfrm>
          <a:off x="10426700" y="64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144122</xdr:rowOff>
    </xdr:from>
    <xdr:ext cx="534377" cy="259045"/>
    <xdr:sp macro="" textlink="">
      <xdr:nvSpPr>
        <xdr:cNvPr id="313" name="補助費等該当値テキスト"/>
        <xdr:cNvSpPr txBox="1"/>
      </xdr:nvSpPr>
      <xdr:spPr>
        <a:xfrm>
          <a:off x="10528300" y="631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168290</xdr:rowOff>
    </xdr:from>
    <xdr:to>
      <xdr:col>50</xdr:col>
      <xdr:colOff>165100</xdr:colOff>
      <xdr:row>38</xdr:row>
      <xdr:rowOff>98440</xdr:rowOff>
    </xdr:to>
    <xdr:sp macro="" textlink="">
      <xdr:nvSpPr>
        <xdr:cNvPr id="314" name="楕円 313"/>
        <xdr:cNvSpPr/>
      </xdr:nvSpPr>
      <xdr:spPr>
        <a:xfrm>
          <a:off x="9588500" y="651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89567</xdr:rowOff>
    </xdr:from>
    <xdr:ext cx="534377" cy="259045"/>
    <xdr:sp macro="" textlink="">
      <xdr:nvSpPr>
        <xdr:cNvPr id="315" name="テキスト ボックス 314"/>
        <xdr:cNvSpPr txBox="1"/>
      </xdr:nvSpPr>
      <xdr:spPr>
        <a:xfrm>
          <a:off x="9372111" y="66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170216</xdr:rowOff>
    </xdr:from>
    <xdr:to>
      <xdr:col>46</xdr:col>
      <xdr:colOff>38100</xdr:colOff>
      <xdr:row>38</xdr:row>
      <xdr:rowOff>100366</xdr:rowOff>
    </xdr:to>
    <xdr:sp macro="" textlink="">
      <xdr:nvSpPr>
        <xdr:cNvPr id="316" name="楕円 315"/>
        <xdr:cNvSpPr/>
      </xdr:nvSpPr>
      <xdr:spPr>
        <a:xfrm>
          <a:off x="8699500" y="651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91493</xdr:rowOff>
    </xdr:from>
    <xdr:ext cx="534377" cy="259045"/>
    <xdr:sp macro="" textlink="">
      <xdr:nvSpPr>
        <xdr:cNvPr id="317" name="テキスト ボックス 316"/>
        <xdr:cNvSpPr txBox="1"/>
      </xdr:nvSpPr>
      <xdr:spPr>
        <a:xfrm>
          <a:off x="8483111" y="660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163162</xdr:rowOff>
    </xdr:from>
    <xdr:to>
      <xdr:col>41</xdr:col>
      <xdr:colOff>101600</xdr:colOff>
      <xdr:row>38</xdr:row>
      <xdr:rowOff>93312</xdr:rowOff>
    </xdr:to>
    <xdr:sp macro="" textlink="">
      <xdr:nvSpPr>
        <xdr:cNvPr id="318" name="楕円 317"/>
        <xdr:cNvSpPr/>
      </xdr:nvSpPr>
      <xdr:spPr>
        <a:xfrm>
          <a:off x="7810500" y="650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84439</xdr:rowOff>
    </xdr:from>
    <xdr:ext cx="534377" cy="259045"/>
    <xdr:sp macro="" textlink="">
      <xdr:nvSpPr>
        <xdr:cNvPr id="319" name="テキスト ボックス 318"/>
        <xdr:cNvSpPr txBox="1"/>
      </xdr:nvSpPr>
      <xdr:spPr>
        <a:xfrm>
          <a:off x="7594111" y="65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145691</xdr:rowOff>
    </xdr:from>
    <xdr:to>
      <xdr:col>36</xdr:col>
      <xdr:colOff>165100</xdr:colOff>
      <xdr:row>38</xdr:row>
      <xdr:rowOff>75840</xdr:rowOff>
    </xdr:to>
    <xdr:sp macro="" textlink="">
      <xdr:nvSpPr>
        <xdr:cNvPr id="320" name="楕円 319"/>
        <xdr:cNvSpPr/>
      </xdr:nvSpPr>
      <xdr:spPr>
        <a:xfrm>
          <a:off x="6921500" y="64893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66968</xdr:rowOff>
    </xdr:from>
    <xdr:ext cx="534377" cy="259045"/>
    <xdr:sp macro="" textlink="">
      <xdr:nvSpPr>
        <xdr:cNvPr id="321" name="テキスト ボックス 320"/>
        <xdr:cNvSpPr txBox="1"/>
      </xdr:nvSpPr>
      <xdr:spPr>
        <a:xfrm>
          <a:off x="6705111" y="65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49688</xdr:rowOff>
    </xdr:from>
    <xdr:to>
      <xdr:col>54</xdr:col>
      <xdr:colOff>189865</xdr:colOff>
      <xdr:row>58</xdr:row>
      <xdr:rowOff>13818</xdr:rowOff>
    </xdr:to>
    <xdr:cxnSp macro="">
      <xdr:nvCxnSpPr>
        <xdr:cNvPr id="346" name="直線コネクタ 345"/>
        <xdr:cNvCxnSpPr/>
      </xdr:nvCxnSpPr>
      <xdr:spPr>
        <a:xfrm flipV="1">
          <a:off x="10475595" y="8793638"/>
          <a:ext cx="1270" cy="116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17645</xdr:rowOff>
    </xdr:from>
    <xdr:ext cx="534377" cy="259045"/>
    <xdr:sp macro="" textlink="">
      <xdr:nvSpPr>
        <xdr:cNvPr id="347" name="普通建設事業費最小値テキスト"/>
        <xdr:cNvSpPr txBox="1"/>
      </xdr:nvSpPr>
      <xdr:spPr>
        <a:xfrm>
          <a:off x="10528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13818</xdr:rowOff>
    </xdr:from>
    <xdr:to>
      <xdr:col>55</xdr:col>
      <xdr:colOff>88900</xdr:colOff>
      <xdr:row>58</xdr:row>
      <xdr:rowOff>13818</xdr:rowOff>
    </xdr:to>
    <xdr:cxnSp macro="">
      <xdr:nvCxnSpPr>
        <xdr:cNvPr id="348" name="直線コネクタ 347"/>
        <xdr:cNvCxnSpPr/>
      </xdr:nvCxnSpPr>
      <xdr:spPr>
        <a:xfrm>
          <a:off x="10388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167815</xdr:rowOff>
    </xdr:from>
    <xdr:ext cx="534377" cy="259045"/>
    <xdr:sp macro="" textlink="">
      <xdr:nvSpPr>
        <xdr:cNvPr id="349" name="普通建設事業費最大値テキスト"/>
        <xdr:cNvSpPr txBox="1"/>
      </xdr:nvSpPr>
      <xdr:spPr>
        <a:xfrm>
          <a:off x="10528300" y="85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49688</xdr:rowOff>
    </xdr:from>
    <xdr:to>
      <xdr:col>55</xdr:col>
      <xdr:colOff>88900</xdr:colOff>
      <xdr:row>51</xdr:row>
      <xdr:rowOff>49688</xdr:rowOff>
    </xdr:to>
    <xdr:cxnSp macro="">
      <xdr:nvCxnSpPr>
        <xdr:cNvPr id="350" name="直線コネクタ 349"/>
        <xdr:cNvCxnSpPr/>
      </xdr:nvCxnSpPr>
      <xdr:spPr>
        <a:xfrm>
          <a:off x="10388600" y="879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87370</xdr:rowOff>
    </xdr:from>
    <xdr:to>
      <xdr:col>55</xdr:col>
      <xdr:colOff>0</xdr:colOff>
      <xdr:row>55</xdr:row>
      <xdr:rowOff>50698</xdr:rowOff>
    </xdr:to>
    <xdr:cxnSp macro="">
      <xdr:nvCxnSpPr>
        <xdr:cNvPr id="351" name="直線コネクタ 350"/>
        <xdr:cNvCxnSpPr/>
      </xdr:nvCxnSpPr>
      <xdr:spPr>
        <a:xfrm>
          <a:off x="9639300" y="9345670"/>
          <a:ext cx="838200" cy="13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166412</xdr:rowOff>
    </xdr:from>
    <xdr:ext cx="534377" cy="259045"/>
    <xdr:sp macro="" textlink="">
      <xdr:nvSpPr>
        <xdr:cNvPr id="352" name="普通建設事業費平均値テキスト"/>
        <xdr:cNvSpPr txBox="1"/>
      </xdr:nvSpPr>
      <xdr:spPr>
        <a:xfrm>
          <a:off x="10528300" y="92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143535</xdr:rowOff>
    </xdr:from>
    <xdr:to>
      <xdr:col>55</xdr:col>
      <xdr:colOff>50800</xdr:colOff>
      <xdr:row>55</xdr:row>
      <xdr:rowOff>73685</xdr:rowOff>
    </xdr:to>
    <xdr:sp macro="" textlink="">
      <xdr:nvSpPr>
        <xdr:cNvPr id="353" name="フローチャート: 判断 352"/>
        <xdr:cNvSpPr/>
      </xdr:nvSpPr>
      <xdr:spPr>
        <a:xfrm>
          <a:off x="10426700" y="94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87370</xdr:rowOff>
    </xdr:from>
    <xdr:to>
      <xdr:col>50</xdr:col>
      <xdr:colOff>114300</xdr:colOff>
      <xdr:row>54</xdr:row>
      <xdr:rowOff>119164</xdr:rowOff>
    </xdr:to>
    <xdr:cxnSp macro="">
      <xdr:nvCxnSpPr>
        <xdr:cNvPr id="354" name="直線コネクタ 353"/>
        <xdr:cNvCxnSpPr/>
      </xdr:nvCxnSpPr>
      <xdr:spPr>
        <a:xfrm flipV="1">
          <a:off x="8750300" y="9345670"/>
          <a:ext cx="889000" cy="3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13748</xdr:rowOff>
    </xdr:from>
    <xdr:to>
      <xdr:col>50</xdr:col>
      <xdr:colOff>165100</xdr:colOff>
      <xdr:row>55</xdr:row>
      <xdr:rowOff>115348</xdr:rowOff>
    </xdr:to>
    <xdr:sp macro="" textlink="">
      <xdr:nvSpPr>
        <xdr:cNvPr id="355" name="フローチャート: 判断 354"/>
        <xdr:cNvSpPr/>
      </xdr:nvSpPr>
      <xdr:spPr>
        <a:xfrm>
          <a:off x="9588500" y="94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106475</xdr:rowOff>
    </xdr:from>
    <xdr:ext cx="534377" cy="259045"/>
    <xdr:sp macro="" textlink="">
      <xdr:nvSpPr>
        <xdr:cNvPr id="356" name="テキスト ボックス 355"/>
        <xdr:cNvSpPr txBox="1"/>
      </xdr:nvSpPr>
      <xdr:spPr>
        <a:xfrm>
          <a:off x="9372111" y="95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119164</xdr:rowOff>
    </xdr:from>
    <xdr:to>
      <xdr:col>45</xdr:col>
      <xdr:colOff>177800</xdr:colOff>
      <xdr:row>56</xdr:row>
      <xdr:rowOff>43173</xdr:rowOff>
    </xdr:to>
    <xdr:cxnSp macro="">
      <xdr:nvCxnSpPr>
        <xdr:cNvPr id="357" name="直線コネクタ 356"/>
        <xdr:cNvCxnSpPr/>
      </xdr:nvCxnSpPr>
      <xdr:spPr>
        <a:xfrm flipV="1">
          <a:off x="7861300" y="9377464"/>
          <a:ext cx="889000" cy="26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52762</xdr:rowOff>
    </xdr:from>
    <xdr:to>
      <xdr:col>46</xdr:col>
      <xdr:colOff>38100</xdr:colOff>
      <xdr:row>55</xdr:row>
      <xdr:rowOff>154362</xdr:rowOff>
    </xdr:to>
    <xdr:sp macro="" textlink="">
      <xdr:nvSpPr>
        <xdr:cNvPr id="358" name="フローチャート: 判断 357"/>
        <xdr:cNvSpPr/>
      </xdr:nvSpPr>
      <xdr:spPr>
        <a:xfrm>
          <a:off x="8699500" y="94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145489</xdr:rowOff>
    </xdr:from>
    <xdr:ext cx="534377" cy="259045"/>
    <xdr:sp macro="" textlink="">
      <xdr:nvSpPr>
        <xdr:cNvPr id="359" name="テキスト ボックス 358"/>
        <xdr:cNvSpPr txBox="1"/>
      </xdr:nvSpPr>
      <xdr:spPr>
        <a:xfrm>
          <a:off x="8483111" y="957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144653</xdr:rowOff>
    </xdr:from>
    <xdr:to>
      <xdr:col>41</xdr:col>
      <xdr:colOff>50800</xdr:colOff>
      <xdr:row>56</xdr:row>
      <xdr:rowOff>43173</xdr:rowOff>
    </xdr:to>
    <xdr:cxnSp macro="">
      <xdr:nvCxnSpPr>
        <xdr:cNvPr id="360" name="直線コネクタ 359"/>
        <xdr:cNvCxnSpPr/>
      </xdr:nvCxnSpPr>
      <xdr:spPr>
        <a:xfrm>
          <a:off x="6972300" y="9574403"/>
          <a:ext cx="889000" cy="6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75870</xdr:rowOff>
    </xdr:from>
    <xdr:to>
      <xdr:col>41</xdr:col>
      <xdr:colOff>101600</xdr:colOff>
      <xdr:row>56</xdr:row>
      <xdr:rowOff>6020</xdr:rowOff>
    </xdr:to>
    <xdr:sp macro="" textlink="">
      <xdr:nvSpPr>
        <xdr:cNvPr id="361" name="フローチャート: 判断 360"/>
        <xdr:cNvSpPr/>
      </xdr:nvSpPr>
      <xdr:spPr>
        <a:xfrm>
          <a:off x="7810500" y="950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22547</xdr:rowOff>
    </xdr:from>
    <xdr:ext cx="534377" cy="259045"/>
    <xdr:sp macro="" textlink="">
      <xdr:nvSpPr>
        <xdr:cNvPr id="362" name="テキスト ボックス 361"/>
        <xdr:cNvSpPr txBox="1"/>
      </xdr:nvSpPr>
      <xdr:spPr>
        <a:xfrm>
          <a:off x="7594111" y="928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71793</xdr:rowOff>
    </xdr:from>
    <xdr:to>
      <xdr:col>36</xdr:col>
      <xdr:colOff>165100</xdr:colOff>
      <xdr:row>56</xdr:row>
      <xdr:rowOff>1943</xdr:rowOff>
    </xdr:to>
    <xdr:sp macro="" textlink="">
      <xdr:nvSpPr>
        <xdr:cNvPr id="363" name="フローチャート: 判断 362"/>
        <xdr:cNvSpPr/>
      </xdr:nvSpPr>
      <xdr:spPr>
        <a:xfrm>
          <a:off x="69215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18470</xdr:rowOff>
    </xdr:from>
    <xdr:ext cx="534377" cy="259045"/>
    <xdr:sp macro="" textlink="">
      <xdr:nvSpPr>
        <xdr:cNvPr id="364" name="テキスト ボックス 363"/>
        <xdr:cNvSpPr txBox="1"/>
      </xdr:nvSpPr>
      <xdr:spPr>
        <a:xfrm>
          <a:off x="6705111" y="927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171348</xdr:rowOff>
    </xdr:from>
    <xdr:to>
      <xdr:col>55</xdr:col>
      <xdr:colOff>50800</xdr:colOff>
      <xdr:row>55</xdr:row>
      <xdr:rowOff>101498</xdr:rowOff>
    </xdr:to>
    <xdr:sp macro="" textlink="">
      <xdr:nvSpPr>
        <xdr:cNvPr id="370" name="楕円 369"/>
        <xdr:cNvSpPr/>
      </xdr:nvSpPr>
      <xdr:spPr>
        <a:xfrm>
          <a:off x="10426700" y="942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149775</xdr:rowOff>
    </xdr:from>
    <xdr:ext cx="534377" cy="259045"/>
    <xdr:sp macro="" textlink="">
      <xdr:nvSpPr>
        <xdr:cNvPr id="371" name="普通建設事業費該当値テキスト"/>
        <xdr:cNvSpPr txBox="1"/>
      </xdr:nvSpPr>
      <xdr:spPr>
        <a:xfrm>
          <a:off x="10528300" y="940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36570</xdr:rowOff>
    </xdr:from>
    <xdr:to>
      <xdr:col>50</xdr:col>
      <xdr:colOff>165100</xdr:colOff>
      <xdr:row>54</xdr:row>
      <xdr:rowOff>138170</xdr:rowOff>
    </xdr:to>
    <xdr:sp macro="" textlink="">
      <xdr:nvSpPr>
        <xdr:cNvPr id="372" name="楕円 371"/>
        <xdr:cNvSpPr/>
      </xdr:nvSpPr>
      <xdr:spPr>
        <a:xfrm>
          <a:off x="9588500" y="929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154697</xdr:rowOff>
    </xdr:from>
    <xdr:ext cx="534377" cy="259045"/>
    <xdr:sp macro="" textlink="">
      <xdr:nvSpPr>
        <xdr:cNvPr id="373" name="テキスト ボックス 372"/>
        <xdr:cNvSpPr txBox="1"/>
      </xdr:nvSpPr>
      <xdr:spPr>
        <a:xfrm>
          <a:off x="9372111" y="907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68364</xdr:rowOff>
    </xdr:from>
    <xdr:to>
      <xdr:col>46</xdr:col>
      <xdr:colOff>38100</xdr:colOff>
      <xdr:row>54</xdr:row>
      <xdr:rowOff>169964</xdr:rowOff>
    </xdr:to>
    <xdr:sp macro="" textlink="">
      <xdr:nvSpPr>
        <xdr:cNvPr id="374" name="楕円 373"/>
        <xdr:cNvSpPr/>
      </xdr:nvSpPr>
      <xdr:spPr>
        <a:xfrm>
          <a:off x="8699500" y="932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15041</xdr:rowOff>
    </xdr:from>
    <xdr:ext cx="534377" cy="259045"/>
    <xdr:sp macro="" textlink="">
      <xdr:nvSpPr>
        <xdr:cNvPr id="375" name="テキスト ボックス 374"/>
        <xdr:cNvSpPr txBox="1"/>
      </xdr:nvSpPr>
      <xdr:spPr>
        <a:xfrm>
          <a:off x="8483111" y="91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163823</xdr:rowOff>
    </xdr:from>
    <xdr:to>
      <xdr:col>41</xdr:col>
      <xdr:colOff>101600</xdr:colOff>
      <xdr:row>56</xdr:row>
      <xdr:rowOff>93973</xdr:rowOff>
    </xdr:to>
    <xdr:sp macro="" textlink="">
      <xdr:nvSpPr>
        <xdr:cNvPr id="376" name="楕円 375"/>
        <xdr:cNvSpPr/>
      </xdr:nvSpPr>
      <xdr:spPr>
        <a:xfrm>
          <a:off x="7810500" y="959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85100</xdr:rowOff>
    </xdr:from>
    <xdr:ext cx="534377" cy="259045"/>
    <xdr:sp macro="" textlink="">
      <xdr:nvSpPr>
        <xdr:cNvPr id="377" name="テキスト ボックス 376"/>
        <xdr:cNvSpPr txBox="1"/>
      </xdr:nvSpPr>
      <xdr:spPr>
        <a:xfrm>
          <a:off x="7594111" y="96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93853</xdr:rowOff>
    </xdr:from>
    <xdr:to>
      <xdr:col>36</xdr:col>
      <xdr:colOff>165100</xdr:colOff>
      <xdr:row>56</xdr:row>
      <xdr:rowOff>24003</xdr:rowOff>
    </xdr:to>
    <xdr:sp macro="" textlink="">
      <xdr:nvSpPr>
        <xdr:cNvPr id="378" name="楕円 377"/>
        <xdr:cNvSpPr/>
      </xdr:nvSpPr>
      <xdr:spPr>
        <a:xfrm>
          <a:off x="6921500" y="952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15130</xdr:rowOff>
    </xdr:from>
    <xdr:ext cx="534377" cy="259045"/>
    <xdr:sp macro="" textlink="">
      <xdr:nvSpPr>
        <xdr:cNvPr id="379" name="テキスト ボックス 378"/>
        <xdr:cNvSpPr txBox="1"/>
      </xdr:nvSpPr>
      <xdr:spPr>
        <a:xfrm>
          <a:off x="6705111" y="961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79153</xdr:rowOff>
    </xdr:from>
    <xdr:to>
      <xdr:col>54</xdr:col>
      <xdr:colOff>189865</xdr:colOff>
      <xdr:row>79</xdr:row>
      <xdr:rowOff>98879</xdr:rowOff>
    </xdr:to>
    <xdr:cxnSp macro="">
      <xdr:nvCxnSpPr>
        <xdr:cNvPr id="405" name="直線コネクタ 404"/>
        <xdr:cNvCxnSpPr/>
      </xdr:nvCxnSpPr>
      <xdr:spPr>
        <a:xfrm flipV="1">
          <a:off x="10475595" y="12080653"/>
          <a:ext cx="1270" cy="156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6"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7" name="直線コネクタ 406"/>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25830</xdr:rowOff>
    </xdr:from>
    <xdr:ext cx="534377" cy="259045"/>
    <xdr:sp macro="" textlink="">
      <xdr:nvSpPr>
        <xdr:cNvPr id="408" name="普通建設事業費 （ うち新規整備　）最大値テキスト"/>
        <xdr:cNvSpPr txBox="1"/>
      </xdr:nvSpPr>
      <xdr:spPr>
        <a:xfrm>
          <a:off x="10528300" y="118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79153</xdr:rowOff>
    </xdr:from>
    <xdr:to>
      <xdr:col>55</xdr:col>
      <xdr:colOff>88900</xdr:colOff>
      <xdr:row>70</xdr:row>
      <xdr:rowOff>79153</xdr:rowOff>
    </xdr:to>
    <xdr:cxnSp macro="">
      <xdr:nvCxnSpPr>
        <xdr:cNvPr id="409" name="直線コネクタ 408"/>
        <xdr:cNvCxnSpPr/>
      </xdr:nvCxnSpPr>
      <xdr:spPr>
        <a:xfrm>
          <a:off x="10388600" y="1208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144076</xdr:rowOff>
    </xdr:from>
    <xdr:to>
      <xdr:col>55</xdr:col>
      <xdr:colOff>0</xdr:colOff>
      <xdr:row>76</xdr:row>
      <xdr:rowOff>96788</xdr:rowOff>
    </xdr:to>
    <xdr:cxnSp macro="">
      <xdr:nvCxnSpPr>
        <xdr:cNvPr id="410" name="直線コネクタ 409"/>
        <xdr:cNvCxnSpPr/>
      </xdr:nvCxnSpPr>
      <xdr:spPr>
        <a:xfrm>
          <a:off x="9639300" y="12831376"/>
          <a:ext cx="838200" cy="29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20925</xdr:rowOff>
    </xdr:from>
    <xdr:ext cx="534377" cy="259045"/>
    <xdr:sp macro="" textlink="">
      <xdr:nvSpPr>
        <xdr:cNvPr id="411" name="普通建設事業費 （ うち新規整備　）平均値テキスト"/>
        <xdr:cNvSpPr txBox="1"/>
      </xdr:nvSpPr>
      <xdr:spPr>
        <a:xfrm>
          <a:off x="10528300" y="1287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169498</xdr:rowOff>
    </xdr:from>
    <xdr:to>
      <xdr:col>55</xdr:col>
      <xdr:colOff>50800</xdr:colOff>
      <xdr:row>76</xdr:row>
      <xdr:rowOff>99648</xdr:rowOff>
    </xdr:to>
    <xdr:sp macro="" textlink="">
      <xdr:nvSpPr>
        <xdr:cNvPr id="412" name="フローチャート: 判断 411"/>
        <xdr:cNvSpPr/>
      </xdr:nvSpPr>
      <xdr:spPr>
        <a:xfrm>
          <a:off x="10426700" y="1302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144076</xdr:rowOff>
    </xdr:from>
    <xdr:to>
      <xdr:col>50</xdr:col>
      <xdr:colOff>114300</xdr:colOff>
      <xdr:row>76</xdr:row>
      <xdr:rowOff>76704</xdr:rowOff>
    </xdr:to>
    <xdr:cxnSp macro="">
      <xdr:nvCxnSpPr>
        <xdr:cNvPr id="413" name="直線コネクタ 412"/>
        <xdr:cNvCxnSpPr/>
      </xdr:nvCxnSpPr>
      <xdr:spPr>
        <a:xfrm flipV="1">
          <a:off x="8750300" y="12831376"/>
          <a:ext cx="889000" cy="27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136449</xdr:rowOff>
    </xdr:from>
    <xdr:to>
      <xdr:col>50</xdr:col>
      <xdr:colOff>165100</xdr:colOff>
      <xdr:row>76</xdr:row>
      <xdr:rowOff>66599</xdr:rowOff>
    </xdr:to>
    <xdr:sp macro="" textlink="">
      <xdr:nvSpPr>
        <xdr:cNvPr id="414" name="フローチャート: 判断 413"/>
        <xdr:cNvSpPr/>
      </xdr:nvSpPr>
      <xdr:spPr>
        <a:xfrm>
          <a:off x="9588500" y="129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57726</xdr:rowOff>
    </xdr:from>
    <xdr:ext cx="534377" cy="259045"/>
    <xdr:sp macro="" textlink="">
      <xdr:nvSpPr>
        <xdr:cNvPr id="415" name="テキスト ボックス 414"/>
        <xdr:cNvSpPr txBox="1"/>
      </xdr:nvSpPr>
      <xdr:spPr>
        <a:xfrm>
          <a:off x="9372111" y="1308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76704</xdr:rowOff>
    </xdr:from>
    <xdr:to>
      <xdr:col>45</xdr:col>
      <xdr:colOff>177800</xdr:colOff>
      <xdr:row>77</xdr:row>
      <xdr:rowOff>21351</xdr:rowOff>
    </xdr:to>
    <xdr:cxnSp macro="">
      <xdr:nvCxnSpPr>
        <xdr:cNvPr id="416" name="直線コネクタ 415"/>
        <xdr:cNvCxnSpPr/>
      </xdr:nvCxnSpPr>
      <xdr:spPr>
        <a:xfrm flipV="1">
          <a:off x="7861300" y="13106904"/>
          <a:ext cx="889000" cy="11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5462</xdr:rowOff>
    </xdr:from>
    <xdr:to>
      <xdr:col>46</xdr:col>
      <xdr:colOff>38100</xdr:colOff>
      <xdr:row>76</xdr:row>
      <xdr:rowOff>107062</xdr:rowOff>
    </xdr:to>
    <xdr:sp macro="" textlink="">
      <xdr:nvSpPr>
        <xdr:cNvPr id="417" name="フローチャート: 判断 416"/>
        <xdr:cNvSpPr/>
      </xdr:nvSpPr>
      <xdr:spPr>
        <a:xfrm>
          <a:off x="8699500" y="130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123588</xdr:rowOff>
    </xdr:from>
    <xdr:ext cx="534377" cy="259045"/>
    <xdr:sp macro="" textlink="">
      <xdr:nvSpPr>
        <xdr:cNvPr id="418" name="テキスト ボックス 417"/>
        <xdr:cNvSpPr txBox="1"/>
      </xdr:nvSpPr>
      <xdr:spPr>
        <a:xfrm>
          <a:off x="8483111" y="1281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119616</xdr:rowOff>
    </xdr:from>
    <xdr:to>
      <xdr:col>41</xdr:col>
      <xdr:colOff>50800</xdr:colOff>
      <xdr:row>77</xdr:row>
      <xdr:rowOff>21351</xdr:rowOff>
    </xdr:to>
    <xdr:cxnSp macro="">
      <xdr:nvCxnSpPr>
        <xdr:cNvPr id="419" name="直線コネクタ 418"/>
        <xdr:cNvCxnSpPr/>
      </xdr:nvCxnSpPr>
      <xdr:spPr>
        <a:xfrm>
          <a:off x="6972300" y="12978366"/>
          <a:ext cx="889000" cy="24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52781</xdr:rowOff>
    </xdr:from>
    <xdr:to>
      <xdr:col>41</xdr:col>
      <xdr:colOff>101600</xdr:colOff>
      <xdr:row>76</xdr:row>
      <xdr:rowOff>154381</xdr:rowOff>
    </xdr:to>
    <xdr:sp macro="" textlink="">
      <xdr:nvSpPr>
        <xdr:cNvPr id="420" name="フローチャート: 判断 419"/>
        <xdr:cNvSpPr/>
      </xdr:nvSpPr>
      <xdr:spPr>
        <a:xfrm>
          <a:off x="7810500" y="1308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170908</xdr:rowOff>
    </xdr:from>
    <xdr:ext cx="534377" cy="259045"/>
    <xdr:sp macro="" textlink="">
      <xdr:nvSpPr>
        <xdr:cNvPr id="421" name="テキスト ボックス 420"/>
        <xdr:cNvSpPr txBox="1"/>
      </xdr:nvSpPr>
      <xdr:spPr>
        <a:xfrm>
          <a:off x="7594111" y="1285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55231</xdr:rowOff>
    </xdr:from>
    <xdr:to>
      <xdr:col>36</xdr:col>
      <xdr:colOff>165100</xdr:colOff>
      <xdr:row>75</xdr:row>
      <xdr:rowOff>156831</xdr:rowOff>
    </xdr:to>
    <xdr:sp macro="" textlink="">
      <xdr:nvSpPr>
        <xdr:cNvPr id="422" name="フローチャート: 判断 421"/>
        <xdr:cNvSpPr/>
      </xdr:nvSpPr>
      <xdr:spPr>
        <a:xfrm>
          <a:off x="6921500" y="1291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1908</xdr:rowOff>
    </xdr:from>
    <xdr:ext cx="534377" cy="259045"/>
    <xdr:sp macro="" textlink="">
      <xdr:nvSpPr>
        <xdr:cNvPr id="423" name="テキスト ボックス 422"/>
        <xdr:cNvSpPr txBox="1"/>
      </xdr:nvSpPr>
      <xdr:spPr>
        <a:xfrm>
          <a:off x="6705111" y="1268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45988</xdr:rowOff>
    </xdr:from>
    <xdr:to>
      <xdr:col>55</xdr:col>
      <xdr:colOff>50800</xdr:colOff>
      <xdr:row>76</xdr:row>
      <xdr:rowOff>147588</xdr:rowOff>
    </xdr:to>
    <xdr:sp macro="" textlink="">
      <xdr:nvSpPr>
        <xdr:cNvPr id="429" name="楕円 428"/>
        <xdr:cNvSpPr/>
      </xdr:nvSpPr>
      <xdr:spPr>
        <a:xfrm>
          <a:off x="10426700" y="1307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24415</xdr:rowOff>
    </xdr:from>
    <xdr:ext cx="534377" cy="259045"/>
    <xdr:sp macro="" textlink="">
      <xdr:nvSpPr>
        <xdr:cNvPr id="430" name="普通建設事業費 （ うち新規整備　）該当値テキスト"/>
        <xdr:cNvSpPr txBox="1"/>
      </xdr:nvSpPr>
      <xdr:spPr>
        <a:xfrm>
          <a:off x="10528300" y="1305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93276</xdr:rowOff>
    </xdr:from>
    <xdr:to>
      <xdr:col>50</xdr:col>
      <xdr:colOff>165100</xdr:colOff>
      <xdr:row>75</xdr:row>
      <xdr:rowOff>23426</xdr:rowOff>
    </xdr:to>
    <xdr:sp macro="" textlink="">
      <xdr:nvSpPr>
        <xdr:cNvPr id="431" name="楕円 430"/>
        <xdr:cNvSpPr/>
      </xdr:nvSpPr>
      <xdr:spPr>
        <a:xfrm>
          <a:off x="9588500" y="1278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39953</xdr:rowOff>
    </xdr:from>
    <xdr:ext cx="534377" cy="259045"/>
    <xdr:sp macro="" textlink="">
      <xdr:nvSpPr>
        <xdr:cNvPr id="432" name="テキスト ボックス 431"/>
        <xdr:cNvSpPr txBox="1"/>
      </xdr:nvSpPr>
      <xdr:spPr>
        <a:xfrm>
          <a:off x="9372111" y="1255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25904</xdr:rowOff>
    </xdr:from>
    <xdr:to>
      <xdr:col>46</xdr:col>
      <xdr:colOff>38100</xdr:colOff>
      <xdr:row>76</xdr:row>
      <xdr:rowOff>127504</xdr:rowOff>
    </xdr:to>
    <xdr:sp macro="" textlink="">
      <xdr:nvSpPr>
        <xdr:cNvPr id="433" name="楕円 432"/>
        <xdr:cNvSpPr/>
      </xdr:nvSpPr>
      <xdr:spPr>
        <a:xfrm>
          <a:off x="8699500" y="13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118631</xdr:rowOff>
    </xdr:from>
    <xdr:ext cx="534377" cy="259045"/>
    <xdr:sp macro="" textlink="">
      <xdr:nvSpPr>
        <xdr:cNvPr id="434" name="テキスト ボックス 433"/>
        <xdr:cNvSpPr txBox="1"/>
      </xdr:nvSpPr>
      <xdr:spPr>
        <a:xfrm>
          <a:off x="8483111" y="1314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142001</xdr:rowOff>
    </xdr:from>
    <xdr:to>
      <xdr:col>41</xdr:col>
      <xdr:colOff>101600</xdr:colOff>
      <xdr:row>77</xdr:row>
      <xdr:rowOff>72151</xdr:rowOff>
    </xdr:to>
    <xdr:sp macro="" textlink="">
      <xdr:nvSpPr>
        <xdr:cNvPr id="435" name="楕円 434"/>
        <xdr:cNvSpPr/>
      </xdr:nvSpPr>
      <xdr:spPr>
        <a:xfrm>
          <a:off x="7810500" y="1317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63278</xdr:rowOff>
    </xdr:from>
    <xdr:ext cx="534377" cy="259045"/>
    <xdr:sp macro="" textlink="">
      <xdr:nvSpPr>
        <xdr:cNvPr id="436" name="テキスト ボックス 435"/>
        <xdr:cNvSpPr txBox="1"/>
      </xdr:nvSpPr>
      <xdr:spPr>
        <a:xfrm>
          <a:off x="7594111" y="1326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68816</xdr:rowOff>
    </xdr:from>
    <xdr:to>
      <xdr:col>36</xdr:col>
      <xdr:colOff>165100</xdr:colOff>
      <xdr:row>75</xdr:row>
      <xdr:rowOff>170416</xdr:rowOff>
    </xdr:to>
    <xdr:sp macro="" textlink="">
      <xdr:nvSpPr>
        <xdr:cNvPr id="437" name="楕円 436"/>
        <xdr:cNvSpPr/>
      </xdr:nvSpPr>
      <xdr:spPr>
        <a:xfrm>
          <a:off x="6921500" y="1292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161543</xdr:rowOff>
    </xdr:from>
    <xdr:ext cx="534377" cy="259045"/>
    <xdr:sp macro="" textlink="">
      <xdr:nvSpPr>
        <xdr:cNvPr id="438" name="テキスト ボックス 437"/>
        <xdr:cNvSpPr txBox="1"/>
      </xdr:nvSpPr>
      <xdr:spPr>
        <a:xfrm>
          <a:off x="6705111" y="1302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171132</xdr:rowOff>
    </xdr:from>
    <xdr:to>
      <xdr:col>54</xdr:col>
      <xdr:colOff>189865</xdr:colOff>
      <xdr:row>98</xdr:row>
      <xdr:rowOff>83617</xdr:rowOff>
    </xdr:to>
    <xdr:cxnSp macro="">
      <xdr:nvCxnSpPr>
        <xdr:cNvPr id="463" name="直線コネクタ 462"/>
        <xdr:cNvCxnSpPr/>
      </xdr:nvCxnSpPr>
      <xdr:spPr>
        <a:xfrm flipV="1">
          <a:off x="10475595" y="15601632"/>
          <a:ext cx="1270" cy="128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87444</xdr:rowOff>
    </xdr:from>
    <xdr:ext cx="534377" cy="259045"/>
    <xdr:sp macro="" textlink="">
      <xdr:nvSpPr>
        <xdr:cNvPr id="464" name="普通建設事業費 （ うち更新整備　）最小値テキスト"/>
        <xdr:cNvSpPr txBox="1"/>
      </xdr:nvSpPr>
      <xdr:spPr>
        <a:xfrm>
          <a:off x="10528300" y="1688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83617</xdr:rowOff>
    </xdr:from>
    <xdr:to>
      <xdr:col>55</xdr:col>
      <xdr:colOff>88900</xdr:colOff>
      <xdr:row>98</xdr:row>
      <xdr:rowOff>83617</xdr:rowOff>
    </xdr:to>
    <xdr:cxnSp macro="">
      <xdr:nvCxnSpPr>
        <xdr:cNvPr id="465" name="直線コネクタ 464"/>
        <xdr:cNvCxnSpPr/>
      </xdr:nvCxnSpPr>
      <xdr:spPr>
        <a:xfrm>
          <a:off x="10388600" y="1688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117809</xdr:rowOff>
    </xdr:from>
    <xdr:ext cx="534377" cy="259045"/>
    <xdr:sp macro="" textlink="">
      <xdr:nvSpPr>
        <xdr:cNvPr id="466" name="普通建設事業費 （ うち更新整備　）最大値テキスト"/>
        <xdr:cNvSpPr txBox="1"/>
      </xdr:nvSpPr>
      <xdr:spPr>
        <a:xfrm>
          <a:off x="10528300" y="153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171132</xdr:rowOff>
    </xdr:from>
    <xdr:to>
      <xdr:col>55</xdr:col>
      <xdr:colOff>88900</xdr:colOff>
      <xdr:row>90</xdr:row>
      <xdr:rowOff>171132</xdr:rowOff>
    </xdr:to>
    <xdr:cxnSp macro="">
      <xdr:nvCxnSpPr>
        <xdr:cNvPr id="467" name="直線コネクタ 466"/>
        <xdr:cNvCxnSpPr/>
      </xdr:nvCxnSpPr>
      <xdr:spPr>
        <a:xfrm>
          <a:off x="10388600" y="1560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38012</xdr:rowOff>
    </xdr:from>
    <xdr:to>
      <xdr:col>55</xdr:col>
      <xdr:colOff>0</xdr:colOff>
      <xdr:row>96</xdr:row>
      <xdr:rowOff>129108</xdr:rowOff>
    </xdr:to>
    <xdr:cxnSp macro="">
      <xdr:nvCxnSpPr>
        <xdr:cNvPr id="468" name="直線コネクタ 467"/>
        <xdr:cNvCxnSpPr/>
      </xdr:nvCxnSpPr>
      <xdr:spPr>
        <a:xfrm flipV="1">
          <a:off x="9639300" y="16497212"/>
          <a:ext cx="838200" cy="9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7841</xdr:rowOff>
    </xdr:from>
    <xdr:ext cx="534377" cy="259045"/>
    <xdr:sp macro="" textlink="">
      <xdr:nvSpPr>
        <xdr:cNvPr id="469" name="普通建設事業費 （ うち更新整備　）平均値テキスト"/>
        <xdr:cNvSpPr txBox="1"/>
      </xdr:nvSpPr>
      <xdr:spPr>
        <a:xfrm>
          <a:off x="10528300" y="16124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156414</xdr:rowOff>
    </xdr:from>
    <xdr:to>
      <xdr:col>55</xdr:col>
      <xdr:colOff>50800</xdr:colOff>
      <xdr:row>95</xdr:row>
      <xdr:rowOff>86564</xdr:rowOff>
    </xdr:to>
    <xdr:sp macro="" textlink="">
      <xdr:nvSpPr>
        <xdr:cNvPr id="470" name="フローチャート: 判断 469"/>
        <xdr:cNvSpPr/>
      </xdr:nvSpPr>
      <xdr:spPr>
        <a:xfrm>
          <a:off x="104267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129108</xdr:rowOff>
    </xdr:from>
    <xdr:to>
      <xdr:col>50</xdr:col>
      <xdr:colOff>114300</xdr:colOff>
      <xdr:row>97</xdr:row>
      <xdr:rowOff>109829</xdr:rowOff>
    </xdr:to>
    <xdr:cxnSp macro="">
      <xdr:nvCxnSpPr>
        <xdr:cNvPr id="471" name="直線コネクタ 470"/>
        <xdr:cNvCxnSpPr/>
      </xdr:nvCxnSpPr>
      <xdr:spPr>
        <a:xfrm flipV="1">
          <a:off x="8750300" y="16588308"/>
          <a:ext cx="889000" cy="15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99110</xdr:rowOff>
    </xdr:from>
    <xdr:to>
      <xdr:col>50</xdr:col>
      <xdr:colOff>165100</xdr:colOff>
      <xdr:row>96</xdr:row>
      <xdr:rowOff>29260</xdr:rowOff>
    </xdr:to>
    <xdr:sp macro="" textlink="">
      <xdr:nvSpPr>
        <xdr:cNvPr id="472" name="フローチャート: 判断 471"/>
        <xdr:cNvSpPr/>
      </xdr:nvSpPr>
      <xdr:spPr>
        <a:xfrm>
          <a:off x="9588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45787</xdr:rowOff>
    </xdr:from>
    <xdr:ext cx="534377" cy="259045"/>
    <xdr:sp macro="" textlink="">
      <xdr:nvSpPr>
        <xdr:cNvPr id="473" name="テキスト ボックス 472"/>
        <xdr:cNvSpPr txBox="1"/>
      </xdr:nvSpPr>
      <xdr:spPr>
        <a:xfrm>
          <a:off x="9372111" y="1616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109829</xdr:rowOff>
    </xdr:from>
    <xdr:to>
      <xdr:col>45</xdr:col>
      <xdr:colOff>177800</xdr:colOff>
      <xdr:row>98</xdr:row>
      <xdr:rowOff>11912</xdr:rowOff>
    </xdr:to>
    <xdr:cxnSp macro="">
      <xdr:nvCxnSpPr>
        <xdr:cNvPr id="474" name="直線コネクタ 473"/>
        <xdr:cNvCxnSpPr/>
      </xdr:nvCxnSpPr>
      <xdr:spPr>
        <a:xfrm flipV="1">
          <a:off x="7861300" y="16740479"/>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166167</xdr:rowOff>
    </xdr:from>
    <xdr:to>
      <xdr:col>46</xdr:col>
      <xdr:colOff>38100</xdr:colOff>
      <xdr:row>96</xdr:row>
      <xdr:rowOff>96317</xdr:rowOff>
    </xdr:to>
    <xdr:sp macro="" textlink="">
      <xdr:nvSpPr>
        <xdr:cNvPr id="475" name="フローチャート: 判断 474"/>
        <xdr:cNvSpPr/>
      </xdr:nvSpPr>
      <xdr:spPr>
        <a:xfrm>
          <a:off x="8699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112844</xdr:rowOff>
    </xdr:from>
    <xdr:ext cx="534377" cy="259045"/>
    <xdr:sp macro="" textlink="">
      <xdr:nvSpPr>
        <xdr:cNvPr id="476" name="テキスト ボックス 475"/>
        <xdr:cNvSpPr txBox="1"/>
      </xdr:nvSpPr>
      <xdr:spPr>
        <a:xfrm>
          <a:off x="8483111" y="162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11912</xdr:rowOff>
    </xdr:from>
    <xdr:to>
      <xdr:col>41</xdr:col>
      <xdr:colOff>50800</xdr:colOff>
      <xdr:row>99</xdr:row>
      <xdr:rowOff>46850</xdr:rowOff>
    </xdr:to>
    <xdr:cxnSp macro="">
      <xdr:nvCxnSpPr>
        <xdr:cNvPr id="477" name="直線コネクタ 476"/>
        <xdr:cNvCxnSpPr/>
      </xdr:nvCxnSpPr>
      <xdr:spPr>
        <a:xfrm flipV="1">
          <a:off x="6972300" y="16814012"/>
          <a:ext cx="889000" cy="20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27673</xdr:rowOff>
    </xdr:from>
    <xdr:to>
      <xdr:col>41</xdr:col>
      <xdr:colOff>101600</xdr:colOff>
      <xdr:row>96</xdr:row>
      <xdr:rowOff>129273</xdr:rowOff>
    </xdr:to>
    <xdr:sp macro="" textlink="">
      <xdr:nvSpPr>
        <xdr:cNvPr id="478" name="フローチャート: 判断 477"/>
        <xdr:cNvSpPr/>
      </xdr:nvSpPr>
      <xdr:spPr>
        <a:xfrm>
          <a:off x="7810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145800</xdr:rowOff>
    </xdr:from>
    <xdr:ext cx="534377" cy="259045"/>
    <xdr:sp macro="" textlink="">
      <xdr:nvSpPr>
        <xdr:cNvPr id="479" name="テキスト ボックス 478"/>
        <xdr:cNvSpPr txBox="1"/>
      </xdr:nvSpPr>
      <xdr:spPr>
        <a:xfrm>
          <a:off x="7594111" y="1626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8776</xdr:rowOff>
    </xdr:from>
    <xdr:to>
      <xdr:col>36</xdr:col>
      <xdr:colOff>165100</xdr:colOff>
      <xdr:row>97</xdr:row>
      <xdr:rowOff>110376</xdr:rowOff>
    </xdr:to>
    <xdr:sp macro="" textlink="">
      <xdr:nvSpPr>
        <xdr:cNvPr id="480" name="フローチャート: 判断 479"/>
        <xdr:cNvSpPr/>
      </xdr:nvSpPr>
      <xdr:spPr>
        <a:xfrm>
          <a:off x="6921500" y="166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126903</xdr:rowOff>
    </xdr:from>
    <xdr:ext cx="534377" cy="259045"/>
    <xdr:sp macro="" textlink="">
      <xdr:nvSpPr>
        <xdr:cNvPr id="481" name="テキスト ボックス 480"/>
        <xdr:cNvSpPr txBox="1"/>
      </xdr:nvSpPr>
      <xdr:spPr>
        <a:xfrm>
          <a:off x="6705111" y="164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158662</xdr:rowOff>
    </xdr:from>
    <xdr:to>
      <xdr:col>55</xdr:col>
      <xdr:colOff>50800</xdr:colOff>
      <xdr:row>96</xdr:row>
      <xdr:rowOff>88812</xdr:rowOff>
    </xdr:to>
    <xdr:sp macro="" textlink="">
      <xdr:nvSpPr>
        <xdr:cNvPr id="487" name="楕円 486"/>
        <xdr:cNvSpPr/>
      </xdr:nvSpPr>
      <xdr:spPr>
        <a:xfrm>
          <a:off x="10426700" y="164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137089</xdr:rowOff>
    </xdr:from>
    <xdr:ext cx="534377" cy="259045"/>
    <xdr:sp macro="" textlink="">
      <xdr:nvSpPr>
        <xdr:cNvPr id="488" name="普通建設事業費 （ うち更新整備　）該当値テキスト"/>
        <xdr:cNvSpPr txBox="1"/>
      </xdr:nvSpPr>
      <xdr:spPr>
        <a:xfrm>
          <a:off x="10528300" y="164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78308</xdr:rowOff>
    </xdr:from>
    <xdr:to>
      <xdr:col>50</xdr:col>
      <xdr:colOff>165100</xdr:colOff>
      <xdr:row>97</xdr:row>
      <xdr:rowOff>8458</xdr:rowOff>
    </xdr:to>
    <xdr:sp macro="" textlink="">
      <xdr:nvSpPr>
        <xdr:cNvPr id="489" name="楕円 488"/>
        <xdr:cNvSpPr/>
      </xdr:nvSpPr>
      <xdr:spPr>
        <a:xfrm>
          <a:off x="9588500" y="1653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171035</xdr:rowOff>
    </xdr:from>
    <xdr:ext cx="534377" cy="259045"/>
    <xdr:sp macro="" textlink="">
      <xdr:nvSpPr>
        <xdr:cNvPr id="490" name="テキスト ボックス 489"/>
        <xdr:cNvSpPr txBox="1"/>
      </xdr:nvSpPr>
      <xdr:spPr>
        <a:xfrm>
          <a:off x="9372111" y="1663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59029</xdr:rowOff>
    </xdr:from>
    <xdr:to>
      <xdr:col>46</xdr:col>
      <xdr:colOff>38100</xdr:colOff>
      <xdr:row>97</xdr:row>
      <xdr:rowOff>160629</xdr:rowOff>
    </xdr:to>
    <xdr:sp macro="" textlink="">
      <xdr:nvSpPr>
        <xdr:cNvPr id="491" name="楕円 490"/>
        <xdr:cNvSpPr/>
      </xdr:nvSpPr>
      <xdr:spPr>
        <a:xfrm>
          <a:off x="8699500" y="1668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151756</xdr:rowOff>
    </xdr:from>
    <xdr:ext cx="534377" cy="259045"/>
    <xdr:sp macro="" textlink="">
      <xdr:nvSpPr>
        <xdr:cNvPr id="492" name="テキスト ボックス 491"/>
        <xdr:cNvSpPr txBox="1"/>
      </xdr:nvSpPr>
      <xdr:spPr>
        <a:xfrm>
          <a:off x="8483111" y="167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132562</xdr:rowOff>
    </xdr:from>
    <xdr:to>
      <xdr:col>41</xdr:col>
      <xdr:colOff>101600</xdr:colOff>
      <xdr:row>98</xdr:row>
      <xdr:rowOff>62712</xdr:rowOff>
    </xdr:to>
    <xdr:sp macro="" textlink="">
      <xdr:nvSpPr>
        <xdr:cNvPr id="493" name="楕円 492"/>
        <xdr:cNvSpPr/>
      </xdr:nvSpPr>
      <xdr:spPr>
        <a:xfrm>
          <a:off x="7810500" y="1676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53839</xdr:rowOff>
    </xdr:from>
    <xdr:ext cx="534377" cy="259045"/>
    <xdr:sp macro="" textlink="">
      <xdr:nvSpPr>
        <xdr:cNvPr id="494" name="テキスト ボックス 493"/>
        <xdr:cNvSpPr txBox="1"/>
      </xdr:nvSpPr>
      <xdr:spPr>
        <a:xfrm>
          <a:off x="7594111" y="168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167500</xdr:rowOff>
    </xdr:from>
    <xdr:to>
      <xdr:col>36</xdr:col>
      <xdr:colOff>165100</xdr:colOff>
      <xdr:row>99</xdr:row>
      <xdr:rowOff>97650</xdr:rowOff>
    </xdr:to>
    <xdr:sp macro="" textlink="">
      <xdr:nvSpPr>
        <xdr:cNvPr id="495" name="楕円 494"/>
        <xdr:cNvSpPr/>
      </xdr:nvSpPr>
      <xdr:spPr>
        <a:xfrm>
          <a:off x="6921500" y="169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88777</xdr:rowOff>
    </xdr:from>
    <xdr:ext cx="469744" cy="259045"/>
    <xdr:sp macro="" textlink="">
      <xdr:nvSpPr>
        <xdr:cNvPr id="496" name="テキスト ボックス 495"/>
        <xdr:cNvSpPr txBox="1"/>
      </xdr:nvSpPr>
      <xdr:spPr>
        <a:xfrm>
          <a:off x="6737428" y="170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2" name="テキスト ボックス 51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4" name="テキスト ボックス 51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73533</xdr:rowOff>
    </xdr:from>
    <xdr:to>
      <xdr:col>85</xdr:col>
      <xdr:colOff>126364</xdr:colOff>
      <xdr:row>39</xdr:row>
      <xdr:rowOff>44450</xdr:rowOff>
    </xdr:to>
    <xdr:cxnSp macro="">
      <xdr:nvCxnSpPr>
        <xdr:cNvPr id="520" name="直線コネクタ 519"/>
        <xdr:cNvCxnSpPr/>
      </xdr:nvCxnSpPr>
      <xdr:spPr>
        <a:xfrm flipV="1">
          <a:off x="16317595" y="5217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20210</xdr:rowOff>
    </xdr:from>
    <xdr:ext cx="534377" cy="259045"/>
    <xdr:sp macro="" textlink="">
      <xdr:nvSpPr>
        <xdr:cNvPr id="523" name="災害復旧事業費最大値テキスト"/>
        <xdr:cNvSpPr txBox="1"/>
      </xdr:nvSpPr>
      <xdr:spPr>
        <a:xfrm>
          <a:off x="16370300" y="499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73533</xdr:rowOff>
    </xdr:from>
    <xdr:to>
      <xdr:col>86</xdr:col>
      <xdr:colOff>25400</xdr:colOff>
      <xdr:row>30</xdr:row>
      <xdr:rowOff>73533</xdr:rowOff>
    </xdr:to>
    <xdr:cxnSp macro="">
      <xdr:nvCxnSpPr>
        <xdr:cNvPr id="524" name="直線コネクタ 523"/>
        <xdr:cNvCxnSpPr/>
      </xdr:nvCxnSpPr>
      <xdr:spPr>
        <a:xfrm>
          <a:off x="16230600" y="52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29591</xdr:rowOff>
    </xdr:from>
    <xdr:to>
      <xdr:col>85</xdr:col>
      <xdr:colOff>127000</xdr:colOff>
      <xdr:row>39</xdr:row>
      <xdr:rowOff>44450</xdr:rowOff>
    </xdr:to>
    <xdr:cxnSp macro="">
      <xdr:nvCxnSpPr>
        <xdr:cNvPr id="525" name="直線コネクタ 524"/>
        <xdr:cNvCxnSpPr/>
      </xdr:nvCxnSpPr>
      <xdr:spPr>
        <a:xfrm flipV="1">
          <a:off x="15481300" y="6716141"/>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147464</xdr:rowOff>
    </xdr:from>
    <xdr:ext cx="469744" cy="259045"/>
    <xdr:sp macro="" textlink="">
      <xdr:nvSpPr>
        <xdr:cNvPr id="526" name="災害復旧事業費平均値テキスト"/>
        <xdr:cNvSpPr txBox="1"/>
      </xdr:nvSpPr>
      <xdr:spPr>
        <a:xfrm>
          <a:off x="16370300" y="6319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124587</xdr:rowOff>
    </xdr:from>
    <xdr:to>
      <xdr:col>85</xdr:col>
      <xdr:colOff>177800</xdr:colOff>
      <xdr:row>38</xdr:row>
      <xdr:rowOff>54737</xdr:rowOff>
    </xdr:to>
    <xdr:sp macro="" textlink="">
      <xdr:nvSpPr>
        <xdr:cNvPr id="527" name="フローチャート: 判断 526"/>
        <xdr:cNvSpPr/>
      </xdr:nvSpPr>
      <xdr:spPr>
        <a:xfrm>
          <a:off x="16268700" y="64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8" name="直線コネクタ 52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152654</xdr:rowOff>
    </xdr:from>
    <xdr:to>
      <xdr:col>81</xdr:col>
      <xdr:colOff>101600</xdr:colOff>
      <xdr:row>38</xdr:row>
      <xdr:rowOff>82804</xdr:rowOff>
    </xdr:to>
    <xdr:sp macro="" textlink="">
      <xdr:nvSpPr>
        <xdr:cNvPr id="529" name="フローチャート: 判断 528"/>
        <xdr:cNvSpPr/>
      </xdr:nvSpPr>
      <xdr:spPr>
        <a:xfrm>
          <a:off x="15430500" y="649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99331</xdr:rowOff>
    </xdr:from>
    <xdr:ext cx="469744" cy="259045"/>
    <xdr:sp macro="" textlink="">
      <xdr:nvSpPr>
        <xdr:cNvPr id="530" name="テキスト ボックス 529"/>
        <xdr:cNvSpPr txBox="1"/>
      </xdr:nvSpPr>
      <xdr:spPr>
        <a:xfrm>
          <a:off x="15246428" y="6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61849</xdr:rowOff>
    </xdr:from>
    <xdr:to>
      <xdr:col>76</xdr:col>
      <xdr:colOff>165100</xdr:colOff>
      <xdr:row>38</xdr:row>
      <xdr:rowOff>163449</xdr:rowOff>
    </xdr:to>
    <xdr:sp macro="" textlink="">
      <xdr:nvSpPr>
        <xdr:cNvPr id="532" name="フローチャート: 判断 531"/>
        <xdr:cNvSpPr/>
      </xdr:nvSpPr>
      <xdr:spPr>
        <a:xfrm>
          <a:off x="14541500" y="657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8526</xdr:rowOff>
    </xdr:from>
    <xdr:ext cx="378565" cy="259045"/>
    <xdr:sp macro="" textlink="">
      <xdr:nvSpPr>
        <xdr:cNvPr id="533" name="テキスト ボックス 532"/>
        <xdr:cNvSpPr txBox="1"/>
      </xdr:nvSpPr>
      <xdr:spPr>
        <a:xfrm>
          <a:off x="14403017" y="6352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62357</xdr:rowOff>
    </xdr:from>
    <xdr:to>
      <xdr:col>72</xdr:col>
      <xdr:colOff>38100</xdr:colOff>
      <xdr:row>38</xdr:row>
      <xdr:rowOff>163957</xdr:rowOff>
    </xdr:to>
    <xdr:sp macro="" textlink="">
      <xdr:nvSpPr>
        <xdr:cNvPr id="535" name="フローチャート: 判断 534"/>
        <xdr:cNvSpPr/>
      </xdr:nvSpPr>
      <xdr:spPr>
        <a:xfrm>
          <a:off x="13652500" y="65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9034</xdr:rowOff>
    </xdr:from>
    <xdr:ext cx="378565" cy="259045"/>
    <xdr:sp macro="" textlink="">
      <xdr:nvSpPr>
        <xdr:cNvPr id="536" name="テキスト ボックス 535"/>
        <xdr:cNvSpPr txBox="1"/>
      </xdr:nvSpPr>
      <xdr:spPr>
        <a:xfrm>
          <a:off x="13514017" y="635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90297</xdr:rowOff>
    </xdr:from>
    <xdr:to>
      <xdr:col>67</xdr:col>
      <xdr:colOff>101600</xdr:colOff>
      <xdr:row>39</xdr:row>
      <xdr:rowOff>20447</xdr:rowOff>
    </xdr:to>
    <xdr:sp macro="" textlink="">
      <xdr:nvSpPr>
        <xdr:cNvPr id="537" name="フローチャート: 判断 536"/>
        <xdr:cNvSpPr/>
      </xdr:nvSpPr>
      <xdr:spPr>
        <a:xfrm>
          <a:off x="12763500" y="660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36974</xdr:rowOff>
    </xdr:from>
    <xdr:ext cx="378565" cy="259045"/>
    <xdr:sp macro="" textlink="">
      <xdr:nvSpPr>
        <xdr:cNvPr id="538" name="テキスト ボックス 537"/>
        <xdr:cNvSpPr txBox="1"/>
      </xdr:nvSpPr>
      <xdr:spPr>
        <a:xfrm>
          <a:off x="12625017" y="6380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150241</xdr:rowOff>
    </xdr:from>
    <xdr:to>
      <xdr:col>85</xdr:col>
      <xdr:colOff>177800</xdr:colOff>
      <xdr:row>39</xdr:row>
      <xdr:rowOff>80391</xdr:rowOff>
    </xdr:to>
    <xdr:sp macro="" textlink="">
      <xdr:nvSpPr>
        <xdr:cNvPr id="544" name="楕円 543"/>
        <xdr:cNvSpPr/>
      </xdr:nvSpPr>
      <xdr:spPr>
        <a:xfrm>
          <a:off x="16268700" y="66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65168</xdr:rowOff>
    </xdr:from>
    <xdr:ext cx="378565" cy="259045"/>
    <xdr:sp macro="" textlink="">
      <xdr:nvSpPr>
        <xdr:cNvPr id="545" name="災害復旧事業費該当値テキスト"/>
        <xdr:cNvSpPr txBox="1"/>
      </xdr:nvSpPr>
      <xdr:spPr>
        <a:xfrm>
          <a:off x="16370300" y="6580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3" name="テキスト ボックス 612"/>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5" name="テキスト ボックス 614"/>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5" name="テキスト ボックス 624"/>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100250</xdr:rowOff>
    </xdr:from>
    <xdr:to>
      <xdr:col>85</xdr:col>
      <xdr:colOff>126364</xdr:colOff>
      <xdr:row>78</xdr:row>
      <xdr:rowOff>5871</xdr:rowOff>
    </xdr:to>
    <xdr:cxnSp macro="">
      <xdr:nvCxnSpPr>
        <xdr:cNvPr id="629" name="直線コネクタ 628"/>
        <xdr:cNvCxnSpPr/>
      </xdr:nvCxnSpPr>
      <xdr:spPr>
        <a:xfrm flipV="1">
          <a:off x="16317595" y="11930300"/>
          <a:ext cx="1269" cy="1448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9698</xdr:rowOff>
    </xdr:from>
    <xdr:ext cx="534377" cy="259045"/>
    <xdr:sp macro="" textlink="">
      <xdr:nvSpPr>
        <xdr:cNvPr id="630" name="公債費最小値テキスト"/>
        <xdr:cNvSpPr txBox="1"/>
      </xdr:nvSpPr>
      <xdr:spPr>
        <a:xfrm>
          <a:off x="16370300" y="133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5871</xdr:rowOff>
    </xdr:from>
    <xdr:to>
      <xdr:col>86</xdr:col>
      <xdr:colOff>25400</xdr:colOff>
      <xdr:row>78</xdr:row>
      <xdr:rowOff>5871</xdr:rowOff>
    </xdr:to>
    <xdr:cxnSp macro="">
      <xdr:nvCxnSpPr>
        <xdr:cNvPr id="631" name="直線コネクタ 630"/>
        <xdr:cNvCxnSpPr/>
      </xdr:nvCxnSpPr>
      <xdr:spPr>
        <a:xfrm>
          <a:off x="16230600" y="1337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46927</xdr:rowOff>
    </xdr:from>
    <xdr:ext cx="534377" cy="259045"/>
    <xdr:sp macro="" textlink="">
      <xdr:nvSpPr>
        <xdr:cNvPr id="632" name="公債費最大値テキスト"/>
        <xdr:cNvSpPr txBox="1"/>
      </xdr:nvSpPr>
      <xdr:spPr>
        <a:xfrm>
          <a:off x="16370300" y="1170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100250</xdr:rowOff>
    </xdr:from>
    <xdr:to>
      <xdr:col>86</xdr:col>
      <xdr:colOff>25400</xdr:colOff>
      <xdr:row>69</xdr:row>
      <xdr:rowOff>100250</xdr:rowOff>
    </xdr:to>
    <xdr:cxnSp macro="">
      <xdr:nvCxnSpPr>
        <xdr:cNvPr id="633" name="直線コネクタ 632"/>
        <xdr:cNvCxnSpPr/>
      </xdr:nvCxnSpPr>
      <xdr:spPr>
        <a:xfrm>
          <a:off x="16230600" y="119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66156</xdr:rowOff>
    </xdr:from>
    <xdr:to>
      <xdr:col>85</xdr:col>
      <xdr:colOff>127000</xdr:colOff>
      <xdr:row>77</xdr:row>
      <xdr:rowOff>110863</xdr:rowOff>
    </xdr:to>
    <xdr:cxnSp macro="">
      <xdr:nvCxnSpPr>
        <xdr:cNvPr id="634" name="直線コネクタ 633"/>
        <xdr:cNvCxnSpPr/>
      </xdr:nvCxnSpPr>
      <xdr:spPr>
        <a:xfrm flipV="1">
          <a:off x="15481300" y="13267806"/>
          <a:ext cx="838200" cy="4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43360</xdr:rowOff>
    </xdr:from>
    <xdr:ext cx="534377" cy="259045"/>
    <xdr:sp macro="" textlink="">
      <xdr:nvSpPr>
        <xdr:cNvPr id="635" name="公債費平均値テキスト"/>
        <xdr:cNvSpPr txBox="1"/>
      </xdr:nvSpPr>
      <xdr:spPr>
        <a:xfrm>
          <a:off x="16370300" y="1255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20483</xdr:rowOff>
    </xdr:from>
    <xdr:to>
      <xdr:col>85</xdr:col>
      <xdr:colOff>177800</xdr:colOff>
      <xdr:row>74</xdr:row>
      <xdr:rowOff>122083</xdr:rowOff>
    </xdr:to>
    <xdr:sp macro="" textlink="">
      <xdr:nvSpPr>
        <xdr:cNvPr id="636" name="フローチャート: 判断 635"/>
        <xdr:cNvSpPr/>
      </xdr:nvSpPr>
      <xdr:spPr>
        <a:xfrm>
          <a:off x="16268700" y="1270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110863</xdr:rowOff>
    </xdr:from>
    <xdr:to>
      <xdr:col>81</xdr:col>
      <xdr:colOff>50800</xdr:colOff>
      <xdr:row>77</xdr:row>
      <xdr:rowOff>124417</xdr:rowOff>
    </xdr:to>
    <xdr:cxnSp macro="">
      <xdr:nvCxnSpPr>
        <xdr:cNvPr id="637" name="直線コネクタ 636"/>
        <xdr:cNvCxnSpPr/>
      </xdr:nvCxnSpPr>
      <xdr:spPr>
        <a:xfrm flipV="1">
          <a:off x="14592300" y="13312513"/>
          <a:ext cx="889000" cy="1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143960</xdr:rowOff>
    </xdr:from>
    <xdr:to>
      <xdr:col>81</xdr:col>
      <xdr:colOff>101600</xdr:colOff>
      <xdr:row>74</xdr:row>
      <xdr:rowOff>74110</xdr:rowOff>
    </xdr:to>
    <xdr:sp macro="" textlink="">
      <xdr:nvSpPr>
        <xdr:cNvPr id="638" name="フローチャート: 判断 637"/>
        <xdr:cNvSpPr/>
      </xdr:nvSpPr>
      <xdr:spPr>
        <a:xfrm>
          <a:off x="15430500" y="126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90637</xdr:rowOff>
    </xdr:from>
    <xdr:ext cx="534377" cy="259045"/>
    <xdr:sp macro="" textlink="">
      <xdr:nvSpPr>
        <xdr:cNvPr id="639" name="テキスト ボックス 638"/>
        <xdr:cNvSpPr txBox="1"/>
      </xdr:nvSpPr>
      <xdr:spPr>
        <a:xfrm>
          <a:off x="15214111" y="124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124417</xdr:rowOff>
    </xdr:from>
    <xdr:to>
      <xdr:col>76</xdr:col>
      <xdr:colOff>114300</xdr:colOff>
      <xdr:row>77</xdr:row>
      <xdr:rowOff>149203</xdr:rowOff>
    </xdr:to>
    <xdr:cxnSp macro="">
      <xdr:nvCxnSpPr>
        <xdr:cNvPr id="640" name="直線コネクタ 639"/>
        <xdr:cNvCxnSpPr/>
      </xdr:nvCxnSpPr>
      <xdr:spPr>
        <a:xfrm flipV="1">
          <a:off x="13703300" y="13326067"/>
          <a:ext cx="889000" cy="2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162771</xdr:rowOff>
    </xdr:from>
    <xdr:to>
      <xdr:col>76</xdr:col>
      <xdr:colOff>165100</xdr:colOff>
      <xdr:row>74</xdr:row>
      <xdr:rowOff>92921</xdr:rowOff>
    </xdr:to>
    <xdr:sp macro="" textlink="">
      <xdr:nvSpPr>
        <xdr:cNvPr id="641" name="フローチャート: 判断 640"/>
        <xdr:cNvSpPr/>
      </xdr:nvSpPr>
      <xdr:spPr>
        <a:xfrm>
          <a:off x="14541500" y="1267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109448</xdr:rowOff>
    </xdr:from>
    <xdr:ext cx="534377" cy="259045"/>
    <xdr:sp macro="" textlink="">
      <xdr:nvSpPr>
        <xdr:cNvPr id="642" name="テキスト ボックス 641"/>
        <xdr:cNvSpPr txBox="1"/>
      </xdr:nvSpPr>
      <xdr:spPr>
        <a:xfrm>
          <a:off x="14325111" y="1245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149203</xdr:rowOff>
    </xdr:from>
    <xdr:to>
      <xdr:col>71</xdr:col>
      <xdr:colOff>177800</xdr:colOff>
      <xdr:row>78</xdr:row>
      <xdr:rowOff>46791</xdr:rowOff>
    </xdr:to>
    <xdr:cxnSp macro="">
      <xdr:nvCxnSpPr>
        <xdr:cNvPr id="643" name="直線コネクタ 642"/>
        <xdr:cNvCxnSpPr/>
      </xdr:nvCxnSpPr>
      <xdr:spPr>
        <a:xfrm flipV="1">
          <a:off x="12814300" y="13350853"/>
          <a:ext cx="889000" cy="6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141772</xdr:rowOff>
    </xdr:from>
    <xdr:to>
      <xdr:col>72</xdr:col>
      <xdr:colOff>38100</xdr:colOff>
      <xdr:row>74</xdr:row>
      <xdr:rowOff>71922</xdr:rowOff>
    </xdr:to>
    <xdr:sp macro="" textlink="">
      <xdr:nvSpPr>
        <xdr:cNvPr id="644" name="フローチャート: 判断 643"/>
        <xdr:cNvSpPr/>
      </xdr:nvSpPr>
      <xdr:spPr>
        <a:xfrm>
          <a:off x="13652500" y="1265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88449</xdr:rowOff>
    </xdr:from>
    <xdr:ext cx="534377" cy="259045"/>
    <xdr:sp macro="" textlink="">
      <xdr:nvSpPr>
        <xdr:cNvPr id="645" name="テキスト ボックス 644"/>
        <xdr:cNvSpPr txBox="1"/>
      </xdr:nvSpPr>
      <xdr:spPr>
        <a:xfrm>
          <a:off x="13436111" y="124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123745</xdr:rowOff>
    </xdr:from>
    <xdr:to>
      <xdr:col>67</xdr:col>
      <xdr:colOff>101600</xdr:colOff>
      <xdr:row>74</xdr:row>
      <xdr:rowOff>53895</xdr:rowOff>
    </xdr:to>
    <xdr:sp macro="" textlink="">
      <xdr:nvSpPr>
        <xdr:cNvPr id="646" name="フローチャート: 判断 645"/>
        <xdr:cNvSpPr/>
      </xdr:nvSpPr>
      <xdr:spPr>
        <a:xfrm>
          <a:off x="12763500" y="1263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70422</xdr:rowOff>
    </xdr:from>
    <xdr:ext cx="534377" cy="259045"/>
    <xdr:sp macro="" textlink="">
      <xdr:nvSpPr>
        <xdr:cNvPr id="647" name="テキスト ボックス 646"/>
        <xdr:cNvSpPr txBox="1"/>
      </xdr:nvSpPr>
      <xdr:spPr>
        <a:xfrm>
          <a:off x="12547111" y="1241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15356</xdr:rowOff>
    </xdr:from>
    <xdr:to>
      <xdr:col>85</xdr:col>
      <xdr:colOff>177800</xdr:colOff>
      <xdr:row>77</xdr:row>
      <xdr:rowOff>116956</xdr:rowOff>
    </xdr:to>
    <xdr:sp macro="" textlink="">
      <xdr:nvSpPr>
        <xdr:cNvPr id="653" name="楕円 652"/>
        <xdr:cNvSpPr/>
      </xdr:nvSpPr>
      <xdr:spPr>
        <a:xfrm>
          <a:off x="16268700" y="1321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101733</xdr:rowOff>
    </xdr:from>
    <xdr:ext cx="534377" cy="259045"/>
    <xdr:sp macro="" textlink="">
      <xdr:nvSpPr>
        <xdr:cNvPr id="654" name="公債費該当値テキスト"/>
        <xdr:cNvSpPr txBox="1"/>
      </xdr:nvSpPr>
      <xdr:spPr>
        <a:xfrm>
          <a:off x="16370300" y="1313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60063</xdr:rowOff>
    </xdr:from>
    <xdr:to>
      <xdr:col>81</xdr:col>
      <xdr:colOff>101600</xdr:colOff>
      <xdr:row>77</xdr:row>
      <xdr:rowOff>161663</xdr:rowOff>
    </xdr:to>
    <xdr:sp macro="" textlink="">
      <xdr:nvSpPr>
        <xdr:cNvPr id="655" name="楕円 654"/>
        <xdr:cNvSpPr/>
      </xdr:nvSpPr>
      <xdr:spPr>
        <a:xfrm>
          <a:off x="15430500" y="1326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152790</xdr:rowOff>
    </xdr:from>
    <xdr:ext cx="534377" cy="259045"/>
    <xdr:sp macro="" textlink="">
      <xdr:nvSpPr>
        <xdr:cNvPr id="656" name="テキスト ボックス 655"/>
        <xdr:cNvSpPr txBox="1"/>
      </xdr:nvSpPr>
      <xdr:spPr>
        <a:xfrm>
          <a:off x="15214111" y="1335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73617</xdr:rowOff>
    </xdr:from>
    <xdr:to>
      <xdr:col>76</xdr:col>
      <xdr:colOff>165100</xdr:colOff>
      <xdr:row>78</xdr:row>
      <xdr:rowOff>3767</xdr:rowOff>
    </xdr:to>
    <xdr:sp macro="" textlink="">
      <xdr:nvSpPr>
        <xdr:cNvPr id="657" name="楕円 656"/>
        <xdr:cNvSpPr/>
      </xdr:nvSpPr>
      <xdr:spPr>
        <a:xfrm>
          <a:off x="14541500" y="1327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166344</xdr:rowOff>
    </xdr:from>
    <xdr:ext cx="534377" cy="259045"/>
    <xdr:sp macro="" textlink="">
      <xdr:nvSpPr>
        <xdr:cNvPr id="658" name="テキスト ボックス 657"/>
        <xdr:cNvSpPr txBox="1"/>
      </xdr:nvSpPr>
      <xdr:spPr>
        <a:xfrm>
          <a:off x="14325111" y="1336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98403</xdr:rowOff>
    </xdr:from>
    <xdr:to>
      <xdr:col>72</xdr:col>
      <xdr:colOff>38100</xdr:colOff>
      <xdr:row>78</xdr:row>
      <xdr:rowOff>28553</xdr:rowOff>
    </xdr:to>
    <xdr:sp macro="" textlink="">
      <xdr:nvSpPr>
        <xdr:cNvPr id="659" name="楕円 658"/>
        <xdr:cNvSpPr/>
      </xdr:nvSpPr>
      <xdr:spPr>
        <a:xfrm>
          <a:off x="13652500" y="1330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19680</xdr:rowOff>
    </xdr:from>
    <xdr:ext cx="534377" cy="259045"/>
    <xdr:sp macro="" textlink="">
      <xdr:nvSpPr>
        <xdr:cNvPr id="660" name="テキスト ボックス 659"/>
        <xdr:cNvSpPr txBox="1"/>
      </xdr:nvSpPr>
      <xdr:spPr>
        <a:xfrm>
          <a:off x="13436111" y="133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167441</xdr:rowOff>
    </xdr:from>
    <xdr:to>
      <xdr:col>67</xdr:col>
      <xdr:colOff>101600</xdr:colOff>
      <xdr:row>78</xdr:row>
      <xdr:rowOff>97591</xdr:rowOff>
    </xdr:to>
    <xdr:sp macro="" textlink="">
      <xdr:nvSpPr>
        <xdr:cNvPr id="661" name="楕円 660"/>
        <xdr:cNvSpPr/>
      </xdr:nvSpPr>
      <xdr:spPr>
        <a:xfrm>
          <a:off x="12763500" y="1336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88718</xdr:rowOff>
    </xdr:from>
    <xdr:ext cx="534377" cy="259045"/>
    <xdr:sp macro="" textlink="">
      <xdr:nvSpPr>
        <xdr:cNvPr id="662" name="テキスト ボックス 661"/>
        <xdr:cNvSpPr txBox="1"/>
      </xdr:nvSpPr>
      <xdr:spPr>
        <a:xfrm>
          <a:off x="12547111" y="1346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3" name="直線コネクタ 67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4" name="テキスト ボックス 67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7" name="直線コネクタ 67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8" name="テキスト ボックス 677"/>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131527</xdr:rowOff>
    </xdr:from>
    <xdr:to>
      <xdr:col>85</xdr:col>
      <xdr:colOff>126364</xdr:colOff>
      <xdr:row>97</xdr:row>
      <xdr:rowOff>132614</xdr:rowOff>
    </xdr:to>
    <xdr:cxnSp macro="">
      <xdr:nvCxnSpPr>
        <xdr:cNvPr id="682" name="直線コネクタ 681"/>
        <xdr:cNvCxnSpPr/>
      </xdr:nvCxnSpPr>
      <xdr:spPr>
        <a:xfrm flipV="1">
          <a:off x="16317595" y="15562027"/>
          <a:ext cx="1269" cy="120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136441</xdr:rowOff>
    </xdr:from>
    <xdr:ext cx="469744" cy="259045"/>
    <xdr:sp macro="" textlink="">
      <xdr:nvSpPr>
        <xdr:cNvPr id="683" name="積立金最小値テキスト"/>
        <xdr:cNvSpPr txBox="1"/>
      </xdr:nvSpPr>
      <xdr:spPr>
        <a:xfrm>
          <a:off x="16370300" y="167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132614</xdr:rowOff>
    </xdr:from>
    <xdr:to>
      <xdr:col>86</xdr:col>
      <xdr:colOff>25400</xdr:colOff>
      <xdr:row>97</xdr:row>
      <xdr:rowOff>132614</xdr:rowOff>
    </xdr:to>
    <xdr:cxnSp macro="">
      <xdr:nvCxnSpPr>
        <xdr:cNvPr id="684" name="直線コネクタ 683"/>
        <xdr:cNvCxnSpPr/>
      </xdr:nvCxnSpPr>
      <xdr:spPr>
        <a:xfrm>
          <a:off x="16230600" y="1676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78204</xdr:rowOff>
    </xdr:from>
    <xdr:ext cx="534377" cy="259045"/>
    <xdr:sp macro="" textlink="">
      <xdr:nvSpPr>
        <xdr:cNvPr id="685" name="積立金最大値テキスト"/>
        <xdr:cNvSpPr txBox="1"/>
      </xdr:nvSpPr>
      <xdr:spPr>
        <a:xfrm>
          <a:off x="16370300" y="153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131527</xdr:rowOff>
    </xdr:from>
    <xdr:to>
      <xdr:col>86</xdr:col>
      <xdr:colOff>25400</xdr:colOff>
      <xdr:row>90</xdr:row>
      <xdr:rowOff>131527</xdr:rowOff>
    </xdr:to>
    <xdr:cxnSp macro="">
      <xdr:nvCxnSpPr>
        <xdr:cNvPr id="686" name="直線コネクタ 685"/>
        <xdr:cNvCxnSpPr/>
      </xdr:nvCxnSpPr>
      <xdr:spPr>
        <a:xfrm>
          <a:off x="16230600" y="1556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134271</xdr:rowOff>
    </xdr:from>
    <xdr:to>
      <xdr:col>85</xdr:col>
      <xdr:colOff>127000</xdr:colOff>
      <xdr:row>97</xdr:row>
      <xdr:rowOff>61061</xdr:rowOff>
    </xdr:to>
    <xdr:cxnSp macro="">
      <xdr:nvCxnSpPr>
        <xdr:cNvPr id="687" name="直線コネクタ 686"/>
        <xdr:cNvCxnSpPr/>
      </xdr:nvCxnSpPr>
      <xdr:spPr>
        <a:xfrm>
          <a:off x="15481300" y="16593471"/>
          <a:ext cx="838200" cy="9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46741</xdr:rowOff>
    </xdr:from>
    <xdr:ext cx="469744" cy="259045"/>
    <xdr:sp macro="" textlink="">
      <xdr:nvSpPr>
        <xdr:cNvPr id="688" name="積立金平均値テキスト"/>
        <xdr:cNvSpPr txBox="1"/>
      </xdr:nvSpPr>
      <xdr:spPr>
        <a:xfrm>
          <a:off x="16370300" y="16334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23864</xdr:rowOff>
    </xdr:from>
    <xdr:to>
      <xdr:col>85</xdr:col>
      <xdr:colOff>177800</xdr:colOff>
      <xdr:row>96</xdr:row>
      <xdr:rowOff>125464</xdr:rowOff>
    </xdr:to>
    <xdr:sp macro="" textlink="">
      <xdr:nvSpPr>
        <xdr:cNvPr id="689" name="フローチャート: 判断 688"/>
        <xdr:cNvSpPr/>
      </xdr:nvSpPr>
      <xdr:spPr>
        <a:xfrm>
          <a:off x="16268700" y="1648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134271</xdr:rowOff>
    </xdr:from>
    <xdr:to>
      <xdr:col>81</xdr:col>
      <xdr:colOff>50800</xdr:colOff>
      <xdr:row>97</xdr:row>
      <xdr:rowOff>54775</xdr:rowOff>
    </xdr:to>
    <xdr:cxnSp macro="">
      <xdr:nvCxnSpPr>
        <xdr:cNvPr id="690" name="直線コネクタ 689"/>
        <xdr:cNvCxnSpPr/>
      </xdr:nvCxnSpPr>
      <xdr:spPr>
        <a:xfrm flipV="1">
          <a:off x="14592300" y="16593471"/>
          <a:ext cx="889000" cy="9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67926</xdr:rowOff>
    </xdr:from>
    <xdr:to>
      <xdr:col>81</xdr:col>
      <xdr:colOff>101600</xdr:colOff>
      <xdr:row>96</xdr:row>
      <xdr:rowOff>169526</xdr:rowOff>
    </xdr:to>
    <xdr:sp macro="" textlink="">
      <xdr:nvSpPr>
        <xdr:cNvPr id="691" name="フローチャート: 判断 690"/>
        <xdr:cNvSpPr/>
      </xdr:nvSpPr>
      <xdr:spPr>
        <a:xfrm>
          <a:off x="15430500" y="165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14603</xdr:rowOff>
    </xdr:from>
    <xdr:ext cx="469744" cy="259045"/>
    <xdr:sp macro="" textlink="">
      <xdr:nvSpPr>
        <xdr:cNvPr id="692" name="テキスト ボックス 691"/>
        <xdr:cNvSpPr txBox="1"/>
      </xdr:nvSpPr>
      <xdr:spPr>
        <a:xfrm>
          <a:off x="15246428" y="163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54775</xdr:rowOff>
    </xdr:from>
    <xdr:to>
      <xdr:col>76</xdr:col>
      <xdr:colOff>114300</xdr:colOff>
      <xdr:row>97</xdr:row>
      <xdr:rowOff>122613</xdr:rowOff>
    </xdr:to>
    <xdr:cxnSp macro="">
      <xdr:nvCxnSpPr>
        <xdr:cNvPr id="693" name="直線コネクタ 692"/>
        <xdr:cNvCxnSpPr/>
      </xdr:nvCxnSpPr>
      <xdr:spPr>
        <a:xfrm flipV="1">
          <a:off x="13703300" y="16685425"/>
          <a:ext cx="889000" cy="6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159938</xdr:rowOff>
    </xdr:from>
    <xdr:to>
      <xdr:col>76</xdr:col>
      <xdr:colOff>165100</xdr:colOff>
      <xdr:row>96</xdr:row>
      <xdr:rowOff>90088</xdr:rowOff>
    </xdr:to>
    <xdr:sp macro="" textlink="">
      <xdr:nvSpPr>
        <xdr:cNvPr id="694" name="フローチャート: 判断 693"/>
        <xdr:cNvSpPr/>
      </xdr:nvSpPr>
      <xdr:spPr>
        <a:xfrm>
          <a:off x="14541500" y="1644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106615</xdr:rowOff>
    </xdr:from>
    <xdr:ext cx="469744" cy="259045"/>
    <xdr:sp macro="" textlink="">
      <xdr:nvSpPr>
        <xdr:cNvPr id="695" name="テキスト ボックス 694"/>
        <xdr:cNvSpPr txBox="1"/>
      </xdr:nvSpPr>
      <xdr:spPr>
        <a:xfrm>
          <a:off x="14357428" y="1622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122613</xdr:rowOff>
    </xdr:from>
    <xdr:to>
      <xdr:col>71</xdr:col>
      <xdr:colOff>177800</xdr:colOff>
      <xdr:row>97</xdr:row>
      <xdr:rowOff>159302</xdr:rowOff>
    </xdr:to>
    <xdr:cxnSp macro="">
      <xdr:nvCxnSpPr>
        <xdr:cNvPr id="696" name="直線コネクタ 695"/>
        <xdr:cNvCxnSpPr/>
      </xdr:nvCxnSpPr>
      <xdr:spPr>
        <a:xfrm flipV="1">
          <a:off x="12814300" y="16753263"/>
          <a:ext cx="889000" cy="3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91529</xdr:rowOff>
    </xdr:from>
    <xdr:to>
      <xdr:col>72</xdr:col>
      <xdr:colOff>38100</xdr:colOff>
      <xdr:row>97</xdr:row>
      <xdr:rowOff>21679</xdr:rowOff>
    </xdr:to>
    <xdr:sp macro="" textlink="">
      <xdr:nvSpPr>
        <xdr:cNvPr id="697" name="フローチャート: 判断 696"/>
        <xdr:cNvSpPr/>
      </xdr:nvSpPr>
      <xdr:spPr>
        <a:xfrm>
          <a:off x="13652500" y="1655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38206</xdr:rowOff>
    </xdr:from>
    <xdr:ext cx="469744" cy="259045"/>
    <xdr:sp macro="" textlink="">
      <xdr:nvSpPr>
        <xdr:cNvPr id="698" name="テキスト ボックス 697"/>
        <xdr:cNvSpPr txBox="1"/>
      </xdr:nvSpPr>
      <xdr:spPr>
        <a:xfrm>
          <a:off x="13468428" y="1632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44323</xdr:rowOff>
    </xdr:from>
    <xdr:to>
      <xdr:col>67</xdr:col>
      <xdr:colOff>101600</xdr:colOff>
      <xdr:row>96</xdr:row>
      <xdr:rowOff>145923</xdr:rowOff>
    </xdr:to>
    <xdr:sp macro="" textlink="">
      <xdr:nvSpPr>
        <xdr:cNvPr id="699" name="フローチャート: 判断 698"/>
        <xdr:cNvSpPr/>
      </xdr:nvSpPr>
      <xdr:spPr>
        <a:xfrm>
          <a:off x="12763500" y="1650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162450</xdr:rowOff>
    </xdr:from>
    <xdr:ext cx="469744" cy="259045"/>
    <xdr:sp macro="" textlink="">
      <xdr:nvSpPr>
        <xdr:cNvPr id="700" name="テキスト ボックス 699"/>
        <xdr:cNvSpPr txBox="1"/>
      </xdr:nvSpPr>
      <xdr:spPr>
        <a:xfrm>
          <a:off x="12579428" y="1627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10261</xdr:rowOff>
    </xdr:from>
    <xdr:to>
      <xdr:col>85</xdr:col>
      <xdr:colOff>177800</xdr:colOff>
      <xdr:row>97</xdr:row>
      <xdr:rowOff>111861</xdr:rowOff>
    </xdr:to>
    <xdr:sp macro="" textlink="">
      <xdr:nvSpPr>
        <xdr:cNvPr id="706" name="楕円 705"/>
        <xdr:cNvSpPr/>
      </xdr:nvSpPr>
      <xdr:spPr>
        <a:xfrm>
          <a:off x="16268700" y="166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96638</xdr:rowOff>
    </xdr:from>
    <xdr:ext cx="469744" cy="259045"/>
    <xdr:sp macro="" textlink="">
      <xdr:nvSpPr>
        <xdr:cNvPr id="707" name="積立金該当値テキスト"/>
        <xdr:cNvSpPr txBox="1"/>
      </xdr:nvSpPr>
      <xdr:spPr>
        <a:xfrm>
          <a:off x="16370300" y="1655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83471</xdr:rowOff>
    </xdr:from>
    <xdr:to>
      <xdr:col>81</xdr:col>
      <xdr:colOff>101600</xdr:colOff>
      <xdr:row>97</xdr:row>
      <xdr:rowOff>13621</xdr:rowOff>
    </xdr:to>
    <xdr:sp macro="" textlink="">
      <xdr:nvSpPr>
        <xdr:cNvPr id="708" name="楕円 707"/>
        <xdr:cNvSpPr/>
      </xdr:nvSpPr>
      <xdr:spPr>
        <a:xfrm>
          <a:off x="15430500" y="165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4748</xdr:rowOff>
    </xdr:from>
    <xdr:ext cx="469744" cy="259045"/>
    <xdr:sp macro="" textlink="">
      <xdr:nvSpPr>
        <xdr:cNvPr id="709" name="テキスト ボックス 708"/>
        <xdr:cNvSpPr txBox="1"/>
      </xdr:nvSpPr>
      <xdr:spPr>
        <a:xfrm>
          <a:off x="15246428" y="1663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3975</xdr:rowOff>
    </xdr:from>
    <xdr:to>
      <xdr:col>76</xdr:col>
      <xdr:colOff>165100</xdr:colOff>
      <xdr:row>97</xdr:row>
      <xdr:rowOff>105575</xdr:rowOff>
    </xdr:to>
    <xdr:sp macro="" textlink="">
      <xdr:nvSpPr>
        <xdr:cNvPr id="710" name="楕円 709"/>
        <xdr:cNvSpPr/>
      </xdr:nvSpPr>
      <xdr:spPr>
        <a:xfrm>
          <a:off x="14541500" y="166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96702</xdr:rowOff>
    </xdr:from>
    <xdr:ext cx="469744" cy="259045"/>
    <xdr:sp macro="" textlink="">
      <xdr:nvSpPr>
        <xdr:cNvPr id="711" name="テキスト ボックス 710"/>
        <xdr:cNvSpPr txBox="1"/>
      </xdr:nvSpPr>
      <xdr:spPr>
        <a:xfrm>
          <a:off x="14357428" y="1672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71813</xdr:rowOff>
    </xdr:from>
    <xdr:to>
      <xdr:col>72</xdr:col>
      <xdr:colOff>38100</xdr:colOff>
      <xdr:row>98</xdr:row>
      <xdr:rowOff>1963</xdr:rowOff>
    </xdr:to>
    <xdr:sp macro="" textlink="">
      <xdr:nvSpPr>
        <xdr:cNvPr id="712" name="楕円 711"/>
        <xdr:cNvSpPr/>
      </xdr:nvSpPr>
      <xdr:spPr>
        <a:xfrm>
          <a:off x="13652500" y="167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164540</xdr:rowOff>
    </xdr:from>
    <xdr:ext cx="469744" cy="259045"/>
    <xdr:sp macro="" textlink="">
      <xdr:nvSpPr>
        <xdr:cNvPr id="713" name="テキスト ボックス 712"/>
        <xdr:cNvSpPr txBox="1"/>
      </xdr:nvSpPr>
      <xdr:spPr>
        <a:xfrm>
          <a:off x="13468428" y="1679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108502</xdr:rowOff>
    </xdr:from>
    <xdr:to>
      <xdr:col>67</xdr:col>
      <xdr:colOff>101600</xdr:colOff>
      <xdr:row>98</xdr:row>
      <xdr:rowOff>38652</xdr:rowOff>
    </xdr:to>
    <xdr:sp macro="" textlink="">
      <xdr:nvSpPr>
        <xdr:cNvPr id="714" name="楕円 713"/>
        <xdr:cNvSpPr/>
      </xdr:nvSpPr>
      <xdr:spPr>
        <a:xfrm>
          <a:off x="12763500" y="1673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29779</xdr:rowOff>
    </xdr:from>
    <xdr:ext cx="378565" cy="259045"/>
    <xdr:sp macro="" textlink="">
      <xdr:nvSpPr>
        <xdr:cNvPr id="715" name="テキスト ボックス 714"/>
        <xdr:cNvSpPr txBox="1"/>
      </xdr:nvSpPr>
      <xdr:spPr>
        <a:xfrm>
          <a:off x="12625017" y="16831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25400</xdr:rowOff>
    </xdr:from>
    <xdr:to>
      <xdr:col>116</xdr:col>
      <xdr:colOff>62864</xdr:colOff>
      <xdr:row>39</xdr:row>
      <xdr:rowOff>98878</xdr:rowOff>
    </xdr:to>
    <xdr:cxnSp macro="">
      <xdr:nvCxnSpPr>
        <xdr:cNvPr id="741" name="直線コネクタ 740"/>
        <xdr:cNvCxnSpPr/>
      </xdr:nvCxnSpPr>
      <xdr:spPr>
        <a:xfrm flipV="1">
          <a:off x="22159595" y="5340350"/>
          <a:ext cx="1269"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143527</xdr:rowOff>
    </xdr:from>
    <xdr:ext cx="469744" cy="259045"/>
    <xdr:sp macro="" textlink="">
      <xdr:nvSpPr>
        <xdr:cNvPr id="744" name="投資及び出資金最大値テキスト"/>
        <xdr:cNvSpPr txBox="1"/>
      </xdr:nvSpPr>
      <xdr:spPr>
        <a:xfrm>
          <a:off x="22212300" y="51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25400</xdr:rowOff>
    </xdr:from>
    <xdr:to>
      <xdr:col>116</xdr:col>
      <xdr:colOff>152400</xdr:colOff>
      <xdr:row>31</xdr:row>
      <xdr:rowOff>25400</xdr:rowOff>
    </xdr:to>
    <xdr:cxnSp macro="">
      <xdr:nvCxnSpPr>
        <xdr:cNvPr id="745" name="直線コネクタ 744"/>
        <xdr:cNvCxnSpPr/>
      </xdr:nvCxnSpPr>
      <xdr:spPr>
        <a:xfrm>
          <a:off x="22072600" y="534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49240</xdr:rowOff>
    </xdr:from>
    <xdr:to>
      <xdr:col>116</xdr:col>
      <xdr:colOff>63500</xdr:colOff>
      <xdr:row>39</xdr:row>
      <xdr:rowOff>52179</xdr:rowOff>
    </xdr:to>
    <xdr:cxnSp macro="">
      <xdr:nvCxnSpPr>
        <xdr:cNvPr id="746" name="直線コネクタ 745"/>
        <xdr:cNvCxnSpPr/>
      </xdr:nvCxnSpPr>
      <xdr:spPr>
        <a:xfrm flipV="1">
          <a:off x="21323300" y="6735790"/>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96755</xdr:rowOff>
    </xdr:from>
    <xdr:ext cx="469744" cy="259045"/>
    <xdr:sp macro="" textlink="">
      <xdr:nvSpPr>
        <xdr:cNvPr id="747" name="投資及び出資金平均値テキスト"/>
        <xdr:cNvSpPr txBox="1"/>
      </xdr:nvSpPr>
      <xdr:spPr>
        <a:xfrm>
          <a:off x="22212300" y="5926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73878</xdr:rowOff>
    </xdr:from>
    <xdr:to>
      <xdr:col>116</xdr:col>
      <xdr:colOff>114300</xdr:colOff>
      <xdr:row>36</xdr:row>
      <xdr:rowOff>4028</xdr:rowOff>
    </xdr:to>
    <xdr:sp macro="" textlink="">
      <xdr:nvSpPr>
        <xdr:cNvPr id="748" name="フローチャート: 判断 747"/>
        <xdr:cNvSpPr/>
      </xdr:nvSpPr>
      <xdr:spPr>
        <a:xfrm>
          <a:off x="221107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52179</xdr:rowOff>
    </xdr:from>
    <xdr:to>
      <xdr:col>111</xdr:col>
      <xdr:colOff>177800</xdr:colOff>
      <xdr:row>39</xdr:row>
      <xdr:rowOff>67201</xdr:rowOff>
    </xdr:to>
    <xdr:cxnSp macro="">
      <xdr:nvCxnSpPr>
        <xdr:cNvPr id="749" name="直線コネクタ 748"/>
        <xdr:cNvCxnSpPr/>
      </xdr:nvCxnSpPr>
      <xdr:spPr>
        <a:xfrm flipV="1">
          <a:off x="20434300" y="6738729"/>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73551</xdr:rowOff>
    </xdr:from>
    <xdr:to>
      <xdr:col>112</xdr:col>
      <xdr:colOff>38100</xdr:colOff>
      <xdr:row>36</xdr:row>
      <xdr:rowOff>3701</xdr:rowOff>
    </xdr:to>
    <xdr:sp macro="" textlink="">
      <xdr:nvSpPr>
        <xdr:cNvPr id="750" name="フローチャート: 判断 749"/>
        <xdr:cNvSpPr/>
      </xdr:nvSpPr>
      <xdr:spPr>
        <a:xfrm>
          <a:off x="21272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20228</xdr:rowOff>
    </xdr:from>
    <xdr:ext cx="469744" cy="259045"/>
    <xdr:sp macro="" textlink="">
      <xdr:nvSpPr>
        <xdr:cNvPr id="751" name="テキスト ボックス 750"/>
        <xdr:cNvSpPr txBox="1"/>
      </xdr:nvSpPr>
      <xdr:spPr>
        <a:xfrm>
          <a:off x="21088428" y="584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61650</xdr:rowOff>
    </xdr:from>
    <xdr:to>
      <xdr:col>107</xdr:col>
      <xdr:colOff>50800</xdr:colOff>
      <xdr:row>39</xdr:row>
      <xdr:rowOff>67201</xdr:rowOff>
    </xdr:to>
    <xdr:cxnSp macro="">
      <xdr:nvCxnSpPr>
        <xdr:cNvPr id="752" name="直線コネクタ 751"/>
        <xdr:cNvCxnSpPr/>
      </xdr:nvCxnSpPr>
      <xdr:spPr>
        <a:xfrm>
          <a:off x="19545300" y="6748200"/>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5951</xdr:rowOff>
    </xdr:from>
    <xdr:to>
      <xdr:col>107</xdr:col>
      <xdr:colOff>101600</xdr:colOff>
      <xdr:row>35</xdr:row>
      <xdr:rowOff>107551</xdr:rowOff>
    </xdr:to>
    <xdr:sp macro="" textlink="">
      <xdr:nvSpPr>
        <xdr:cNvPr id="753" name="フローチャート: 判断 752"/>
        <xdr:cNvSpPr/>
      </xdr:nvSpPr>
      <xdr:spPr>
        <a:xfrm>
          <a:off x="20383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124078</xdr:rowOff>
    </xdr:from>
    <xdr:ext cx="469744" cy="259045"/>
    <xdr:sp macro="" textlink="">
      <xdr:nvSpPr>
        <xdr:cNvPr id="754" name="テキスト ボックス 753"/>
        <xdr:cNvSpPr txBox="1"/>
      </xdr:nvSpPr>
      <xdr:spPr>
        <a:xfrm>
          <a:off x="20199428" y="578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125657</xdr:rowOff>
    </xdr:from>
    <xdr:to>
      <xdr:col>102</xdr:col>
      <xdr:colOff>114300</xdr:colOff>
      <xdr:row>39</xdr:row>
      <xdr:rowOff>61650</xdr:rowOff>
    </xdr:to>
    <xdr:cxnSp macro="">
      <xdr:nvCxnSpPr>
        <xdr:cNvPr id="755" name="直線コネクタ 754"/>
        <xdr:cNvCxnSpPr/>
      </xdr:nvCxnSpPr>
      <xdr:spPr>
        <a:xfrm>
          <a:off x="18656300" y="6640757"/>
          <a:ext cx="889000" cy="10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118945</xdr:rowOff>
    </xdr:from>
    <xdr:to>
      <xdr:col>102</xdr:col>
      <xdr:colOff>165100</xdr:colOff>
      <xdr:row>35</xdr:row>
      <xdr:rowOff>49095</xdr:rowOff>
    </xdr:to>
    <xdr:sp macro="" textlink="">
      <xdr:nvSpPr>
        <xdr:cNvPr id="756" name="フローチャート: 判断 755"/>
        <xdr:cNvSpPr/>
      </xdr:nvSpPr>
      <xdr:spPr>
        <a:xfrm>
          <a:off x="19494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65622</xdr:rowOff>
    </xdr:from>
    <xdr:ext cx="469744" cy="259045"/>
    <xdr:sp macro="" textlink="">
      <xdr:nvSpPr>
        <xdr:cNvPr id="757" name="テキスト ボックス 756"/>
        <xdr:cNvSpPr txBox="1"/>
      </xdr:nvSpPr>
      <xdr:spPr>
        <a:xfrm>
          <a:off x="19310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151275</xdr:rowOff>
    </xdr:from>
    <xdr:to>
      <xdr:col>98</xdr:col>
      <xdr:colOff>38100</xdr:colOff>
      <xdr:row>34</xdr:row>
      <xdr:rowOff>81425</xdr:rowOff>
    </xdr:to>
    <xdr:sp macro="" textlink="">
      <xdr:nvSpPr>
        <xdr:cNvPr id="758" name="フローチャート: 判断 757"/>
        <xdr:cNvSpPr/>
      </xdr:nvSpPr>
      <xdr:spPr>
        <a:xfrm>
          <a:off x="18605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97952</xdr:rowOff>
    </xdr:from>
    <xdr:ext cx="469744" cy="259045"/>
    <xdr:sp macro="" textlink="">
      <xdr:nvSpPr>
        <xdr:cNvPr id="759" name="テキスト ボックス 758"/>
        <xdr:cNvSpPr txBox="1"/>
      </xdr:nvSpPr>
      <xdr:spPr>
        <a:xfrm>
          <a:off x="18421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169890</xdr:rowOff>
    </xdr:from>
    <xdr:to>
      <xdr:col>116</xdr:col>
      <xdr:colOff>114300</xdr:colOff>
      <xdr:row>39</xdr:row>
      <xdr:rowOff>100040</xdr:rowOff>
    </xdr:to>
    <xdr:sp macro="" textlink="">
      <xdr:nvSpPr>
        <xdr:cNvPr id="765" name="楕円 764"/>
        <xdr:cNvSpPr/>
      </xdr:nvSpPr>
      <xdr:spPr>
        <a:xfrm>
          <a:off x="22110700" y="668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84817</xdr:rowOff>
    </xdr:from>
    <xdr:ext cx="378565" cy="259045"/>
    <xdr:sp macro="" textlink="">
      <xdr:nvSpPr>
        <xdr:cNvPr id="766" name="投資及び出資金該当値テキスト"/>
        <xdr:cNvSpPr txBox="1"/>
      </xdr:nvSpPr>
      <xdr:spPr>
        <a:xfrm>
          <a:off x="22212300" y="6599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1379</xdr:rowOff>
    </xdr:from>
    <xdr:to>
      <xdr:col>112</xdr:col>
      <xdr:colOff>38100</xdr:colOff>
      <xdr:row>39</xdr:row>
      <xdr:rowOff>102979</xdr:rowOff>
    </xdr:to>
    <xdr:sp macro="" textlink="">
      <xdr:nvSpPr>
        <xdr:cNvPr id="767" name="楕円 766"/>
        <xdr:cNvSpPr/>
      </xdr:nvSpPr>
      <xdr:spPr>
        <a:xfrm>
          <a:off x="21272500" y="668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94106</xdr:rowOff>
    </xdr:from>
    <xdr:ext cx="378565" cy="259045"/>
    <xdr:sp macro="" textlink="">
      <xdr:nvSpPr>
        <xdr:cNvPr id="768" name="テキスト ボックス 767"/>
        <xdr:cNvSpPr txBox="1"/>
      </xdr:nvSpPr>
      <xdr:spPr>
        <a:xfrm>
          <a:off x="21134017" y="6780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16401</xdr:rowOff>
    </xdr:from>
    <xdr:to>
      <xdr:col>107</xdr:col>
      <xdr:colOff>101600</xdr:colOff>
      <xdr:row>39</xdr:row>
      <xdr:rowOff>118001</xdr:rowOff>
    </xdr:to>
    <xdr:sp macro="" textlink="">
      <xdr:nvSpPr>
        <xdr:cNvPr id="769" name="楕円 768"/>
        <xdr:cNvSpPr/>
      </xdr:nvSpPr>
      <xdr:spPr>
        <a:xfrm>
          <a:off x="20383500" y="670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109128</xdr:rowOff>
    </xdr:from>
    <xdr:ext cx="313932" cy="259045"/>
    <xdr:sp macro="" textlink="">
      <xdr:nvSpPr>
        <xdr:cNvPr id="770" name="テキスト ボックス 769"/>
        <xdr:cNvSpPr txBox="1"/>
      </xdr:nvSpPr>
      <xdr:spPr>
        <a:xfrm>
          <a:off x="20277333" y="67956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10850</xdr:rowOff>
    </xdr:from>
    <xdr:to>
      <xdr:col>102</xdr:col>
      <xdr:colOff>165100</xdr:colOff>
      <xdr:row>39</xdr:row>
      <xdr:rowOff>112450</xdr:rowOff>
    </xdr:to>
    <xdr:sp macro="" textlink="">
      <xdr:nvSpPr>
        <xdr:cNvPr id="771" name="楕円 770"/>
        <xdr:cNvSpPr/>
      </xdr:nvSpPr>
      <xdr:spPr>
        <a:xfrm>
          <a:off x="19494500" y="669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103577</xdr:rowOff>
    </xdr:from>
    <xdr:ext cx="378565" cy="259045"/>
    <xdr:sp macro="" textlink="">
      <xdr:nvSpPr>
        <xdr:cNvPr id="772" name="テキスト ボックス 771"/>
        <xdr:cNvSpPr txBox="1"/>
      </xdr:nvSpPr>
      <xdr:spPr>
        <a:xfrm>
          <a:off x="19356017" y="6790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74857</xdr:rowOff>
    </xdr:from>
    <xdr:to>
      <xdr:col>98</xdr:col>
      <xdr:colOff>38100</xdr:colOff>
      <xdr:row>39</xdr:row>
      <xdr:rowOff>5007</xdr:rowOff>
    </xdr:to>
    <xdr:sp macro="" textlink="">
      <xdr:nvSpPr>
        <xdr:cNvPr id="773" name="楕円 772"/>
        <xdr:cNvSpPr/>
      </xdr:nvSpPr>
      <xdr:spPr>
        <a:xfrm>
          <a:off x="18605500" y="658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167584</xdr:rowOff>
    </xdr:from>
    <xdr:ext cx="378565" cy="259045"/>
    <xdr:sp macro="" textlink="">
      <xdr:nvSpPr>
        <xdr:cNvPr id="774" name="テキスト ボックス 773"/>
        <xdr:cNvSpPr txBox="1"/>
      </xdr:nvSpPr>
      <xdr:spPr>
        <a:xfrm>
          <a:off x="18467017" y="668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5" name="直線コネクタ 78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6" name="テキスト ボックス 78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7" name="直線コネクタ 78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8" name="テキスト ボックス 78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9" name="直線コネクタ 78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0" name="テキスト ボックス 78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1" name="直線コネクタ 79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2" name="テキスト ボックス 79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3" name="直線コネクタ 79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4" name="テキスト ボックス 79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5" name="直線コネクタ 79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6" name="テキスト ボックス 79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43166</xdr:rowOff>
    </xdr:from>
    <xdr:to>
      <xdr:col>116</xdr:col>
      <xdr:colOff>62864</xdr:colOff>
      <xdr:row>59</xdr:row>
      <xdr:rowOff>86992</xdr:rowOff>
    </xdr:to>
    <xdr:cxnSp macro="">
      <xdr:nvCxnSpPr>
        <xdr:cNvPr id="800" name="直線コネクタ 799"/>
        <xdr:cNvCxnSpPr/>
      </xdr:nvCxnSpPr>
      <xdr:spPr>
        <a:xfrm flipV="1">
          <a:off x="22159595" y="8615666"/>
          <a:ext cx="1269" cy="1586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90819</xdr:rowOff>
    </xdr:from>
    <xdr:ext cx="378565" cy="259045"/>
    <xdr:sp macro="" textlink="">
      <xdr:nvSpPr>
        <xdr:cNvPr id="801" name="貸付金最小値テキスト"/>
        <xdr:cNvSpPr txBox="1"/>
      </xdr:nvSpPr>
      <xdr:spPr>
        <a:xfrm>
          <a:off x="22212300" y="10206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86992</xdr:rowOff>
    </xdr:from>
    <xdr:to>
      <xdr:col>116</xdr:col>
      <xdr:colOff>152400</xdr:colOff>
      <xdr:row>59</xdr:row>
      <xdr:rowOff>86992</xdr:rowOff>
    </xdr:to>
    <xdr:cxnSp macro="">
      <xdr:nvCxnSpPr>
        <xdr:cNvPr id="802" name="直線コネクタ 801"/>
        <xdr:cNvCxnSpPr/>
      </xdr:nvCxnSpPr>
      <xdr:spPr>
        <a:xfrm>
          <a:off x="22072600" y="1020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161293</xdr:rowOff>
    </xdr:from>
    <xdr:ext cx="534377" cy="259045"/>
    <xdr:sp macro="" textlink="">
      <xdr:nvSpPr>
        <xdr:cNvPr id="803" name="貸付金最大値テキスト"/>
        <xdr:cNvSpPr txBox="1"/>
      </xdr:nvSpPr>
      <xdr:spPr>
        <a:xfrm>
          <a:off x="22212300" y="839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43166</xdr:rowOff>
    </xdr:from>
    <xdr:to>
      <xdr:col>116</xdr:col>
      <xdr:colOff>152400</xdr:colOff>
      <xdr:row>50</xdr:row>
      <xdr:rowOff>43166</xdr:rowOff>
    </xdr:to>
    <xdr:cxnSp macro="">
      <xdr:nvCxnSpPr>
        <xdr:cNvPr id="804" name="直線コネクタ 803"/>
        <xdr:cNvCxnSpPr/>
      </xdr:nvCxnSpPr>
      <xdr:spPr>
        <a:xfrm>
          <a:off x="22072600" y="861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11619</xdr:rowOff>
    </xdr:from>
    <xdr:to>
      <xdr:col>116</xdr:col>
      <xdr:colOff>63500</xdr:colOff>
      <xdr:row>56</xdr:row>
      <xdr:rowOff>81831</xdr:rowOff>
    </xdr:to>
    <xdr:cxnSp macro="">
      <xdr:nvCxnSpPr>
        <xdr:cNvPr id="805" name="直線コネクタ 804"/>
        <xdr:cNvCxnSpPr/>
      </xdr:nvCxnSpPr>
      <xdr:spPr>
        <a:xfrm flipV="1">
          <a:off x="21323300" y="9612819"/>
          <a:ext cx="8382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91497</xdr:rowOff>
    </xdr:from>
    <xdr:ext cx="534377" cy="259045"/>
    <xdr:sp macro="" textlink="">
      <xdr:nvSpPr>
        <xdr:cNvPr id="806" name="貸付金平均値テキスト"/>
        <xdr:cNvSpPr txBox="1"/>
      </xdr:nvSpPr>
      <xdr:spPr>
        <a:xfrm>
          <a:off x="22212300" y="9349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68620</xdr:rowOff>
    </xdr:from>
    <xdr:to>
      <xdr:col>116</xdr:col>
      <xdr:colOff>114300</xdr:colOff>
      <xdr:row>55</xdr:row>
      <xdr:rowOff>170220</xdr:rowOff>
    </xdr:to>
    <xdr:sp macro="" textlink="">
      <xdr:nvSpPr>
        <xdr:cNvPr id="807" name="フローチャート: 判断 806"/>
        <xdr:cNvSpPr/>
      </xdr:nvSpPr>
      <xdr:spPr>
        <a:xfrm>
          <a:off x="22110700" y="94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78598</xdr:rowOff>
    </xdr:from>
    <xdr:to>
      <xdr:col>111</xdr:col>
      <xdr:colOff>177800</xdr:colOff>
      <xdr:row>56</xdr:row>
      <xdr:rowOff>81831</xdr:rowOff>
    </xdr:to>
    <xdr:cxnSp macro="">
      <xdr:nvCxnSpPr>
        <xdr:cNvPr id="808" name="直線コネクタ 807"/>
        <xdr:cNvCxnSpPr/>
      </xdr:nvCxnSpPr>
      <xdr:spPr>
        <a:xfrm>
          <a:off x="20434300" y="9679798"/>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51540</xdr:rowOff>
    </xdr:from>
    <xdr:to>
      <xdr:col>112</xdr:col>
      <xdr:colOff>38100</xdr:colOff>
      <xdr:row>55</xdr:row>
      <xdr:rowOff>153140</xdr:rowOff>
    </xdr:to>
    <xdr:sp macro="" textlink="">
      <xdr:nvSpPr>
        <xdr:cNvPr id="809" name="フローチャート: 判断 808"/>
        <xdr:cNvSpPr/>
      </xdr:nvSpPr>
      <xdr:spPr>
        <a:xfrm>
          <a:off x="21272500" y="94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169667</xdr:rowOff>
    </xdr:from>
    <xdr:ext cx="534377" cy="259045"/>
    <xdr:sp macro="" textlink="">
      <xdr:nvSpPr>
        <xdr:cNvPr id="810" name="テキスト ボックス 809"/>
        <xdr:cNvSpPr txBox="1"/>
      </xdr:nvSpPr>
      <xdr:spPr>
        <a:xfrm>
          <a:off x="21056111" y="925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66777</xdr:rowOff>
    </xdr:from>
    <xdr:to>
      <xdr:col>107</xdr:col>
      <xdr:colOff>50800</xdr:colOff>
      <xdr:row>56</xdr:row>
      <xdr:rowOff>78598</xdr:rowOff>
    </xdr:to>
    <xdr:cxnSp macro="">
      <xdr:nvCxnSpPr>
        <xdr:cNvPr id="811" name="直線コネクタ 810"/>
        <xdr:cNvCxnSpPr/>
      </xdr:nvCxnSpPr>
      <xdr:spPr>
        <a:xfrm>
          <a:off x="19545300" y="9667977"/>
          <a:ext cx="889000" cy="1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150492</xdr:rowOff>
    </xdr:from>
    <xdr:to>
      <xdr:col>107</xdr:col>
      <xdr:colOff>101600</xdr:colOff>
      <xdr:row>55</xdr:row>
      <xdr:rowOff>80642</xdr:rowOff>
    </xdr:to>
    <xdr:sp macro="" textlink="">
      <xdr:nvSpPr>
        <xdr:cNvPr id="812" name="フローチャート: 判断 811"/>
        <xdr:cNvSpPr/>
      </xdr:nvSpPr>
      <xdr:spPr>
        <a:xfrm>
          <a:off x="20383500" y="940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97169</xdr:rowOff>
    </xdr:from>
    <xdr:ext cx="534377" cy="259045"/>
    <xdr:sp macro="" textlink="">
      <xdr:nvSpPr>
        <xdr:cNvPr id="813" name="テキスト ボックス 812"/>
        <xdr:cNvSpPr txBox="1"/>
      </xdr:nvSpPr>
      <xdr:spPr>
        <a:xfrm>
          <a:off x="20167111" y="918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51526</xdr:rowOff>
    </xdr:from>
    <xdr:to>
      <xdr:col>102</xdr:col>
      <xdr:colOff>114300</xdr:colOff>
      <xdr:row>56</xdr:row>
      <xdr:rowOff>66777</xdr:rowOff>
    </xdr:to>
    <xdr:cxnSp macro="">
      <xdr:nvCxnSpPr>
        <xdr:cNvPr id="814" name="直線コネクタ 813"/>
        <xdr:cNvCxnSpPr/>
      </xdr:nvCxnSpPr>
      <xdr:spPr>
        <a:xfrm>
          <a:off x="18656300" y="9652726"/>
          <a:ext cx="889000" cy="1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108168</xdr:rowOff>
    </xdr:from>
    <xdr:to>
      <xdr:col>102</xdr:col>
      <xdr:colOff>165100</xdr:colOff>
      <xdr:row>55</xdr:row>
      <xdr:rowOff>38318</xdr:rowOff>
    </xdr:to>
    <xdr:sp macro="" textlink="">
      <xdr:nvSpPr>
        <xdr:cNvPr id="815" name="フローチャート: 判断 814"/>
        <xdr:cNvSpPr/>
      </xdr:nvSpPr>
      <xdr:spPr>
        <a:xfrm>
          <a:off x="19494500" y="936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54845</xdr:rowOff>
    </xdr:from>
    <xdr:ext cx="534377" cy="259045"/>
    <xdr:sp macro="" textlink="">
      <xdr:nvSpPr>
        <xdr:cNvPr id="816" name="テキスト ボックス 815"/>
        <xdr:cNvSpPr txBox="1"/>
      </xdr:nvSpPr>
      <xdr:spPr>
        <a:xfrm>
          <a:off x="19278111" y="914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53467</xdr:rowOff>
    </xdr:from>
    <xdr:to>
      <xdr:col>98</xdr:col>
      <xdr:colOff>38100</xdr:colOff>
      <xdr:row>54</xdr:row>
      <xdr:rowOff>155067</xdr:rowOff>
    </xdr:to>
    <xdr:sp macro="" textlink="">
      <xdr:nvSpPr>
        <xdr:cNvPr id="817" name="フローチャート: 判断 816"/>
        <xdr:cNvSpPr/>
      </xdr:nvSpPr>
      <xdr:spPr>
        <a:xfrm>
          <a:off x="18605500" y="931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144</xdr:rowOff>
    </xdr:from>
    <xdr:ext cx="534377" cy="259045"/>
    <xdr:sp macro="" textlink="">
      <xdr:nvSpPr>
        <xdr:cNvPr id="818" name="テキスト ボックス 817"/>
        <xdr:cNvSpPr txBox="1"/>
      </xdr:nvSpPr>
      <xdr:spPr>
        <a:xfrm>
          <a:off x="18389111" y="90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132269</xdr:rowOff>
    </xdr:from>
    <xdr:to>
      <xdr:col>116</xdr:col>
      <xdr:colOff>114300</xdr:colOff>
      <xdr:row>56</xdr:row>
      <xdr:rowOff>62419</xdr:rowOff>
    </xdr:to>
    <xdr:sp macro="" textlink="">
      <xdr:nvSpPr>
        <xdr:cNvPr id="824" name="楕円 823"/>
        <xdr:cNvSpPr/>
      </xdr:nvSpPr>
      <xdr:spPr>
        <a:xfrm>
          <a:off x="22110700" y="956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110696</xdr:rowOff>
    </xdr:from>
    <xdr:ext cx="534377" cy="259045"/>
    <xdr:sp macro="" textlink="">
      <xdr:nvSpPr>
        <xdr:cNvPr id="825" name="貸付金該当値テキスト"/>
        <xdr:cNvSpPr txBox="1"/>
      </xdr:nvSpPr>
      <xdr:spPr>
        <a:xfrm>
          <a:off x="22212300" y="954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31031</xdr:rowOff>
    </xdr:from>
    <xdr:to>
      <xdr:col>112</xdr:col>
      <xdr:colOff>38100</xdr:colOff>
      <xdr:row>56</xdr:row>
      <xdr:rowOff>132631</xdr:rowOff>
    </xdr:to>
    <xdr:sp macro="" textlink="">
      <xdr:nvSpPr>
        <xdr:cNvPr id="826" name="楕円 825"/>
        <xdr:cNvSpPr/>
      </xdr:nvSpPr>
      <xdr:spPr>
        <a:xfrm>
          <a:off x="21272500" y="963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123758</xdr:rowOff>
    </xdr:from>
    <xdr:ext cx="534377" cy="259045"/>
    <xdr:sp macro="" textlink="">
      <xdr:nvSpPr>
        <xdr:cNvPr id="827" name="テキスト ボックス 826"/>
        <xdr:cNvSpPr txBox="1"/>
      </xdr:nvSpPr>
      <xdr:spPr>
        <a:xfrm>
          <a:off x="21056111" y="972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27798</xdr:rowOff>
    </xdr:from>
    <xdr:to>
      <xdr:col>107</xdr:col>
      <xdr:colOff>101600</xdr:colOff>
      <xdr:row>56</xdr:row>
      <xdr:rowOff>129398</xdr:rowOff>
    </xdr:to>
    <xdr:sp macro="" textlink="">
      <xdr:nvSpPr>
        <xdr:cNvPr id="828" name="楕円 827"/>
        <xdr:cNvSpPr/>
      </xdr:nvSpPr>
      <xdr:spPr>
        <a:xfrm>
          <a:off x="20383500" y="962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120525</xdr:rowOff>
    </xdr:from>
    <xdr:ext cx="534377" cy="259045"/>
    <xdr:sp macro="" textlink="">
      <xdr:nvSpPr>
        <xdr:cNvPr id="829" name="テキスト ボックス 828"/>
        <xdr:cNvSpPr txBox="1"/>
      </xdr:nvSpPr>
      <xdr:spPr>
        <a:xfrm>
          <a:off x="20167111" y="972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15977</xdr:rowOff>
    </xdr:from>
    <xdr:to>
      <xdr:col>102</xdr:col>
      <xdr:colOff>165100</xdr:colOff>
      <xdr:row>56</xdr:row>
      <xdr:rowOff>117577</xdr:rowOff>
    </xdr:to>
    <xdr:sp macro="" textlink="">
      <xdr:nvSpPr>
        <xdr:cNvPr id="830" name="楕円 829"/>
        <xdr:cNvSpPr/>
      </xdr:nvSpPr>
      <xdr:spPr>
        <a:xfrm>
          <a:off x="19494500" y="961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108704</xdr:rowOff>
    </xdr:from>
    <xdr:ext cx="534377" cy="259045"/>
    <xdr:sp macro="" textlink="">
      <xdr:nvSpPr>
        <xdr:cNvPr id="831" name="テキスト ボックス 830"/>
        <xdr:cNvSpPr txBox="1"/>
      </xdr:nvSpPr>
      <xdr:spPr>
        <a:xfrm>
          <a:off x="19278111" y="970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726</xdr:rowOff>
    </xdr:from>
    <xdr:to>
      <xdr:col>98</xdr:col>
      <xdr:colOff>38100</xdr:colOff>
      <xdr:row>56</xdr:row>
      <xdr:rowOff>102326</xdr:rowOff>
    </xdr:to>
    <xdr:sp macro="" textlink="">
      <xdr:nvSpPr>
        <xdr:cNvPr id="832" name="楕円 831"/>
        <xdr:cNvSpPr/>
      </xdr:nvSpPr>
      <xdr:spPr>
        <a:xfrm>
          <a:off x="18605500" y="960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93453</xdr:rowOff>
    </xdr:from>
    <xdr:ext cx="534377" cy="259045"/>
    <xdr:sp macro="" textlink="">
      <xdr:nvSpPr>
        <xdr:cNvPr id="833" name="テキスト ボックス 832"/>
        <xdr:cNvSpPr txBox="1"/>
      </xdr:nvSpPr>
      <xdr:spPr>
        <a:xfrm>
          <a:off x="18389111" y="96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5" name="直線コネクタ 84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6" name="テキスト ボックス 84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7" name="直線コネクタ 84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8" name="テキスト ボックス 84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9" name="直線コネクタ 84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0" name="テキスト ボックス 84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1" name="直線コネクタ 85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2" name="テキスト ボックス 85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3" name="直線コネクタ 85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4" name="テキスト ボックス 85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77559</xdr:rowOff>
    </xdr:from>
    <xdr:to>
      <xdr:col>116</xdr:col>
      <xdr:colOff>62864</xdr:colOff>
      <xdr:row>78</xdr:row>
      <xdr:rowOff>44831</xdr:rowOff>
    </xdr:to>
    <xdr:cxnSp macro="">
      <xdr:nvCxnSpPr>
        <xdr:cNvPr id="858" name="直線コネクタ 857"/>
        <xdr:cNvCxnSpPr/>
      </xdr:nvCxnSpPr>
      <xdr:spPr>
        <a:xfrm flipV="1">
          <a:off x="22159595" y="12250509"/>
          <a:ext cx="1269"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48658</xdr:rowOff>
    </xdr:from>
    <xdr:ext cx="534377" cy="259045"/>
    <xdr:sp macro="" textlink="">
      <xdr:nvSpPr>
        <xdr:cNvPr id="859" name="繰出金最小値テキスト"/>
        <xdr:cNvSpPr txBox="1"/>
      </xdr:nvSpPr>
      <xdr:spPr>
        <a:xfrm>
          <a:off x="22212300" y="134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44831</xdr:rowOff>
    </xdr:from>
    <xdr:to>
      <xdr:col>116</xdr:col>
      <xdr:colOff>152400</xdr:colOff>
      <xdr:row>78</xdr:row>
      <xdr:rowOff>44831</xdr:rowOff>
    </xdr:to>
    <xdr:cxnSp macro="">
      <xdr:nvCxnSpPr>
        <xdr:cNvPr id="860" name="直線コネクタ 859"/>
        <xdr:cNvCxnSpPr/>
      </xdr:nvCxnSpPr>
      <xdr:spPr>
        <a:xfrm>
          <a:off x="22072600" y="1341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24236</xdr:rowOff>
    </xdr:from>
    <xdr:ext cx="534377" cy="259045"/>
    <xdr:sp macro="" textlink="">
      <xdr:nvSpPr>
        <xdr:cNvPr id="861" name="繰出金最大値テキスト"/>
        <xdr:cNvSpPr txBox="1"/>
      </xdr:nvSpPr>
      <xdr:spPr>
        <a:xfrm>
          <a:off x="22212300" y="1202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77559</xdr:rowOff>
    </xdr:from>
    <xdr:to>
      <xdr:col>116</xdr:col>
      <xdr:colOff>152400</xdr:colOff>
      <xdr:row>71</xdr:row>
      <xdr:rowOff>77559</xdr:rowOff>
    </xdr:to>
    <xdr:cxnSp macro="">
      <xdr:nvCxnSpPr>
        <xdr:cNvPr id="862" name="直線コネクタ 861"/>
        <xdr:cNvCxnSpPr/>
      </xdr:nvCxnSpPr>
      <xdr:spPr>
        <a:xfrm>
          <a:off x="22072600" y="1225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44831</xdr:rowOff>
    </xdr:from>
    <xdr:to>
      <xdr:col>116</xdr:col>
      <xdr:colOff>63500</xdr:colOff>
      <xdr:row>78</xdr:row>
      <xdr:rowOff>49631</xdr:rowOff>
    </xdr:to>
    <xdr:cxnSp macro="">
      <xdr:nvCxnSpPr>
        <xdr:cNvPr id="863" name="直線コネクタ 862"/>
        <xdr:cNvCxnSpPr/>
      </xdr:nvCxnSpPr>
      <xdr:spPr>
        <a:xfrm flipV="1">
          <a:off x="21323300" y="13417931"/>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84612</xdr:rowOff>
    </xdr:from>
    <xdr:ext cx="534377" cy="259045"/>
    <xdr:sp macro="" textlink="">
      <xdr:nvSpPr>
        <xdr:cNvPr id="864" name="繰出金平均値テキスト"/>
        <xdr:cNvSpPr txBox="1"/>
      </xdr:nvSpPr>
      <xdr:spPr>
        <a:xfrm>
          <a:off x="22212300" y="1277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61735</xdr:rowOff>
    </xdr:from>
    <xdr:to>
      <xdr:col>116</xdr:col>
      <xdr:colOff>114300</xdr:colOff>
      <xdr:row>75</xdr:row>
      <xdr:rowOff>163336</xdr:rowOff>
    </xdr:to>
    <xdr:sp macro="" textlink="">
      <xdr:nvSpPr>
        <xdr:cNvPr id="865" name="フローチャート: 判断 864"/>
        <xdr:cNvSpPr/>
      </xdr:nvSpPr>
      <xdr:spPr>
        <a:xfrm>
          <a:off x="221107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49251</xdr:rowOff>
    </xdr:from>
    <xdr:to>
      <xdr:col>111</xdr:col>
      <xdr:colOff>177800</xdr:colOff>
      <xdr:row>78</xdr:row>
      <xdr:rowOff>49631</xdr:rowOff>
    </xdr:to>
    <xdr:cxnSp macro="">
      <xdr:nvCxnSpPr>
        <xdr:cNvPr id="866" name="直線コネクタ 865"/>
        <xdr:cNvCxnSpPr/>
      </xdr:nvCxnSpPr>
      <xdr:spPr>
        <a:xfrm>
          <a:off x="20434300" y="13422351"/>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104940</xdr:rowOff>
    </xdr:from>
    <xdr:to>
      <xdr:col>112</xdr:col>
      <xdr:colOff>38100</xdr:colOff>
      <xdr:row>76</xdr:row>
      <xdr:rowOff>35089</xdr:rowOff>
    </xdr:to>
    <xdr:sp macro="" textlink="">
      <xdr:nvSpPr>
        <xdr:cNvPr id="867" name="フローチャート: 判断 866"/>
        <xdr:cNvSpPr/>
      </xdr:nvSpPr>
      <xdr:spPr>
        <a:xfrm>
          <a:off x="21272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51617</xdr:rowOff>
    </xdr:from>
    <xdr:ext cx="534377" cy="259045"/>
    <xdr:sp macro="" textlink="">
      <xdr:nvSpPr>
        <xdr:cNvPr id="868" name="テキスト ボックス 867"/>
        <xdr:cNvSpPr txBox="1"/>
      </xdr:nvSpPr>
      <xdr:spPr>
        <a:xfrm>
          <a:off x="21056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14656</xdr:rowOff>
    </xdr:from>
    <xdr:to>
      <xdr:col>107</xdr:col>
      <xdr:colOff>50800</xdr:colOff>
      <xdr:row>78</xdr:row>
      <xdr:rowOff>49251</xdr:rowOff>
    </xdr:to>
    <xdr:cxnSp macro="">
      <xdr:nvCxnSpPr>
        <xdr:cNvPr id="869" name="直線コネクタ 868"/>
        <xdr:cNvCxnSpPr/>
      </xdr:nvCxnSpPr>
      <xdr:spPr>
        <a:xfrm>
          <a:off x="19545300" y="13387756"/>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117246</xdr:rowOff>
    </xdr:from>
    <xdr:to>
      <xdr:col>107</xdr:col>
      <xdr:colOff>101600</xdr:colOff>
      <xdr:row>76</xdr:row>
      <xdr:rowOff>47396</xdr:rowOff>
    </xdr:to>
    <xdr:sp macro="" textlink="">
      <xdr:nvSpPr>
        <xdr:cNvPr id="870" name="フローチャート: 判断 869"/>
        <xdr:cNvSpPr/>
      </xdr:nvSpPr>
      <xdr:spPr>
        <a:xfrm>
          <a:off x="20383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63923</xdr:rowOff>
    </xdr:from>
    <xdr:ext cx="534377" cy="259045"/>
    <xdr:sp macro="" textlink="">
      <xdr:nvSpPr>
        <xdr:cNvPr id="871" name="テキスト ボックス 870"/>
        <xdr:cNvSpPr txBox="1"/>
      </xdr:nvSpPr>
      <xdr:spPr>
        <a:xfrm>
          <a:off x="20167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123013</xdr:rowOff>
    </xdr:from>
    <xdr:to>
      <xdr:col>102</xdr:col>
      <xdr:colOff>114300</xdr:colOff>
      <xdr:row>78</xdr:row>
      <xdr:rowOff>14656</xdr:rowOff>
    </xdr:to>
    <xdr:cxnSp macro="">
      <xdr:nvCxnSpPr>
        <xdr:cNvPr id="872" name="直線コネクタ 871"/>
        <xdr:cNvCxnSpPr/>
      </xdr:nvCxnSpPr>
      <xdr:spPr>
        <a:xfrm>
          <a:off x="18656300" y="13324663"/>
          <a:ext cx="889000" cy="6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127381</xdr:rowOff>
    </xdr:from>
    <xdr:to>
      <xdr:col>102</xdr:col>
      <xdr:colOff>165100</xdr:colOff>
      <xdr:row>76</xdr:row>
      <xdr:rowOff>57531</xdr:rowOff>
    </xdr:to>
    <xdr:sp macro="" textlink="">
      <xdr:nvSpPr>
        <xdr:cNvPr id="873" name="フローチャート: 判断 872"/>
        <xdr:cNvSpPr/>
      </xdr:nvSpPr>
      <xdr:spPr>
        <a:xfrm>
          <a:off x="19494500" y="129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74058</xdr:rowOff>
    </xdr:from>
    <xdr:ext cx="534377" cy="259045"/>
    <xdr:sp macro="" textlink="">
      <xdr:nvSpPr>
        <xdr:cNvPr id="874" name="テキスト ボックス 873"/>
        <xdr:cNvSpPr txBox="1"/>
      </xdr:nvSpPr>
      <xdr:spPr>
        <a:xfrm>
          <a:off x="19278111" y="127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21234</xdr:rowOff>
    </xdr:from>
    <xdr:to>
      <xdr:col>98</xdr:col>
      <xdr:colOff>38100</xdr:colOff>
      <xdr:row>75</xdr:row>
      <xdr:rowOff>122834</xdr:rowOff>
    </xdr:to>
    <xdr:sp macro="" textlink="">
      <xdr:nvSpPr>
        <xdr:cNvPr id="875" name="フローチャート: 判断 874"/>
        <xdr:cNvSpPr/>
      </xdr:nvSpPr>
      <xdr:spPr>
        <a:xfrm>
          <a:off x="18605500" y="128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139361</xdr:rowOff>
    </xdr:from>
    <xdr:ext cx="534377" cy="259045"/>
    <xdr:sp macro="" textlink="">
      <xdr:nvSpPr>
        <xdr:cNvPr id="876" name="テキスト ボックス 875"/>
        <xdr:cNvSpPr txBox="1"/>
      </xdr:nvSpPr>
      <xdr:spPr>
        <a:xfrm>
          <a:off x="18389111" y="126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165481</xdr:rowOff>
    </xdr:from>
    <xdr:to>
      <xdr:col>116</xdr:col>
      <xdr:colOff>114300</xdr:colOff>
      <xdr:row>78</xdr:row>
      <xdr:rowOff>95631</xdr:rowOff>
    </xdr:to>
    <xdr:sp macro="" textlink="">
      <xdr:nvSpPr>
        <xdr:cNvPr id="882" name="楕円 881"/>
        <xdr:cNvSpPr/>
      </xdr:nvSpPr>
      <xdr:spPr>
        <a:xfrm>
          <a:off x="22110700" y="1336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80408</xdr:rowOff>
    </xdr:from>
    <xdr:ext cx="534377" cy="259045"/>
    <xdr:sp macro="" textlink="">
      <xdr:nvSpPr>
        <xdr:cNvPr id="883" name="繰出金該当値テキスト"/>
        <xdr:cNvSpPr txBox="1"/>
      </xdr:nvSpPr>
      <xdr:spPr>
        <a:xfrm>
          <a:off x="22212300" y="1328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170281</xdr:rowOff>
    </xdr:from>
    <xdr:to>
      <xdr:col>112</xdr:col>
      <xdr:colOff>38100</xdr:colOff>
      <xdr:row>78</xdr:row>
      <xdr:rowOff>100431</xdr:rowOff>
    </xdr:to>
    <xdr:sp macro="" textlink="">
      <xdr:nvSpPr>
        <xdr:cNvPr id="884" name="楕円 883"/>
        <xdr:cNvSpPr/>
      </xdr:nvSpPr>
      <xdr:spPr>
        <a:xfrm>
          <a:off x="21272500" y="1337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91558</xdr:rowOff>
    </xdr:from>
    <xdr:ext cx="534377" cy="259045"/>
    <xdr:sp macro="" textlink="">
      <xdr:nvSpPr>
        <xdr:cNvPr id="885" name="テキスト ボックス 884"/>
        <xdr:cNvSpPr txBox="1"/>
      </xdr:nvSpPr>
      <xdr:spPr>
        <a:xfrm>
          <a:off x="21056111" y="1346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169901</xdr:rowOff>
    </xdr:from>
    <xdr:to>
      <xdr:col>107</xdr:col>
      <xdr:colOff>101600</xdr:colOff>
      <xdr:row>78</xdr:row>
      <xdr:rowOff>100051</xdr:rowOff>
    </xdr:to>
    <xdr:sp macro="" textlink="">
      <xdr:nvSpPr>
        <xdr:cNvPr id="886" name="楕円 885"/>
        <xdr:cNvSpPr/>
      </xdr:nvSpPr>
      <xdr:spPr>
        <a:xfrm>
          <a:off x="20383500" y="133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91178</xdr:rowOff>
    </xdr:from>
    <xdr:ext cx="534377" cy="259045"/>
    <xdr:sp macro="" textlink="">
      <xdr:nvSpPr>
        <xdr:cNvPr id="887" name="テキスト ボックス 886"/>
        <xdr:cNvSpPr txBox="1"/>
      </xdr:nvSpPr>
      <xdr:spPr>
        <a:xfrm>
          <a:off x="20167111" y="134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135306</xdr:rowOff>
    </xdr:from>
    <xdr:to>
      <xdr:col>102</xdr:col>
      <xdr:colOff>165100</xdr:colOff>
      <xdr:row>78</xdr:row>
      <xdr:rowOff>65456</xdr:rowOff>
    </xdr:to>
    <xdr:sp macro="" textlink="">
      <xdr:nvSpPr>
        <xdr:cNvPr id="888" name="楕円 887"/>
        <xdr:cNvSpPr/>
      </xdr:nvSpPr>
      <xdr:spPr>
        <a:xfrm>
          <a:off x="19494500" y="133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56583</xdr:rowOff>
    </xdr:from>
    <xdr:ext cx="534377" cy="259045"/>
    <xdr:sp macro="" textlink="">
      <xdr:nvSpPr>
        <xdr:cNvPr id="889" name="テキスト ボックス 888"/>
        <xdr:cNvSpPr txBox="1"/>
      </xdr:nvSpPr>
      <xdr:spPr>
        <a:xfrm>
          <a:off x="19278111" y="134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72213</xdr:rowOff>
    </xdr:from>
    <xdr:to>
      <xdr:col>98</xdr:col>
      <xdr:colOff>38100</xdr:colOff>
      <xdr:row>78</xdr:row>
      <xdr:rowOff>2363</xdr:rowOff>
    </xdr:to>
    <xdr:sp macro="" textlink="">
      <xdr:nvSpPr>
        <xdr:cNvPr id="890" name="楕円 889"/>
        <xdr:cNvSpPr/>
      </xdr:nvSpPr>
      <xdr:spPr>
        <a:xfrm>
          <a:off x="18605500" y="132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164940</xdr:rowOff>
    </xdr:from>
    <xdr:ext cx="534377" cy="259045"/>
    <xdr:sp macro="" textlink="">
      <xdr:nvSpPr>
        <xdr:cNvPr id="891" name="テキスト ボックス 890"/>
        <xdr:cNvSpPr txBox="1"/>
      </xdr:nvSpPr>
      <xdr:spPr>
        <a:xfrm>
          <a:off x="18389111" y="1336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54,861</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推移している。その要因としては、事務の効率化を目的としてシステムの整備を推進していること、がん検診の受検率が高いこと等から委託料が多いことが挙げられる。令和元年度においては、ＰＦＩの手法により建設した大宮区役所新庁舎に係る経費が発生したこと等により、前年度決算に比べ</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99,993</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推移している。その要因としては、人口に占める生活保護世帯の割合が小さく、他市に比べて生活保護費が少ないことが挙げられる。一方で、対象者の増加による障害福祉サービスの給付や、保育需要の高まりによる特定教育・保育施設等の給付は毎年増加しており、今後も継続すると見込まれる。</a:t>
          </a:r>
        </a:p>
        <a:p>
          <a:r>
            <a:rPr kumimoji="1" lang="ja-JP" altLang="en-US" sz="1300">
              <a:latin typeface="ＭＳ Ｐゴシック" panose="020B0600070205080204" pitchFamily="50" charset="-128"/>
              <a:ea typeface="ＭＳ Ｐゴシック" panose="020B0600070205080204" pitchFamily="50" charset="-128"/>
            </a:rPr>
            <a:t>　普通建設事業費（うち新規整備）は住民一人当たり</a:t>
          </a:r>
          <a:r>
            <a:rPr kumimoji="1" lang="en-US" altLang="ja-JP" sz="1300">
              <a:latin typeface="ＭＳ Ｐゴシック" panose="020B0600070205080204" pitchFamily="50" charset="-128"/>
              <a:ea typeface="ＭＳ Ｐゴシック" panose="020B0600070205080204" pitchFamily="50" charset="-128"/>
            </a:rPr>
            <a:t>15,814</a:t>
          </a:r>
          <a:r>
            <a:rPr kumimoji="1" lang="ja-JP" altLang="en-US" sz="1300">
              <a:latin typeface="ＭＳ Ｐゴシック" panose="020B0600070205080204" pitchFamily="50" charset="-128"/>
              <a:ea typeface="ＭＳ Ｐゴシック" panose="020B0600070205080204" pitchFamily="50" charset="-128"/>
            </a:rPr>
            <a:t>円となっており、大宮区役所新庁舎の建設工事が完了したこと等により、前年度決算に比べ</a:t>
          </a:r>
          <a:r>
            <a:rPr kumimoji="1" lang="en-US" altLang="ja-JP" sz="1300">
              <a:latin typeface="ＭＳ Ｐゴシック" panose="020B0600070205080204" pitchFamily="50" charset="-128"/>
              <a:ea typeface="ＭＳ Ｐゴシック" panose="020B0600070205080204" pitchFamily="50" charset="-128"/>
            </a:rPr>
            <a:t>36.4</a:t>
          </a:r>
          <a:r>
            <a:rPr kumimoji="1" lang="ja-JP" altLang="en-US" sz="1300">
              <a:latin typeface="ＭＳ Ｐゴシック" panose="020B0600070205080204" pitchFamily="50" charset="-128"/>
              <a:ea typeface="ＭＳ Ｐゴシック" panose="020B0600070205080204" pitchFamily="50" charset="-128"/>
            </a:rPr>
            <a:t>％減少した。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1,314,145
1,287,168
217.43
553,677,810
547,430,304
1,748,693
301,289,416
457,253,851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17236</xdr:rowOff>
    </xdr:from>
    <xdr:to>
      <xdr:col>24</xdr:col>
      <xdr:colOff>62865</xdr:colOff>
      <xdr:row>39</xdr:row>
      <xdr:rowOff>95613</xdr:rowOff>
    </xdr:to>
    <xdr:cxnSp macro="">
      <xdr:nvCxnSpPr>
        <xdr:cNvPr id="58" name="直線コネクタ 57"/>
        <xdr:cNvCxnSpPr/>
      </xdr:nvCxnSpPr>
      <xdr:spPr>
        <a:xfrm flipV="1">
          <a:off x="4633595" y="5332186"/>
          <a:ext cx="127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99440</xdr:rowOff>
    </xdr:from>
    <xdr:ext cx="378565" cy="259045"/>
    <xdr:sp macro="" textlink="">
      <xdr:nvSpPr>
        <xdr:cNvPr id="59" name="議会費最小値テキスト"/>
        <xdr:cNvSpPr txBox="1"/>
      </xdr:nvSpPr>
      <xdr:spPr>
        <a:xfrm>
          <a:off x="4686300" y="6785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95613</xdr:rowOff>
    </xdr:from>
    <xdr:to>
      <xdr:col>24</xdr:col>
      <xdr:colOff>152400</xdr:colOff>
      <xdr:row>39</xdr:row>
      <xdr:rowOff>95613</xdr:rowOff>
    </xdr:to>
    <xdr:cxnSp macro="">
      <xdr:nvCxnSpPr>
        <xdr:cNvPr id="60" name="直線コネクタ 59"/>
        <xdr:cNvCxnSpPr/>
      </xdr:nvCxnSpPr>
      <xdr:spPr>
        <a:xfrm>
          <a:off x="4546600" y="67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135363</xdr:rowOff>
    </xdr:from>
    <xdr:ext cx="469744" cy="259045"/>
    <xdr:sp macro="" textlink="">
      <xdr:nvSpPr>
        <xdr:cNvPr id="61" name="議会費最大値テキスト"/>
        <xdr:cNvSpPr txBox="1"/>
      </xdr:nvSpPr>
      <xdr:spPr>
        <a:xfrm>
          <a:off x="4686300" y="51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17236</xdr:rowOff>
    </xdr:from>
    <xdr:to>
      <xdr:col>24</xdr:col>
      <xdr:colOff>152400</xdr:colOff>
      <xdr:row>31</xdr:row>
      <xdr:rowOff>17236</xdr:rowOff>
    </xdr:to>
    <xdr:cxnSp macro="">
      <xdr:nvCxnSpPr>
        <xdr:cNvPr id="62" name="直線コネクタ 61"/>
        <xdr:cNvCxnSpPr/>
      </xdr:nvCxnSpPr>
      <xdr:spPr>
        <a:xfrm>
          <a:off x="4546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51526</xdr:rowOff>
    </xdr:from>
    <xdr:to>
      <xdr:col>24</xdr:col>
      <xdr:colOff>63500</xdr:colOff>
      <xdr:row>35</xdr:row>
      <xdr:rowOff>100511</xdr:rowOff>
    </xdr:to>
    <xdr:cxnSp macro="">
      <xdr:nvCxnSpPr>
        <xdr:cNvPr id="63" name="直線コネクタ 62"/>
        <xdr:cNvCxnSpPr/>
      </xdr:nvCxnSpPr>
      <xdr:spPr>
        <a:xfrm>
          <a:off x="3797300" y="605227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140805</xdr:rowOff>
    </xdr:from>
    <xdr:ext cx="469744" cy="259045"/>
    <xdr:sp macro="" textlink="">
      <xdr:nvSpPr>
        <xdr:cNvPr id="64" name="議会費平均値テキスト"/>
        <xdr:cNvSpPr txBox="1"/>
      </xdr:nvSpPr>
      <xdr:spPr>
        <a:xfrm>
          <a:off x="4686300" y="6141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162378</xdr:rowOff>
    </xdr:from>
    <xdr:to>
      <xdr:col>24</xdr:col>
      <xdr:colOff>114300</xdr:colOff>
      <xdr:row>36</xdr:row>
      <xdr:rowOff>92528</xdr:rowOff>
    </xdr:to>
    <xdr:sp macro="" textlink="">
      <xdr:nvSpPr>
        <xdr:cNvPr id="65" name="フローチャート: 判断 64"/>
        <xdr:cNvSpPr/>
      </xdr:nvSpPr>
      <xdr:spPr>
        <a:xfrm>
          <a:off x="45847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15603</xdr:rowOff>
    </xdr:from>
    <xdr:to>
      <xdr:col>19</xdr:col>
      <xdr:colOff>177800</xdr:colOff>
      <xdr:row>35</xdr:row>
      <xdr:rowOff>51526</xdr:rowOff>
    </xdr:to>
    <xdr:cxnSp macro="">
      <xdr:nvCxnSpPr>
        <xdr:cNvPr id="66" name="直線コネクタ 65"/>
        <xdr:cNvCxnSpPr/>
      </xdr:nvCxnSpPr>
      <xdr:spPr>
        <a:xfrm>
          <a:off x="2908300" y="601635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141151</xdr:rowOff>
    </xdr:from>
    <xdr:to>
      <xdr:col>20</xdr:col>
      <xdr:colOff>38100</xdr:colOff>
      <xdr:row>36</xdr:row>
      <xdr:rowOff>71301</xdr:rowOff>
    </xdr:to>
    <xdr:sp macro="" textlink="">
      <xdr:nvSpPr>
        <xdr:cNvPr id="67" name="フローチャート: 判断 66"/>
        <xdr:cNvSpPr/>
      </xdr:nvSpPr>
      <xdr:spPr>
        <a:xfrm>
          <a:off x="3746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62428</xdr:rowOff>
    </xdr:from>
    <xdr:ext cx="469744" cy="259045"/>
    <xdr:sp macro="" textlink="">
      <xdr:nvSpPr>
        <xdr:cNvPr id="68" name="テキスト ボックス 67"/>
        <xdr:cNvSpPr txBox="1"/>
      </xdr:nvSpPr>
      <xdr:spPr>
        <a:xfrm>
          <a:off x="3562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169092</xdr:rowOff>
    </xdr:from>
    <xdr:to>
      <xdr:col>15</xdr:col>
      <xdr:colOff>50800</xdr:colOff>
      <xdr:row>35</xdr:row>
      <xdr:rowOff>15603</xdr:rowOff>
    </xdr:to>
    <xdr:cxnSp macro="">
      <xdr:nvCxnSpPr>
        <xdr:cNvPr id="69" name="直線コネクタ 68"/>
        <xdr:cNvCxnSpPr/>
      </xdr:nvCxnSpPr>
      <xdr:spPr>
        <a:xfrm>
          <a:off x="2019300" y="599839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128089</xdr:rowOff>
    </xdr:from>
    <xdr:to>
      <xdr:col>15</xdr:col>
      <xdr:colOff>101600</xdr:colOff>
      <xdr:row>36</xdr:row>
      <xdr:rowOff>58239</xdr:rowOff>
    </xdr:to>
    <xdr:sp macro="" textlink="">
      <xdr:nvSpPr>
        <xdr:cNvPr id="70" name="フローチャート: 判断 69"/>
        <xdr:cNvSpPr/>
      </xdr:nvSpPr>
      <xdr:spPr>
        <a:xfrm>
          <a:off x="2857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49366</xdr:rowOff>
    </xdr:from>
    <xdr:ext cx="469744" cy="259045"/>
    <xdr:sp macro="" textlink="">
      <xdr:nvSpPr>
        <xdr:cNvPr id="71" name="テキスト ボックス 70"/>
        <xdr:cNvSpPr txBox="1"/>
      </xdr:nvSpPr>
      <xdr:spPr>
        <a:xfrm>
          <a:off x="2673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92347</xdr:rowOff>
    </xdr:from>
    <xdr:to>
      <xdr:col>10</xdr:col>
      <xdr:colOff>114300</xdr:colOff>
      <xdr:row>34</xdr:row>
      <xdr:rowOff>169092</xdr:rowOff>
    </xdr:to>
    <xdr:cxnSp macro="">
      <xdr:nvCxnSpPr>
        <xdr:cNvPr id="72" name="直線コネクタ 71"/>
        <xdr:cNvCxnSpPr/>
      </xdr:nvCxnSpPr>
      <xdr:spPr>
        <a:xfrm>
          <a:off x="1130300" y="5921647"/>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118292</xdr:rowOff>
    </xdr:from>
    <xdr:to>
      <xdr:col>10</xdr:col>
      <xdr:colOff>165100</xdr:colOff>
      <xdr:row>36</xdr:row>
      <xdr:rowOff>48442</xdr:rowOff>
    </xdr:to>
    <xdr:sp macro="" textlink="">
      <xdr:nvSpPr>
        <xdr:cNvPr id="73" name="フローチャート: 判断 72"/>
        <xdr:cNvSpPr/>
      </xdr:nvSpPr>
      <xdr:spPr>
        <a:xfrm>
          <a:off x="1968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39569</xdr:rowOff>
    </xdr:from>
    <xdr:ext cx="469744" cy="259045"/>
    <xdr:sp macro="" textlink="">
      <xdr:nvSpPr>
        <xdr:cNvPr id="74" name="テキスト ボックス 73"/>
        <xdr:cNvSpPr txBox="1"/>
      </xdr:nvSpPr>
      <xdr:spPr>
        <a:xfrm>
          <a:off x="1784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39914</xdr:rowOff>
    </xdr:from>
    <xdr:to>
      <xdr:col>6</xdr:col>
      <xdr:colOff>38100</xdr:colOff>
      <xdr:row>35</xdr:row>
      <xdr:rowOff>141514</xdr:rowOff>
    </xdr:to>
    <xdr:sp macro="" textlink="">
      <xdr:nvSpPr>
        <xdr:cNvPr id="75" name="フローチャート: 判断 74"/>
        <xdr:cNvSpPr/>
      </xdr:nvSpPr>
      <xdr:spPr>
        <a:xfrm>
          <a:off x="1079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132641</xdr:rowOff>
    </xdr:from>
    <xdr:ext cx="469744" cy="259045"/>
    <xdr:sp macro="" textlink="">
      <xdr:nvSpPr>
        <xdr:cNvPr id="76" name="テキスト ボックス 75"/>
        <xdr:cNvSpPr txBox="1"/>
      </xdr:nvSpPr>
      <xdr:spPr>
        <a:xfrm>
          <a:off x="895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49711</xdr:rowOff>
    </xdr:from>
    <xdr:to>
      <xdr:col>24</xdr:col>
      <xdr:colOff>114300</xdr:colOff>
      <xdr:row>35</xdr:row>
      <xdr:rowOff>151311</xdr:rowOff>
    </xdr:to>
    <xdr:sp macro="" textlink="">
      <xdr:nvSpPr>
        <xdr:cNvPr id="82" name="楕円 81"/>
        <xdr:cNvSpPr/>
      </xdr:nvSpPr>
      <xdr:spPr>
        <a:xfrm>
          <a:off x="4584700" y="60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72588</xdr:rowOff>
    </xdr:from>
    <xdr:ext cx="469744" cy="259045"/>
    <xdr:sp macro="" textlink="">
      <xdr:nvSpPr>
        <xdr:cNvPr id="83" name="議会費該当値テキスト"/>
        <xdr:cNvSpPr txBox="1"/>
      </xdr:nvSpPr>
      <xdr:spPr>
        <a:xfrm>
          <a:off x="4686300" y="590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726</xdr:rowOff>
    </xdr:from>
    <xdr:to>
      <xdr:col>20</xdr:col>
      <xdr:colOff>38100</xdr:colOff>
      <xdr:row>35</xdr:row>
      <xdr:rowOff>102326</xdr:rowOff>
    </xdr:to>
    <xdr:sp macro="" textlink="">
      <xdr:nvSpPr>
        <xdr:cNvPr id="84" name="楕円 83"/>
        <xdr:cNvSpPr/>
      </xdr:nvSpPr>
      <xdr:spPr>
        <a:xfrm>
          <a:off x="3746500" y="60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118853</xdr:rowOff>
    </xdr:from>
    <xdr:ext cx="469744" cy="259045"/>
    <xdr:sp macro="" textlink="">
      <xdr:nvSpPr>
        <xdr:cNvPr id="85" name="テキスト ボックス 84"/>
        <xdr:cNvSpPr txBox="1"/>
      </xdr:nvSpPr>
      <xdr:spPr>
        <a:xfrm>
          <a:off x="3562428" y="577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136253</xdr:rowOff>
    </xdr:from>
    <xdr:to>
      <xdr:col>15</xdr:col>
      <xdr:colOff>101600</xdr:colOff>
      <xdr:row>35</xdr:row>
      <xdr:rowOff>66403</xdr:rowOff>
    </xdr:to>
    <xdr:sp macro="" textlink="">
      <xdr:nvSpPr>
        <xdr:cNvPr id="86" name="楕円 85"/>
        <xdr:cNvSpPr/>
      </xdr:nvSpPr>
      <xdr:spPr>
        <a:xfrm>
          <a:off x="2857500" y="596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82930</xdr:rowOff>
    </xdr:from>
    <xdr:ext cx="469744" cy="259045"/>
    <xdr:sp macro="" textlink="">
      <xdr:nvSpPr>
        <xdr:cNvPr id="87" name="テキスト ボックス 86"/>
        <xdr:cNvSpPr txBox="1"/>
      </xdr:nvSpPr>
      <xdr:spPr>
        <a:xfrm>
          <a:off x="2673428" y="574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118292</xdr:rowOff>
    </xdr:from>
    <xdr:to>
      <xdr:col>10</xdr:col>
      <xdr:colOff>165100</xdr:colOff>
      <xdr:row>35</xdr:row>
      <xdr:rowOff>48442</xdr:rowOff>
    </xdr:to>
    <xdr:sp macro="" textlink="">
      <xdr:nvSpPr>
        <xdr:cNvPr id="88" name="楕円 87"/>
        <xdr:cNvSpPr/>
      </xdr:nvSpPr>
      <xdr:spPr>
        <a:xfrm>
          <a:off x="1968500" y="59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64969</xdr:rowOff>
    </xdr:from>
    <xdr:ext cx="469744" cy="259045"/>
    <xdr:sp macro="" textlink="">
      <xdr:nvSpPr>
        <xdr:cNvPr id="89" name="テキスト ボックス 88"/>
        <xdr:cNvSpPr txBox="1"/>
      </xdr:nvSpPr>
      <xdr:spPr>
        <a:xfrm>
          <a:off x="1784428" y="57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41547</xdr:rowOff>
    </xdr:from>
    <xdr:to>
      <xdr:col>6</xdr:col>
      <xdr:colOff>38100</xdr:colOff>
      <xdr:row>34</xdr:row>
      <xdr:rowOff>143147</xdr:rowOff>
    </xdr:to>
    <xdr:sp macro="" textlink="">
      <xdr:nvSpPr>
        <xdr:cNvPr id="90" name="楕円 89"/>
        <xdr:cNvSpPr/>
      </xdr:nvSpPr>
      <xdr:spPr>
        <a:xfrm>
          <a:off x="1079500" y="587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159674</xdr:rowOff>
    </xdr:from>
    <xdr:ext cx="469744" cy="259045"/>
    <xdr:sp macro="" textlink="">
      <xdr:nvSpPr>
        <xdr:cNvPr id="91" name="テキスト ボックス 90"/>
        <xdr:cNvSpPr txBox="1"/>
      </xdr:nvSpPr>
      <xdr:spPr>
        <a:xfrm>
          <a:off x="895428" y="564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25781</xdr:rowOff>
    </xdr:from>
    <xdr:to>
      <xdr:col>24</xdr:col>
      <xdr:colOff>62865</xdr:colOff>
      <xdr:row>58</xdr:row>
      <xdr:rowOff>84189</xdr:rowOff>
    </xdr:to>
    <xdr:cxnSp macro="">
      <xdr:nvCxnSpPr>
        <xdr:cNvPr id="116" name="直線コネクタ 115"/>
        <xdr:cNvCxnSpPr/>
      </xdr:nvCxnSpPr>
      <xdr:spPr>
        <a:xfrm flipV="1">
          <a:off x="4633595" y="8769731"/>
          <a:ext cx="1270" cy="125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88016</xdr:rowOff>
    </xdr:from>
    <xdr:ext cx="534377" cy="259045"/>
    <xdr:sp macro="" textlink="">
      <xdr:nvSpPr>
        <xdr:cNvPr id="117" name="総務費最小値テキスト"/>
        <xdr:cNvSpPr txBox="1"/>
      </xdr:nvSpPr>
      <xdr:spPr>
        <a:xfrm>
          <a:off x="4686300" y="100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84189</xdr:rowOff>
    </xdr:from>
    <xdr:to>
      <xdr:col>24</xdr:col>
      <xdr:colOff>152400</xdr:colOff>
      <xdr:row>58</xdr:row>
      <xdr:rowOff>84189</xdr:rowOff>
    </xdr:to>
    <xdr:cxnSp macro="">
      <xdr:nvCxnSpPr>
        <xdr:cNvPr id="118" name="直線コネクタ 117"/>
        <xdr:cNvCxnSpPr/>
      </xdr:nvCxnSpPr>
      <xdr:spPr>
        <a:xfrm>
          <a:off x="4546600" y="1002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143908</xdr:rowOff>
    </xdr:from>
    <xdr:ext cx="534377" cy="259045"/>
    <xdr:sp macro="" textlink="">
      <xdr:nvSpPr>
        <xdr:cNvPr id="119" name="総務費最大値テキスト"/>
        <xdr:cNvSpPr txBox="1"/>
      </xdr:nvSpPr>
      <xdr:spPr>
        <a:xfrm>
          <a:off x="4686300" y="854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25781</xdr:rowOff>
    </xdr:from>
    <xdr:to>
      <xdr:col>24</xdr:col>
      <xdr:colOff>152400</xdr:colOff>
      <xdr:row>51</xdr:row>
      <xdr:rowOff>25781</xdr:rowOff>
    </xdr:to>
    <xdr:cxnSp macro="">
      <xdr:nvCxnSpPr>
        <xdr:cNvPr id="120" name="直線コネクタ 119"/>
        <xdr:cNvCxnSpPr/>
      </xdr:nvCxnSpPr>
      <xdr:spPr>
        <a:xfrm>
          <a:off x="4546600" y="8769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169952</xdr:rowOff>
    </xdr:from>
    <xdr:to>
      <xdr:col>24</xdr:col>
      <xdr:colOff>63500</xdr:colOff>
      <xdr:row>55</xdr:row>
      <xdr:rowOff>77597</xdr:rowOff>
    </xdr:to>
    <xdr:cxnSp macro="">
      <xdr:nvCxnSpPr>
        <xdr:cNvPr id="121" name="直線コネクタ 120"/>
        <xdr:cNvCxnSpPr/>
      </xdr:nvCxnSpPr>
      <xdr:spPr>
        <a:xfrm>
          <a:off x="3797300" y="9256802"/>
          <a:ext cx="838200" cy="25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110494</xdr:rowOff>
    </xdr:from>
    <xdr:ext cx="534377" cy="259045"/>
    <xdr:sp macro="" textlink="">
      <xdr:nvSpPr>
        <xdr:cNvPr id="122" name="総務費平均値テキスト"/>
        <xdr:cNvSpPr txBox="1"/>
      </xdr:nvSpPr>
      <xdr:spPr>
        <a:xfrm>
          <a:off x="4686300" y="954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132067</xdr:rowOff>
    </xdr:from>
    <xdr:to>
      <xdr:col>24</xdr:col>
      <xdr:colOff>114300</xdr:colOff>
      <xdr:row>56</xdr:row>
      <xdr:rowOff>62217</xdr:rowOff>
    </xdr:to>
    <xdr:sp macro="" textlink="">
      <xdr:nvSpPr>
        <xdr:cNvPr id="123" name="フローチャート: 判断 122"/>
        <xdr:cNvSpPr/>
      </xdr:nvSpPr>
      <xdr:spPr>
        <a:xfrm>
          <a:off x="45847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169952</xdr:rowOff>
    </xdr:from>
    <xdr:to>
      <xdr:col>19</xdr:col>
      <xdr:colOff>177800</xdr:colOff>
      <xdr:row>56</xdr:row>
      <xdr:rowOff>82512</xdr:rowOff>
    </xdr:to>
    <xdr:cxnSp macro="">
      <xdr:nvCxnSpPr>
        <xdr:cNvPr id="124" name="直線コネクタ 123"/>
        <xdr:cNvCxnSpPr/>
      </xdr:nvCxnSpPr>
      <xdr:spPr>
        <a:xfrm flipV="1">
          <a:off x="2908300" y="9256802"/>
          <a:ext cx="889000" cy="4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6223</xdr:rowOff>
    </xdr:from>
    <xdr:to>
      <xdr:col>20</xdr:col>
      <xdr:colOff>38100</xdr:colOff>
      <xdr:row>56</xdr:row>
      <xdr:rowOff>107823</xdr:rowOff>
    </xdr:to>
    <xdr:sp macro="" textlink="">
      <xdr:nvSpPr>
        <xdr:cNvPr id="125" name="フローチャート: 判断 124"/>
        <xdr:cNvSpPr/>
      </xdr:nvSpPr>
      <xdr:spPr>
        <a:xfrm>
          <a:off x="3746500" y="960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98950</xdr:rowOff>
    </xdr:from>
    <xdr:ext cx="534377" cy="259045"/>
    <xdr:sp macro="" textlink="">
      <xdr:nvSpPr>
        <xdr:cNvPr id="126" name="テキスト ボックス 125"/>
        <xdr:cNvSpPr txBox="1"/>
      </xdr:nvSpPr>
      <xdr:spPr>
        <a:xfrm>
          <a:off x="3530111" y="970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82512</xdr:rowOff>
    </xdr:from>
    <xdr:to>
      <xdr:col>15</xdr:col>
      <xdr:colOff>50800</xdr:colOff>
      <xdr:row>57</xdr:row>
      <xdr:rowOff>39230</xdr:rowOff>
    </xdr:to>
    <xdr:cxnSp macro="">
      <xdr:nvCxnSpPr>
        <xdr:cNvPr id="127" name="直線コネクタ 126"/>
        <xdr:cNvCxnSpPr/>
      </xdr:nvCxnSpPr>
      <xdr:spPr>
        <a:xfrm flipV="1">
          <a:off x="2019300" y="9683712"/>
          <a:ext cx="889000" cy="1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80366</xdr:rowOff>
    </xdr:from>
    <xdr:to>
      <xdr:col>15</xdr:col>
      <xdr:colOff>101600</xdr:colOff>
      <xdr:row>57</xdr:row>
      <xdr:rowOff>10516</xdr:rowOff>
    </xdr:to>
    <xdr:sp macro="" textlink="">
      <xdr:nvSpPr>
        <xdr:cNvPr id="128" name="フローチャート: 判断 127"/>
        <xdr:cNvSpPr/>
      </xdr:nvSpPr>
      <xdr:spPr>
        <a:xfrm>
          <a:off x="2857500" y="968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1643</xdr:rowOff>
    </xdr:from>
    <xdr:ext cx="534377" cy="259045"/>
    <xdr:sp macro="" textlink="">
      <xdr:nvSpPr>
        <xdr:cNvPr id="129" name="テキスト ボックス 128"/>
        <xdr:cNvSpPr txBox="1"/>
      </xdr:nvSpPr>
      <xdr:spPr>
        <a:xfrm>
          <a:off x="2641111" y="97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99466</xdr:rowOff>
    </xdr:from>
    <xdr:to>
      <xdr:col>10</xdr:col>
      <xdr:colOff>114300</xdr:colOff>
      <xdr:row>57</xdr:row>
      <xdr:rowOff>39230</xdr:rowOff>
    </xdr:to>
    <xdr:cxnSp macro="">
      <xdr:nvCxnSpPr>
        <xdr:cNvPr id="130" name="直線コネクタ 129"/>
        <xdr:cNvCxnSpPr/>
      </xdr:nvCxnSpPr>
      <xdr:spPr>
        <a:xfrm>
          <a:off x="1130300" y="9700666"/>
          <a:ext cx="889000" cy="11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104254</xdr:rowOff>
    </xdr:from>
    <xdr:to>
      <xdr:col>10</xdr:col>
      <xdr:colOff>165100</xdr:colOff>
      <xdr:row>57</xdr:row>
      <xdr:rowOff>34404</xdr:rowOff>
    </xdr:to>
    <xdr:sp macro="" textlink="">
      <xdr:nvSpPr>
        <xdr:cNvPr id="131" name="フローチャート: 判断 130"/>
        <xdr:cNvSpPr/>
      </xdr:nvSpPr>
      <xdr:spPr>
        <a:xfrm>
          <a:off x="1968500" y="970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50931</xdr:rowOff>
    </xdr:from>
    <xdr:ext cx="534377" cy="259045"/>
    <xdr:sp macro="" textlink="">
      <xdr:nvSpPr>
        <xdr:cNvPr id="132" name="テキスト ボックス 131"/>
        <xdr:cNvSpPr txBox="1"/>
      </xdr:nvSpPr>
      <xdr:spPr>
        <a:xfrm>
          <a:off x="1752111" y="948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23406</xdr:rowOff>
    </xdr:from>
    <xdr:to>
      <xdr:col>6</xdr:col>
      <xdr:colOff>38100</xdr:colOff>
      <xdr:row>56</xdr:row>
      <xdr:rowOff>125006</xdr:rowOff>
    </xdr:to>
    <xdr:sp macro="" textlink="">
      <xdr:nvSpPr>
        <xdr:cNvPr id="133" name="フローチャート: 判断 132"/>
        <xdr:cNvSpPr/>
      </xdr:nvSpPr>
      <xdr:spPr>
        <a:xfrm>
          <a:off x="1079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141533</xdr:rowOff>
    </xdr:from>
    <xdr:ext cx="534377" cy="259045"/>
    <xdr:sp macro="" textlink="">
      <xdr:nvSpPr>
        <xdr:cNvPr id="134" name="テキスト ボックス 133"/>
        <xdr:cNvSpPr txBox="1"/>
      </xdr:nvSpPr>
      <xdr:spPr>
        <a:xfrm>
          <a:off x="863111" y="939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26797</xdr:rowOff>
    </xdr:from>
    <xdr:to>
      <xdr:col>24</xdr:col>
      <xdr:colOff>114300</xdr:colOff>
      <xdr:row>55</xdr:row>
      <xdr:rowOff>128397</xdr:rowOff>
    </xdr:to>
    <xdr:sp macro="" textlink="">
      <xdr:nvSpPr>
        <xdr:cNvPr id="140" name="楕円 139"/>
        <xdr:cNvSpPr/>
      </xdr:nvSpPr>
      <xdr:spPr>
        <a:xfrm>
          <a:off x="4584700" y="945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49674</xdr:rowOff>
    </xdr:from>
    <xdr:ext cx="534377" cy="259045"/>
    <xdr:sp macro="" textlink="">
      <xdr:nvSpPr>
        <xdr:cNvPr id="141" name="総務費該当値テキスト"/>
        <xdr:cNvSpPr txBox="1"/>
      </xdr:nvSpPr>
      <xdr:spPr>
        <a:xfrm>
          <a:off x="4686300" y="930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119152</xdr:rowOff>
    </xdr:from>
    <xdr:to>
      <xdr:col>20</xdr:col>
      <xdr:colOff>38100</xdr:colOff>
      <xdr:row>54</xdr:row>
      <xdr:rowOff>49302</xdr:rowOff>
    </xdr:to>
    <xdr:sp macro="" textlink="">
      <xdr:nvSpPr>
        <xdr:cNvPr id="142" name="楕円 141"/>
        <xdr:cNvSpPr/>
      </xdr:nvSpPr>
      <xdr:spPr>
        <a:xfrm>
          <a:off x="3746500" y="920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65829</xdr:rowOff>
    </xdr:from>
    <xdr:ext cx="534377" cy="259045"/>
    <xdr:sp macro="" textlink="">
      <xdr:nvSpPr>
        <xdr:cNvPr id="143" name="テキスト ボックス 142"/>
        <xdr:cNvSpPr txBox="1"/>
      </xdr:nvSpPr>
      <xdr:spPr>
        <a:xfrm>
          <a:off x="3530111" y="89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31712</xdr:rowOff>
    </xdr:from>
    <xdr:to>
      <xdr:col>15</xdr:col>
      <xdr:colOff>101600</xdr:colOff>
      <xdr:row>56</xdr:row>
      <xdr:rowOff>133312</xdr:rowOff>
    </xdr:to>
    <xdr:sp macro="" textlink="">
      <xdr:nvSpPr>
        <xdr:cNvPr id="144" name="楕円 143"/>
        <xdr:cNvSpPr/>
      </xdr:nvSpPr>
      <xdr:spPr>
        <a:xfrm>
          <a:off x="2857500" y="963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149839</xdr:rowOff>
    </xdr:from>
    <xdr:ext cx="534377" cy="259045"/>
    <xdr:sp macro="" textlink="">
      <xdr:nvSpPr>
        <xdr:cNvPr id="145" name="テキスト ボックス 144"/>
        <xdr:cNvSpPr txBox="1"/>
      </xdr:nvSpPr>
      <xdr:spPr>
        <a:xfrm>
          <a:off x="2641111" y="940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159880</xdr:rowOff>
    </xdr:from>
    <xdr:to>
      <xdr:col>10</xdr:col>
      <xdr:colOff>165100</xdr:colOff>
      <xdr:row>57</xdr:row>
      <xdr:rowOff>90030</xdr:rowOff>
    </xdr:to>
    <xdr:sp macro="" textlink="">
      <xdr:nvSpPr>
        <xdr:cNvPr id="146" name="楕円 145"/>
        <xdr:cNvSpPr/>
      </xdr:nvSpPr>
      <xdr:spPr>
        <a:xfrm>
          <a:off x="1968500" y="976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81157</xdr:rowOff>
    </xdr:from>
    <xdr:ext cx="534377" cy="259045"/>
    <xdr:sp macro="" textlink="">
      <xdr:nvSpPr>
        <xdr:cNvPr id="147" name="テキスト ボックス 146"/>
        <xdr:cNvSpPr txBox="1"/>
      </xdr:nvSpPr>
      <xdr:spPr>
        <a:xfrm>
          <a:off x="1752111" y="98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48666</xdr:rowOff>
    </xdr:from>
    <xdr:to>
      <xdr:col>6</xdr:col>
      <xdr:colOff>38100</xdr:colOff>
      <xdr:row>56</xdr:row>
      <xdr:rowOff>150266</xdr:rowOff>
    </xdr:to>
    <xdr:sp macro="" textlink="">
      <xdr:nvSpPr>
        <xdr:cNvPr id="148" name="楕円 147"/>
        <xdr:cNvSpPr/>
      </xdr:nvSpPr>
      <xdr:spPr>
        <a:xfrm>
          <a:off x="1079500" y="96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141393</xdr:rowOff>
    </xdr:from>
    <xdr:ext cx="534377" cy="259045"/>
    <xdr:sp macro="" textlink="">
      <xdr:nvSpPr>
        <xdr:cNvPr id="149" name="テキスト ボックス 148"/>
        <xdr:cNvSpPr txBox="1"/>
      </xdr:nvSpPr>
      <xdr:spPr>
        <a:xfrm>
          <a:off x="863111" y="97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135085</xdr:rowOff>
    </xdr:from>
    <xdr:to>
      <xdr:col>24</xdr:col>
      <xdr:colOff>62865</xdr:colOff>
      <xdr:row>78</xdr:row>
      <xdr:rowOff>154135</xdr:rowOff>
    </xdr:to>
    <xdr:cxnSp macro="">
      <xdr:nvCxnSpPr>
        <xdr:cNvPr id="176" name="直線コネクタ 175"/>
        <xdr:cNvCxnSpPr/>
      </xdr:nvCxnSpPr>
      <xdr:spPr>
        <a:xfrm flipV="1">
          <a:off x="4633595" y="11965135"/>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157962</xdr:rowOff>
    </xdr:from>
    <xdr:ext cx="599010" cy="259045"/>
    <xdr:sp macro="" textlink="">
      <xdr:nvSpPr>
        <xdr:cNvPr id="177" name="民生費最小値テキスト"/>
        <xdr:cNvSpPr txBox="1"/>
      </xdr:nvSpPr>
      <xdr:spPr>
        <a:xfrm>
          <a:off x="4686300" y="135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154135</xdr:rowOff>
    </xdr:from>
    <xdr:to>
      <xdr:col>24</xdr:col>
      <xdr:colOff>152400</xdr:colOff>
      <xdr:row>78</xdr:row>
      <xdr:rowOff>154135</xdr:rowOff>
    </xdr:to>
    <xdr:cxnSp macro="">
      <xdr:nvCxnSpPr>
        <xdr:cNvPr id="178" name="直線コネクタ 177"/>
        <xdr:cNvCxnSpPr/>
      </xdr:nvCxnSpPr>
      <xdr:spPr>
        <a:xfrm>
          <a:off x="4546600" y="1352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81762</xdr:rowOff>
    </xdr:from>
    <xdr:ext cx="599010" cy="259045"/>
    <xdr:sp macro="" textlink="">
      <xdr:nvSpPr>
        <xdr:cNvPr id="179" name="民生費最大値テキスト"/>
        <xdr:cNvSpPr txBox="1"/>
      </xdr:nvSpPr>
      <xdr:spPr>
        <a:xfrm>
          <a:off x="4686300" y="1174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135085</xdr:rowOff>
    </xdr:from>
    <xdr:to>
      <xdr:col>24</xdr:col>
      <xdr:colOff>152400</xdr:colOff>
      <xdr:row>69</xdr:row>
      <xdr:rowOff>135085</xdr:rowOff>
    </xdr:to>
    <xdr:cxnSp macro="">
      <xdr:nvCxnSpPr>
        <xdr:cNvPr id="180" name="直線コネクタ 179"/>
        <xdr:cNvCxnSpPr/>
      </xdr:nvCxnSpPr>
      <xdr:spPr>
        <a:xfrm>
          <a:off x="4546600" y="1196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145796</xdr:rowOff>
    </xdr:from>
    <xdr:to>
      <xdr:col>24</xdr:col>
      <xdr:colOff>63500</xdr:colOff>
      <xdr:row>78</xdr:row>
      <xdr:rowOff>11663</xdr:rowOff>
    </xdr:to>
    <xdr:cxnSp macro="">
      <xdr:nvCxnSpPr>
        <xdr:cNvPr id="181" name="直線コネクタ 180"/>
        <xdr:cNvCxnSpPr/>
      </xdr:nvCxnSpPr>
      <xdr:spPr>
        <a:xfrm flipV="1">
          <a:off x="3797300" y="13347446"/>
          <a:ext cx="838200" cy="3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135954</xdr:rowOff>
    </xdr:from>
    <xdr:ext cx="599010" cy="259045"/>
    <xdr:sp macro="" textlink="">
      <xdr:nvSpPr>
        <xdr:cNvPr id="182" name="民生費平均値テキスト"/>
        <xdr:cNvSpPr txBox="1"/>
      </xdr:nvSpPr>
      <xdr:spPr>
        <a:xfrm>
          <a:off x="4686300" y="12651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113077</xdr:rowOff>
    </xdr:from>
    <xdr:to>
      <xdr:col>24</xdr:col>
      <xdr:colOff>114300</xdr:colOff>
      <xdr:row>75</xdr:row>
      <xdr:rowOff>43227</xdr:rowOff>
    </xdr:to>
    <xdr:sp macro="" textlink="">
      <xdr:nvSpPr>
        <xdr:cNvPr id="183" name="フローチャート: 判断 182"/>
        <xdr:cNvSpPr/>
      </xdr:nvSpPr>
      <xdr:spPr>
        <a:xfrm>
          <a:off x="4584700" y="1280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156051</xdr:rowOff>
    </xdr:from>
    <xdr:to>
      <xdr:col>19</xdr:col>
      <xdr:colOff>177800</xdr:colOff>
      <xdr:row>78</xdr:row>
      <xdr:rowOff>11663</xdr:rowOff>
    </xdr:to>
    <xdr:cxnSp macro="">
      <xdr:nvCxnSpPr>
        <xdr:cNvPr id="184" name="直線コネクタ 183"/>
        <xdr:cNvCxnSpPr/>
      </xdr:nvCxnSpPr>
      <xdr:spPr>
        <a:xfrm>
          <a:off x="2908300" y="13357701"/>
          <a:ext cx="889000" cy="2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6561</xdr:rowOff>
    </xdr:from>
    <xdr:to>
      <xdr:col>20</xdr:col>
      <xdr:colOff>38100</xdr:colOff>
      <xdr:row>75</xdr:row>
      <xdr:rowOff>108161</xdr:rowOff>
    </xdr:to>
    <xdr:sp macro="" textlink="">
      <xdr:nvSpPr>
        <xdr:cNvPr id="185" name="フローチャート: 判断 184"/>
        <xdr:cNvSpPr/>
      </xdr:nvSpPr>
      <xdr:spPr>
        <a:xfrm>
          <a:off x="37465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124688</xdr:rowOff>
    </xdr:from>
    <xdr:ext cx="599010" cy="259045"/>
    <xdr:sp macro="" textlink="">
      <xdr:nvSpPr>
        <xdr:cNvPr id="186" name="テキスト ボックス 185"/>
        <xdr:cNvSpPr txBox="1"/>
      </xdr:nvSpPr>
      <xdr:spPr>
        <a:xfrm>
          <a:off x="3497795" y="1264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156051</xdr:rowOff>
    </xdr:from>
    <xdr:to>
      <xdr:col>15</xdr:col>
      <xdr:colOff>50800</xdr:colOff>
      <xdr:row>78</xdr:row>
      <xdr:rowOff>44755</xdr:rowOff>
    </xdr:to>
    <xdr:cxnSp macro="">
      <xdr:nvCxnSpPr>
        <xdr:cNvPr id="187" name="直線コネクタ 186"/>
        <xdr:cNvCxnSpPr/>
      </xdr:nvCxnSpPr>
      <xdr:spPr>
        <a:xfrm flipV="1">
          <a:off x="2019300" y="13357701"/>
          <a:ext cx="889000" cy="6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168213</xdr:rowOff>
    </xdr:from>
    <xdr:to>
      <xdr:col>15</xdr:col>
      <xdr:colOff>101600</xdr:colOff>
      <xdr:row>75</xdr:row>
      <xdr:rowOff>98363</xdr:rowOff>
    </xdr:to>
    <xdr:sp macro="" textlink="">
      <xdr:nvSpPr>
        <xdr:cNvPr id="188" name="フローチャート: 判断 187"/>
        <xdr:cNvSpPr/>
      </xdr:nvSpPr>
      <xdr:spPr>
        <a:xfrm>
          <a:off x="2857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114890</xdr:rowOff>
    </xdr:from>
    <xdr:ext cx="599010" cy="259045"/>
    <xdr:sp macro="" textlink="">
      <xdr:nvSpPr>
        <xdr:cNvPr id="189" name="テキスト ボックス 188"/>
        <xdr:cNvSpPr txBox="1"/>
      </xdr:nvSpPr>
      <xdr:spPr>
        <a:xfrm>
          <a:off x="2608795" y="1263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44755</xdr:rowOff>
    </xdr:from>
    <xdr:to>
      <xdr:col>10</xdr:col>
      <xdr:colOff>114300</xdr:colOff>
      <xdr:row>78</xdr:row>
      <xdr:rowOff>93142</xdr:rowOff>
    </xdr:to>
    <xdr:cxnSp macro="">
      <xdr:nvCxnSpPr>
        <xdr:cNvPr id="190" name="直線コネクタ 189"/>
        <xdr:cNvCxnSpPr/>
      </xdr:nvCxnSpPr>
      <xdr:spPr>
        <a:xfrm flipV="1">
          <a:off x="1130300" y="13417855"/>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27831</xdr:rowOff>
    </xdr:from>
    <xdr:to>
      <xdr:col>10</xdr:col>
      <xdr:colOff>165100</xdr:colOff>
      <xdr:row>75</xdr:row>
      <xdr:rowOff>129431</xdr:rowOff>
    </xdr:to>
    <xdr:sp macro="" textlink="">
      <xdr:nvSpPr>
        <xdr:cNvPr id="191" name="フローチャート: 判断 190"/>
        <xdr:cNvSpPr/>
      </xdr:nvSpPr>
      <xdr:spPr>
        <a:xfrm>
          <a:off x="1968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145958</xdr:rowOff>
    </xdr:from>
    <xdr:ext cx="599010" cy="259045"/>
    <xdr:sp macro="" textlink="">
      <xdr:nvSpPr>
        <xdr:cNvPr id="192" name="テキスト ボックス 191"/>
        <xdr:cNvSpPr txBox="1"/>
      </xdr:nvSpPr>
      <xdr:spPr>
        <a:xfrm>
          <a:off x="1719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97761</xdr:rowOff>
    </xdr:from>
    <xdr:to>
      <xdr:col>6</xdr:col>
      <xdr:colOff>38100</xdr:colOff>
      <xdr:row>76</xdr:row>
      <xdr:rowOff>27911</xdr:rowOff>
    </xdr:to>
    <xdr:sp macro="" textlink="">
      <xdr:nvSpPr>
        <xdr:cNvPr id="193" name="フローチャート: 判断 192"/>
        <xdr:cNvSpPr/>
      </xdr:nvSpPr>
      <xdr:spPr>
        <a:xfrm>
          <a:off x="1079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44438</xdr:rowOff>
    </xdr:from>
    <xdr:ext cx="599010" cy="259045"/>
    <xdr:sp macro="" textlink="">
      <xdr:nvSpPr>
        <xdr:cNvPr id="194" name="テキスト ボックス 193"/>
        <xdr:cNvSpPr txBox="1"/>
      </xdr:nvSpPr>
      <xdr:spPr>
        <a:xfrm>
          <a:off x="830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94996</xdr:rowOff>
    </xdr:from>
    <xdr:to>
      <xdr:col>24</xdr:col>
      <xdr:colOff>114300</xdr:colOff>
      <xdr:row>78</xdr:row>
      <xdr:rowOff>25146</xdr:rowOff>
    </xdr:to>
    <xdr:sp macro="" textlink="">
      <xdr:nvSpPr>
        <xdr:cNvPr id="200" name="楕円 199"/>
        <xdr:cNvSpPr/>
      </xdr:nvSpPr>
      <xdr:spPr>
        <a:xfrm>
          <a:off x="4584700" y="1329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73423</xdr:rowOff>
    </xdr:from>
    <xdr:ext cx="599010" cy="259045"/>
    <xdr:sp macro="" textlink="">
      <xdr:nvSpPr>
        <xdr:cNvPr id="201" name="民生費該当値テキスト"/>
        <xdr:cNvSpPr txBox="1"/>
      </xdr:nvSpPr>
      <xdr:spPr>
        <a:xfrm>
          <a:off x="4686300" y="1327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132313</xdr:rowOff>
    </xdr:from>
    <xdr:to>
      <xdr:col>20</xdr:col>
      <xdr:colOff>38100</xdr:colOff>
      <xdr:row>78</xdr:row>
      <xdr:rowOff>62463</xdr:rowOff>
    </xdr:to>
    <xdr:sp macro="" textlink="">
      <xdr:nvSpPr>
        <xdr:cNvPr id="202" name="楕円 201"/>
        <xdr:cNvSpPr/>
      </xdr:nvSpPr>
      <xdr:spPr>
        <a:xfrm>
          <a:off x="3746500" y="1333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53590</xdr:rowOff>
    </xdr:from>
    <xdr:ext cx="599010" cy="259045"/>
    <xdr:sp macro="" textlink="">
      <xdr:nvSpPr>
        <xdr:cNvPr id="203" name="テキスト ボックス 202"/>
        <xdr:cNvSpPr txBox="1"/>
      </xdr:nvSpPr>
      <xdr:spPr>
        <a:xfrm>
          <a:off x="3497795" y="1342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105251</xdr:rowOff>
    </xdr:from>
    <xdr:to>
      <xdr:col>15</xdr:col>
      <xdr:colOff>101600</xdr:colOff>
      <xdr:row>78</xdr:row>
      <xdr:rowOff>35401</xdr:rowOff>
    </xdr:to>
    <xdr:sp macro="" textlink="">
      <xdr:nvSpPr>
        <xdr:cNvPr id="204" name="楕円 203"/>
        <xdr:cNvSpPr/>
      </xdr:nvSpPr>
      <xdr:spPr>
        <a:xfrm>
          <a:off x="2857500" y="1330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26528</xdr:rowOff>
    </xdr:from>
    <xdr:ext cx="599010" cy="259045"/>
    <xdr:sp macro="" textlink="">
      <xdr:nvSpPr>
        <xdr:cNvPr id="205" name="テキスト ボックス 204"/>
        <xdr:cNvSpPr txBox="1"/>
      </xdr:nvSpPr>
      <xdr:spPr>
        <a:xfrm>
          <a:off x="2608795" y="13399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165405</xdr:rowOff>
    </xdr:from>
    <xdr:to>
      <xdr:col>10</xdr:col>
      <xdr:colOff>165100</xdr:colOff>
      <xdr:row>78</xdr:row>
      <xdr:rowOff>95555</xdr:rowOff>
    </xdr:to>
    <xdr:sp macro="" textlink="">
      <xdr:nvSpPr>
        <xdr:cNvPr id="206" name="楕円 205"/>
        <xdr:cNvSpPr/>
      </xdr:nvSpPr>
      <xdr:spPr>
        <a:xfrm>
          <a:off x="1968500" y="133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86682</xdr:rowOff>
    </xdr:from>
    <xdr:ext cx="599010" cy="259045"/>
    <xdr:sp macro="" textlink="">
      <xdr:nvSpPr>
        <xdr:cNvPr id="207" name="テキスト ボックス 206"/>
        <xdr:cNvSpPr txBox="1"/>
      </xdr:nvSpPr>
      <xdr:spPr>
        <a:xfrm>
          <a:off x="1719795" y="1345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42342</xdr:rowOff>
    </xdr:from>
    <xdr:to>
      <xdr:col>6</xdr:col>
      <xdr:colOff>38100</xdr:colOff>
      <xdr:row>78</xdr:row>
      <xdr:rowOff>143942</xdr:rowOff>
    </xdr:to>
    <xdr:sp macro="" textlink="">
      <xdr:nvSpPr>
        <xdr:cNvPr id="208" name="楕円 207"/>
        <xdr:cNvSpPr/>
      </xdr:nvSpPr>
      <xdr:spPr>
        <a:xfrm>
          <a:off x="1079500" y="1341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135069</xdr:rowOff>
    </xdr:from>
    <xdr:ext cx="599010" cy="259045"/>
    <xdr:sp macro="" textlink="">
      <xdr:nvSpPr>
        <xdr:cNvPr id="209" name="テキスト ボックス 208"/>
        <xdr:cNvSpPr txBox="1"/>
      </xdr:nvSpPr>
      <xdr:spPr>
        <a:xfrm>
          <a:off x="830795" y="1350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0" name="テキスト ボックス 22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145338</xdr:rowOff>
    </xdr:from>
    <xdr:to>
      <xdr:col>24</xdr:col>
      <xdr:colOff>62865</xdr:colOff>
      <xdr:row>98</xdr:row>
      <xdr:rowOff>27687</xdr:rowOff>
    </xdr:to>
    <xdr:cxnSp macro="">
      <xdr:nvCxnSpPr>
        <xdr:cNvPr id="234" name="直線コネクタ 233"/>
        <xdr:cNvCxnSpPr/>
      </xdr:nvCxnSpPr>
      <xdr:spPr>
        <a:xfrm flipV="1">
          <a:off x="4633595" y="15575838"/>
          <a:ext cx="1270" cy="125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31514</xdr:rowOff>
    </xdr:from>
    <xdr:ext cx="534377" cy="259045"/>
    <xdr:sp macro="" textlink="">
      <xdr:nvSpPr>
        <xdr:cNvPr id="235" name="衛生費最小値テキスト"/>
        <xdr:cNvSpPr txBox="1"/>
      </xdr:nvSpPr>
      <xdr:spPr>
        <a:xfrm>
          <a:off x="4686300" y="1683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27687</xdr:rowOff>
    </xdr:from>
    <xdr:to>
      <xdr:col>24</xdr:col>
      <xdr:colOff>152400</xdr:colOff>
      <xdr:row>98</xdr:row>
      <xdr:rowOff>27687</xdr:rowOff>
    </xdr:to>
    <xdr:cxnSp macro="">
      <xdr:nvCxnSpPr>
        <xdr:cNvPr id="236" name="直線コネクタ 235"/>
        <xdr:cNvCxnSpPr/>
      </xdr:nvCxnSpPr>
      <xdr:spPr>
        <a:xfrm>
          <a:off x="4546600" y="1682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92015</xdr:rowOff>
    </xdr:from>
    <xdr:ext cx="534377" cy="259045"/>
    <xdr:sp macro="" textlink="">
      <xdr:nvSpPr>
        <xdr:cNvPr id="237" name="衛生費最大値テキスト"/>
        <xdr:cNvSpPr txBox="1"/>
      </xdr:nvSpPr>
      <xdr:spPr>
        <a:xfrm>
          <a:off x="4686300" y="153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57,852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145338</xdr:rowOff>
    </xdr:from>
    <xdr:to>
      <xdr:col>24</xdr:col>
      <xdr:colOff>152400</xdr:colOff>
      <xdr:row>90</xdr:row>
      <xdr:rowOff>145338</xdr:rowOff>
    </xdr:to>
    <xdr:cxnSp macro="">
      <xdr:nvCxnSpPr>
        <xdr:cNvPr id="238" name="直線コネクタ 237"/>
        <xdr:cNvCxnSpPr/>
      </xdr:nvCxnSpPr>
      <xdr:spPr>
        <a:xfrm>
          <a:off x="4546600" y="1557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133186</xdr:rowOff>
    </xdr:from>
    <xdr:to>
      <xdr:col>24</xdr:col>
      <xdr:colOff>63500</xdr:colOff>
      <xdr:row>97</xdr:row>
      <xdr:rowOff>56262</xdr:rowOff>
    </xdr:to>
    <xdr:cxnSp macro="">
      <xdr:nvCxnSpPr>
        <xdr:cNvPr id="239" name="直線コネクタ 238"/>
        <xdr:cNvCxnSpPr/>
      </xdr:nvCxnSpPr>
      <xdr:spPr>
        <a:xfrm flipV="1">
          <a:off x="3797300" y="16592386"/>
          <a:ext cx="838200" cy="9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109681</xdr:rowOff>
    </xdr:from>
    <xdr:ext cx="534377" cy="259045"/>
    <xdr:sp macro="" textlink="">
      <xdr:nvSpPr>
        <xdr:cNvPr id="240" name="衛生費平均値テキスト"/>
        <xdr:cNvSpPr txBox="1"/>
      </xdr:nvSpPr>
      <xdr:spPr>
        <a:xfrm>
          <a:off x="4686300" y="1622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86804</xdr:rowOff>
    </xdr:from>
    <xdr:to>
      <xdr:col>24</xdr:col>
      <xdr:colOff>114300</xdr:colOff>
      <xdr:row>96</xdr:row>
      <xdr:rowOff>16954</xdr:rowOff>
    </xdr:to>
    <xdr:sp macro="" textlink="">
      <xdr:nvSpPr>
        <xdr:cNvPr id="241" name="フローチャート: 判断 240"/>
        <xdr:cNvSpPr/>
      </xdr:nvSpPr>
      <xdr:spPr>
        <a:xfrm>
          <a:off x="4584700" y="1637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56262</xdr:rowOff>
    </xdr:from>
    <xdr:to>
      <xdr:col>19</xdr:col>
      <xdr:colOff>177800</xdr:colOff>
      <xdr:row>97</xdr:row>
      <xdr:rowOff>99733</xdr:rowOff>
    </xdr:to>
    <xdr:cxnSp macro="">
      <xdr:nvCxnSpPr>
        <xdr:cNvPr id="242" name="直線コネクタ 241"/>
        <xdr:cNvCxnSpPr/>
      </xdr:nvCxnSpPr>
      <xdr:spPr>
        <a:xfrm flipV="1">
          <a:off x="2908300" y="16686912"/>
          <a:ext cx="889000" cy="4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122543</xdr:rowOff>
    </xdr:from>
    <xdr:to>
      <xdr:col>20</xdr:col>
      <xdr:colOff>38100</xdr:colOff>
      <xdr:row>96</xdr:row>
      <xdr:rowOff>52693</xdr:rowOff>
    </xdr:to>
    <xdr:sp macro="" textlink="">
      <xdr:nvSpPr>
        <xdr:cNvPr id="243" name="フローチャート: 判断 242"/>
        <xdr:cNvSpPr/>
      </xdr:nvSpPr>
      <xdr:spPr>
        <a:xfrm>
          <a:off x="37465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69220</xdr:rowOff>
    </xdr:from>
    <xdr:ext cx="534377" cy="259045"/>
    <xdr:sp macro="" textlink="">
      <xdr:nvSpPr>
        <xdr:cNvPr id="244" name="テキスト ボックス 243"/>
        <xdr:cNvSpPr txBox="1"/>
      </xdr:nvSpPr>
      <xdr:spPr>
        <a:xfrm>
          <a:off x="3530111" y="1618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99733</xdr:rowOff>
    </xdr:from>
    <xdr:to>
      <xdr:col>15</xdr:col>
      <xdr:colOff>50800</xdr:colOff>
      <xdr:row>97</xdr:row>
      <xdr:rowOff>105600</xdr:rowOff>
    </xdr:to>
    <xdr:cxnSp macro="">
      <xdr:nvCxnSpPr>
        <xdr:cNvPr id="245" name="直線コネクタ 244"/>
        <xdr:cNvCxnSpPr/>
      </xdr:nvCxnSpPr>
      <xdr:spPr>
        <a:xfrm flipV="1">
          <a:off x="2019300" y="16730383"/>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160565</xdr:rowOff>
    </xdr:from>
    <xdr:to>
      <xdr:col>15</xdr:col>
      <xdr:colOff>101600</xdr:colOff>
      <xdr:row>96</xdr:row>
      <xdr:rowOff>90715</xdr:rowOff>
    </xdr:to>
    <xdr:sp macro="" textlink="">
      <xdr:nvSpPr>
        <xdr:cNvPr id="246" name="フローチャート: 判断 245"/>
        <xdr:cNvSpPr/>
      </xdr:nvSpPr>
      <xdr:spPr>
        <a:xfrm>
          <a:off x="2857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107242</xdr:rowOff>
    </xdr:from>
    <xdr:ext cx="534377" cy="259045"/>
    <xdr:sp macro="" textlink="">
      <xdr:nvSpPr>
        <xdr:cNvPr id="247" name="テキスト ボックス 246"/>
        <xdr:cNvSpPr txBox="1"/>
      </xdr:nvSpPr>
      <xdr:spPr>
        <a:xfrm>
          <a:off x="2641111" y="162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80302</xdr:rowOff>
    </xdr:from>
    <xdr:to>
      <xdr:col>10</xdr:col>
      <xdr:colOff>114300</xdr:colOff>
      <xdr:row>97</xdr:row>
      <xdr:rowOff>105600</xdr:rowOff>
    </xdr:to>
    <xdr:cxnSp macro="">
      <xdr:nvCxnSpPr>
        <xdr:cNvPr id="248" name="直線コネクタ 247"/>
        <xdr:cNvCxnSpPr/>
      </xdr:nvCxnSpPr>
      <xdr:spPr>
        <a:xfrm>
          <a:off x="1130300" y="16710952"/>
          <a:ext cx="8890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22910</xdr:rowOff>
    </xdr:from>
    <xdr:to>
      <xdr:col>10</xdr:col>
      <xdr:colOff>165100</xdr:colOff>
      <xdr:row>96</xdr:row>
      <xdr:rowOff>124510</xdr:rowOff>
    </xdr:to>
    <xdr:sp macro="" textlink="">
      <xdr:nvSpPr>
        <xdr:cNvPr id="249" name="フローチャート: 判断 248"/>
        <xdr:cNvSpPr/>
      </xdr:nvSpPr>
      <xdr:spPr>
        <a:xfrm>
          <a:off x="196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141037</xdr:rowOff>
    </xdr:from>
    <xdr:ext cx="534377" cy="259045"/>
    <xdr:sp macro="" textlink="">
      <xdr:nvSpPr>
        <xdr:cNvPr id="250" name="テキスト ボックス 249"/>
        <xdr:cNvSpPr txBox="1"/>
      </xdr:nvSpPr>
      <xdr:spPr>
        <a:xfrm>
          <a:off x="1752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28854</xdr:rowOff>
    </xdr:from>
    <xdr:to>
      <xdr:col>6</xdr:col>
      <xdr:colOff>38100</xdr:colOff>
      <xdr:row>96</xdr:row>
      <xdr:rowOff>130454</xdr:rowOff>
    </xdr:to>
    <xdr:sp macro="" textlink="">
      <xdr:nvSpPr>
        <xdr:cNvPr id="251" name="フローチャート: 判断 250"/>
        <xdr:cNvSpPr/>
      </xdr:nvSpPr>
      <xdr:spPr>
        <a:xfrm>
          <a:off x="1079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146981</xdr:rowOff>
    </xdr:from>
    <xdr:ext cx="534377" cy="259045"/>
    <xdr:sp macro="" textlink="">
      <xdr:nvSpPr>
        <xdr:cNvPr id="252" name="テキスト ボックス 251"/>
        <xdr:cNvSpPr txBox="1"/>
      </xdr:nvSpPr>
      <xdr:spPr>
        <a:xfrm>
          <a:off x="863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82386</xdr:rowOff>
    </xdr:from>
    <xdr:to>
      <xdr:col>24</xdr:col>
      <xdr:colOff>114300</xdr:colOff>
      <xdr:row>97</xdr:row>
      <xdr:rowOff>12536</xdr:rowOff>
    </xdr:to>
    <xdr:sp macro="" textlink="">
      <xdr:nvSpPr>
        <xdr:cNvPr id="258" name="楕円 257"/>
        <xdr:cNvSpPr/>
      </xdr:nvSpPr>
      <xdr:spPr>
        <a:xfrm>
          <a:off x="4584700" y="1654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60813</xdr:rowOff>
    </xdr:from>
    <xdr:ext cx="534377" cy="259045"/>
    <xdr:sp macro="" textlink="">
      <xdr:nvSpPr>
        <xdr:cNvPr id="259" name="衛生費該当値テキスト"/>
        <xdr:cNvSpPr txBox="1"/>
      </xdr:nvSpPr>
      <xdr:spPr>
        <a:xfrm>
          <a:off x="4686300" y="165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5462</xdr:rowOff>
    </xdr:from>
    <xdr:to>
      <xdr:col>20</xdr:col>
      <xdr:colOff>38100</xdr:colOff>
      <xdr:row>97</xdr:row>
      <xdr:rowOff>107062</xdr:rowOff>
    </xdr:to>
    <xdr:sp macro="" textlink="">
      <xdr:nvSpPr>
        <xdr:cNvPr id="260" name="楕円 259"/>
        <xdr:cNvSpPr/>
      </xdr:nvSpPr>
      <xdr:spPr>
        <a:xfrm>
          <a:off x="3746500" y="1663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98189</xdr:rowOff>
    </xdr:from>
    <xdr:ext cx="534377" cy="259045"/>
    <xdr:sp macro="" textlink="">
      <xdr:nvSpPr>
        <xdr:cNvPr id="261" name="テキスト ボックス 260"/>
        <xdr:cNvSpPr txBox="1"/>
      </xdr:nvSpPr>
      <xdr:spPr>
        <a:xfrm>
          <a:off x="3530111" y="1672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48933</xdr:rowOff>
    </xdr:from>
    <xdr:to>
      <xdr:col>15</xdr:col>
      <xdr:colOff>101600</xdr:colOff>
      <xdr:row>97</xdr:row>
      <xdr:rowOff>150533</xdr:rowOff>
    </xdr:to>
    <xdr:sp macro="" textlink="">
      <xdr:nvSpPr>
        <xdr:cNvPr id="262" name="楕円 261"/>
        <xdr:cNvSpPr/>
      </xdr:nvSpPr>
      <xdr:spPr>
        <a:xfrm>
          <a:off x="2857500" y="1667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141660</xdr:rowOff>
    </xdr:from>
    <xdr:ext cx="534377" cy="259045"/>
    <xdr:sp macro="" textlink="">
      <xdr:nvSpPr>
        <xdr:cNvPr id="263" name="テキスト ボックス 262"/>
        <xdr:cNvSpPr txBox="1"/>
      </xdr:nvSpPr>
      <xdr:spPr>
        <a:xfrm>
          <a:off x="2641111" y="1677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54800</xdr:rowOff>
    </xdr:from>
    <xdr:to>
      <xdr:col>10</xdr:col>
      <xdr:colOff>165100</xdr:colOff>
      <xdr:row>97</xdr:row>
      <xdr:rowOff>156400</xdr:rowOff>
    </xdr:to>
    <xdr:sp macro="" textlink="">
      <xdr:nvSpPr>
        <xdr:cNvPr id="264" name="楕円 263"/>
        <xdr:cNvSpPr/>
      </xdr:nvSpPr>
      <xdr:spPr>
        <a:xfrm>
          <a:off x="1968500" y="1668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147527</xdr:rowOff>
    </xdr:from>
    <xdr:ext cx="534377" cy="259045"/>
    <xdr:sp macro="" textlink="">
      <xdr:nvSpPr>
        <xdr:cNvPr id="265" name="テキスト ボックス 264"/>
        <xdr:cNvSpPr txBox="1"/>
      </xdr:nvSpPr>
      <xdr:spPr>
        <a:xfrm>
          <a:off x="1752111" y="167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29502</xdr:rowOff>
    </xdr:from>
    <xdr:to>
      <xdr:col>6</xdr:col>
      <xdr:colOff>38100</xdr:colOff>
      <xdr:row>97</xdr:row>
      <xdr:rowOff>131102</xdr:rowOff>
    </xdr:to>
    <xdr:sp macro="" textlink="">
      <xdr:nvSpPr>
        <xdr:cNvPr id="266" name="楕円 265"/>
        <xdr:cNvSpPr/>
      </xdr:nvSpPr>
      <xdr:spPr>
        <a:xfrm>
          <a:off x="1079500" y="1666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122229</xdr:rowOff>
    </xdr:from>
    <xdr:ext cx="534377" cy="259045"/>
    <xdr:sp macro="" textlink="">
      <xdr:nvSpPr>
        <xdr:cNvPr id="267" name="テキスト ボックス 266"/>
        <xdr:cNvSpPr txBox="1"/>
      </xdr:nvSpPr>
      <xdr:spPr>
        <a:xfrm>
          <a:off x="863111"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35</xdr:row>
      <xdr:rowOff>54627</xdr:rowOff>
    </xdr:from>
    <xdr:ext cx="377026" cy="259045"/>
    <xdr:sp macro="" textlink="">
      <xdr:nvSpPr>
        <xdr:cNvPr id="281" name="テキスト ボックス 280"/>
        <xdr:cNvSpPr txBox="1"/>
      </xdr:nvSpPr>
      <xdr:spPr>
        <a:xfrm>
          <a:off x="6226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40031</xdr:rowOff>
    </xdr:from>
    <xdr:to>
      <xdr:col>54</xdr:col>
      <xdr:colOff>189865</xdr:colOff>
      <xdr:row>38</xdr:row>
      <xdr:rowOff>105867</xdr:rowOff>
    </xdr:to>
    <xdr:cxnSp macro="">
      <xdr:nvCxnSpPr>
        <xdr:cNvPr id="289" name="直線コネクタ 288"/>
        <xdr:cNvCxnSpPr/>
      </xdr:nvCxnSpPr>
      <xdr:spPr>
        <a:xfrm flipV="1">
          <a:off x="10475595" y="5183531"/>
          <a:ext cx="127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109694</xdr:rowOff>
    </xdr:from>
    <xdr:ext cx="313932" cy="259045"/>
    <xdr:sp macro="" textlink="">
      <xdr:nvSpPr>
        <xdr:cNvPr id="290" name="労働費最小値テキスト"/>
        <xdr:cNvSpPr txBox="1"/>
      </xdr:nvSpPr>
      <xdr:spPr>
        <a:xfrm>
          <a:off x="10528300" y="6624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105867</xdr:rowOff>
    </xdr:from>
    <xdr:to>
      <xdr:col>55</xdr:col>
      <xdr:colOff>88900</xdr:colOff>
      <xdr:row>38</xdr:row>
      <xdr:rowOff>105867</xdr:rowOff>
    </xdr:to>
    <xdr:cxnSp macro="">
      <xdr:nvCxnSpPr>
        <xdr:cNvPr id="291" name="直線コネクタ 290"/>
        <xdr:cNvCxnSpPr/>
      </xdr:nvCxnSpPr>
      <xdr:spPr>
        <a:xfrm>
          <a:off x="10388600" y="662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158158</xdr:rowOff>
    </xdr:from>
    <xdr:ext cx="469744" cy="259045"/>
    <xdr:sp macro="" textlink="">
      <xdr:nvSpPr>
        <xdr:cNvPr id="292" name="労働費最大値テキスト"/>
        <xdr:cNvSpPr txBox="1"/>
      </xdr:nvSpPr>
      <xdr:spPr>
        <a:xfrm>
          <a:off x="10528300" y="495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40031</xdr:rowOff>
    </xdr:from>
    <xdr:to>
      <xdr:col>55</xdr:col>
      <xdr:colOff>88900</xdr:colOff>
      <xdr:row>30</xdr:row>
      <xdr:rowOff>40031</xdr:rowOff>
    </xdr:to>
    <xdr:cxnSp macro="">
      <xdr:nvCxnSpPr>
        <xdr:cNvPr id="293" name="直線コネクタ 292"/>
        <xdr:cNvCxnSpPr/>
      </xdr:nvCxnSpPr>
      <xdr:spPr>
        <a:xfrm>
          <a:off x="10388600" y="518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135585</xdr:rowOff>
    </xdr:from>
    <xdr:to>
      <xdr:col>55</xdr:col>
      <xdr:colOff>0</xdr:colOff>
      <xdr:row>37</xdr:row>
      <xdr:rowOff>162103</xdr:rowOff>
    </xdr:to>
    <xdr:cxnSp macro="">
      <xdr:nvCxnSpPr>
        <xdr:cNvPr id="294" name="直線コネクタ 293"/>
        <xdr:cNvCxnSpPr/>
      </xdr:nvCxnSpPr>
      <xdr:spPr>
        <a:xfrm>
          <a:off x="9639300" y="6479235"/>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132808</xdr:rowOff>
    </xdr:from>
    <xdr:ext cx="378565" cy="259045"/>
    <xdr:sp macro="" textlink="">
      <xdr:nvSpPr>
        <xdr:cNvPr id="295" name="労働費平均値テキスト"/>
        <xdr:cNvSpPr txBox="1"/>
      </xdr:nvSpPr>
      <xdr:spPr>
        <a:xfrm>
          <a:off x="10528300" y="61335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109931</xdr:rowOff>
    </xdr:from>
    <xdr:to>
      <xdr:col>55</xdr:col>
      <xdr:colOff>50800</xdr:colOff>
      <xdr:row>37</xdr:row>
      <xdr:rowOff>40081</xdr:rowOff>
    </xdr:to>
    <xdr:sp macro="" textlink="">
      <xdr:nvSpPr>
        <xdr:cNvPr id="296" name="フローチャート: 判断 295"/>
        <xdr:cNvSpPr/>
      </xdr:nvSpPr>
      <xdr:spPr>
        <a:xfrm>
          <a:off x="10426700" y="628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74320</xdr:rowOff>
    </xdr:from>
    <xdr:to>
      <xdr:col>50</xdr:col>
      <xdr:colOff>114300</xdr:colOff>
      <xdr:row>37</xdr:row>
      <xdr:rowOff>135585</xdr:rowOff>
    </xdr:to>
    <xdr:cxnSp macro="">
      <xdr:nvCxnSpPr>
        <xdr:cNvPr id="297" name="直線コネクタ 296"/>
        <xdr:cNvCxnSpPr/>
      </xdr:nvCxnSpPr>
      <xdr:spPr>
        <a:xfrm>
          <a:off x="8750300" y="6417970"/>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103531</xdr:rowOff>
    </xdr:from>
    <xdr:to>
      <xdr:col>50</xdr:col>
      <xdr:colOff>165100</xdr:colOff>
      <xdr:row>37</xdr:row>
      <xdr:rowOff>33681</xdr:rowOff>
    </xdr:to>
    <xdr:sp macro="" textlink="">
      <xdr:nvSpPr>
        <xdr:cNvPr id="298" name="フローチャート: 判断 297"/>
        <xdr:cNvSpPr/>
      </xdr:nvSpPr>
      <xdr:spPr>
        <a:xfrm>
          <a:off x="9588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50208</xdr:rowOff>
    </xdr:from>
    <xdr:ext cx="378565" cy="259045"/>
    <xdr:sp macro="" textlink="">
      <xdr:nvSpPr>
        <xdr:cNvPr id="299" name="テキスト ボックス 298"/>
        <xdr:cNvSpPr txBox="1"/>
      </xdr:nvSpPr>
      <xdr:spPr>
        <a:xfrm>
          <a:off x="9450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55118</xdr:rowOff>
    </xdr:from>
    <xdr:to>
      <xdr:col>45</xdr:col>
      <xdr:colOff>177800</xdr:colOff>
      <xdr:row>37</xdr:row>
      <xdr:rowOff>74320</xdr:rowOff>
    </xdr:to>
    <xdr:cxnSp macro="">
      <xdr:nvCxnSpPr>
        <xdr:cNvPr id="300" name="直線コネクタ 299"/>
        <xdr:cNvCxnSpPr/>
      </xdr:nvCxnSpPr>
      <xdr:spPr>
        <a:xfrm>
          <a:off x="7861300" y="6398768"/>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66954</xdr:rowOff>
    </xdr:from>
    <xdr:to>
      <xdr:col>46</xdr:col>
      <xdr:colOff>38100</xdr:colOff>
      <xdr:row>36</xdr:row>
      <xdr:rowOff>168554</xdr:rowOff>
    </xdr:to>
    <xdr:sp macro="" textlink="">
      <xdr:nvSpPr>
        <xdr:cNvPr id="301" name="フローチャート: 判断 300"/>
        <xdr:cNvSpPr/>
      </xdr:nvSpPr>
      <xdr:spPr>
        <a:xfrm>
          <a:off x="8699500" y="62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13631</xdr:rowOff>
    </xdr:from>
    <xdr:ext cx="378565" cy="259045"/>
    <xdr:sp macro="" textlink="">
      <xdr:nvSpPr>
        <xdr:cNvPr id="302" name="テキスト ボックス 301"/>
        <xdr:cNvSpPr txBox="1"/>
      </xdr:nvSpPr>
      <xdr:spPr>
        <a:xfrm>
          <a:off x="8561017" y="6014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28601</xdr:rowOff>
    </xdr:from>
    <xdr:to>
      <xdr:col>41</xdr:col>
      <xdr:colOff>50800</xdr:colOff>
      <xdr:row>37</xdr:row>
      <xdr:rowOff>55118</xdr:rowOff>
    </xdr:to>
    <xdr:cxnSp macro="">
      <xdr:nvCxnSpPr>
        <xdr:cNvPr id="303" name="直線コネクタ 302"/>
        <xdr:cNvCxnSpPr/>
      </xdr:nvCxnSpPr>
      <xdr:spPr>
        <a:xfrm>
          <a:off x="6972300" y="6372251"/>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79756</xdr:rowOff>
    </xdr:from>
    <xdr:to>
      <xdr:col>41</xdr:col>
      <xdr:colOff>101600</xdr:colOff>
      <xdr:row>37</xdr:row>
      <xdr:rowOff>9906</xdr:rowOff>
    </xdr:to>
    <xdr:sp macro="" textlink="">
      <xdr:nvSpPr>
        <xdr:cNvPr id="304" name="フローチャート: 判断 303"/>
        <xdr:cNvSpPr/>
      </xdr:nvSpPr>
      <xdr:spPr>
        <a:xfrm>
          <a:off x="7810500" y="625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26433</xdr:rowOff>
    </xdr:from>
    <xdr:ext cx="378565" cy="259045"/>
    <xdr:sp macro="" textlink="">
      <xdr:nvSpPr>
        <xdr:cNvPr id="305" name="テキスト ボックス 304"/>
        <xdr:cNvSpPr txBox="1"/>
      </xdr:nvSpPr>
      <xdr:spPr>
        <a:xfrm>
          <a:off x="7672017" y="6027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125019</xdr:rowOff>
    </xdr:from>
    <xdr:to>
      <xdr:col>36</xdr:col>
      <xdr:colOff>165100</xdr:colOff>
      <xdr:row>36</xdr:row>
      <xdr:rowOff>55169</xdr:rowOff>
    </xdr:to>
    <xdr:sp macro="" textlink="">
      <xdr:nvSpPr>
        <xdr:cNvPr id="306" name="フローチャート: 判断 305"/>
        <xdr:cNvSpPr/>
      </xdr:nvSpPr>
      <xdr:spPr>
        <a:xfrm>
          <a:off x="6921500" y="612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71696</xdr:rowOff>
    </xdr:from>
    <xdr:ext cx="378565" cy="259045"/>
    <xdr:sp macro="" textlink="">
      <xdr:nvSpPr>
        <xdr:cNvPr id="307" name="テキスト ボックス 306"/>
        <xdr:cNvSpPr txBox="1"/>
      </xdr:nvSpPr>
      <xdr:spPr>
        <a:xfrm>
          <a:off x="6783017" y="5900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111303</xdr:rowOff>
    </xdr:from>
    <xdr:to>
      <xdr:col>55</xdr:col>
      <xdr:colOff>50800</xdr:colOff>
      <xdr:row>38</xdr:row>
      <xdr:rowOff>41453</xdr:rowOff>
    </xdr:to>
    <xdr:sp macro="" textlink="">
      <xdr:nvSpPr>
        <xdr:cNvPr id="313" name="楕円 312"/>
        <xdr:cNvSpPr/>
      </xdr:nvSpPr>
      <xdr:spPr>
        <a:xfrm>
          <a:off x="10426700" y="64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26230</xdr:rowOff>
    </xdr:from>
    <xdr:ext cx="378565" cy="259045"/>
    <xdr:sp macro="" textlink="">
      <xdr:nvSpPr>
        <xdr:cNvPr id="314" name="労働費該当値テキスト"/>
        <xdr:cNvSpPr txBox="1"/>
      </xdr:nvSpPr>
      <xdr:spPr>
        <a:xfrm>
          <a:off x="10528300" y="6369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84785</xdr:rowOff>
    </xdr:from>
    <xdr:to>
      <xdr:col>50</xdr:col>
      <xdr:colOff>165100</xdr:colOff>
      <xdr:row>38</xdr:row>
      <xdr:rowOff>14936</xdr:rowOff>
    </xdr:to>
    <xdr:sp macro="" textlink="">
      <xdr:nvSpPr>
        <xdr:cNvPr id="315" name="楕円 314"/>
        <xdr:cNvSpPr/>
      </xdr:nvSpPr>
      <xdr:spPr>
        <a:xfrm>
          <a:off x="9588500" y="64284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6063</xdr:rowOff>
    </xdr:from>
    <xdr:ext cx="378565" cy="259045"/>
    <xdr:sp macro="" textlink="">
      <xdr:nvSpPr>
        <xdr:cNvPr id="316" name="テキスト ボックス 315"/>
        <xdr:cNvSpPr txBox="1"/>
      </xdr:nvSpPr>
      <xdr:spPr>
        <a:xfrm>
          <a:off x="9450017" y="6521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23520</xdr:rowOff>
    </xdr:from>
    <xdr:to>
      <xdr:col>46</xdr:col>
      <xdr:colOff>38100</xdr:colOff>
      <xdr:row>37</xdr:row>
      <xdr:rowOff>125120</xdr:rowOff>
    </xdr:to>
    <xdr:sp macro="" textlink="">
      <xdr:nvSpPr>
        <xdr:cNvPr id="317" name="楕円 316"/>
        <xdr:cNvSpPr/>
      </xdr:nvSpPr>
      <xdr:spPr>
        <a:xfrm>
          <a:off x="86995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116247</xdr:rowOff>
    </xdr:from>
    <xdr:ext cx="378565" cy="259045"/>
    <xdr:sp macro="" textlink="">
      <xdr:nvSpPr>
        <xdr:cNvPr id="318" name="テキスト ボックス 317"/>
        <xdr:cNvSpPr txBox="1"/>
      </xdr:nvSpPr>
      <xdr:spPr>
        <a:xfrm>
          <a:off x="8561017" y="6459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4318</xdr:rowOff>
    </xdr:from>
    <xdr:to>
      <xdr:col>41</xdr:col>
      <xdr:colOff>101600</xdr:colOff>
      <xdr:row>37</xdr:row>
      <xdr:rowOff>105918</xdr:rowOff>
    </xdr:to>
    <xdr:sp macro="" textlink="">
      <xdr:nvSpPr>
        <xdr:cNvPr id="319" name="楕円 318"/>
        <xdr:cNvSpPr/>
      </xdr:nvSpPr>
      <xdr:spPr>
        <a:xfrm>
          <a:off x="78105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97045</xdr:rowOff>
    </xdr:from>
    <xdr:ext cx="378565" cy="259045"/>
    <xdr:sp macro="" textlink="">
      <xdr:nvSpPr>
        <xdr:cNvPr id="320" name="テキスト ボックス 319"/>
        <xdr:cNvSpPr txBox="1"/>
      </xdr:nvSpPr>
      <xdr:spPr>
        <a:xfrm>
          <a:off x="7672017" y="6440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149251</xdr:rowOff>
    </xdr:from>
    <xdr:to>
      <xdr:col>36</xdr:col>
      <xdr:colOff>165100</xdr:colOff>
      <xdr:row>37</xdr:row>
      <xdr:rowOff>79401</xdr:rowOff>
    </xdr:to>
    <xdr:sp macro="" textlink="">
      <xdr:nvSpPr>
        <xdr:cNvPr id="321" name="楕円 320"/>
        <xdr:cNvSpPr/>
      </xdr:nvSpPr>
      <xdr:spPr>
        <a:xfrm>
          <a:off x="6921500" y="63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70528</xdr:rowOff>
    </xdr:from>
    <xdr:ext cx="378565" cy="259045"/>
    <xdr:sp macro="" textlink="">
      <xdr:nvSpPr>
        <xdr:cNvPr id="322" name="テキスト ボックス 321"/>
        <xdr:cNvSpPr txBox="1"/>
      </xdr:nvSpPr>
      <xdr:spPr>
        <a:xfrm>
          <a:off x="6783017" y="6414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8" name="テキスト ボックス 337"/>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0" name="テキスト ボックス 339"/>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15113</xdr:rowOff>
    </xdr:from>
    <xdr:to>
      <xdr:col>54</xdr:col>
      <xdr:colOff>189865</xdr:colOff>
      <xdr:row>59</xdr:row>
      <xdr:rowOff>39624</xdr:rowOff>
    </xdr:to>
    <xdr:cxnSp macro="">
      <xdr:nvCxnSpPr>
        <xdr:cNvPr id="346" name="直線コネクタ 345"/>
        <xdr:cNvCxnSpPr/>
      </xdr:nvCxnSpPr>
      <xdr:spPr>
        <a:xfrm flipV="1">
          <a:off x="10475595" y="8759063"/>
          <a:ext cx="1270" cy="139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7" name="農林水産業費最小値テキスト"/>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8" name="直線コネクタ 347"/>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133240</xdr:rowOff>
    </xdr:from>
    <xdr:ext cx="534377" cy="259045"/>
    <xdr:sp macro="" textlink="">
      <xdr:nvSpPr>
        <xdr:cNvPr id="349" name="農林水産業費最大値テキスト"/>
        <xdr:cNvSpPr txBox="1"/>
      </xdr:nvSpPr>
      <xdr:spPr>
        <a:xfrm>
          <a:off x="10528300" y="85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15113</xdr:rowOff>
    </xdr:from>
    <xdr:to>
      <xdr:col>55</xdr:col>
      <xdr:colOff>88900</xdr:colOff>
      <xdr:row>51</xdr:row>
      <xdr:rowOff>15113</xdr:rowOff>
    </xdr:to>
    <xdr:cxnSp macro="">
      <xdr:nvCxnSpPr>
        <xdr:cNvPr id="350" name="直線コネクタ 349"/>
        <xdr:cNvCxnSpPr/>
      </xdr:nvCxnSpPr>
      <xdr:spPr>
        <a:xfrm>
          <a:off x="10388600" y="87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92837</xdr:rowOff>
    </xdr:from>
    <xdr:to>
      <xdr:col>55</xdr:col>
      <xdr:colOff>0</xdr:colOff>
      <xdr:row>58</xdr:row>
      <xdr:rowOff>98933</xdr:rowOff>
    </xdr:to>
    <xdr:cxnSp macro="">
      <xdr:nvCxnSpPr>
        <xdr:cNvPr id="351" name="直線コネクタ 350"/>
        <xdr:cNvCxnSpPr/>
      </xdr:nvCxnSpPr>
      <xdr:spPr>
        <a:xfrm flipV="1">
          <a:off x="9639300" y="10036937"/>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81424</xdr:rowOff>
    </xdr:from>
    <xdr:ext cx="469744" cy="259045"/>
    <xdr:sp macro="" textlink="">
      <xdr:nvSpPr>
        <xdr:cNvPr id="352" name="農林水産業費平均値テキスト"/>
        <xdr:cNvSpPr txBox="1"/>
      </xdr:nvSpPr>
      <xdr:spPr>
        <a:xfrm>
          <a:off x="10528300" y="9682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58547</xdr:rowOff>
    </xdr:from>
    <xdr:to>
      <xdr:col>55</xdr:col>
      <xdr:colOff>50800</xdr:colOff>
      <xdr:row>57</xdr:row>
      <xdr:rowOff>160147</xdr:rowOff>
    </xdr:to>
    <xdr:sp macro="" textlink="">
      <xdr:nvSpPr>
        <xdr:cNvPr id="353" name="フローチャート: 判断 352"/>
        <xdr:cNvSpPr/>
      </xdr:nvSpPr>
      <xdr:spPr>
        <a:xfrm>
          <a:off x="104267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70231</xdr:rowOff>
    </xdr:from>
    <xdr:to>
      <xdr:col>50</xdr:col>
      <xdr:colOff>114300</xdr:colOff>
      <xdr:row>58</xdr:row>
      <xdr:rowOff>98933</xdr:rowOff>
    </xdr:to>
    <xdr:cxnSp macro="">
      <xdr:nvCxnSpPr>
        <xdr:cNvPr id="354" name="直線コネクタ 353"/>
        <xdr:cNvCxnSpPr/>
      </xdr:nvCxnSpPr>
      <xdr:spPr>
        <a:xfrm>
          <a:off x="8750300" y="10014331"/>
          <a:ext cx="8890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71628</xdr:rowOff>
    </xdr:from>
    <xdr:to>
      <xdr:col>50</xdr:col>
      <xdr:colOff>165100</xdr:colOff>
      <xdr:row>58</xdr:row>
      <xdr:rowOff>1778</xdr:rowOff>
    </xdr:to>
    <xdr:sp macro="" textlink="">
      <xdr:nvSpPr>
        <xdr:cNvPr id="355" name="フローチャート: 判断 354"/>
        <xdr:cNvSpPr/>
      </xdr:nvSpPr>
      <xdr:spPr>
        <a:xfrm>
          <a:off x="9588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18305</xdr:rowOff>
    </xdr:from>
    <xdr:ext cx="469744" cy="259045"/>
    <xdr:sp macro="" textlink="">
      <xdr:nvSpPr>
        <xdr:cNvPr id="356" name="テキスト ボックス 355"/>
        <xdr:cNvSpPr txBox="1"/>
      </xdr:nvSpPr>
      <xdr:spPr>
        <a:xfrm>
          <a:off x="9404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70231</xdr:rowOff>
    </xdr:from>
    <xdr:to>
      <xdr:col>45</xdr:col>
      <xdr:colOff>177800</xdr:colOff>
      <xdr:row>58</xdr:row>
      <xdr:rowOff>73787</xdr:rowOff>
    </xdr:to>
    <xdr:cxnSp macro="">
      <xdr:nvCxnSpPr>
        <xdr:cNvPr id="357" name="直線コネクタ 356"/>
        <xdr:cNvCxnSpPr/>
      </xdr:nvCxnSpPr>
      <xdr:spPr>
        <a:xfrm flipV="1">
          <a:off x="7861300" y="10014331"/>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49657</xdr:rowOff>
    </xdr:from>
    <xdr:to>
      <xdr:col>46</xdr:col>
      <xdr:colOff>38100</xdr:colOff>
      <xdr:row>57</xdr:row>
      <xdr:rowOff>151257</xdr:rowOff>
    </xdr:to>
    <xdr:sp macro="" textlink="">
      <xdr:nvSpPr>
        <xdr:cNvPr id="358" name="フローチャート: 判断 357"/>
        <xdr:cNvSpPr/>
      </xdr:nvSpPr>
      <xdr:spPr>
        <a:xfrm>
          <a:off x="8699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167784</xdr:rowOff>
    </xdr:from>
    <xdr:ext cx="469744" cy="259045"/>
    <xdr:sp macro="" textlink="">
      <xdr:nvSpPr>
        <xdr:cNvPr id="359" name="テキスト ボックス 358"/>
        <xdr:cNvSpPr txBox="1"/>
      </xdr:nvSpPr>
      <xdr:spPr>
        <a:xfrm>
          <a:off x="8515428" y="95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73787</xdr:rowOff>
    </xdr:from>
    <xdr:to>
      <xdr:col>41</xdr:col>
      <xdr:colOff>50800</xdr:colOff>
      <xdr:row>58</xdr:row>
      <xdr:rowOff>80645</xdr:rowOff>
    </xdr:to>
    <xdr:cxnSp macro="">
      <xdr:nvCxnSpPr>
        <xdr:cNvPr id="360" name="直線コネクタ 359"/>
        <xdr:cNvCxnSpPr/>
      </xdr:nvCxnSpPr>
      <xdr:spPr>
        <a:xfrm flipV="1">
          <a:off x="6972300" y="1001788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46736</xdr:rowOff>
    </xdr:from>
    <xdr:to>
      <xdr:col>41</xdr:col>
      <xdr:colOff>101600</xdr:colOff>
      <xdr:row>57</xdr:row>
      <xdr:rowOff>148336</xdr:rowOff>
    </xdr:to>
    <xdr:sp macro="" textlink="">
      <xdr:nvSpPr>
        <xdr:cNvPr id="361" name="フローチャート: 判断 360"/>
        <xdr:cNvSpPr/>
      </xdr:nvSpPr>
      <xdr:spPr>
        <a:xfrm>
          <a:off x="7810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164863</xdr:rowOff>
    </xdr:from>
    <xdr:ext cx="469744" cy="259045"/>
    <xdr:sp macro="" textlink="">
      <xdr:nvSpPr>
        <xdr:cNvPr id="362" name="テキスト ボックス 361"/>
        <xdr:cNvSpPr txBox="1"/>
      </xdr:nvSpPr>
      <xdr:spPr>
        <a:xfrm>
          <a:off x="7626428" y="95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59944</xdr:rowOff>
    </xdr:from>
    <xdr:to>
      <xdr:col>36</xdr:col>
      <xdr:colOff>165100</xdr:colOff>
      <xdr:row>57</xdr:row>
      <xdr:rowOff>161544</xdr:rowOff>
    </xdr:to>
    <xdr:sp macro="" textlink="">
      <xdr:nvSpPr>
        <xdr:cNvPr id="363" name="フローチャート: 判断 362"/>
        <xdr:cNvSpPr/>
      </xdr:nvSpPr>
      <xdr:spPr>
        <a:xfrm>
          <a:off x="6921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6621</xdr:rowOff>
    </xdr:from>
    <xdr:ext cx="469744" cy="259045"/>
    <xdr:sp macro="" textlink="">
      <xdr:nvSpPr>
        <xdr:cNvPr id="364" name="テキスト ボックス 363"/>
        <xdr:cNvSpPr txBox="1"/>
      </xdr:nvSpPr>
      <xdr:spPr>
        <a:xfrm>
          <a:off x="6737428" y="96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42037</xdr:rowOff>
    </xdr:from>
    <xdr:to>
      <xdr:col>55</xdr:col>
      <xdr:colOff>50800</xdr:colOff>
      <xdr:row>58</xdr:row>
      <xdr:rowOff>143637</xdr:rowOff>
    </xdr:to>
    <xdr:sp macro="" textlink="">
      <xdr:nvSpPr>
        <xdr:cNvPr id="370" name="楕円 369"/>
        <xdr:cNvSpPr/>
      </xdr:nvSpPr>
      <xdr:spPr>
        <a:xfrm>
          <a:off x="10426700" y="99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128414</xdr:rowOff>
    </xdr:from>
    <xdr:ext cx="378565" cy="259045"/>
    <xdr:sp macro="" textlink="">
      <xdr:nvSpPr>
        <xdr:cNvPr id="371" name="農林水産業費該当値テキスト"/>
        <xdr:cNvSpPr txBox="1"/>
      </xdr:nvSpPr>
      <xdr:spPr>
        <a:xfrm>
          <a:off x="10528300" y="9901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48133</xdr:rowOff>
    </xdr:from>
    <xdr:to>
      <xdr:col>50</xdr:col>
      <xdr:colOff>165100</xdr:colOff>
      <xdr:row>58</xdr:row>
      <xdr:rowOff>149733</xdr:rowOff>
    </xdr:to>
    <xdr:sp macro="" textlink="">
      <xdr:nvSpPr>
        <xdr:cNvPr id="372" name="楕円 371"/>
        <xdr:cNvSpPr/>
      </xdr:nvSpPr>
      <xdr:spPr>
        <a:xfrm>
          <a:off x="9588500" y="999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140860</xdr:rowOff>
    </xdr:from>
    <xdr:ext cx="378565" cy="259045"/>
    <xdr:sp macro="" textlink="">
      <xdr:nvSpPr>
        <xdr:cNvPr id="373" name="テキスト ボックス 372"/>
        <xdr:cNvSpPr txBox="1"/>
      </xdr:nvSpPr>
      <xdr:spPr>
        <a:xfrm>
          <a:off x="9450017" y="10084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19431</xdr:rowOff>
    </xdr:from>
    <xdr:to>
      <xdr:col>46</xdr:col>
      <xdr:colOff>38100</xdr:colOff>
      <xdr:row>58</xdr:row>
      <xdr:rowOff>121031</xdr:rowOff>
    </xdr:to>
    <xdr:sp macro="" textlink="">
      <xdr:nvSpPr>
        <xdr:cNvPr id="374" name="楕円 373"/>
        <xdr:cNvSpPr/>
      </xdr:nvSpPr>
      <xdr:spPr>
        <a:xfrm>
          <a:off x="8699500" y="996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112158</xdr:rowOff>
    </xdr:from>
    <xdr:ext cx="469744" cy="259045"/>
    <xdr:sp macro="" textlink="">
      <xdr:nvSpPr>
        <xdr:cNvPr id="375" name="テキスト ボックス 374"/>
        <xdr:cNvSpPr txBox="1"/>
      </xdr:nvSpPr>
      <xdr:spPr>
        <a:xfrm>
          <a:off x="8515428" y="1005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22987</xdr:rowOff>
    </xdr:from>
    <xdr:to>
      <xdr:col>41</xdr:col>
      <xdr:colOff>101600</xdr:colOff>
      <xdr:row>58</xdr:row>
      <xdr:rowOff>124587</xdr:rowOff>
    </xdr:to>
    <xdr:sp macro="" textlink="">
      <xdr:nvSpPr>
        <xdr:cNvPr id="376" name="楕円 375"/>
        <xdr:cNvSpPr/>
      </xdr:nvSpPr>
      <xdr:spPr>
        <a:xfrm>
          <a:off x="7810500" y="996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115714</xdr:rowOff>
    </xdr:from>
    <xdr:ext cx="469744" cy="259045"/>
    <xdr:sp macro="" textlink="">
      <xdr:nvSpPr>
        <xdr:cNvPr id="377" name="テキスト ボックス 376"/>
        <xdr:cNvSpPr txBox="1"/>
      </xdr:nvSpPr>
      <xdr:spPr>
        <a:xfrm>
          <a:off x="7626428" y="1005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29845</xdr:rowOff>
    </xdr:from>
    <xdr:to>
      <xdr:col>36</xdr:col>
      <xdr:colOff>165100</xdr:colOff>
      <xdr:row>58</xdr:row>
      <xdr:rowOff>131445</xdr:rowOff>
    </xdr:to>
    <xdr:sp macro="" textlink="">
      <xdr:nvSpPr>
        <xdr:cNvPr id="378" name="楕円 377"/>
        <xdr:cNvSpPr/>
      </xdr:nvSpPr>
      <xdr:spPr>
        <a:xfrm>
          <a:off x="6921500" y="99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122572</xdr:rowOff>
    </xdr:from>
    <xdr:ext cx="469744" cy="259045"/>
    <xdr:sp macro="" textlink="">
      <xdr:nvSpPr>
        <xdr:cNvPr id="379" name="テキスト ボックス 378"/>
        <xdr:cNvSpPr txBox="1"/>
      </xdr:nvSpPr>
      <xdr:spPr>
        <a:xfrm>
          <a:off x="6737428" y="1006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139700</xdr:rowOff>
    </xdr:from>
    <xdr:to>
      <xdr:col>59</xdr:col>
      <xdr:colOff>50800</xdr:colOff>
      <xdr:row>79</xdr:row>
      <xdr:rowOff>139700</xdr:rowOff>
    </xdr:to>
    <xdr:cxnSp macro="">
      <xdr:nvCxnSpPr>
        <xdr:cNvPr id="390" name="直線コネクタ 389"/>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168927</xdr:rowOff>
    </xdr:from>
    <xdr:ext cx="248786" cy="259045"/>
    <xdr:sp macro="" textlink="">
      <xdr:nvSpPr>
        <xdr:cNvPr id="391" name="テキスト ボックス 390"/>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54627</xdr:rowOff>
    </xdr:from>
    <xdr:ext cx="531299" cy="259045"/>
    <xdr:sp macro="" textlink="">
      <xdr:nvSpPr>
        <xdr:cNvPr id="393" name="テキスト ボックス 392"/>
        <xdr:cNvSpPr txBox="1"/>
      </xdr:nvSpPr>
      <xdr:spPr>
        <a:xfrm>
          <a:off x="6072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82550</xdr:rowOff>
    </xdr:from>
    <xdr:to>
      <xdr:col>59</xdr:col>
      <xdr:colOff>50800</xdr:colOff>
      <xdr:row>76</xdr:row>
      <xdr:rowOff>82550</xdr:rowOff>
    </xdr:to>
    <xdr:cxnSp macro="">
      <xdr:nvCxnSpPr>
        <xdr:cNvPr id="394" name="直線コネクタ 393"/>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111777</xdr:rowOff>
    </xdr:from>
    <xdr:ext cx="531299" cy="259045"/>
    <xdr:sp macro="" textlink="">
      <xdr:nvSpPr>
        <xdr:cNvPr id="395" name="テキスト ボックス 394"/>
        <xdr:cNvSpPr txBox="1"/>
      </xdr:nvSpPr>
      <xdr:spPr>
        <a:xfrm>
          <a:off x="6072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25400</xdr:rowOff>
    </xdr:from>
    <xdr:to>
      <xdr:col>59</xdr:col>
      <xdr:colOff>50800</xdr:colOff>
      <xdr:row>73</xdr:row>
      <xdr:rowOff>25400</xdr:rowOff>
    </xdr:to>
    <xdr:cxnSp macro="">
      <xdr:nvCxnSpPr>
        <xdr:cNvPr id="398" name="直線コネクタ 397"/>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54627</xdr:rowOff>
    </xdr:from>
    <xdr:ext cx="531299" cy="259045"/>
    <xdr:sp macro="" textlink="">
      <xdr:nvSpPr>
        <xdr:cNvPr id="399" name="テキスト ボックス 398"/>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400" name="直線コネクタ 39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401" name="テキスト ボックス 400"/>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69</xdr:row>
      <xdr:rowOff>139700</xdr:rowOff>
    </xdr:from>
    <xdr:to>
      <xdr:col>59</xdr:col>
      <xdr:colOff>50800</xdr:colOff>
      <xdr:row>69</xdr:row>
      <xdr:rowOff>139700</xdr:rowOff>
    </xdr:to>
    <xdr:cxnSp macro="">
      <xdr:nvCxnSpPr>
        <xdr:cNvPr id="402" name="直線コネクタ 401"/>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68</xdr:row>
      <xdr:rowOff>168927</xdr:rowOff>
    </xdr:from>
    <xdr:ext cx="531299" cy="259045"/>
    <xdr:sp macro="" textlink="">
      <xdr:nvSpPr>
        <xdr:cNvPr id="403" name="テキスト ボックス 402"/>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156388</xdr:rowOff>
    </xdr:from>
    <xdr:to>
      <xdr:col>54</xdr:col>
      <xdr:colOff>189865</xdr:colOff>
      <xdr:row>79</xdr:row>
      <xdr:rowOff>39460</xdr:rowOff>
    </xdr:to>
    <xdr:cxnSp macro="">
      <xdr:nvCxnSpPr>
        <xdr:cNvPr id="407" name="直線コネクタ 406"/>
        <xdr:cNvCxnSpPr/>
      </xdr:nvCxnSpPr>
      <xdr:spPr>
        <a:xfrm flipV="1">
          <a:off x="10475595" y="12157888"/>
          <a:ext cx="1270" cy="1426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43287</xdr:rowOff>
    </xdr:from>
    <xdr:ext cx="469744" cy="259045"/>
    <xdr:sp macro="" textlink="">
      <xdr:nvSpPr>
        <xdr:cNvPr id="408" name="商工費最小値テキスト"/>
        <xdr:cNvSpPr txBox="1"/>
      </xdr:nvSpPr>
      <xdr:spPr>
        <a:xfrm>
          <a:off x="10528300" y="135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39460</xdr:rowOff>
    </xdr:from>
    <xdr:to>
      <xdr:col>55</xdr:col>
      <xdr:colOff>88900</xdr:colOff>
      <xdr:row>79</xdr:row>
      <xdr:rowOff>39460</xdr:rowOff>
    </xdr:to>
    <xdr:cxnSp macro="">
      <xdr:nvCxnSpPr>
        <xdr:cNvPr id="409" name="直線コネクタ 408"/>
        <xdr:cNvCxnSpPr/>
      </xdr:nvCxnSpPr>
      <xdr:spPr>
        <a:xfrm>
          <a:off x="10388600" y="13584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103065</xdr:rowOff>
    </xdr:from>
    <xdr:ext cx="534377" cy="259045"/>
    <xdr:sp macro="" textlink="">
      <xdr:nvSpPr>
        <xdr:cNvPr id="410" name="商工費最大値テキスト"/>
        <xdr:cNvSpPr txBox="1"/>
      </xdr:nvSpPr>
      <xdr:spPr>
        <a:xfrm>
          <a:off x="10528300" y="1193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53,416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156388</xdr:rowOff>
    </xdr:from>
    <xdr:to>
      <xdr:col>55</xdr:col>
      <xdr:colOff>88900</xdr:colOff>
      <xdr:row>70</xdr:row>
      <xdr:rowOff>156388</xdr:rowOff>
    </xdr:to>
    <xdr:cxnSp macro="">
      <xdr:nvCxnSpPr>
        <xdr:cNvPr id="411" name="直線コネクタ 410"/>
        <xdr:cNvCxnSpPr/>
      </xdr:nvCxnSpPr>
      <xdr:spPr>
        <a:xfrm>
          <a:off x="10388600" y="1215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163274</xdr:rowOff>
    </xdr:from>
    <xdr:to>
      <xdr:col>55</xdr:col>
      <xdr:colOff>0</xdr:colOff>
      <xdr:row>77</xdr:row>
      <xdr:rowOff>114525</xdr:rowOff>
    </xdr:to>
    <xdr:cxnSp macro="">
      <xdr:nvCxnSpPr>
        <xdr:cNvPr id="412" name="直線コネクタ 411"/>
        <xdr:cNvCxnSpPr/>
      </xdr:nvCxnSpPr>
      <xdr:spPr>
        <a:xfrm flipV="1">
          <a:off x="9639300" y="13193474"/>
          <a:ext cx="838200" cy="12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120178</xdr:rowOff>
    </xdr:from>
    <xdr:ext cx="534377" cy="259045"/>
    <xdr:sp macro="" textlink="">
      <xdr:nvSpPr>
        <xdr:cNvPr id="413" name="商工費平均値テキスト"/>
        <xdr:cNvSpPr txBox="1"/>
      </xdr:nvSpPr>
      <xdr:spPr>
        <a:xfrm>
          <a:off x="10528300" y="12807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97301</xdr:rowOff>
    </xdr:from>
    <xdr:to>
      <xdr:col>55</xdr:col>
      <xdr:colOff>50800</xdr:colOff>
      <xdr:row>76</xdr:row>
      <xdr:rowOff>27451</xdr:rowOff>
    </xdr:to>
    <xdr:sp macro="" textlink="">
      <xdr:nvSpPr>
        <xdr:cNvPr id="414" name="フローチャート: 判断 413"/>
        <xdr:cNvSpPr/>
      </xdr:nvSpPr>
      <xdr:spPr>
        <a:xfrm>
          <a:off x="10426700" y="129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114525</xdr:rowOff>
    </xdr:from>
    <xdr:to>
      <xdr:col>50</xdr:col>
      <xdr:colOff>114300</xdr:colOff>
      <xdr:row>77</xdr:row>
      <xdr:rowOff>139700</xdr:rowOff>
    </xdr:to>
    <xdr:cxnSp macro="">
      <xdr:nvCxnSpPr>
        <xdr:cNvPr id="415" name="直線コネクタ 414"/>
        <xdr:cNvCxnSpPr/>
      </xdr:nvCxnSpPr>
      <xdr:spPr>
        <a:xfrm flipV="1">
          <a:off x="8750300" y="13316175"/>
          <a:ext cx="889000" cy="2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125247</xdr:rowOff>
    </xdr:from>
    <xdr:to>
      <xdr:col>50</xdr:col>
      <xdr:colOff>165100</xdr:colOff>
      <xdr:row>76</xdr:row>
      <xdr:rowOff>55398</xdr:rowOff>
    </xdr:to>
    <xdr:sp macro="" textlink="">
      <xdr:nvSpPr>
        <xdr:cNvPr id="416" name="フローチャート: 判断 415"/>
        <xdr:cNvSpPr/>
      </xdr:nvSpPr>
      <xdr:spPr>
        <a:xfrm>
          <a:off x="9588500" y="12983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71924</xdr:rowOff>
    </xdr:from>
    <xdr:ext cx="534377" cy="259045"/>
    <xdr:sp macro="" textlink="">
      <xdr:nvSpPr>
        <xdr:cNvPr id="417" name="テキスト ボックス 416"/>
        <xdr:cNvSpPr txBox="1"/>
      </xdr:nvSpPr>
      <xdr:spPr>
        <a:xfrm>
          <a:off x="9372111" y="1275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126555</xdr:rowOff>
    </xdr:from>
    <xdr:to>
      <xdr:col>45</xdr:col>
      <xdr:colOff>177800</xdr:colOff>
      <xdr:row>77</xdr:row>
      <xdr:rowOff>139700</xdr:rowOff>
    </xdr:to>
    <xdr:cxnSp macro="">
      <xdr:nvCxnSpPr>
        <xdr:cNvPr id="418" name="直線コネクタ 417"/>
        <xdr:cNvCxnSpPr/>
      </xdr:nvCxnSpPr>
      <xdr:spPr>
        <a:xfrm>
          <a:off x="7861300" y="13328205"/>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99330</xdr:rowOff>
    </xdr:from>
    <xdr:to>
      <xdr:col>46</xdr:col>
      <xdr:colOff>38100</xdr:colOff>
      <xdr:row>76</xdr:row>
      <xdr:rowOff>29480</xdr:rowOff>
    </xdr:to>
    <xdr:sp macro="" textlink="">
      <xdr:nvSpPr>
        <xdr:cNvPr id="419" name="フローチャート: 判断 418"/>
        <xdr:cNvSpPr/>
      </xdr:nvSpPr>
      <xdr:spPr>
        <a:xfrm>
          <a:off x="8699500" y="129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46007</xdr:rowOff>
    </xdr:from>
    <xdr:ext cx="534377" cy="259045"/>
    <xdr:sp macro="" textlink="">
      <xdr:nvSpPr>
        <xdr:cNvPr id="420" name="テキスト ボックス 419"/>
        <xdr:cNvSpPr txBox="1"/>
      </xdr:nvSpPr>
      <xdr:spPr>
        <a:xfrm>
          <a:off x="8483111" y="1273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93523</xdr:rowOff>
    </xdr:from>
    <xdr:to>
      <xdr:col>41</xdr:col>
      <xdr:colOff>50800</xdr:colOff>
      <xdr:row>77</xdr:row>
      <xdr:rowOff>126555</xdr:rowOff>
    </xdr:to>
    <xdr:cxnSp macro="">
      <xdr:nvCxnSpPr>
        <xdr:cNvPr id="421" name="直線コネクタ 420"/>
        <xdr:cNvCxnSpPr/>
      </xdr:nvCxnSpPr>
      <xdr:spPr>
        <a:xfrm>
          <a:off x="6972300" y="13295173"/>
          <a:ext cx="8890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55782</xdr:rowOff>
    </xdr:from>
    <xdr:to>
      <xdr:col>41</xdr:col>
      <xdr:colOff>101600</xdr:colOff>
      <xdr:row>75</xdr:row>
      <xdr:rowOff>157383</xdr:rowOff>
    </xdr:to>
    <xdr:sp macro="" textlink="">
      <xdr:nvSpPr>
        <xdr:cNvPr id="422" name="フローチャート: 判断 421"/>
        <xdr:cNvSpPr/>
      </xdr:nvSpPr>
      <xdr:spPr>
        <a:xfrm>
          <a:off x="7810500" y="129145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2459</xdr:rowOff>
    </xdr:from>
    <xdr:ext cx="534377" cy="259045"/>
    <xdr:sp macro="" textlink="">
      <xdr:nvSpPr>
        <xdr:cNvPr id="423" name="テキスト ボックス 422"/>
        <xdr:cNvSpPr txBox="1"/>
      </xdr:nvSpPr>
      <xdr:spPr>
        <a:xfrm>
          <a:off x="7594111" y="1268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158452</xdr:rowOff>
    </xdr:from>
    <xdr:to>
      <xdr:col>36</xdr:col>
      <xdr:colOff>165100</xdr:colOff>
      <xdr:row>75</xdr:row>
      <xdr:rowOff>88602</xdr:rowOff>
    </xdr:to>
    <xdr:sp macro="" textlink="">
      <xdr:nvSpPr>
        <xdr:cNvPr id="424" name="フローチャート: 判断 423"/>
        <xdr:cNvSpPr/>
      </xdr:nvSpPr>
      <xdr:spPr>
        <a:xfrm>
          <a:off x="6921500" y="1284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105129</xdr:rowOff>
    </xdr:from>
    <xdr:ext cx="534377" cy="259045"/>
    <xdr:sp macro="" textlink="">
      <xdr:nvSpPr>
        <xdr:cNvPr id="425" name="テキスト ボックス 424"/>
        <xdr:cNvSpPr txBox="1"/>
      </xdr:nvSpPr>
      <xdr:spPr>
        <a:xfrm>
          <a:off x="6705111" y="126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112474</xdr:rowOff>
    </xdr:from>
    <xdr:to>
      <xdr:col>55</xdr:col>
      <xdr:colOff>50800</xdr:colOff>
      <xdr:row>77</xdr:row>
      <xdr:rowOff>42624</xdr:rowOff>
    </xdr:to>
    <xdr:sp macro="" textlink="">
      <xdr:nvSpPr>
        <xdr:cNvPr id="431" name="楕円 430"/>
        <xdr:cNvSpPr/>
      </xdr:nvSpPr>
      <xdr:spPr>
        <a:xfrm>
          <a:off x="10426700" y="1314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90901</xdr:rowOff>
    </xdr:from>
    <xdr:ext cx="534377" cy="259045"/>
    <xdr:sp macro="" textlink="">
      <xdr:nvSpPr>
        <xdr:cNvPr id="432" name="商工費該当値テキスト"/>
        <xdr:cNvSpPr txBox="1"/>
      </xdr:nvSpPr>
      <xdr:spPr>
        <a:xfrm>
          <a:off x="10528300" y="131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63725</xdr:rowOff>
    </xdr:from>
    <xdr:to>
      <xdr:col>50</xdr:col>
      <xdr:colOff>165100</xdr:colOff>
      <xdr:row>77</xdr:row>
      <xdr:rowOff>165325</xdr:rowOff>
    </xdr:to>
    <xdr:sp macro="" textlink="">
      <xdr:nvSpPr>
        <xdr:cNvPr id="433" name="楕円 432"/>
        <xdr:cNvSpPr/>
      </xdr:nvSpPr>
      <xdr:spPr>
        <a:xfrm>
          <a:off x="9588500" y="1326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156452</xdr:rowOff>
    </xdr:from>
    <xdr:ext cx="534377" cy="259045"/>
    <xdr:sp macro="" textlink="">
      <xdr:nvSpPr>
        <xdr:cNvPr id="434" name="テキスト ボックス 433"/>
        <xdr:cNvSpPr txBox="1"/>
      </xdr:nvSpPr>
      <xdr:spPr>
        <a:xfrm>
          <a:off x="9372111" y="1335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88900</xdr:rowOff>
    </xdr:from>
    <xdr:to>
      <xdr:col>46</xdr:col>
      <xdr:colOff>38100</xdr:colOff>
      <xdr:row>78</xdr:row>
      <xdr:rowOff>19050</xdr:rowOff>
    </xdr:to>
    <xdr:sp macro="" textlink="">
      <xdr:nvSpPr>
        <xdr:cNvPr id="435" name="楕円 434"/>
        <xdr:cNvSpPr/>
      </xdr:nvSpPr>
      <xdr:spPr>
        <a:xfrm>
          <a:off x="8699500" y="132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10177</xdr:rowOff>
    </xdr:from>
    <xdr:ext cx="534377" cy="259045"/>
    <xdr:sp macro="" textlink="">
      <xdr:nvSpPr>
        <xdr:cNvPr id="436" name="テキスト ボックス 435"/>
        <xdr:cNvSpPr txBox="1"/>
      </xdr:nvSpPr>
      <xdr:spPr>
        <a:xfrm>
          <a:off x="8483111" y="133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75755</xdr:rowOff>
    </xdr:from>
    <xdr:to>
      <xdr:col>41</xdr:col>
      <xdr:colOff>101600</xdr:colOff>
      <xdr:row>78</xdr:row>
      <xdr:rowOff>5905</xdr:rowOff>
    </xdr:to>
    <xdr:sp macro="" textlink="">
      <xdr:nvSpPr>
        <xdr:cNvPr id="437" name="楕円 436"/>
        <xdr:cNvSpPr/>
      </xdr:nvSpPr>
      <xdr:spPr>
        <a:xfrm>
          <a:off x="7810500" y="132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168482</xdr:rowOff>
    </xdr:from>
    <xdr:ext cx="534377" cy="259045"/>
    <xdr:sp macro="" textlink="">
      <xdr:nvSpPr>
        <xdr:cNvPr id="438" name="テキスト ボックス 437"/>
        <xdr:cNvSpPr txBox="1"/>
      </xdr:nvSpPr>
      <xdr:spPr>
        <a:xfrm>
          <a:off x="7594111" y="1337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42723</xdr:rowOff>
    </xdr:from>
    <xdr:to>
      <xdr:col>36</xdr:col>
      <xdr:colOff>165100</xdr:colOff>
      <xdr:row>77</xdr:row>
      <xdr:rowOff>144323</xdr:rowOff>
    </xdr:to>
    <xdr:sp macro="" textlink="">
      <xdr:nvSpPr>
        <xdr:cNvPr id="439" name="楕円 438"/>
        <xdr:cNvSpPr/>
      </xdr:nvSpPr>
      <xdr:spPr>
        <a:xfrm>
          <a:off x="6921500" y="1324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135450</xdr:rowOff>
    </xdr:from>
    <xdr:ext cx="534377" cy="259045"/>
    <xdr:sp macro="" textlink="">
      <xdr:nvSpPr>
        <xdr:cNvPr id="440" name="テキスト ボックス 439"/>
        <xdr:cNvSpPr txBox="1"/>
      </xdr:nvSpPr>
      <xdr:spPr>
        <a:xfrm>
          <a:off x="6705111" y="13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3" name="テキスト ボックス 45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3" name="テキスト ボックス 46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97050</xdr:rowOff>
    </xdr:from>
    <xdr:to>
      <xdr:col>54</xdr:col>
      <xdr:colOff>189865</xdr:colOff>
      <xdr:row>98</xdr:row>
      <xdr:rowOff>104332</xdr:rowOff>
    </xdr:to>
    <xdr:cxnSp macro="">
      <xdr:nvCxnSpPr>
        <xdr:cNvPr id="467" name="直線コネクタ 466"/>
        <xdr:cNvCxnSpPr/>
      </xdr:nvCxnSpPr>
      <xdr:spPr>
        <a:xfrm flipV="1">
          <a:off x="10475595" y="15527550"/>
          <a:ext cx="1270" cy="1378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108159</xdr:rowOff>
    </xdr:from>
    <xdr:ext cx="534377" cy="259045"/>
    <xdr:sp macro="" textlink="">
      <xdr:nvSpPr>
        <xdr:cNvPr id="468" name="土木費最小値テキスト"/>
        <xdr:cNvSpPr txBox="1"/>
      </xdr:nvSpPr>
      <xdr:spPr>
        <a:xfrm>
          <a:off x="10528300" y="1691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104332</xdr:rowOff>
    </xdr:from>
    <xdr:to>
      <xdr:col>55</xdr:col>
      <xdr:colOff>88900</xdr:colOff>
      <xdr:row>98</xdr:row>
      <xdr:rowOff>104332</xdr:rowOff>
    </xdr:to>
    <xdr:cxnSp macro="">
      <xdr:nvCxnSpPr>
        <xdr:cNvPr id="469" name="直線コネクタ 468"/>
        <xdr:cNvCxnSpPr/>
      </xdr:nvCxnSpPr>
      <xdr:spPr>
        <a:xfrm>
          <a:off x="10388600" y="16906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43727</xdr:rowOff>
    </xdr:from>
    <xdr:ext cx="534377" cy="259045"/>
    <xdr:sp macro="" textlink="">
      <xdr:nvSpPr>
        <xdr:cNvPr id="470" name="土木費最大値テキスト"/>
        <xdr:cNvSpPr txBox="1"/>
      </xdr:nvSpPr>
      <xdr:spPr>
        <a:xfrm>
          <a:off x="10528300" y="1530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97050</xdr:rowOff>
    </xdr:from>
    <xdr:to>
      <xdr:col>55</xdr:col>
      <xdr:colOff>88900</xdr:colOff>
      <xdr:row>90</xdr:row>
      <xdr:rowOff>97050</xdr:rowOff>
    </xdr:to>
    <xdr:cxnSp macro="">
      <xdr:nvCxnSpPr>
        <xdr:cNvPr id="471" name="直線コネクタ 470"/>
        <xdr:cNvCxnSpPr/>
      </xdr:nvCxnSpPr>
      <xdr:spPr>
        <a:xfrm>
          <a:off x="10388600" y="1552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107566</xdr:rowOff>
    </xdr:from>
    <xdr:to>
      <xdr:col>55</xdr:col>
      <xdr:colOff>0</xdr:colOff>
      <xdr:row>95</xdr:row>
      <xdr:rowOff>144697</xdr:rowOff>
    </xdr:to>
    <xdr:cxnSp macro="">
      <xdr:nvCxnSpPr>
        <xdr:cNvPr id="472" name="直線コネクタ 471"/>
        <xdr:cNvCxnSpPr/>
      </xdr:nvCxnSpPr>
      <xdr:spPr>
        <a:xfrm>
          <a:off x="9639300" y="16395316"/>
          <a:ext cx="838200" cy="3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33726</xdr:rowOff>
    </xdr:from>
    <xdr:ext cx="534377" cy="259045"/>
    <xdr:sp macro="" textlink="">
      <xdr:nvSpPr>
        <xdr:cNvPr id="473" name="土木費平均値テキスト"/>
        <xdr:cNvSpPr txBox="1"/>
      </xdr:nvSpPr>
      <xdr:spPr>
        <a:xfrm>
          <a:off x="10528300" y="15807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10849</xdr:rowOff>
    </xdr:from>
    <xdr:to>
      <xdr:col>55</xdr:col>
      <xdr:colOff>50800</xdr:colOff>
      <xdr:row>93</xdr:row>
      <xdr:rowOff>112449</xdr:rowOff>
    </xdr:to>
    <xdr:sp macro="" textlink="">
      <xdr:nvSpPr>
        <xdr:cNvPr id="474" name="フローチャート: 判断 473"/>
        <xdr:cNvSpPr/>
      </xdr:nvSpPr>
      <xdr:spPr>
        <a:xfrm>
          <a:off x="10426700" y="1595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155342</xdr:rowOff>
    </xdr:from>
    <xdr:to>
      <xdr:col>50</xdr:col>
      <xdr:colOff>114300</xdr:colOff>
      <xdr:row>95</xdr:row>
      <xdr:rowOff>107566</xdr:rowOff>
    </xdr:to>
    <xdr:cxnSp macro="">
      <xdr:nvCxnSpPr>
        <xdr:cNvPr id="475" name="直線コネクタ 474"/>
        <xdr:cNvCxnSpPr/>
      </xdr:nvCxnSpPr>
      <xdr:spPr>
        <a:xfrm>
          <a:off x="8750300" y="16100192"/>
          <a:ext cx="889000" cy="29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169661</xdr:rowOff>
    </xdr:from>
    <xdr:to>
      <xdr:col>50</xdr:col>
      <xdr:colOff>165100</xdr:colOff>
      <xdr:row>93</xdr:row>
      <xdr:rowOff>99811</xdr:rowOff>
    </xdr:to>
    <xdr:sp macro="" textlink="">
      <xdr:nvSpPr>
        <xdr:cNvPr id="476" name="フローチャート: 判断 475"/>
        <xdr:cNvSpPr/>
      </xdr:nvSpPr>
      <xdr:spPr>
        <a:xfrm>
          <a:off x="95885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116338</xdr:rowOff>
    </xdr:from>
    <xdr:ext cx="534377" cy="259045"/>
    <xdr:sp macro="" textlink="">
      <xdr:nvSpPr>
        <xdr:cNvPr id="477" name="テキスト ボックス 476"/>
        <xdr:cNvSpPr txBox="1"/>
      </xdr:nvSpPr>
      <xdr:spPr>
        <a:xfrm>
          <a:off x="9372111" y="1571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155342</xdr:rowOff>
    </xdr:from>
    <xdr:to>
      <xdr:col>45</xdr:col>
      <xdr:colOff>177800</xdr:colOff>
      <xdr:row>95</xdr:row>
      <xdr:rowOff>55772</xdr:rowOff>
    </xdr:to>
    <xdr:cxnSp macro="">
      <xdr:nvCxnSpPr>
        <xdr:cNvPr id="478" name="直線コネクタ 477"/>
        <xdr:cNvCxnSpPr/>
      </xdr:nvCxnSpPr>
      <xdr:spPr>
        <a:xfrm flipV="1">
          <a:off x="7861300" y="16100192"/>
          <a:ext cx="889000" cy="24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164795</xdr:rowOff>
    </xdr:from>
    <xdr:to>
      <xdr:col>46</xdr:col>
      <xdr:colOff>38100</xdr:colOff>
      <xdr:row>93</xdr:row>
      <xdr:rowOff>94945</xdr:rowOff>
    </xdr:to>
    <xdr:sp macro="" textlink="">
      <xdr:nvSpPr>
        <xdr:cNvPr id="479" name="フローチャート: 判断 478"/>
        <xdr:cNvSpPr/>
      </xdr:nvSpPr>
      <xdr:spPr>
        <a:xfrm>
          <a:off x="8699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111472</xdr:rowOff>
    </xdr:from>
    <xdr:ext cx="534377" cy="259045"/>
    <xdr:sp macro="" textlink="">
      <xdr:nvSpPr>
        <xdr:cNvPr id="480" name="テキスト ボックス 479"/>
        <xdr:cNvSpPr txBox="1"/>
      </xdr:nvSpPr>
      <xdr:spPr>
        <a:xfrm>
          <a:off x="8483111" y="157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139080</xdr:rowOff>
    </xdr:from>
    <xdr:to>
      <xdr:col>41</xdr:col>
      <xdr:colOff>50800</xdr:colOff>
      <xdr:row>95</xdr:row>
      <xdr:rowOff>55772</xdr:rowOff>
    </xdr:to>
    <xdr:cxnSp macro="">
      <xdr:nvCxnSpPr>
        <xdr:cNvPr id="481" name="直線コネクタ 480"/>
        <xdr:cNvCxnSpPr/>
      </xdr:nvCxnSpPr>
      <xdr:spPr>
        <a:xfrm>
          <a:off x="6972300" y="16255380"/>
          <a:ext cx="889000" cy="8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9837</xdr:rowOff>
    </xdr:from>
    <xdr:to>
      <xdr:col>41</xdr:col>
      <xdr:colOff>101600</xdr:colOff>
      <xdr:row>93</xdr:row>
      <xdr:rowOff>111437</xdr:rowOff>
    </xdr:to>
    <xdr:sp macro="" textlink="">
      <xdr:nvSpPr>
        <xdr:cNvPr id="482" name="フローチャート: 判断 481"/>
        <xdr:cNvSpPr/>
      </xdr:nvSpPr>
      <xdr:spPr>
        <a:xfrm>
          <a:off x="7810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127964</xdr:rowOff>
    </xdr:from>
    <xdr:ext cx="534377" cy="259045"/>
    <xdr:sp macro="" textlink="">
      <xdr:nvSpPr>
        <xdr:cNvPr id="483" name="テキスト ボックス 482"/>
        <xdr:cNvSpPr txBox="1"/>
      </xdr:nvSpPr>
      <xdr:spPr>
        <a:xfrm>
          <a:off x="7594111" y="157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117638</xdr:rowOff>
    </xdr:from>
    <xdr:to>
      <xdr:col>36</xdr:col>
      <xdr:colOff>165100</xdr:colOff>
      <xdr:row>93</xdr:row>
      <xdr:rowOff>47788</xdr:rowOff>
    </xdr:to>
    <xdr:sp macro="" textlink="">
      <xdr:nvSpPr>
        <xdr:cNvPr id="484" name="フローチャート: 判断 483"/>
        <xdr:cNvSpPr/>
      </xdr:nvSpPr>
      <xdr:spPr>
        <a:xfrm>
          <a:off x="6921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64315</xdr:rowOff>
    </xdr:from>
    <xdr:ext cx="534377" cy="259045"/>
    <xdr:sp macro="" textlink="">
      <xdr:nvSpPr>
        <xdr:cNvPr id="485" name="テキスト ボックス 484"/>
        <xdr:cNvSpPr txBox="1"/>
      </xdr:nvSpPr>
      <xdr:spPr>
        <a:xfrm>
          <a:off x="6705111" y="15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93897</xdr:rowOff>
    </xdr:from>
    <xdr:to>
      <xdr:col>55</xdr:col>
      <xdr:colOff>50800</xdr:colOff>
      <xdr:row>96</xdr:row>
      <xdr:rowOff>24047</xdr:rowOff>
    </xdr:to>
    <xdr:sp macro="" textlink="">
      <xdr:nvSpPr>
        <xdr:cNvPr id="491" name="楕円 490"/>
        <xdr:cNvSpPr/>
      </xdr:nvSpPr>
      <xdr:spPr>
        <a:xfrm>
          <a:off x="10426700" y="1638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72324</xdr:rowOff>
    </xdr:from>
    <xdr:ext cx="534377" cy="259045"/>
    <xdr:sp macro="" textlink="">
      <xdr:nvSpPr>
        <xdr:cNvPr id="492" name="土木費該当値テキスト"/>
        <xdr:cNvSpPr txBox="1"/>
      </xdr:nvSpPr>
      <xdr:spPr>
        <a:xfrm>
          <a:off x="10528300" y="1636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56766</xdr:rowOff>
    </xdr:from>
    <xdr:to>
      <xdr:col>50</xdr:col>
      <xdr:colOff>165100</xdr:colOff>
      <xdr:row>95</xdr:row>
      <xdr:rowOff>158366</xdr:rowOff>
    </xdr:to>
    <xdr:sp macro="" textlink="">
      <xdr:nvSpPr>
        <xdr:cNvPr id="493" name="楕円 492"/>
        <xdr:cNvSpPr/>
      </xdr:nvSpPr>
      <xdr:spPr>
        <a:xfrm>
          <a:off x="9588500" y="1634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149493</xdr:rowOff>
    </xdr:from>
    <xdr:ext cx="534377" cy="259045"/>
    <xdr:sp macro="" textlink="">
      <xdr:nvSpPr>
        <xdr:cNvPr id="494" name="テキスト ボックス 493"/>
        <xdr:cNvSpPr txBox="1"/>
      </xdr:nvSpPr>
      <xdr:spPr>
        <a:xfrm>
          <a:off x="9372111" y="1643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104542</xdr:rowOff>
    </xdr:from>
    <xdr:to>
      <xdr:col>46</xdr:col>
      <xdr:colOff>38100</xdr:colOff>
      <xdr:row>94</xdr:row>
      <xdr:rowOff>34692</xdr:rowOff>
    </xdr:to>
    <xdr:sp macro="" textlink="">
      <xdr:nvSpPr>
        <xdr:cNvPr id="495" name="楕円 494"/>
        <xdr:cNvSpPr/>
      </xdr:nvSpPr>
      <xdr:spPr>
        <a:xfrm>
          <a:off x="8699500" y="160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25819</xdr:rowOff>
    </xdr:from>
    <xdr:ext cx="534377" cy="259045"/>
    <xdr:sp macro="" textlink="">
      <xdr:nvSpPr>
        <xdr:cNvPr id="496" name="テキスト ボックス 495"/>
        <xdr:cNvSpPr txBox="1"/>
      </xdr:nvSpPr>
      <xdr:spPr>
        <a:xfrm>
          <a:off x="8483111" y="1614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4972</xdr:rowOff>
    </xdr:from>
    <xdr:to>
      <xdr:col>41</xdr:col>
      <xdr:colOff>101600</xdr:colOff>
      <xdr:row>95</xdr:row>
      <xdr:rowOff>106572</xdr:rowOff>
    </xdr:to>
    <xdr:sp macro="" textlink="">
      <xdr:nvSpPr>
        <xdr:cNvPr id="497" name="楕円 496"/>
        <xdr:cNvSpPr/>
      </xdr:nvSpPr>
      <xdr:spPr>
        <a:xfrm>
          <a:off x="7810500" y="1629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97699</xdr:rowOff>
    </xdr:from>
    <xdr:ext cx="534377" cy="259045"/>
    <xdr:sp macro="" textlink="">
      <xdr:nvSpPr>
        <xdr:cNvPr id="498" name="テキスト ボックス 497"/>
        <xdr:cNvSpPr txBox="1"/>
      </xdr:nvSpPr>
      <xdr:spPr>
        <a:xfrm>
          <a:off x="7594111" y="1638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88280</xdr:rowOff>
    </xdr:from>
    <xdr:to>
      <xdr:col>36</xdr:col>
      <xdr:colOff>165100</xdr:colOff>
      <xdr:row>95</xdr:row>
      <xdr:rowOff>18430</xdr:rowOff>
    </xdr:to>
    <xdr:sp macro="" textlink="">
      <xdr:nvSpPr>
        <xdr:cNvPr id="499" name="楕円 498"/>
        <xdr:cNvSpPr/>
      </xdr:nvSpPr>
      <xdr:spPr>
        <a:xfrm>
          <a:off x="6921500" y="1620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9557</xdr:rowOff>
    </xdr:from>
    <xdr:ext cx="534377" cy="259045"/>
    <xdr:sp macro="" textlink="">
      <xdr:nvSpPr>
        <xdr:cNvPr id="500" name="テキスト ボックス 499"/>
        <xdr:cNvSpPr txBox="1"/>
      </xdr:nvSpPr>
      <xdr:spPr>
        <a:xfrm>
          <a:off x="6705111" y="1629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3" name="テキスト ボックス 51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157035</xdr:rowOff>
    </xdr:from>
    <xdr:to>
      <xdr:col>85</xdr:col>
      <xdr:colOff>126364</xdr:colOff>
      <xdr:row>37</xdr:row>
      <xdr:rowOff>158941</xdr:rowOff>
    </xdr:to>
    <xdr:cxnSp macro="">
      <xdr:nvCxnSpPr>
        <xdr:cNvPr id="525" name="直線コネクタ 524"/>
        <xdr:cNvCxnSpPr/>
      </xdr:nvCxnSpPr>
      <xdr:spPr>
        <a:xfrm flipV="1">
          <a:off x="16317595" y="5129085"/>
          <a:ext cx="1269" cy="1373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162768</xdr:rowOff>
    </xdr:from>
    <xdr:ext cx="469744" cy="259045"/>
    <xdr:sp macro="" textlink="">
      <xdr:nvSpPr>
        <xdr:cNvPr id="526" name="消防費最小値テキスト"/>
        <xdr:cNvSpPr txBox="1"/>
      </xdr:nvSpPr>
      <xdr:spPr>
        <a:xfrm>
          <a:off x="16370300" y="65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158941</xdr:rowOff>
    </xdr:from>
    <xdr:to>
      <xdr:col>86</xdr:col>
      <xdr:colOff>25400</xdr:colOff>
      <xdr:row>37</xdr:row>
      <xdr:rowOff>158941</xdr:rowOff>
    </xdr:to>
    <xdr:cxnSp macro="">
      <xdr:nvCxnSpPr>
        <xdr:cNvPr id="527" name="直線コネクタ 526"/>
        <xdr:cNvCxnSpPr/>
      </xdr:nvCxnSpPr>
      <xdr:spPr>
        <a:xfrm>
          <a:off x="16230600" y="650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103712</xdr:rowOff>
    </xdr:from>
    <xdr:ext cx="534377" cy="259045"/>
    <xdr:sp macro="" textlink="">
      <xdr:nvSpPr>
        <xdr:cNvPr id="528" name="消防費最大値テキスト"/>
        <xdr:cNvSpPr txBox="1"/>
      </xdr:nvSpPr>
      <xdr:spPr>
        <a:xfrm>
          <a:off x="16370300" y="490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157035</xdr:rowOff>
    </xdr:from>
    <xdr:to>
      <xdr:col>86</xdr:col>
      <xdr:colOff>25400</xdr:colOff>
      <xdr:row>29</xdr:row>
      <xdr:rowOff>157035</xdr:rowOff>
    </xdr:to>
    <xdr:cxnSp macro="">
      <xdr:nvCxnSpPr>
        <xdr:cNvPr id="529" name="直線コネクタ 528"/>
        <xdr:cNvCxnSpPr/>
      </xdr:nvCxnSpPr>
      <xdr:spPr>
        <a:xfrm>
          <a:off x="16230600" y="512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3873</xdr:rowOff>
    </xdr:from>
    <xdr:to>
      <xdr:col>85</xdr:col>
      <xdr:colOff>127000</xdr:colOff>
      <xdr:row>33</xdr:row>
      <xdr:rowOff>29591</xdr:rowOff>
    </xdr:to>
    <xdr:cxnSp macro="">
      <xdr:nvCxnSpPr>
        <xdr:cNvPr id="530" name="直線コネクタ 529"/>
        <xdr:cNvCxnSpPr/>
      </xdr:nvCxnSpPr>
      <xdr:spPr>
        <a:xfrm flipV="1">
          <a:off x="15481300" y="5661723"/>
          <a:ext cx="8382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67708</xdr:rowOff>
    </xdr:from>
    <xdr:ext cx="534377" cy="259045"/>
    <xdr:sp macro="" textlink="">
      <xdr:nvSpPr>
        <xdr:cNvPr id="531" name="消防費平均値テキスト"/>
        <xdr:cNvSpPr txBox="1"/>
      </xdr:nvSpPr>
      <xdr:spPr>
        <a:xfrm>
          <a:off x="16370300" y="5725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89281</xdr:rowOff>
    </xdr:from>
    <xdr:to>
      <xdr:col>85</xdr:col>
      <xdr:colOff>177800</xdr:colOff>
      <xdr:row>34</xdr:row>
      <xdr:rowOff>19431</xdr:rowOff>
    </xdr:to>
    <xdr:sp macro="" textlink="">
      <xdr:nvSpPr>
        <xdr:cNvPr id="532" name="フローチャート: 判断 531"/>
        <xdr:cNvSpPr/>
      </xdr:nvSpPr>
      <xdr:spPr>
        <a:xfrm>
          <a:off x="16268700" y="574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29591</xdr:rowOff>
    </xdr:from>
    <xdr:to>
      <xdr:col>81</xdr:col>
      <xdr:colOff>50800</xdr:colOff>
      <xdr:row>34</xdr:row>
      <xdr:rowOff>74168</xdr:rowOff>
    </xdr:to>
    <xdr:cxnSp macro="">
      <xdr:nvCxnSpPr>
        <xdr:cNvPr id="533" name="直線コネクタ 532"/>
        <xdr:cNvCxnSpPr/>
      </xdr:nvCxnSpPr>
      <xdr:spPr>
        <a:xfrm flipV="1">
          <a:off x="14592300" y="5687441"/>
          <a:ext cx="889000" cy="2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51753</xdr:rowOff>
    </xdr:from>
    <xdr:to>
      <xdr:col>81</xdr:col>
      <xdr:colOff>101600</xdr:colOff>
      <xdr:row>34</xdr:row>
      <xdr:rowOff>153353</xdr:rowOff>
    </xdr:to>
    <xdr:sp macro="" textlink="">
      <xdr:nvSpPr>
        <xdr:cNvPr id="534" name="フローチャート: 判断 533"/>
        <xdr:cNvSpPr/>
      </xdr:nvSpPr>
      <xdr:spPr>
        <a:xfrm>
          <a:off x="15430500" y="588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144480</xdr:rowOff>
    </xdr:from>
    <xdr:ext cx="534377" cy="259045"/>
    <xdr:sp macro="" textlink="">
      <xdr:nvSpPr>
        <xdr:cNvPr id="535" name="テキスト ボックス 534"/>
        <xdr:cNvSpPr txBox="1"/>
      </xdr:nvSpPr>
      <xdr:spPr>
        <a:xfrm>
          <a:off x="15214111" y="597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38545</xdr:rowOff>
    </xdr:from>
    <xdr:to>
      <xdr:col>76</xdr:col>
      <xdr:colOff>114300</xdr:colOff>
      <xdr:row>34</xdr:row>
      <xdr:rowOff>74168</xdr:rowOff>
    </xdr:to>
    <xdr:cxnSp macro="">
      <xdr:nvCxnSpPr>
        <xdr:cNvPr id="536" name="直線コネクタ 535"/>
        <xdr:cNvCxnSpPr/>
      </xdr:nvCxnSpPr>
      <xdr:spPr>
        <a:xfrm>
          <a:off x="13703300" y="5867845"/>
          <a:ext cx="8890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34036</xdr:rowOff>
    </xdr:from>
    <xdr:to>
      <xdr:col>76</xdr:col>
      <xdr:colOff>165100</xdr:colOff>
      <xdr:row>34</xdr:row>
      <xdr:rowOff>135636</xdr:rowOff>
    </xdr:to>
    <xdr:sp macro="" textlink="">
      <xdr:nvSpPr>
        <xdr:cNvPr id="537" name="フローチャート: 判断 536"/>
        <xdr:cNvSpPr/>
      </xdr:nvSpPr>
      <xdr:spPr>
        <a:xfrm>
          <a:off x="14541500" y="586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126763</xdr:rowOff>
    </xdr:from>
    <xdr:ext cx="534377" cy="259045"/>
    <xdr:sp macro="" textlink="">
      <xdr:nvSpPr>
        <xdr:cNvPr id="538" name="テキスト ボックス 537"/>
        <xdr:cNvSpPr txBox="1"/>
      </xdr:nvSpPr>
      <xdr:spPr>
        <a:xfrm>
          <a:off x="14325111" y="595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67691</xdr:rowOff>
    </xdr:from>
    <xdr:to>
      <xdr:col>71</xdr:col>
      <xdr:colOff>177800</xdr:colOff>
      <xdr:row>34</xdr:row>
      <xdr:rowOff>38545</xdr:rowOff>
    </xdr:to>
    <xdr:cxnSp macro="">
      <xdr:nvCxnSpPr>
        <xdr:cNvPr id="539" name="直線コネクタ 538"/>
        <xdr:cNvCxnSpPr/>
      </xdr:nvCxnSpPr>
      <xdr:spPr>
        <a:xfrm>
          <a:off x="12814300" y="5554091"/>
          <a:ext cx="889000" cy="3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90424</xdr:rowOff>
    </xdr:from>
    <xdr:to>
      <xdr:col>72</xdr:col>
      <xdr:colOff>38100</xdr:colOff>
      <xdr:row>35</xdr:row>
      <xdr:rowOff>20574</xdr:rowOff>
    </xdr:to>
    <xdr:sp macro="" textlink="">
      <xdr:nvSpPr>
        <xdr:cNvPr id="540" name="フローチャート: 判断 539"/>
        <xdr:cNvSpPr/>
      </xdr:nvSpPr>
      <xdr:spPr>
        <a:xfrm>
          <a:off x="13652500" y="591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11701</xdr:rowOff>
    </xdr:from>
    <xdr:ext cx="534377" cy="259045"/>
    <xdr:sp macro="" textlink="">
      <xdr:nvSpPr>
        <xdr:cNvPr id="541" name="テキスト ボックス 540"/>
        <xdr:cNvSpPr txBox="1"/>
      </xdr:nvSpPr>
      <xdr:spPr>
        <a:xfrm>
          <a:off x="13436111" y="6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74422</xdr:rowOff>
    </xdr:from>
    <xdr:to>
      <xdr:col>67</xdr:col>
      <xdr:colOff>101600</xdr:colOff>
      <xdr:row>34</xdr:row>
      <xdr:rowOff>4572</xdr:rowOff>
    </xdr:to>
    <xdr:sp macro="" textlink="">
      <xdr:nvSpPr>
        <xdr:cNvPr id="542" name="フローチャート: 判断 541"/>
        <xdr:cNvSpPr/>
      </xdr:nvSpPr>
      <xdr:spPr>
        <a:xfrm>
          <a:off x="12763500" y="57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167149</xdr:rowOff>
    </xdr:from>
    <xdr:ext cx="534377" cy="259045"/>
    <xdr:sp macro="" textlink="">
      <xdr:nvSpPr>
        <xdr:cNvPr id="543" name="テキスト ボックス 542"/>
        <xdr:cNvSpPr txBox="1"/>
      </xdr:nvSpPr>
      <xdr:spPr>
        <a:xfrm>
          <a:off x="12547111" y="58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124523</xdr:rowOff>
    </xdr:from>
    <xdr:to>
      <xdr:col>85</xdr:col>
      <xdr:colOff>177800</xdr:colOff>
      <xdr:row>33</xdr:row>
      <xdr:rowOff>54673</xdr:rowOff>
    </xdr:to>
    <xdr:sp macro="" textlink="">
      <xdr:nvSpPr>
        <xdr:cNvPr id="549" name="楕円 548"/>
        <xdr:cNvSpPr/>
      </xdr:nvSpPr>
      <xdr:spPr>
        <a:xfrm>
          <a:off x="16268700" y="561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147400</xdr:rowOff>
    </xdr:from>
    <xdr:ext cx="534377" cy="259045"/>
    <xdr:sp macro="" textlink="">
      <xdr:nvSpPr>
        <xdr:cNvPr id="550" name="消防費該当値テキスト"/>
        <xdr:cNvSpPr txBox="1"/>
      </xdr:nvSpPr>
      <xdr:spPr>
        <a:xfrm>
          <a:off x="16370300" y="54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150241</xdr:rowOff>
    </xdr:from>
    <xdr:to>
      <xdr:col>81</xdr:col>
      <xdr:colOff>101600</xdr:colOff>
      <xdr:row>33</xdr:row>
      <xdr:rowOff>80391</xdr:rowOff>
    </xdr:to>
    <xdr:sp macro="" textlink="">
      <xdr:nvSpPr>
        <xdr:cNvPr id="551" name="楕円 550"/>
        <xdr:cNvSpPr/>
      </xdr:nvSpPr>
      <xdr:spPr>
        <a:xfrm>
          <a:off x="15430500" y="563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96918</xdr:rowOff>
    </xdr:from>
    <xdr:ext cx="534377" cy="259045"/>
    <xdr:sp macro="" textlink="">
      <xdr:nvSpPr>
        <xdr:cNvPr id="552" name="テキスト ボックス 551"/>
        <xdr:cNvSpPr txBox="1"/>
      </xdr:nvSpPr>
      <xdr:spPr>
        <a:xfrm>
          <a:off x="15214111" y="541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23368</xdr:rowOff>
    </xdr:from>
    <xdr:to>
      <xdr:col>76</xdr:col>
      <xdr:colOff>165100</xdr:colOff>
      <xdr:row>34</xdr:row>
      <xdr:rowOff>124968</xdr:rowOff>
    </xdr:to>
    <xdr:sp macro="" textlink="">
      <xdr:nvSpPr>
        <xdr:cNvPr id="553" name="楕円 552"/>
        <xdr:cNvSpPr/>
      </xdr:nvSpPr>
      <xdr:spPr>
        <a:xfrm>
          <a:off x="14541500" y="585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141495</xdr:rowOff>
    </xdr:from>
    <xdr:ext cx="534377" cy="259045"/>
    <xdr:sp macro="" textlink="">
      <xdr:nvSpPr>
        <xdr:cNvPr id="554" name="テキスト ボックス 553"/>
        <xdr:cNvSpPr txBox="1"/>
      </xdr:nvSpPr>
      <xdr:spPr>
        <a:xfrm>
          <a:off x="14325111" y="562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159195</xdr:rowOff>
    </xdr:from>
    <xdr:to>
      <xdr:col>72</xdr:col>
      <xdr:colOff>38100</xdr:colOff>
      <xdr:row>34</xdr:row>
      <xdr:rowOff>89345</xdr:rowOff>
    </xdr:to>
    <xdr:sp macro="" textlink="">
      <xdr:nvSpPr>
        <xdr:cNvPr id="555" name="楕円 554"/>
        <xdr:cNvSpPr/>
      </xdr:nvSpPr>
      <xdr:spPr>
        <a:xfrm>
          <a:off x="13652500" y="581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105872</xdr:rowOff>
    </xdr:from>
    <xdr:ext cx="534377" cy="259045"/>
    <xdr:sp macro="" textlink="">
      <xdr:nvSpPr>
        <xdr:cNvPr id="556" name="テキスト ボックス 555"/>
        <xdr:cNvSpPr txBox="1"/>
      </xdr:nvSpPr>
      <xdr:spPr>
        <a:xfrm>
          <a:off x="13436111" y="559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16891</xdr:rowOff>
    </xdr:from>
    <xdr:to>
      <xdr:col>67</xdr:col>
      <xdr:colOff>101600</xdr:colOff>
      <xdr:row>32</xdr:row>
      <xdr:rowOff>118491</xdr:rowOff>
    </xdr:to>
    <xdr:sp macro="" textlink="">
      <xdr:nvSpPr>
        <xdr:cNvPr id="557" name="楕円 556"/>
        <xdr:cNvSpPr/>
      </xdr:nvSpPr>
      <xdr:spPr>
        <a:xfrm>
          <a:off x="12763500" y="550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135018</xdr:rowOff>
    </xdr:from>
    <xdr:ext cx="534377" cy="259045"/>
    <xdr:sp macro="" textlink="">
      <xdr:nvSpPr>
        <xdr:cNvPr id="558" name="テキスト ボックス 557"/>
        <xdr:cNvSpPr txBox="1"/>
      </xdr:nvSpPr>
      <xdr:spPr>
        <a:xfrm>
          <a:off x="12547111" y="527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9" name="テキスト ボックス 56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0" name="直線コネクタ 56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1" name="テキスト ボックス 57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2" name="直線コネクタ 57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3" name="テキスト ボックス 57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4" name="直線コネクタ 57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5" name="テキスト ボックス 57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6" name="直線コネクタ 57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7" name="テキスト ボックス 57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8" name="直線コネクタ 57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9" name="テキスト ボックス 57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98781</xdr:rowOff>
    </xdr:from>
    <xdr:to>
      <xdr:col>85</xdr:col>
      <xdr:colOff>126364</xdr:colOff>
      <xdr:row>53</xdr:row>
      <xdr:rowOff>78016</xdr:rowOff>
    </xdr:to>
    <xdr:cxnSp macro="">
      <xdr:nvCxnSpPr>
        <xdr:cNvPr id="583" name="直線コネクタ 582"/>
        <xdr:cNvCxnSpPr/>
      </xdr:nvCxnSpPr>
      <xdr:spPr>
        <a:xfrm flipV="1">
          <a:off x="16317595" y="8671281"/>
          <a:ext cx="1269" cy="49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81843</xdr:rowOff>
    </xdr:from>
    <xdr:ext cx="534377" cy="259045"/>
    <xdr:sp macro="" textlink="">
      <xdr:nvSpPr>
        <xdr:cNvPr id="584" name="教育費最小値テキスト"/>
        <xdr:cNvSpPr txBox="1"/>
      </xdr:nvSpPr>
      <xdr:spPr>
        <a:xfrm>
          <a:off x="16370300" y="916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53</xdr:row>
      <xdr:rowOff>78016</xdr:rowOff>
    </xdr:from>
    <xdr:to>
      <xdr:col>86</xdr:col>
      <xdr:colOff>25400</xdr:colOff>
      <xdr:row>53</xdr:row>
      <xdr:rowOff>78016</xdr:rowOff>
    </xdr:to>
    <xdr:cxnSp macro="">
      <xdr:nvCxnSpPr>
        <xdr:cNvPr id="585" name="直線コネクタ 584"/>
        <xdr:cNvCxnSpPr/>
      </xdr:nvCxnSpPr>
      <xdr:spPr>
        <a:xfrm>
          <a:off x="16230600" y="916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45458</xdr:rowOff>
    </xdr:from>
    <xdr:ext cx="534377" cy="259045"/>
    <xdr:sp macro="" textlink="">
      <xdr:nvSpPr>
        <xdr:cNvPr id="586" name="教育費最大値テキスト"/>
        <xdr:cNvSpPr txBox="1"/>
      </xdr:nvSpPr>
      <xdr:spPr>
        <a:xfrm>
          <a:off x="16370300" y="844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98781</xdr:rowOff>
    </xdr:from>
    <xdr:to>
      <xdr:col>86</xdr:col>
      <xdr:colOff>25400</xdr:colOff>
      <xdr:row>50</xdr:row>
      <xdr:rowOff>98781</xdr:rowOff>
    </xdr:to>
    <xdr:cxnSp macro="">
      <xdr:nvCxnSpPr>
        <xdr:cNvPr id="587" name="直線コネクタ 586"/>
        <xdr:cNvCxnSpPr/>
      </xdr:nvCxnSpPr>
      <xdr:spPr>
        <a:xfrm>
          <a:off x="16230600" y="867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149968</xdr:rowOff>
    </xdr:from>
    <xdr:to>
      <xdr:col>85</xdr:col>
      <xdr:colOff>127000</xdr:colOff>
      <xdr:row>52</xdr:row>
      <xdr:rowOff>164770</xdr:rowOff>
    </xdr:to>
    <xdr:cxnSp macro="">
      <xdr:nvCxnSpPr>
        <xdr:cNvPr id="588" name="直線コネクタ 587"/>
        <xdr:cNvCxnSpPr/>
      </xdr:nvCxnSpPr>
      <xdr:spPr>
        <a:xfrm>
          <a:off x="15481300" y="9065368"/>
          <a:ext cx="838200" cy="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132846</xdr:rowOff>
    </xdr:from>
    <xdr:ext cx="534377" cy="259045"/>
    <xdr:sp macro="" textlink="">
      <xdr:nvSpPr>
        <xdr:cNvPr id="589" name="教育費平均値テキスト"/>
        <xdr:cNvSpPr txBox="1"/>
      </xdr:nvSpPr>
      <xdr:spPr>
        <a:xfrm>
          <a:off x="16370300" y="870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109969</xdr:rowOff>
    </xdr:from>
    <xdr:to>
      <xdr:col>85</xdr:col>
      <xdr:colOff>177800</xdr:colOff>
      <xdr:row>52</xdr:row>
      <xdr:rowOff>40119</xdr:rowOff>
    </xdr:to>
    <xdr:sp macro="" textlink="">
      <xdr:nvSpPr>
        <xdr:cNvPr id="590" name="フローチャート: 判断 589"/>
        <xdr:cNvSpPr/>
      </xdr:nvSpPr>
      <xdr:spPr>
        <a:xfrm>
          <a:off x="16268700" y="885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149968</xdr:rowOff>
    </xdr:from>
    <xdr:to>
      <xdr:col>81</xdr:col>
      <xdr:colOff>50800</xdr:colOff>
      <xdr:row>53</xdr:row>
      <xdr:rowOff>59386</xdr:rowOff>
    </xdr:to>
    <xdr:cxnSp macro="">
      <xdr:nvCxnSpPr>
        <xdr:cNvPr id="591" name="直線コネクタ 590"/>
        <xdr:cNvCxnSpPr/>
      </xdr:nvCxnSpPr>
      <xdr:spPr>
        <a:xfrm flipV="1">
          <a:off x="14592300" y="9065368"/>
          <a:ext cx="889000" cy="8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165329</xdr:rowOff>
    </xdr:from>
    <xdr:to>
      <xdr:col>81</xdr:col>
      <xdr:colOff>101600</xdr:colOff>
      <xdr:row>52</xdr:row>
      <xdr:rowOff>95479</xdr:rowOff>
    </xdr:to>
    <xdr:sp macro="" textlink="">
      <xdr:nvSpPr>
        <xdr:cNvPr id="592" name="フローチャート: 判断 591"/>
        <xdr:cNvSpPr/>
      </xdr:nvSpPr>
      <xdr:spPr>
        <a:xfrm>
          <a:off x="15430500" y="890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112006</xdr:rowOff>
    </xdr:from>
    <xdr:ext cx="534377" cy="259045"/>
    <xdr:sp macro="" textlink="">
      <xdr:nvSpPr>
        <xdr:cNvPr id="593" name="テキスト ボックス 592"/>
        <xdr:cNvSpPr txBox="1"/>
      </xdr:nvSpPr>
      <xdr:spPr>
        <a:xfrm>
          <a:off x="15214111" y="868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59386</xdr:rowOff>
    </xdr:from>
    <xdr:to>
      <xdr:col>76</xdr:col>
      <xdr:colOff>114300</xdr:colOff>
      <xdr:row>57</xdr:row>
      <xdr:rowOff>69558</xdr:rowOff>
    </xdr:to>
    <xdr:cxnSp macro="">
      <xdr:nvCxnSpPr>
        <xdr:cNvPr id="594" name="直線コネクタ 593"/>
        <xdr:cNvCxnSpPr/>
      </xdr:nvCxnSpPr>
      <xdr:spPr>
        <a:xfrm flipV="1">
          <a:off x="13703300" y="9146236"/>
          <a:ext cx="889000" cy="69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160338</xdr:rowOff>
    </xdr:from>
    <xdr:to>
      <xdr:col>76</xdr:col>
      <xdr:colOff>165100</xdr:colOff>
      <xdr:row>52</xdr:row>
      <xdr:rowOff>90488</xdr:rowOff>
    </xdr:to>
    <xdr:sp macro="" textlink="">
      <xdr:nvSpPr>
        <xdr:cNvPr id="595" name="フローチャート: 判断 594"/>
        <xdr:cNvSpPr/>
      </xdr:nvSpPr>
      <xdr:spPr>
        <a:xfrm>
          <a:off x="14541500" y="890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107015</xdr:rowOff>
    </xdr:from>
    <xdr:ext cx="534377" cy="259045"/>
    <xdr:sp macro="" textlink="">
      <xdr:nvSpPr>
        <xdr:cNvPr id="596" name="テキスト ボックス 595"/>
        <xdr:cNvSpPr txBox="1"/>
      </xdr:nvSpPr>
      <xdr:spPr>
        <a:xfrm>
          <a:off x="14325111" y="867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69558</xdr:rowOff>
    </xdr:from>
    <xdr:to>
      <xdr:col>71</xdr:col>
      <xdr:colOff>177800</xdr:colOff>
      <xdr:row>57</xdr:row>
      <xdr:rowOff>102229</xdr:rowOff>
    </xdr:to>
    <xdr:cxnSp macro="">
      <xdr:nvCxnSpPr>
        <xdr:cNvPr id="597" name="直線コネクタ 596"/>
        <xdr:cNvCxnSpPr/>
      </xdr:nvCxnSpPr>
      <xdr:spPr>
        <a:xfrm flipV="1">
          <a:off x="12814300" y="9842208"/>
          <a:ext cx="889000" cy="3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102254</xdr:rowOff>
    </xdr:from>
    <xdr:to>
      <xdr:col>72</xdr:col>
      <xdr:colOff>38100</xdr:colOff>
      <xdr:row>57</xdr:row>
      <xdr:rowOff>32404</xdr:rowOff>
    </xdr:to>
    <xdr:sp macro="" textlink="">
      <xdr:nvSpPr>
        <xdr:cNvPr id="598" name="フローチャート: 判断 597"/>
        <xdr:cNvSpPr/>
      </xdr:nvSpPr>
      <xdr:spPr>
        <a:xfrm>
          <a:off x="13652500" y="970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48931</xdr:rowOff>
    </xdr:from>
    <xdr:ext cx="534377" cy="259045"/>
    <xdr:sp macro="" textlink="">
      <xdr:nvSpPr>
        <xdr:cNvPr id="599" name="テキスト ボックス 598"/>
        <xdr:cNvSpPr txBox="1"/>
      </xdr:nvSpPr>
      <xdr:spPr>
        <a:xfrm>
          <a:off x="13436111" y="94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126162</xdr:rowOff>
    </xdr:from>
    <xdr:to>
      <xdr:col>67</xdr:col>
      <xdr:colOff>101600</xdr:colOff>
      <xdr:row>57</xdr:row>
      <xdr:rowOff>56312</xdr:rowOff>
    </xdr:to>
    <xdr:sp macro="" textlink="">
      <xdr:nvSpPr>
        <xdr:cNvPr id="600" name="フローチャート: 判断 599"/>
        <xdr:cNvSpPr/>
      </xdr:nvSpPr>
      <xdr:spPr>
        <a:xfrm>
          <a:off x="12763500" y="972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72839</xdr:rowOff>
    </xdr:from>
    <xdr:ext cx="534377" cy="259045"/>
    <xdr:sp macro="" textlink="">
      <xdr:nvSpPr>
        <xdr:cNvPr id="601" name="テキスト ボックス 600"/>
        <xdr:cNvSpPr txBox="1"/>
      </xdr:nvSpPr>
      <xdr:spPr>
        <a:xfrm>
          <a:off x="12547111" y="95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113970</xdr:rowOff>
    </xdr:from>
    <xdr:to>
      <xdr:col>85</xdr:col>
      <xdr:colOff>177800</xdr:colOff>
      <xdr:row>53</xdr:row>
      <xdr:rowOff>44120</xdr:rowOff>
    </xdr:to>
    <xdr:sp macro="" textlink="">
      <xdr:nvSpPr>
        <xdr:cNvPr id="607" name="楕円 606"/>
        <xdr:cNvSpPr/>
      </xdr:nvSpPr>
      <xdr:spPr>
        <a:xfrm>
          <a:off x="16268700" y="902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28897</xdr:rowOff>
    </xdr:from>
    <xdr:ext cx="534377" cy="259045"/>
    <xdr:sp macro="" textlink="">
      <xdr:nvSpPr>
        <xdr:cNvPr id="608" name="教育費該当値テキスト"/>
        <xdr:cNvSpPr txBox="1"/>
      </xdr:nvSpPr>
      <xdr:spPr>
        <a:xfrm>
          <a:off x="16370300" y="894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99168</xdr:rowOff>
    </xdr:from>
    <xdr:to>
      <xdr:col>81</xdr:col>
      <xdr:colOff>101600</xdr:colOff>
      <xdr:row>53</xdr:row>
      <xdr:rowOff>29318</xdr:rowOff>
    </xdr:to>
    <xdr:sp macro="" textlink="">
      <xdr:nvSpPr>
        <xdr:cNvPr id="609" name="楕円 608"/>
        <xdr:cNvSpPr/>
      </xdr:nvSpPr>
      <xdr:spPr>
        <a:xfrm>
          <a:off x="15430500" y="90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20445</xdr:rowOff>
    </xdr:from>
    <xdr:ext cx="534377" cy="259045"/>
    <xdr:sp macro="" textlink="">
      <xdr:nvSpPr>
        <xdr:cNvPr id="610" name="テキスト ボックス 609"/>
        <xdr:cNvSpPr txBox="1"/>
      </xdr:nvSpPr>
      <xdr:spPr>
        <a:xfrm>
          <a:off x="15214111" y="910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8586</xdr:rowOff>
    </xdr:from>
    <xdr:to>
      <xdr:col>76</xdr:col>
      <xdr:colOff>165100</xdr:colOff>
      <xdr:row>53</xdr:row>
      <xdr:rowOff>110186</xdr:rowOff>
    </xdr:to>
    <xdr:sp macro="" textlink="">
      <xdr:nvSpPr>
        <xdr:cNvPr id="611" name="楕円 610"/>
        <xdr:cNvSpPr/>
      </xdr:nvSpPr>
      <xdr:spPr>
        <a:xfrm>
          <a:off x="14541500" y="909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101313</xdr:rowOff>
    </xdr:from>
    <xdr:ext cx="534377" cy="259045"/>
    <xdr:sp macro="" textlink="">
      <xdr:nvSpPr>
        <xdr:cNvPr id="612" name="テキスト ボックス 611"/>
        <xdr:cNvSpPr txBox="1"/>
      </xdr:nvSpPr>
      <xdr:spPr>
        <a:xfrm>
          <a:off x="14325111" y="918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18758</xdr:rowOff>
    </xdr:from>
    <xdr:to>
      <xdr:col>72</xdr:col>
      <xdr:colOff>38100</xdr:colOff>
      <xdr:row>57</xdr:row>
      <xdr:rowOff>120358</xdr:rowOff>
    </xdr:to>
    <xdr:sp macro="" textlink="">
      <xdr:nvSpPr>
        <xdr:cNvPr id="613" name="楕円 612"/>
        <xdr:cNvSpPr/>
      </xdr:nvSpPr>
      <xdr:spPr>
        <a:xfrm>
          <a:off x="13652500" y="979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111485</xdr:rowOff>
    </xdr:from>
    <xdr:ext cx="534377" cy="259045"/>
    <xdr:sp macro="" textlink="">
      <xdr:nvSpPr>
        <xdr:cNvPr id="614" name="テキスト ボックス 613"/>
        <xdr:cNvSpPr txBox="1"/>
      </xdr:nvSpPr>
      <xdr:spPr>
        <a:xfrm>
          <a:off x="13436111" y="988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51429</xdr:rowOff>
    </xdr:from>
    <xdr:to>
      <xdr:col>67</xdr:col>
      <xdr:colOff>101600</xdr:colOff>
      <xdr:row>57</xdr:row>
      <xdr:rowOff>153029</xdr:rowOff>
    </xdr:to>
    <xdr:sp macro="" textlink="">
      <xdr:nvSpPr>
        <xdr:cNvPr id="615" name="楕円 614"/>
        <xdr:cNvSpPr/>
      </xdr:nvSpPr>
      <xdr:spPr>
        <a:xfrm>
          <a:off x="12763500" y="982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144156</xdr:rowOff>
    </xdr:from>
    <xdr:ext cx="534377" cy="259045"/>
    <xdr:sp macro="" textlink="">
      <xdr:nvSpPr>
        <xdr:cNvPr id="616" name="テキスト ボックス 615"/>
        <xdr:cNvSpPr txBox="1"/>
      </xdr:nvSpPr>
      <xdr:spPr>
        <a:xfrm>
          <a:off x="12547111" y="99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6" name="テキスト ボックス 63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8" name="テキスト ボックス 63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73533</xdr:rowOff>
    </xdr:from>
    <xdr:to>
      <xdr:col>85</xdr:col>
      <xdr:colOff>126364</xdr:colOff>
      <xdr:row>79</xdr:row>
      <xdr:rowOff>44450</xdr:rowOff>
    </xdr:to>
    <xdr:cxnSp macro="">
      <xdr:nvCxnSpPr>
        <xdr:cNvPr id="640" name="直線コネクタ 639"/>
        <xdr:cNvCxnSpPr/>
      </xdr:nvCxnSpPr>
      <xdr:spPr>
        <a:xfrm flipV="1">
          <a:off x="16317595" y="12075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20210</xdr:rowOff>
    </xdr:from>
    <xdr:ext cx="534377" cy="259045"/>
    <xdr:sp macro="" textlink="">
      <xdr:nvSpPr>
        <xdr:cNvPr id="643" name="災害復旧費最大値テキスト"/>
        <xdr:cNvSpPr txBox="1"/>
      </xdr:nvSpPr>
      <xdr:spPr>
        <a:xfrm>
          <a:off x="16370300" y="118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73533</xdr:rowOff>
    </xdr:from>
    <xdr:to>
      <xdr:col>86</xdr:col>
      <xdr:colOff>25400</xdr:colOff>
      <xdr:row>70</xdr:row>
      <xdr:rowOff>73533</xdr:rowOff>
    </xdr:to>
    <xdr:cxnSp macro="">
      <xdr:nvCxnSpPr>
        <xdr:cNvPr id="644" name="直線コネクタ 643"/>
        <xdr:cNvCxnSpPr/>
      </xdr:nvCxnSpPr>
      <xdr:spPr>
        <a:xfrm>
          <a:off x="16230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29590</xdr:rowOff>
    </xdr:from>
    <xdr:to>
      <xdr:col>85</xdr:col>
      <xdr:colOff>127000</xdr:colOff>
      <xdr:row>79</xdr:row>
      <xdr:rowOff>44450</xdr:rowOff>
    </xdr:to>
    <xdr:cxnSp macro="">
      <xdr:nvCxnSpPr>
        <xdr:cNvPr id="645" name="直線コネクタ 644"/>
        <xdr:cNvCxnSpPr/>
      </xdr:nvCxnSpPr>
      <xdr:spPr>
        <a:xfrm flipV="1">
          <a:off x="15481300" y="13574140"/>
          <a:ext cx="8382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147465</xdr:rowOff>
    </xdr:from>
    <xdr:ext cx="469744" cy="259045"/>
    <xdr:sp macro="" textlink="">
      <xdr:nvSpPr>
        <xdr:cNvPr id="646" name="災害復旧費平均値テキスト"/>
        <xdr:cNvSpPr txBox="1"/>
      </xdr:nvSpPr>
      <xdr:spPr>
        <a:xfrm>
          <a:off x="16370300" y="13177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124588</xdr:rowOff>
    </xdr:from>
    <xdr:to>
      <xdr:col>85</xdr:col>
      <xdr:colOff>177800</xdr:colOff>
      <xdr:row>78</xdr:row>
      <xdr:rowOff>54738</xdr:rowOff>
    </xdr:to>
    <xdr:sp macro="" textlink="">
      <xdr:nvSpPr>
        <xdr:cNvPr id="647" name="フローチャート: 判断 646"/>
        <xdr:cNvSpPr/>
      </xdr:nvSpPr>
      <xdr:spPr>
        <a:xfrm>
          <a:off x="16268700" y="133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8" name="直線コネクタ 64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152654</xdr:rowOff>
    </xdr:from>
    <xdr:to>
      <xdr:col>81</xdr:col>
      <xdr:colOff>101600</xdr:colOff>
      <xdr:row>78</xdr:row>
      <xdr:rowOff>82804</xdr:rowOff>
    </xdr:to>
    <xdr:sp macro="" textlink="">
      <xdr:nvSpPr>
        <xdr:cNvPr id="649" name="フローチャート: 判断 648"/>
        <xdr:cNvSpPr/>
      </xdr:nvSpPr>
      <xdr:spPr>
        <a:xfrm>
          <a:off x="15430500" y="133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99331</xdr:rowOff>
    </xdr:from>
    <xdr:ext cx="469744" cy="259045"/>
    <xdr:sp macro="" textlink="">
      <xdr:nvSpPr>
        <xdr:cNvPr id="650" name="テキスト ボックス 649"/>
        <xdr:cNvSpPr txBox="1"/>
      </xdr:nvSpPr>
      <xdr:spPr>
        <a:xfrm>
          <a:off x="15246428" y="1312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1" name="直線コネクタ 65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61849</xdr:rowOff>
    </xdr:from>
    <xdr:to>
      <xdr:col>76</xdr:col>
      <xdr:colOff>165100</xdr:colOff>
      <xdr:row>78</xdr:row>
      <xdr:rowOff>163449</xdr:rowOff>
    </xdr:to>
    <xdr:sp macro="" textlink="">
      <xdr:nvSpPr>
        <xdr:cNvPr id="652" name="フローチャート: 判断 651"/>
        <xdr:cNvSpPr/>
      </xdr:nvSpPr>
      <xdr:spPr>
        <a:xfrm>
          <a:off x="14541500" y="1343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8526</xdr:rowOff>
    </xdr:from>
    <xdr:ext cx="378565" cy="259045"/>
    <xdr:sp macro="" textlink="">
      <xdr:nvSpPr>
        <xdr:cNvPr id="653" name="テキスト ボックス 652"/>
        <xdr:cNvSpPr txBox="1"/>
      </xdr:nvSpPr>
      <xdr:spPr>
        <a:xfrm>
          <a:off x="14403017" y="13210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4" name="直線コネクタ 65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62357</xdr:rowOff>
    </xdr:from>
    <xdr:to>
      <xdr:col>72</xdr:col>
      <xdr:colOff>38100</xdr:colOff>
      <xdr:row>78</xdr:row>
      <xdr:rowOff>163957</xdr:rowOff>
    </xdr:to>
    <xdr:sp macro="" textlink="">
      <xdr:nvSpPr>
        <xdr:cNvPr id="655" name="フローチャート: 判断 654"/>
        <xdr:cNvSpPr/>
      </xdr:nvSpPr>
      <xdr:spPr>
        <a:xfrm>
          <a:off x="13652500" y="134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9034</xdr:rowOff>
    </xdr:from>
    <xdr:ext cx="378565" cy="259045"/>
    <xdr:sp macro="" textlink="">
      <xdr:nvSpPr>
        <xdr:cNvPr id="656" name="テキスト ボックス 655"/>
        <xdr:cNvSpPr txBox="1"/>
      </xdr:nvSpPr>
      <xdr:spPr>
        <a:xfrm>
          <a:off x="13514017" y="13210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90297</xdr:rowOff>
    </xdr:from>
    <xdr:to>
      <xdr:col>67</xdr:col>
      <xdr:colOff>101600</xdr:colOff>
      <xdr:row>79</xdr:row>
      <xdr:rowOff>20447</xdr:rowOff>
    </xdr:to>
    <xdr:sp macro="" textlink="">
      <xdr:nvSpPr>
        <xdr:cNvPr id="657" name="フローチャート: 判断 656"/>
        <xdr:cNvSpPr/>
      </xdr:nvSpPr>
      <xdr:spPr>
        <a:xfrm>
          <a:off x="12763500" y="134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36974</xdr:rowOff>
    </xdr:from>
    <xdr:ext cx="378565" cy="259045"/>
    <xdr:sp macro="" textlink="">
      <xdr:nvSpPr>
        <xdr:cNvPr id="658" name="テキスト ボックス 657"/>
        <xdr:cNvSpPr txBox="1"/>
      </xdr:nvSpPr>
      <xdr:spPr>
        <a:xfrm>
          <a:off x="12625017" y="13238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150240</xdr:rowOff>
    </xdr:from>
    <xdr:to>
      <xdr:col>85</xdr:col>
      <xdr:colOff>177800</xdr:colOff>
      <xdr:row>79</xdr:row>
      <xdr:rowOff>80390</xdr:rowOff>
    </xdr:to>
    <xdr:sp macro="" textlink="">
      <xdr:nvSpPr>
        <xdr:cNvPr id="664" name="楕円 663"/>
        <xdr:cNvSpPr/>
      </xdr:nvSpPr>
      <xdr:spPr>
        <a:xfrm>
          <a:off x="16268700" y="1352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65167</xdr:rowOff>
    </xdr:from>
    <xdr:ext cx="378565" cy="259045"/>
    <xdr:sp macro="" textlink="">
      <xdr:nvSpPr>
        <xdr:cNvPr id="665" name="災害復旧費該当値テキスト"/>
        <xdr:cNvSpPr txBox="1"/>
      </xdr:nvSpPr>
      <xdr:spPr>
        <a:xfrm>
          <a:off x="16370300" y="13438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6" name="楕円 66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7" name="テキスト ボックス 66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8" name="楕円 66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9" name="テキスト ボックス 66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0" name="楕円 66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1" name="テキスト ボックス 67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2" name="楕円 67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3" name="テキスト ボックス 67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4" name="テキスト ボックス 68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6" name="テキスト ボックス 68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8" name="テキスト ボックス 68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0" name="テキスト ボックス 68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2" name="テキスト ボックス 69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4" name="テキスト ボックス 69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6" name="テキスト ボックス 69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8" name="テキスト ボックス 69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91041</xdr:rowOff>
    </xdr:from>
    <xdr:to>
      <xdr:col>85</xdr:col>
      <xdr:colOff>126364</xdr:colOff>
      <xdr:row>98</xdr:row>
      <xdr:rowOff>3749</xdr:rowOff>
    </xdr:to>
    <xdr:cxnSp macro="">
      <xdr:nvCxnSpPr>
        <xdr:cNvPr id="700" name="直線コネクタ 699"/>
        <xdr:cNvCxnSpPr/>
      </xdr:nvCxnSpPr>
      <xdr:spPr>
        <a:xfrm flipV="1">
          <a:off x="16317595" y="15350091"/>
          <a:ext cx="1269" cy="14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7576</xdr:rowOff>
    </xdr:from>
    <xdr:ext cx="534377" cy="259045"/>
    <xdr:sp macro="" textlink="">
      <xdr:nvSpPr>
        <xdr:cNvPr id="701" name="公債費最小値テキスト"/>
        <xdr:cNvSpPr txBox="1"/>
      </xdr:nvSpPr>
      <xdr:spPr>
        <a:xfrm>
          <a:off x="16370300" y="16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3749</xdr:rowOff>
    </xdr:from>
    <xdr:to>
      <xdr:col>86</xdr:col>
      <xdr:colOff>25400</xdr:colOff>
      <xdr:row>98</xdr:row>
      <xdr:rowOff>3749</xdr:rowOff>
    </xdr:to>
    <xdr:cxnSp macro="">
      <xdr:nvCxnSpPr>
        <xdr:cNvPr id="702" name="直線コネクタ 701"/>
        <xdr:cNvCxnSpPr/>
      </xdr:nvCxnSpPr>
      <xdr:spPr>
        <a:xfrm>
          <a:off x="16230600" y="16805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37718</xdr:rowOff>
    </xdr:from>
    <xdr:ext cx="534377" cy="259045"/>
    <xdr:sp macro="" textlink="">
      <xdr:nvSpPr>
        <xdr:cNvPr id="703" name="公債費最大値テキスト"/>
        <xdr:cNvSpPr txBox="1"/>
      </xdr:nvSpPr>
      <xdr:spPr>
        <a:xfrm>
          <a:off x="16370300" y="1512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91041</xdr:rowOff>
    </xdr:from>
    <xdr:to>
      <xdr:col>86</xdr:col>
      <xdr:colOff>25400</xdr:colOff>
      <xdr:row>89</xdr:row>
      <xdr:rowOff>91041</xdr:rowOff>
    </xdr:to>
    <xdr:cxnSp macro="">
      <xdr:nvCxnSpPr>
        <xdr:cNvPr id="704" name="直線コネクタ 703"/>
        <xdr:cNvCxnSpPr/>
      </xdr:nvCxnSpPr>
      <xdr:spPr>
        <a:xfrm>
          <a:off x="16230600" y="1535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64948</xdr:rowOff>
    </xdr:from>
    <xdr:to>
      <xdr:col>85</xdr:col>
      <xdr:colOff>127000</xdr:colOff>
      <xdr:row>97</xdr:row>
      <xdr:rowOff>109558</xdr:rowOff>
    </xdr:to>
    <xdr:cxnSp macro="">
      <xdr:nvCxnSpPr>
        <xdr:cNvPr id="705" name="直線コネクタ 704"/>
        <xdr:cNvCxnSpPr/>
      </xdr:nvCxnSpPr>
      <xdr:spPr>
        <a:xfrm flipV="1">
          <a:off x="15481300" y="16695598"/>
          <a:ext cx="838200" cy="4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36273</xdr:rowOff>
    </xdr:from>
    <xdr:ext cx="534377" cy="259045"/>
    <xdr:sp macro="" textlink="">
      <xdr:nvSpPr>
        <xdr:cNvPr id="706" name="公債費平均値テキスト"/>
        <xdr:cNvSpPr txBox="1"/>
      </xdr:nvSpPr>
      <xdr:spPr>
        <a:xfrm>
          <a:off x="16370300" y="15981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13396</xdr:rowOff>
    </xdr:from>
    <xdr:to>
      <xdr:col>85</xdr:col>
      <xdr:colOff>177800</xdr:colOff>
      <xdr:row>94</xdr:row>
      <xdr:rowOff>114996</xdr:rowOff>
    </xdr:to>
    <xdr:sp macro="" textlink="">
      <xdr:nvSpPr>
        <xdr:cNvPr id="707" name="フローチャート: 判断 706"/>
        <xdr:cNvSpPr/>
      </xdr:nvSpPr>
      <xdr:spPr>
        <a:xfrm>
          <a:off x="16268700" y="1612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109558</xdr:rowOff>
    </xdr:from>
    <xdr:to>
      <xdr:col>81</xdr:col>
      <xdr:colOff>50800</xdr:colOff>
      <xdr:row>97</xdr:row>
      <xdr:rowOff>122816</xdr:rowOff>
    </xdr:to>
    <xdr:cxnSp macro="">
      <xdr:nvCxnSpPr>
        <xdr:cNvPr id="708" name="直線コネクタ 707"/>
        <xdr:cNvCxnSpPr/>
      </xdr:nvCxnSpPr>
      <xdr:spPr>
        <a:xfrm flipV="1">
          <a:off x="14592300" y="16740208"/>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136906</xdr:rowOff>
    </xdr:from>
    <xdr:to>
      <xdr:col>81</xdr:col>
      <xdr:colOff>101600</xdr:colOff>
      <xdr:row>94</xdr:row>
      <xdr:rowOff>67056</xdr:rowOff>
    </xdr:to>
    <xdr:sp macro="" textlink="">
      <xdr:nvSpPr>
        <xdr:cNvPr id="709" name="フローチャート: 判断 708"/>
        <xdr:cNvSpPr/>
      </xdr:nvSpPr>
      <xdr:spPr>
        <a:xfrm>
          <a:off x="15430500" y="1608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83583</xdr:rowOff>
    </xdr:from>
    <xdr:ext cx="534377" cy="259045"/>
    <xdr:sp macro="" textlink="">
      <xdr:nvSpPr>
        <xdr:cNvPr id="710" name="テキスト ボックス 709"/>
        <xdr:cNvSpPr txBox="1"/>
      </xdr:nvSpPr>
      <xdr:spPr>
        <a:xfrm>
          <a:off x="15214111" y="1585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122816</xdr:rowOff>
    </xdr:from>
    <xdr:to>
      <xdr:col>76</xdr:col>
      <xdr:colOff>114300</xdr:colOff>
      <xdr:row>97</xdr:row>
      <xdr:rowOff>148224</xdr:rowOff>
    </xdr:to>
    <xdr:cxnSp macro="">
      <xdr:nvCxnSpPr>
        <xdr:cNvPr id="711" name="直線コネクタ 710"/>
        <xdr:cNvCxnSpPr/>
      </xdr:nvCxnSpPr>
      <xdr:spPr>
        <a:xfrm flipV="1">
          <a:off x="13703300" y="16753466"/>
          <a:ext cx="889000" cy="2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155880</xdr:rowOff>
    </xdr:from>
    <xdr:to>
      <xdr:col>76</xdr:col>
      <xdr:colOff>165100</xdr:colOff>
      <xdr:row>94</xdr:row>
      <xdr:rowOff>86030</xdr:rowOff>
    </xdr:to>
    <xdr:sp macro="" textlink="">
      <xdr:nvSpPr>
        <xdr:cNvPr id="712" name="フローチャート: 判断 711"/>
        <xdr:cNvSpPr/>
      </xdr:nvSpPr>
      <xdr:spPr>
        <a:xfrm>
          <a:off x="14541500" y="161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102557</xdr:rowOff>
    </xdr:from>
    <xdr:ext cx="534377" cy="259045"/>
    <xdr:sp macro="" textlink="">
      <xdr:nvSpPr>
        <xdr:cNvPr id="713" name="テキスト ボックス 712"/>
        <xdr:cNvSpPr txBox="1"/>
      </xdr:nvSpPr>
      <xdr:spPr>
        <a:xfrm>
          <a:off x="14325111" y="158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148224</xdr:rowOff>
    </xdr:from>
    <xdr:to>
      <xdr:col>71</xdr:col>
      <xdr:colOff>177800</xdr:colOff>
      <xdr:row>98</xdr:row>
      <xdr:rowOff>45779</xdr:rowOff>
    </xdr:to>
    <xdr:cxnSp macro="">
      <xdr:nvCxnSpPr>
        <xdr:cNvPr id="714" name="直線コネクタ 713"/>
        <xdr:cNvCxnSpPr/>
      </xdr:nvCxnSpPr>
      <xdr:spPr>
        <a:xfrm flipV="1">
          <a:off x="12814300" y="16778874"/>
          <a:ext cx="889000" cy="6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135274</xdr:rowOff>
    </xdr:from>
    <xdr:to>
      <xdr:col>72</xdr:col>
      <xdr:colOff>38100</xdr:colOff>
      <xdr:row>94</xdr:row>
      <xdr:rowOff>65424</xdr:rowOff>
    </xdr:to>
    <xdr:sp macro="" textlink="">
      <xdr:nvSpPr>
        <xdr:cNvPr id="715" name="フローチャート: 判断 714"/>
        <xdr:cNvSpPr/>
      </xdr:nvSpPr>
      <xdr:spPr>
        <a:xfrm>
          <a:off x="13652500" y="160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81951</xdr:rowOff>
    </xdr:from>
    <xdr:ext cx="534377" cy="259045"/>
    <xdr:sp macro="" textlink="">
      <xdr:nvSpPr>
        <xdr:cNvPr id="716" name="テキスト ボックス 715"/>
        <xdr:cNvSpPr txBox="1"/>
      </xdr:nvSpPr>
      <xdr:spPr>
        <a:xfrm>
          <a:off x="13436111" y="158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116920</xdr:rowOff>
    </xdr:from>
    <xdr:to>
      <xdr:col>67</xdr:col>
      <xdr:colOff>101600</xdr:colOff>
      <xdr:row>94</xdr:row>
      <xdr:rowOff>47070</xdr:rowOff>
    </xdr:to>
    <xdr:sp macro="" textlink="">
      <xdr:nvSpPr>
        <xdr:cNvPr id="717" name="フローチャート: 判断 716"/>
        <xdr:cNvSpPr/>
      </xdr:nvSpPr>
      <xdr:spPr>
        <a:xfrm>
          <a:off x="12763500" y="1606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63597</xdr:rowOff>
    </xdr:from>
    <xdr:ext cx="534377" cy="259045"/>
    <xdr:sp macro="" textlink="">
      <xdr:nvSpPr>
        <xdr:cNvPr id="718" name="テキスト ボックス 717"/>
        <xdr:cNvSpPr txBox="1"/>
      </xdr:nvSpPr>
      <xdr:spPr>
        <a:xfrm>
          <a:off x="12547111" y="1583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14148</xdr:rowOff>
    </xdr:from>
    <xdr:to>
      <xdr:col>85</xdr:col>
      <xdr:colOff>177800</xdr:colOff>
      <xdr:row>97</xdr:row>
      <xdr:rowOff>115748</xdr:rowOff>
    </xdr:to>
    <xdr:sp macro="" textlink="">
      <xdr:nvSpPr>
        <xdr:cNvPr id="724" name="楕円 723"/>
        <xdr:cNvSpPr/>
      </xdr:nvSpPr>
      <xdr:spPr>
        <a:xfrm>
          <a:off x="16268700" y="166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100525</xdr:rowOff>
    </xdr:from>
    <xdr:ext cx="534377" cy="259045"/>
    <xdr:sp macro="" textlink="">
      <xdr:nvSpPr>
        <xdr:cNvPr id="725" name="公債費該当値テキスト"/>
        <xdr:cNvSpPr txBox="1"/>
      </xdr:nvSpPr>
      <xdr:spPr>
        <a:xfrm>
          <a:off x="16370300" y="1655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58758</xdr:rowOff>
    </xdr:from>
    <xdr:to>
      <xdr:col>81</xdr:col>
      <xdr:colOff>101600</xdr:colOff>
      <xdr:row>97</xdr:row>
      <xdr:rowOff>160358</xdr:rowOff>
    </xdr:to>
    <xdr:sp macro="" textlink="">
      <xdr:nvSpPr>
        <xdr:cNvPr id="726" name="楕円 725"/>
        <xdr:cNvSpPr/>
      </xdr:nvSpPr>
      <xdr:spPr>
        <a:xfrm>
          <a:off x="15430500" y="1668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151485</xdr:rowOff>
    </xdr:from>
    <xdr:ext cx="534377" cy="259045"/>
    <xdr:sp macro="" textlink="">
      <xdr:nvSpPr>
        <xdr:cNvPr id="727" name="テキスト ボックス 726"/>
        <xdr:cNvSpPr txBox="1"/>
      </xdr:nvSpPr>
      <xdr:spPr>
        <a:xfrm>
          <a:off x="15214111" y="167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72016</xdr:rowOff>
    </xdr:from>
    <xdr:to>
      <xdr:col>76</xdr:col>
      <xdr:colOff>165100</xdr:colOff>
      <xdr:row>98</xdr:row>
      <xdr:rowOff>2166</xdr:rowOff>
    </xdr:to>
    <xdr:sp macro="" textlink="">
      <xdr:nvSpPr>
        <xdr:cNvPr id="728" name="楕円 727"/>
        <xdr:cNvSpPr/>
      </xdr:nvSpPr>
      <xdr:spPr>
        <a:xfrm>
          <a:off x="14541500" y="1670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164743</xdr:rowOff>
    </xdr:from>
    <xdr:ext cx="534377" cy="259045"/>
    <xdr:sp macro="" textlink="">
      <xdr:nvSpPr>
        <xdr:cNvPr id="729" name="テキスト ボックス 728"/>
        <xdr:cNvSpPr txBox="1"/>
      </xdr:nvSpPr>
      <xdr:spPr>
        <a:xfrm>
          <a:off x="14325111" y="1679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97424</xdr:rowOff>
    </xdr:from>
    <xdr:to>
      <xdr:col>72</xdr:col>
      <xdr:colOff>38100</xdr:colOff>
      <xdr:row>98</xdr:row>
      <xdr:rowOff>27574</xdr:rowOff>
    </xdr:to>
    <xdr:sp macro="" textlink="">
      <xdr:nvSpPr>
        <xdr:cNvPr id="730" name="楕円 729"/>
        <xdr:cNvSpPr/>
      </xdr:nvSpPr>
      <xdr:spPr>
        <a:xfrm>
          <a:off x="13652500" y="1672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18701</xdr:rowOff>
    </xdr:from>
    <xdr:ext cx="534377" cy="259045"/>
    <xdr:sp macro="" textlink="">
      <xdr:nvSpPr>
        <xdr:cNvPr id="731" name="テキスト ボックス 730"/>
        <xdr:cNvSpPr txBox="1"/>
      </xdr:nvSpPr>
      <xdr:spPr>
        <a:xfrm>
          <a:off x="13436111" y="1682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166429</xdr:rowOff>
    </xdr:from>
    <xdr:to>
      <xdr:col>67</xdr:col>
      <xdr:colOff>101600</xdr:colOff>
      <xdr:row>98</xdr:row>
      <xdr:rowOff>96579</xdr:rowOff>
    </xdr:to>
    <xdr:sp macro="" textlink="">
      <xdr:nvSpPr>
        <xdr:cNvPr id="732" name="楕円 731"/>
        <xdr:cNvSpPr/>
      </xdr:nvSpPr>
      <xdr:spPr>
        <a:xfrm>
          <a:off x="12763500" y="1679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87706</xdr:rowOff>
    </xdr:from>
    <xdr:ext cx="534377" cy="259045"/>
    <xdr:sp macro="" textlink="">
      <xdr:nvSpPr>
        <xdr:cNvPr id="733" name="テキスト ボックス 732"/>
        <xdr:cNvSpPr txBox="1"/>
      </xdr:nvSpPr>
      <xdr:spPr>
        <a:xfrm>
          <a:off x="12547111" y="168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3" name="テキスト ボックス 75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157607</xdr:rowOff>
    </xdr:from>
    <xdr:to>
      <xdr:col>116</xdr:col>
      <xdr:colOff>62864</xdr:colOff>
      <xdr:row>39</xdr:row>
      <xdr:rowOff>44450</xdr:rowOff>
    </xdr:to>
    <xdr:cxnSp macro="">
      <xdr:nvCxnSpPr>
        <xdr:cNvPr id="757" name="直線コネクタ 756"/>
        <xdr:cNvCxnSpPr/>
      </xdr:nvCxnSpPr>
      <xdr:spPr>
        <a:xfrm flipV="1">
          <a:off x="22159595" y="5129657"/>
          <a:ext cx="1269" cy="16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104284</xdr:rowOff>
    </xdr:from>
    <xdr:ext cx="534377" cy="259045"/>
    <xdr:sp macro="" textlink="">
      <xdr:nvSpPr>
        <xdr:cNvPr id="760" name="諸支出金最大値テキスト"/>
        <xdr:cNvSpPr txBox="1"/>
      </xdr:nvSpPr>
      <xdr:spPr>
        <a:xfrm>
          <a:off x="22212300" y="490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157607</xdr:rowOff>
    </xdr:from>
    <xdr:to>
      <xdr:col>116</xdr:col>
      <xdr:colOff>152400</xdr:colOff>
      <xdr:row>29</xdr:row>
      <xdr:rowOff>157607</xdr:rowOff>
    </xdr:to>
    <xdr:cxnSp macro="">
      <xdr:nvCxnSpPr>
        <xdr:cNvPr id="761" name="直線コネクタ 760"/>
        <xdr:cNvCxnSpPr/>
      </xdr:nvCxnSpPr>
      <xdr:spPr>
        <a:xfrm>
          <a:off x="22072600" y="51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119651</xdr:rowOff>
    </xdr:from>
    <xdr:ext cx="469744" cy="259045"/>
    <xdr:sp macro="" textlink="">
      <xdr:nvSpPr>
        <xdr:cNvPr id="763" name="諸支出金平均値テキスト"/>
        <xdr:cNvSpPr txBox="1"/>
      </xdr:nvSpPr>
      <xdr:spPr>
        <a:xfrm>
          <a:off x="22212300" y="6120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96774</xdr:rowOff>
    </xdr:from>
    <xdr:to>
      <xdr:col>116</xdr:col>
      <xdr:colOff>114300</xdr:colOff>
      <xdr:row>37</xdr:row>
      <xdr:rowOff>26924</xdr:rowOff>
    </xdr:to>
    <xdr:sp macro="" textlink="">
      <xdr:nvSpPr>
        <xdr:cNvPr id="764" name="フローチャート: 判断 763"/>
        <xdr:cNvSpPr/>
      </xdr:nvSpPr>
      <xdr:spPr>
        <a:xfrm>
          <a:off x="221107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58674</xdr:rowOff>
    </xdr:from>
    <xdr:to>
      <xdr:col>112</xdr:col>
      <xdr:colOff>38100</xdr:colOff>
      <xdr:row>36</xdr:row>
      <xdr:rowOff>160274</xdr:rowOff>
    </xdr:to>
    <xdr:sp macro="" textlink="">
      <xdr:nvSpPr>
        <xdr:cNvPr id="766" name="フローチャート: 判断 765"/>
        <xdr:cNvSpPr/>
      </xdr:nvSpPr>
      <xdr:spPr>
        <a:xfrm>
          <a:off x="21272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5351</xdr:rowOff>
    </xdr:from>
    <xdr:ext cx="469744" cy="259045"/>
    <xdr:sp macro="" textlink="">
      <xdr:nvSpPr>
        <xdr:cNvPr id="767" name="テキスト ボックス 766"/>
        <xdr:cNvSpPr txBox="1"/>
      </xdr:nvSpPr>
      <xdr:spPr>
        <a:xfrm>
          <a:off x="21088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29972</xdr:rowOff>
    </xdr:from>
    <xdr:to>
      <xdr:col>107</xdr:col>
      <xdr:colOff>101600</xdr:colOff>
      <xdr:row>36</xdr:row>
      <xdr:rowOff>131572</xdr:rowOff>
    </xdr:to>
    <xdr:sp macro="" textlink="">
      <xdr:nvSpPr>
        <xdr:cNvPr id="769" name="フローチャート: 判断 768"/>
        <xdr:cNvSpPr/>
      </xdr:nvSpPr>
      <xdr:spPr>
        <a:xfrm>
          <a:off x="20383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148099</xdr:rowOff>
    </xdr:from>
    <xdr:ext cx="469744" cy="259045"/>
    <xdr:sp macro="" textlink="">
      <xdr:nvSpPr>
        <xdr:cNvPr id="770" name="テキスト ボックス 769"/>
        <xdr:cNvSpPr txBox="1"/>
      </xdr:nvSpPr>
      <xdr:spPr>
        <a:xfrm>
          <a:off x="20199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2794</xdr:rowOff>
    </xdr:from>
    <xdr:to>
      <xdr:col>102</xdr:col>
      <xdr:colOff>165100</xdr:colOff>
      <xdr:row>36</xdr:row>
      <xdr:rowOff>104394</xdr:rowOff>
    </xdr:to>
    <xdr:sp macro="" textlink="">
      <xdr:nvSpPr>
        <xdr:cNvPr id="772" name="フローチャート: 判断 771"/>
        <xdr:cNvSpPr/>
      </xdr:nvSpPr>
      <xdr:spPr>
        <a:xfrm>
          <a:off x="19494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120921</xdr:rowOff>
    </xdr:from>
    <xdr:ext cx="469744" cy="259045"/>
    <xdr:sp macro="" textlink="">
      <xdr:nvSpPr>
        <xdr:cNvPr id="773" name="テキスト ボックス 772"/>
        <xdr:cNvSpPr txBox="1"/>
      </xdr:nvSpPr>
      <xdr:spPr>
        <a:xfrm>
          <a:off x="19310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104521</xdr:rowOff>
    </xdr:from>
    <xdr:to>
      <xdr:col>98</xdr:col>
      <xdr:colOff>38100</xdr:colOff>
      <xdr:row>36</xdr:row>
      <xdr:rowOff>34671</xdr:rowOff>
    </xdr:to>
    <xdr:sp macro="" textlink="">
      <xdr:nvSpPr>
        <xdr:cNvPr id="774" name="フローチャート: 判断 773"/>
        <xdr:cNvSpPr/>
      </xdr:nvSpPr>
      <xdr:spPr>
        <a:xfrm>
          <a:off x="18605500" y="610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51198</xdr:rowOff>
    </xdr:from>
    <xdr:ext cx="469744" cy="259045"/>
    <xdr:sp macro="" textlink="">
      <xdr:nvSpPr>
        <xdr:cNvPr id="775" name="テキスト ボックス 774"/>
        <xdr:cNvSpPr txBox="1"/>
      </xdr:nvSpPr>
      <xdr:spPr>
        <a:xfrm>
          <a:off x="18421428" y="588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2"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37,130</a:t>
          </a:r>
          <a:r>
            <a:rPr kumimoji="1" lang="ja-JP" altLang="en-US" sz="1300">
              <a:latin typeface="ＭＳ Ｐゴシック" panose="020B0600070205080204" pitchFamily="50" charset="-128"/>
              <a:ea typeface="ＭＳ Ｐゴシック" panose="020B0600070205080204" pitchFamily="50" charset="-128"/>
            </a:rPr>
            <a:t>円となっており、大宮区役所新庁舎整備事業及び本庁舎耐震補強事業の完了により減少に転じたことにより、令和元年度決算においては、類似団体平均に近い金額となった。</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147,190</a:t>
          </a:r>
          <a:r>
            <a:rPr kumimoji="1" lang="ja-JP" altLang="en-US" sz="1300">
              <a:latin typeface="ＭＳ Ｐゴシック" panose="020B0600070205080204" pitchFamily="50" charset="-128"/>
              <a:ea typeface="ＭＳ Ｐゴシック" panose="020B0600070205080204" pitchFamily="50" charset="-128"/>
            </a:rPr>
            <a:t>円となっており、類似団体平均を大きく下回って推移している。その要因としては、人口に占める生活保護世帯の割合が小さく、他市に比べて生活保護費が少ないことが挙げられる。一方で、対象者の増加による障害福祉サービスの給付や、保育需要の高まりによる特定教育・保育施設等の給付は毎年増加しており、今後も継続すると見込まれ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31,171</a:t>
          </a:r>
          <a:r>
            <a:rPr kumimoji="1" lang="ja-JP" altLang="en-US" sz="1300">
              <a:latin typeface="ＭＳ Ｐゴシック" panose="020B0600070205080204" pitchFamily="50" charset="-128"/>
              <a:ea typeface="ＭＳ Ｐゴシック" panose="020B0600070205080204" pitchFamily="50" charset="-128"/>
            </a:rPr>
            <a:t>円となっており、一般廃棄物処理施設の解体工事を実施したこと等により、前年度決算に比べ</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17,175</a:t>
          </a:r>
          <a:r>
            <a:rPr kumimoji="1" lang="ja-JP" altLang="en-US" sz="1300">
              <a:latin typeface="ＭＳ Ｐゴシック" panose="020B0600070205080204" pitchFamily="50" charset="-128"/>
              <a:ea typeface="ＭＳ Ｐゴシック" panose="020B0600070205080204" pitchFamily="50" charset="-128"/>
            </a:rPr>
            <a:t>円となっており、中小企業資金融資事業やプレミアム付商品券事業を実施したこと等により、前年度決算に比べ</a:t>
          </a:r>
          <a:r>
            <a:rPr kumimoji="1" lang="en-US" altLang="ja-JP" sz="1300">
              <a:latin typeface="ＭＳ Ｐゴシック" panose="020B0600070205080204" pitchFamily="50" charset="-128"/>
              <a:ea typeface="ＭＳ Ｐゴシック" panose="020B0600070205080204" pitchFamily="50" charset="-128"/>
            </a:rPr>
            <a:t>33.3</a:t>
          </a:r>
          <a:r>
            <a:rPr kumimoji="1" lang="ja-JP" altLang="en-US" sz="1300">
              <a:latin typeface="ＭＳ Ｐゴシック" panose="020B0600070205080204" pitchFamily="50" charset="-128"/>
              <a:ea typeface="ＭＳ Ｐゴシック" panose="020B0600070205080204" pitchFamily="50" charset="-128"/>
            </a:rPr>
            <a:t>％増加した。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財政調整基金残高の標準財政規模比は概ね横ばいで推移しており、健全な財政運営を維持している。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実質収支額の標準財政規模比は、</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翌年度に繰り越すべき財源が減少したことにより増加した。</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実質単年度収支</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の標準財政規模比</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は、</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財政調整</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基金の積立額の減及び社会保障関係費等の増加に伴う取崩し額の増により減少した。</a:t>
          </a:r>
          <a:endPar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今後も行財政改革を推進し、事業の選択と集中による歳出削減や歳入の確保を図りながら、健全な財政運営の維持に努めていく必要がある。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黒字額は減少傾向にあるものの、全ての会計で黒字となっており、健全な財政運営を維持している。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0.8" zeroHeight="1"/>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553677810</v>
      </c>
      <c r="BO4" s="424"/>
      <c r="BP4" s="424"/>
      <c r="BQ4" s="424"/>
      <c r="BR4" s="424"/>
      <c r="BS4" s="424"/>
      <c r="BT4" s="424"/>
      <c r="BU4" s="425"/>
      <c r="BV4" s="423">
        <v>544752975</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0.6</v>
      </c>
      <c r="CU4" s="608"/>
      <c r="CV4" s="608"/>
      <c r="CW4" s="608"/>
      <c r="CX4" s="608"/>
      <c r="CY4" s="608"/>
      <c r="CZ4" s="608"/>
      <c r="DA4" s="609"/>
      <c r="DB4" s="607">
        <v>0.5</v>
      </c>
      <c r="DC4" s="608"/>
      <c r="DD4" s="608"/>
      <c r="DE4" s="608"/>
      <c r="DF4" s="608"/>
      <c r="DG4" s="608"/>
      <c r="DH4" s="608"/>
      <c r="DI4" s="609"/>
      <c r="DJ4" s="186"/>
      <c r="DK4" s="186"/>
      <c r="DL4" s="186"/>
      <c r="DM4" s="186"/>
      <c r="DN4" s="186"/>
      <c r="DO4" s="186"/>
    </row>
    <row r="5" spans="1:119" ht="18.75" customHeight="1">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547430304</v>
      </c>
      <c r="BO5" s="429"/>
      <c r="BP5" s="429"/>
      <c r="BQ5" s="429"/>
      <c r="BR5" s="429"/>
      <c r="BS5" s="429"/>
      <c r="BT5" s="429"/>
      <c r="BU5" s="430"/>
      <c r="BV5" s="428">
        <v>538153498</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98.9</v>
      </c>
      <c r="CU5" s="399"/>
      <c r="CV5" s="399"/>
      <c r="CW5" s="399"/>
      <c r="CX5" s="399"/>
      <c r="CY5" s="399"/>
      <c r="CZ5" s="399"/>
      <c r="DA5" s="400"/>
      <c r="DB5" s="398">
        <v>98.7</v>
      </c>
      <c r="DC5" s="399"/>
      <c r="DD5" s="399"/>
      <c r="DE5" s="399"/>
      <c r="DF5" s="399"/>
      <c r="DG5" s="399"/>
      <c r="DH5" s="399"/>
      <c r="DI5" s="400"/>
      <c r="DJ5" s="186"/>
      <c r="DK5" s="186"/>
      <c r="DL5" s="186"/>
      <c r="DM5" s="186"/>
      <c r="DN5" s="186"/>
      <c r="DO5" s="186"/>
    </row>
    <row r="6" spans="1:119" ht="18.75" customHeight="1">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6247506</v>
      </c>
      <c r="BO6" s="429"/>
      <c r="BP6" s="429"/>
      <c r="BQ6" s="429"/>
      <c r="BR6" s="429"/>
      <c r="BS6" s="429"/>
      <c r="BT6" s="429"/>
      <c r="BU6" s="430"/>
      <c r="BV6" s="428">
        <v>6599477</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101.7</v>
      </c>
      <c r="CU6" s="582"/>
      <c r="CV6" s="582"/>
      <c r="CW6" s="582"/>
      <c r="CX6" s="582"/>
      <c r="CY6" s="582"/>
      <c r="CZ6" s="582"/>
      <c r="DA6" s="583"/>
      <c r="DB6" s="581">
        <v>102.2</v>
      </c>
      <c r="DC6" s="582"/>
      <c r="DD6" s="582"/>
      <c r="DE6" s="582"/>
      <c r="DF6" s="582"/>
      <c r="DG6" s="582"/>
      <c r="DH6" s="582"/>
      <c r="DI6" s="583"/>
      <c r="DJ6" s="186"/>
      <c r="DK6" s="186"/>
      <c r="DL6" s="186"/>
      <c r="DM6" s="186"/>
      <c r="DN6" s="186"/>
      <c r="DO6" s="186"/>
    </row>
    <row r="7" spans="1:119" ht="18.75" customHeight="1">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4498813</v>
      </c>
      <c r="BO7" s="429"/>
      <c r="BP7" s="429"/>
      <c r="BQ7" s="429"/>
      <c r="BR7" s="429"/>
      <c r="BS7" s="429"/>
      <c r="BT7" s="429"/>
      <c r="BU7" s="430"/>
      <c r="BV7" s="428">
        <v>5121798</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301289416</v>
      </c>
      <c r="CU7" s="429"/>
      <c r="CV7" s="429"/>
      <c r="CW7" s="429"/>
      <c r="CX7" s="429"/>
      <c r="CY7" s="429"/>
      <c r="CZ7" s="429"/>
      <c r="DA7" s="430"/>
      <c r="DB7" s="428">
        <v>299298216</v>
      </c>
      <c r="DC7" s="429"/>
      <c r="DD7" s="429"/>
      <c r="DE7" s="429"/>
      <c r="DF7" s="429"/>
      <c r="DG7" s="429"/>
      <c r="DH7" s="429"/>
      <c r="DI7" s="430"/>
      <c r="DJ7" s="186"/>
      <c r="DK7" s="186"/>
      <c r="DL7" s="186"/>
      <c r="DM7" s="186"/>
      <c r="DN7" s="186"/>
      <c r="DO7" s="186"/>
    </row>
    <row r="8" spans="1:119" ht="18.75" customHeight="1" thickBot="1">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94</v>
      </c>
      <c r="AV8" s="486"/>
      <c r="AW8" s="486"/>
      <c r="AX8" s="486"/>
      <c r="AY8" s="408" t="s">
        <v>109</v>
      </c>
      <c r="AZ8" s="409"/>
      <c r="BA8" s="409"/>
      <c r="BB8" s="409"/>
      <c r="BC8" s="409"/>
      <c r="BD8" s="409"/>
      <c r="BE8" s="409"/>
      <c r="BF8" s="409"/>
      <c r="BG8" s="409"/>
      <c r="BH8" s="409"/>
      <c r="BI8" s="409"/>
      <c r="BJ8" s="409"/>
      <c r="BK8" s="409"/>
      <c r="BL8" s="409"/>
      <c r="BM8" s="410"/>
      <c r="BN8" s="428">
        <v>1748693</v>
      </c>
      <c r="BO8" s="429"/>
      <c r="BP8" s="429"/>
      <c r="BQ8" s="429"/>
      <c r="BR8" s="429"/>
      <c r="BS8" s="429"/>
      <c r="BT8" s="429"/>
      <c r="BU8" s="430"/>
      <c r="BV8" s="428">
        <v>1477679</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0.98</v>
      </c>
      <c r="CU8" s="542"/>
      <c r="CV8" s="542"/>
      <c r="CW8" s="542"/>
      <c r="CX8" s="542"/>
      <c r="CY8" s="542"/>
      <c r="CZ8" s="542"/>
      <c r="DA8" s="543"/>
      <c r="DB8" s="541">
        <v>0.98</v>
      </c>
      <c r="DC8" s="542"/>
      <c r="DD8" s="542"/>
      <c r="DE8" s="542"/>
      <c r="DF8" s="542"/>
      <c r="DG8" s="542"/>
      <c r="DH8" s="542"/>
      <c r="DI8" s="543"/>
      <c r="DJ8" s="186"/>
      <c r="DK8" s="186"/>
      <c r="DL8" s="186"/>
      <c r="DM8" s="186"/>
      <c r="DN8" s="186"/>
      <c r="DO8" s="186"/>
    </row>
    <row r="9" spans="1:119" ht="18.75" customHeight="1" thickBot="1">
      <c r="A9" s="187"/>
      <c r="B9" s="570" t="s">
        <v>111</v>
      </c>
      <c r="C9" s="571"/>
      <c r="D9" s="571"/>
      <c r="E9" s="571"/>
      <c r="F9" s="571"/>
      <c r="G9" s="571"/>
      <c r="H9" s="571"/>
      <c r="I9" s="571"/>
      <c r="J9" s="571"/>
      <c r="K9" s="491"/>
      <c r="L9" s="572" t="s">
        <v>112</v>
      </c>
      <c r="M9" s="573"/>
      <c r="N9" s="573"/>
      <c r="O9" s="573"/>
      <c r="P9" s="573"/>
      <c r="Q9" s="574"/>
      <c r="R9" s="575">
        <v>1263979</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271014</v>
      </c>
      <c r="BO9" s="429"/>
      <c r="BP9" s="429"/>
      <c r="BQ9" s="429"/>
      <c r="BR9" s="429"/>
      <c r="BS9" s="429"/>
      <c r="BT9" s="429"/>
      <c r="BU9" s="430"/>
      <c r="BV9" s="428">
        <v>-2298222</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15.8</v>
      </c>
      <c r="CU9" s="399"/>
      <c r="CV9" s="399"/>
      <c r="CW9" s="399"/>
      <c r="CX9" s="399"/>
      <c r="CY9" s="399"/>
      <c r="CZ9" s="399"/>
      <c r="DA9" s="400"/>
      <c r="DB9" s="398">
        <v>15.4</v>
      </c>
      <c r="DC9" s="399"/>
      <c r="DD9" s="399"/>
      <c r="DE9" s="399"/>
      <c r="DF9" s="399"/>
      <c r="DG9" s="399"/>
      <c r="DH9" s="399"/>
      <c r="DI9" s="400"/>
      <c r="DJ9" s="186"/>
      <c r="DK9" s="186"/>
      <c r="DL9" s="186"/>
      <c r="DM9" s="186"/>
      <c r="DN9" s="186"/>
      <c r="DO9" s="186"/>
    </row>
    <row r="10" spans="1:119" ht="18.75" customHeight="1" thickBot="1">
      <c r="A10" s="187"/>
      <c r="B10" s="570"/>
      <c r="C10" s="571"/>
      <c r="D10" s="571"/>
      <c r="E10" s="571"/>
      <c r="F10" s="571"/>
      <c r="G10" s="571"/>
      <c r="H10" s="571"/>
      <c r="I10" s="571"/>
      <c r="J10" s="571"/>
      <c r="K10" s="491"/>
      <c r="L10" s="401" t="s">
        <v>118</v>
      </c>
      <c r="M10" s="402"/>
      <c r="N10" s="402"/>
      <c r="O10" s="402"/>
      <c r="P10" s="402"/>
      <c r="Q10" s="403"/>
      <c r="R10" s="404">
        <v>1222434</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94</v>
      </c>
      <c r="AV10" s="486"/>
      <c r="AW10" s="486"/>
      <c r="AX10" s="486"/>
      <c r="AY10" s="408" t="s">
        <v>120</v>
      </c>
      <c r="AZ10" s="409"/>
      <c r="BA10" s="409"/>
      <c r="BB10" s="409"/>
      <c r="BC10" s="409"/>
      <c r="BD10" s="409"/>
      <c r="BE10" s="409"/>
      <c r="BF10" s="409"/>
      <c r="BG10" s="409"/>
      <c r="BH10" s="409"/>
      <c r="BI10" s="409"/>
      <c r="BJ10" s="409"/>
      <c r="BK10" s="409"/>
      <c r="BL10" s="409"/>
      <c r="BM10" s="410"/>
      <c r="BN10" s="428">
        <v>1479657</v>
      </c>
      <c r="BO10" s="429"/>
      <c r="BP10" s="429"/>
      <c r="BQ10" s="429"/>
      <c r="BR10" s="429"/>
      <c r="BS10" s="429"/>
      <c r="BT10" s="429"/>
      <c r="BU10" s="430"/>
      <c r="BV10" s="428">
        <v>3777442</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94</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c r="A12" s="187"/>
      <c r="B12" s="544" t="s">
        <v>129</v>
      </c>
      <c r="C12" s="545"/>
      <c r="D12" s="545"/>
      <c r="E12" s="545"/>
      <c r="F12" s="545"/>
      <c r="G12" s="545"/>
      <c r="H12" s="545"/>
      <c r="I12" s="545"/>
      <c r="J12" s="545"/>
      <c r="K12" s="546"/>
      <c r="L12" s="553" t="s">
        <v>130</v>
      </c>
      <c r="M12" s="554"/>
      <c r="N12" s="554"/>
      <c r="O12" s="554"/>
      <c r="P12" s="554"/>
      <c r="Q12" s="555"/>
      <c r="R12" s="556">
        <v>1314145</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134</v>
      </c>
      <c r="AV12" s="486"/>
      <c r="AW12" s="486"/>
      <c r="AX12" s="486"/>
      <c r="AY12" s="408" t="s">
        <v>135</v>
      </c>
      <c r="AZ12" s="409"/>
      <c r="BA12" s="409"/>
      <c r="BB12" s="409"/>
      <c r="BC12" s="409"/>
      <c r="BD12" s="409"/>
      <c r="BE12" s="409"/>
      <c r="BF12" s="409"/>
      <c r="BG12" s="409"/>
      <c r="BH12" s="409"/>
      <c r="BI12" s="409"/>
      <c r="BJ12" s="409"/>
      <c r="BK12" s="409"/>
      <c r="BL12" s="409"/>
      <c r="BM12" s="410"/>
      <c r="BN12" s="428">
        <v>1500000</v>
      </c>
      <c r="BO12" s="429"/>
      <c r="BP12" s="429"/>
      <c r="BQ12" s="429"/>
      <c r="BR12" s="429"/>
      <c r="BS12" s="429"/>
      <c r="BT12" s="429"/>
      <c r="BU12" s="430"/>
      <c r="BV12" s="428">
        <v>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128</v>
      </c>
      <c r="DC12" s="542"/>
      <c r="DD12" s="542"/>
      <c r="DE12" s="542"/>
      <c r="DF12" s="542"/>
      <c r="DG12" s="542"/>
      <c r="DH12" s="542"/>
      <c r="DI12" s="543"/>
      <c r="DJ12" s="186"/>
      <c r="DK12" s="186"/>
      <c r="DL12" s="186"/>
      <c r="DM12" s="186"/>
      <c r="DN12" s="186"/>
      <c r="DO12" s="186"/>
    </row>
    <row r="13" spans="1:119" ht="18.75" customHeight="1">
      <c r="A13" s="187"/>
      <c r="B13" s="547"/>
      <c r="C13" s="548"/>
      <c r="D13" s="548"/>
      <c r="E13" s="548"/>
      <c r="F13" s="548"/>
      <c r="G13" s="548"/>
      <c r="H13" s="548"/>
      <c r="I13" s="548"/>
      <c r="J13" s="548"/>
      <c r="K13" s="549"/>
      <c r="L13" s="197"/>
      <c r="M13" s="528" t="s">
        <v>138</v>
      </c>
      <c r="N13" s="529"/>
      <c r="O13" s="529"/>
      <c r="P13" s="529"/>
      <c r="Q13" s="530"/>
      <c r="R13" s="531">
        <v>1287168</v>
      </c>
      <c r="S13" s="532"/>
      <c r="T13" s="532"/>
      <c r="U13" s="532"/>
      <c r="V13" s="533"/>
      <c r="W13" s="519" t="s">
        <v>139</v>
      </c>
      <c r="X13" s="441"/>
      <c r="Y13" s="441"/>
      <c r="Z13" s="441"/>
      <c r="AA13" s="441"/>
      <c r="AB13" s="442"/>
      <c r="AC13" s="404">
        <v>4129</v>
      </c>
      <c r="AD13" s="405"/>
      <c r="AE13" s="405"/>
      <c r="AF13" s="405"/>
      <c r="AG13" s="406"/>
      <c r="AH13" s="404">
        <v>4382</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250671</v>
      </c>
      <c r="BO13" s="429"/>
      <c r="BP13" s="429"/>
      <c r="BQ13" s="429"/>
      <c r="BR13" s="429"/>
      <c r="BS13" s="429"/>
      <c r="BT13" s="429"/>
      <c r="BU13" s="430"/>
      <c r="BV13" s="428">
        <v>1479220</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5.3</v>
      </c>
      <c r="CU13" s="399"/>
      <c r="CV13" s="399"/>
      <c r="CW13" s="399"/>
      <c r="CX13" s="399"/>
      <c r="CY13" s="399"/>
      <c r="CZ13" s="399"/>
      <c r="DA13" s="400"/>
      <c r="DB13" s="398">
        <v>5.0999999999999996</v>
      </c>
      <c r="DC13" s="399"/>
      <c r="DD13" s="399"/>
      <c r="DE13" s="399"/>
      <c r="DF13" s="399"/>
      <c r="DG13" s="399"/>
      <c r="DH13" s="399"/>
      <c r="DI13" s="400"/>
      <c r="DJ13" s="186"/>
      <c r="DK13" s="186"/>
      <c r="DL13" s="186"/>
      <c r="DM13" s="186"/>
      <c r="DN13" s="186"/>
      <c r="DO13" s="186"/>
    </row>
    <row r="14" spans="1:119" ht="18.75" customHeight="1" thickBot="1">
      <c r="A14" s="187"/>
      <c r="B14" s="547"/>
      <c r="C14" s="548"/>
      <c r="D14" s="548"/>
      <c r="E14" s="548"/>
      <c r="F14" s="548"/>
      <c r="G14" s="548"/>
      <c r="H14" s="548"/>
      <c r="I14" s="548"/>
      <c r="J14" s="548"/>
      <c r="K14" s="549"/>
      <c r="L14" s="521" t="s">
        <v>144</v>
      </c>
      <c r="M14" s="565"/>
      <c r="N14" s="565"/>
      <c r="O14" s="565"/>
      <c r="P14" s="565"/>
      <c r="Q14" s="566"/>
      <c r="R14" s="531">
        <v>1302256</v>
      </c>
      <c r="S14" s="532"/>
      <c r="T14" s="532"/>
      <c r="U14" s="532"/>
      <c r="V14" s="533"/>
      <c r="W14" s="534"/>
      <c r="X14" s="444"/>
      <c r="Y14" s="444"/>
      <c r="Z14" s="444"/>
      <c r="AA14" s="444"/>
      <c r="AB14" s="445"/>
      <c r="AC14" s="524">
        <v>0.8</v>
      </c>
      <c r="AD14" s="525"/>
      <c r="AE14" s="525"/>
      <c r="AF14" s="525"/>
      <c r="AG14" s="526"/>
      <c r="AH14" s="524">
        <v>0.8</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v>32</v>
      </c>
      <c r="CU14" s="536"/>
      <c r="CV14" s="536"/>
      <c r="CW14" s="536"/>
      <c r="CX14" s="536"/>
      <c r="CY14" s="536"/>
      <c r="CZ14" s="536"/>
      <c r="DA14" s="537"/>
      <c r="DB14" s="535">
        <v>21.2</v>
      </c>
      <c r="DC14" s="536"/>
      <c r="DD14" s="536"/>
      <c r="DE14" s="536"/>
      <c r="DF14" s="536"/>
      <c r="DG14" s="536"/>
      <c r="DH14" s="536"/>
      <c r="DI14" s="537"/>
      <c r="DJ14" s="186"/>
      <c r="DK14" s="186"/>
      <c r="DL14" s="186"/>
      <c r="DM14" s="186"/>
      <c r="DN14" s="186"/>
      <c r="DO14" s="186"/>
    </row>
    <row r="15" spans="1:119" ht="18.75" customHeight="1">
      <c r="A15" s="187"/>
      <c r="B15" s="547"/>
      <c r="C15" s="548"/>
      <c r="D15" s="548"/>
      <c r="E15" s="548"/>
      <c r="F15" s="548"/>
      <c r="G15" s="548"/>
      <c r="H15" s="548"/>
      <c r="I15" s="548"/>
      <c r="J15" s="548"/>
      <c r="K15" s="549"/>
      <c r="L15" s="197"/>
      <c r="M15" s="528" t="s">
        <v>146</v>
      </c>
      <c r="N15" s="529"/>
      <c r="O15" s="529"/>
      <c r="P15" s="529"/>
      <c r="Q15" s="530"/>
      <c r="R15" s="531">
        <v>1277532</v>
      </c>
      <c r="S15" s="532"/>
      <c r="T15" s="532"/>
      <c r="U15" s="532"/>
      <c r="V15" s="533"/>
      <c r="W15" s="519" t="s">
        <v>147</v>
      </c>
      <c r="X15" s="441"/>
      <c r="Y15" s="441"/>
      <c r="Z15" s="441"/>
      <c r="AA15" s="441"/>
      <c r="AB15" s="442"/>
      <c r="AC15" s="404">
        <v>108703</v>
      </c>
      <c r="AD15" s="405"/>
      <c r="AE15" s="405"/>
      <c r="AF15" s="405"/>
      <c r="AG15" s="406"/>
      <c r="AH15" s="404">
        <v>108368</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228855331</v>
      </c>
      <c r="BO15" s="424"/>
      <c r="BP15" s="424"/>
      <c r="BQ15" s="424"/>
      <c r="BR15" s="424"/>
      <c r="BS15" s="424"/>
      <c r="BT15" s="424"/>
      <c r="BU15" s="425"/>
      <c r="BV15" s="423">
        <v>225812117</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20.2</v>
      </c>
      <c r="AD16" s="525"/>
      <c r="AE16" s="525"/>
      <c r="AF16" s="525"/>
      <c r="AG16" s="526"/>
      <c r="AH16" s="524">
        <v>19.899999999999999</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233949200</v>
      </c>
      <c r="BO16" s="429"/>
      <c r="BP16" s="429"/>
      <c r="BQ16" s="429"/>
      <c r="BR16" s="429"/>
      <c r="BS16" s="429"/>
      <c r="BT16" s="429"/>
      <c r="BU16" s="430"/>
      <c r="BV16" s="428">
        <v>230149986</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c r="A17" s="187"/>
      <c r="B17" s="550"/>
      <c r="C17" s="551"/>
      <c r="D17" s="551"/>
      <c r="E17" s="551"/>
      <c r="F17" s="551"/>
      <c r="G17" s="551"/>
      <c r="H17" s="551"/>
      <c r="I17" s="551"/>
      <c r="J17" s="551"/>
      <c r="K17" s="552"/>
      <c r="L17" s="202"/>
      <c r="M17" s="513" t="s">
        <v>153</v>
      </c>
      <c r="N17" s="514"/>
      <c r="O17" s="514"/>
      <c r="P17" s="514"/>
      <c r="Q17" s="515"/>
      <c r="R17" s="516" t="s">
        <v>154</v>
      </c>
      <c r="S17" s="517"/>
      <c r="T17" s="517"/>
      <c r="U17" s="517"/>
      <c r="V17" s="518"/>
      <c r="W17" s="519" t="s">
        <v>155</v>
      </c>
      <c r="X17" s="441"/>
      <c r="Y17" s="441"/>
      <c r="Z17" s="441"/>
      <c r="AA17" s="441"/>
      <c r="AB17" s="442"/>
      <c r="AC17" s="404">
        <v>425008</v>
      </c>
      <c r="AD17" s="405"/>
      <c r="AE17" s="405"/>
      <c r="AF17" s="405"/>
      <c r="AG17" s="406"/>
      <c r="AH17" s="404">
        <v>430826</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287658625</v>
      </c>
      <c r="BO17" s="429"/>
      <c r="BP17" s="429"/>
      <c r="BQ17" s="429"/>
      <c r="BR17" s="429"/>
      <c r="BS17" s="429"/>
      <c r="BT17" s="429"/>
      <c r="BU17" s="430"/>
      <c r="BV17" s="428">
        <v>283732211</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c r="A18" s="187"/>
      <c r="B18" s="490" t="s">
        <v>157</v>
      </c>
      <c r="C18" s="491"/>
      <c r="D18" s="491"/>
      <c r="E18" s="492"/>
      <c r="F18" s="492"/>
      <c r="G18" s="492"/>
      <c r="H18" s="492"/>
      <c r="I18" s="492"/>
      <c r="J18" s="492"/>
      <c r="K18" s="492"/>
      <c r="L18" s="493">
        <v>217.43</v>
      </c>
      <c r="M18" s="493"/>
      <c r="N18" s="493"/>
      <c r="O18" s="493"/>
      <c r="P18" s="493"/>
      <c r="Q18" s="493"/>
      <c r="R18" s="494"/>
      <c r="S18" s="494"/>
      <c r="T18" s="494"/>
      <c r="U18" s="494"/>
      <c r="V18" s="495"/>
      <c r="W18" s="509"/>
      <c r="X18" s="510"/>
      <c r="Y18" s="510"/>
      <c r="Z18" s="510"/>
      <c r="AA18" s="510"/>
      <c r="AB18" s="520"/>
      <c r="AC18" s="392">
        <v>79</v>
      </c>
      <c r="AD18" s="393"/>
      <c r="AE18" s="393"/>
      <c r="AF18" s="393"/>
      <c r="AG18" s="496"/>
      <c r="AH18" s="392">
        <v>79.3</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306242374</v>
      </c>
      <c r="BO18" s="429"/>
      <c r="BP18" s="429"/>
      <c r="BQ18" s="429"/>
      <c r="BR18" s="429"/>
      <c r="BS18" s="429"/>
      <c r="BT18" s="429"/>
      <c r="BU18" s="430"/>
      <c r="BV18" s="428">
        <v>302193356</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c r="A19" s="187"/>
      <c r="B19" s="490" t="s">
        <v>159</v>
      </c>
      <c r="C19" s="491"/>
      <c r="D19" s="491"/>
      <c r="E19" s="492"/>
      <c r="F19" s="492"/>
      <c r="G19" s="492"/>
      <c r="H19" s="492"/>
      <c r="I19" s="492"/>
      <c r="J19" s="492"/>
      <c r="K19" s="492"/>
      <c r="L19" s="498">
        <v>5813</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343718651</v>
      </c>
      <c r="BO19" s="429"/>
      <c r="BP19" s="429"/>
      <c r="BQ19" s="429"/>
      <c r="BR19" s="429"/>
      <c r="BS19" s="429"/>
      <c r="BT19" s="429"/>
      <c r="BU19" s="430"/>
      <c r="BV19" s="428">
        <v>338285553</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c r="A20" s="187"/>
      <c r="B20" s="490" t="s">
        <v>161</v>
      </c>
      <c r="C20" s="491"/>
      <c r="D20" s="491"/>
      <c r="E20" s="492"/>
      <c r="F20" s="492"/>
      <c r="G20" s="492"/>
      <c r="H20" s="492"/>
      <c r="I20" s="492"/>
      <c r="J20" s="492"/>
      <c r="K20" s="492"/>
      <c r="L20" s="498">
        <v>533209</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c r="A21" s="187"/>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c r="A22" s="187"/>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457253851</v>
      </c>
      <c r="BO23" s="429"/>
      <c r="BP23" s="429"/>
      <c r="BQ23" s="429"/>
      <c r="BR23" s="429"/>
      <c r="BS23" s="429"/>
      <c r="BT23" s="429"/>
      <c r="BU23" s="430"/>
      <c r="BV23" s="428">
        <v>458122164</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c r="A24" s="187"/>
      <c r="B24" s="460"/>
      <c r="C24" s="461"/>
      <c r="D24" s="462"/>
      <c r="E24" s="401" t="s">
        <v>170</v>
      </c>
      <c r="F24" s="402"/>
      <c r="G24" s="402"/>
      <c r="H24" s="402"/>
      <c r="I24" s="402"/>
      <c r="J24" s="402"/>
      <c r="K24" s="403"/>
      <c r="L24" s="404">
        <v>1</v>
      </c>
      <c r="M24" s="405"/>
      <c r="N24" s="405"/>
      <c r="O24" s="405"/>
      <c r="P24" s="406"/>
      <c r="Q24" s="404">
        <v>12100</v>
      </c>
      <c r="R24" s="405"/>
      <c r="S24" s="405"/>
      <c r="T24" s="405"/>
      <c r="U24" s="405"/>
      <c r="V24" s="406"/>
      <c r="W24" s="470"/>
      <c r="X24" s="461"/>
      <c r="Y24" s="462"/>
      <c r="Z24" s="401" t="s">
        <v>171</v>
      </c>
      <c r="AA24" s="402"/>
      <c r="AB24" s="402"/>
      <c r="AC24" s="402"/>
      <c r="AD24" s="402"/>
      <c r="AE24" s="402"/>
      <c r="AF24" s="402"/>
      <c r="AG24" s="403"/>
      <c r="AH24" s="404">
        <v>7707</v>
      </c>
      <c r="AI24" s="405"/>
      <c r="AJ24" s="405"/>
      <c r="AK24" s="405"/>
      <c r="AL24" s="406"/>
      <c r="AM24" s="404">
        <v>24284757</v>
      </c>
      <c r="AN24" s="405"/>
      <c r="AO24" s="405"/>
      <c r="AP24" s="405"/>
      <c r="AQ24" s="405"/>
      <c r="AR24" s="406"/>
      <c r="AS24" s="404">
        <v>3151</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69278384</v>
      </c>
      <c r="BO24" s="429"/>
      <c r="BP24" s="429"/>
      <c r="BQ24" s="429"/>
      <c r="BR24" s="429"/>
      <c r="BS24" s="429"/>
      <c r="BT24" s="429"/>
      <c r="BU24" s="430"/>
      <c r="BV24" s="428">
        <v>76557315</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c r="A25" s="187"/>
      <c r="B25" s="460"/>
      <c r="C25" s="461"/>
      <c r="D25" s="462"/>
      <c r="E25" s="401" t="s">
        <v>173</v>
      </c>
      <c r="F25" s="402"/>
      <c r="G25" s="402"/>
      <c r="H25" s="402"/>
      <c r="I25" s="402"/>
      <c r="J25" s="402"/>
      <c r="K25" s="403"/>
      <c r="L25" s="404">
        <v>3</v>
      </c>
      <c r="M25" s="405"/>
      <c r="N25" s="405"/>
      <c r="O25" s="405"/>
      <c r="P25" s="406"/>
      <c r="Q25" s="404">
        <v>9510</v>
      </c>
      <c r="R25" s="405"/>
      <c r="S25" s="405"/>
      <c r="T25" s="405"/>
      <c r="U25" s="405"/>
      <c r="V25" s="406"/>
      <c r="W25" s="470"/>
      <c r="X25" s="461"/>
      <c r="Y25" s="462"/>
      <c r="Z25" s="401" t="s">
        <v>174</v>
      </c>
      <c r="AA25" s="402"/>
      <c r="AB25" s="402"/>
      <c r="AC25" s="402"/>
      <c r="AD25" s="402"/>
      <c r="AE25" s="402"/>
      <c r="AF25" s="402"/>
      <c r="AG25" s="403"/>
      <c r="AH25" s="404">
        <v>1341</v>
      </c>
      <c r="AI25" s="405"/>
      <c r="AJ25" s="405"/>
      <c r="AK25" s="405"/>
      <c r="AL25" s="406"/>
      <c r="AM25" s="404">
        <v>4296564</v>
      </c>
      <c r="AN25" s="405"/>
      <c r="AO25" s="405"/>
      <c r="AP25" s="405"/>
      <c r="AQ25" s="405"/>
      <c r="AR25" s="406"/>
      <c r="AS25" s="404">
        <v>3204</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184059150</v>
      </c>
      <c r="BO25" s="424"/>
      <c r="BP25" s="424"/>
      <c r="BQ25" s="424"/>
      <c r="BR25" s="424"/>
      <c r="BS25" s="424"/>
      <c r="BT25" s="424"/>
      <c r="BU25" s="425"/>
      <c r="BV25" s="423">
        <v>189088746</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c r="A26" s="187"/>
      <c r="B26" s="460"/>
      <c r="C26" s="461"/>
      <c r="D26" s="462"/>
      <c r="E26" s="401" t="s">
        <v>176</v>
      </c>
      <c r="F26" s="402"/>
      <c r="G26" s="402"/>
      <c r="H26" s="402"/>
      <c r="I26" s="402"/>
      <c r="J26" s="402"/>
      <c r="K26" s="403"/>
      <c r="L26" s="404">
        <v>1</v>
      </c>
      <c r="M26" s="405"/>
      <c r="N26" s="405"/>
      <c r="O26" s="405"/>
      <c r="P26" s="406"/>
      <c r="Q26" s="404">
        <v>7920</v>
      </c>
      <c r="R26" s="405"/>
      <c r="S26" s="405"/>
      <c r="T26" s="405"/>
      <c r="U26" s="405"/>
      <c r="V26" s="406"/>
      <c r="W26" s="470"/>
      <c r="X26" s="461"/>
      <c r="Y26" s="462"/>
      <c r="Z26" s="401" t="s">
        <v>177</v>
      </c>
      <c r="AA26" s="483"/>
      <c r="AB26" s="483"/>
      <c r="AC26" s="483"/>
      <c r="AD26" s="483"/>
      <c r="AE26" s="483"/>
      <c r="AF26" s="483"/>
      <c r="AG26" s="484"/>
      <c r="AH26" s="404">
        <v>688</v>
      </c>
      <c r="AI26" s="405"/>
      <c r="AJ26" s="405"/>
      <c r="AK26" s="405"/>
      <c r="AL26" s="406"/>
      <c r="AM26" s="404">
        <v>2346768</v>
      </c>
      <c r="AN26" s="405"/>
      <c r="AO26" s="405"/>
      <c r="AP26" s="405"/>
      <c r="AQ26" s="405"/>
      <c r="AR26" s="406"/>
      <c r="AS26" s="404">
        <v>3411</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v>3795232</v>
      </c>
      <c r="BO26" s="429"/>
      <c r="BP26" s="429"/>
      <c r="BQ26" s="429"/>
      <c r="BR26" s="429"/>
      <c r="BS26" s="429"/>
      <c r="BT26" s="429"/>
      <c r="BU26" s="430"/>
      <c r="BV26" s="428">
        <v>3267109</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c r="A27" s="187"/>
      <c r="B27" s="460"/>
      <c r="C27" s="461"/>
      <c r="D27" s="462"/>
      <c r="E27" s="401" t="s">
        <v>179</v>
      </c>
      <c r="F27" s="402"/>
      <c r="G27" s="402"/>
      <c r="H27" s="402"/>
      <c r="I27" s="402"/>
      <c r="J27" s="402"/>
      <c r="K27" s="403"/>
      <c r="L27" s="404">
        <v>1</v>
      </c>
      <c r="M27" s="405"/>
      <c r="N27" s="405"/>
      <c r="O27" s="405"/>
      <c r="P27" s="406"/>
      <c r="Q27" s="404">
        <v>9770</v>
      </c>
      <c r="R27" s="405"/>
      <c r="S27" s="405"/>
      <c r="T27" s="405"/>
      <c r="U27" s="405"/>
      <c r="V27" s="406"/>
      <c r="W27" s="470"/>
      <c r="X27" s="461"/>
      <c r="Y27" s="462"/>
      <c r="Z27" s="401" t="s">
        <v>180</v>
      </c>
      <c r="AA27" s="402"/>
      <c r="AB27" s="402"/>
      <c r="AC27" s="402"/>
      <c r="AD27" s="402"/>
      <c r="AE27" s="402"/>
      <c r="AF27" s="402"/>
      <c r="AG27" s="403"/>
      <c r="AH27" s="404">
        <v>5157</v>
      </c>
      <c r="AI27" s="405"/>
      <c r="AJ27" s="405"/>
      <c r="AK27" s="405"/>
      <c r="AL27" s="406"/>
      <c r="AM27" s="404">
        <v>17527228</v>
      </c>
      <c r="AN27" s="405"/>
      <c r="AO27" s="405"/>
      <c r="AP27" s="405"/>
      <c r="AQ27" s="405"/>
      <c r="AR27" s="406"/>
      <c r="AS27" s="404">
        <v>3399</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t="s">
        <v>182</v>
      </c>
      <c r="BO27" s="432"/>
      <c r="BP27" s="432"/>
      <c r="BQ27" s="432"/>
      <c r="BR27" s="432"/>
      <c r="BS27" s="432"/>
      <c r="BT27" s="432"/>
      <c r="BU27" s="433"/>
      <c r="BV27" s="431" t="s">
        <v>182</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c r="A28" s="187"/>
      <c r="B28" s="460"/>
      <c r="C28" s="461"/>
      <c r="D28" s="462"/>
      <c r="E28" s="401" t="s">
        <v>183</v>
      </c>
      <c r="F28" s="402"/>
      <c r="G28" s="402"/>
      <c r="H28" s="402"/>
      <c r="I28" s="402"/>
      <c r="J28" s="402"/>
      <c r="K28" s="403"/>
      <c r="L28" s="404">
        <v>1</v>
      </c>
      <c r="M28" s="405"/>
      <c r="N28" s="405"/>
      <c r="O28" s="405"/>
      <c r="P28" s="406"/>
      <c r="Q28" s="404">
        <v>8730</v>
      </c>
      <c r="R28" s="405"/>
      <c r="S28" s="405"/>
      <c r="T28" s="405"/>
      <c r="U28" s="405"/>
      <c r="V28" s="406"/>
      <c r="W28" s="470"/>
      <c r="X28" s="461"/>
      <c r="Y28" s="462"/>
      <c r="Z28" s="401" t="s">
        <v>184</v>
      </c>
      <c r="AA28" s="402"/>
      <c r="AB28" s="402"/>
      <c r="AC28" s="402"/>
      <c r="AD28" s="402"/>
      <c r="AE28" s="402"/>
      <c r="AF28" s="402"/>
      <c r="AG28" s="403"/>
      <c r="AH28" s="404">
        <v>599</v>
      </c>
      <c r="AI28" s="405"/>
      <c r="AJ28" s="405"/>
      <c r="AK28" s="405"/>
      <c r="AL28" s="406"/>
      <c r="AM28" s="404">
        <v>1742491</v>
      </c>
      <c r="AN28" s="405"/>
      <c r="AO28" s="405"/>
      <c r="AP28" s="405"/>
      <c r="AQ28" s="405"/>
      <c r="AR28" s="406"/>
      <c r="AS28" s="404">
        <v>2909</v>
      </c>
      <c r="AT28" s="405"/>
      <c r="AU28" s="405"/>
      <c r="AV28" s="405"/>
      <c r="AW28" s="405"/>
      <c r="AX28" s="407"/>
      <c r="AY28" s="411" t="s">
        <v>185</v>
      </c>
      <c r="AZ28" s="412"/>
      <c r="BA28" s="412"/>
      <c r="BB28" s="413"/>
      <c r="BC28" s="420" t="s">
        <v>48</v>
      </c>
      <c r="BD28" s="421"/>
      <c r="BE28" s="421"/>
      <c r="BF28" s="421"/>
      <c r="BG28" s="421"/>
      <c r="BH28" s="421"/>
      <c r="BI28" s="421"/>
      <c r="BJ28" s="421"/>
      <c r="BK28" s="421"/>
      <c r="BL28" s="421"/>
      <c r="BM28" s="422"/>
      <c r="BN28" s="423">
        <v>22748292</v>
      </c>
      <c r="BO28" s="424"/>
      <c r="BP28" s="424"/>
      <c r="BQ28" s="424"/>
      <c r="BR28" s="424"/>
      <c r="BS28" s="424"/>
      <c r="BT28" s="424"/>
      <c r="BU28" s="425"/>
      <c r="BV28" s="423">
        <v>22768635</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c r="A29" s="187"/>
      <c r="B29" s="460"/>
      <c r="C29" s="461"/>
      <c r="D29" s="462"/>
      <c r="E29" s="401" t="s">
        <v>186</v>
      </c>
      <c r="F29" s="402"/>
      <c r="G29" s="402"/>
      <c r="H29" s="402"/>
      <c r="I29" s="402"/>
      <c r="J29" s="402"/>
      <c r="K29" s="403"/>
      <c r="L29" s="404">
        <v>58</v>
      </c>
      <c r="M29" s="405"/>
      <c r="N29" s="405"/>
      <c r="O29" s="405"/>
      <c r="P29" s="406"/>
      <c r="Q29" s="404">
        <v>8070</v>
      </c>
      <c r="R29" s="405"/>
      <c r="S29" s="405"/>
      <c r="T29" s="405"/>
      <c r="U29" s="405"/>
      <c r="V29" s="406"/>
      <c r="W29" s="471"/>
      <c r="X29" s="472"/>
      <c r="Y29" s="473"/>
      <c r="Z29" s="401" t="s">
        <v>187</v>
      </c>
      <c r="AA29" s="402"/>
      <c r="AB29" s="402"/>
      <c r="AC29" s="402"/>
      <c r="AD29" s="402"/>
      <c r="AE29" s="402"/>
      <c r="AF29" s="402"/>
      <c r="AG29" s="403"/>
      <c r="AH29" s="404">
        <v>13463</v>
      </c>
      <c r="AI29" s="405"/>
      <c r="AJ29" s="405"/>
      <c r="AK29" s="405"/>
      <c r="AL29" s="406"/>
      <c r="AM29" s="404">
        <v>43554476</v>
      </c>
      <c r="AN29" s="405"/>
      <c r="AO29" s="405"/>
      <c r="AP29" s="405"/>
      <c r="AQ29" s="405"/>
      <c r="AR29" s="406"/>
      <c r="AS29" s="404">
        <v>3235</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2172314</v>
      </c>
      <c r="BO29" s="429"/>
      <c r="BP29" s="429"/>
      <c r="BQ29" s="429"/>
      <c r="BR29" s="429"/>
      <c r="BS29" s="429"/>
      <c r="BT29" s="429"/>
      <c r="BU29" s="430"/>
      <c r="BV29" s="428">
        <v>4951663</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102.1</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17646485</v>
      </c>
      <c r="BO30" s="432"/>
      <c r="BP30" s="432"/>
      <c r="BQ30" s="432"/>
      <c r="BR30" s="432"/>
      <c r="BS30" s="432"/>
      <c r="BT30" s="432"/>
      <c r="BU30" s="433"/>
      <c r="BV30" s="431">
        <v>18420409</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198</v>
      </c>
      <c r="V33" s="391"/>
      <c r="W33" s="390" t="s">
        <v>199</v>
      </c>
      <c r="X33" s="390"/>
      <c r="Y33" s="390"/>
      <c r="Z33" s="390"/>
      <c r="AA33" s="390"/>
      <c r="AB33" s="390"/>
      <c r="AC33" s="390"/>
      <c r="AD33" s="390"/>
      <c r="AE33" s="390"/>
      <c r="AF33" s="390"/>
      <c r="AG33" s="390"/>
      <c r="AH33" s="390"/>
      <c r="AI33" s="390"/>
      <c r="AJ33" s="390"/>
      <c r="AK33" s="390"/>
      <c r="AL33" s="216"/>
      <c r="AM33" s="391" t="s">
        <v>200</v>
      </c>
      <c r="AN33" s="391"/>
      <c r="AO33" s="390" t="s">
        <v>197</v>
      </c>
      <c r="AP33" s="390"/>
      <c r="AQ33" s="390"/>
      <c r="AR33" s="390"/>
      <c r="AS33" s="390"/>
      <c r="AT33" s="390"/>
      <c r="AU33" s="390"/>
      <c r="AV33" s="390"/>
      <c r="AW33" s="390"/>
      <c r="AX33" s="390"/>
      <c r="AY33" s="390"/>
      <c r="AZ33" s="390"/>
      <c r="BA33" s="390"/>
      <c r="BB33" s="390"/>
      <c r="BC33" s="390"/>
      <c r="BD33" s="217"/>
      <c r="BE33" s="390" t="s">
        <v>201</v>
      </c>
      <c r="BF33" s="390"/>
      <c r="BG33" s="390" t="s">
        <v>202</v>
      </c>
      <c r="BH33" s="390"/>
      <c r="BI33" s="390"/>
      <c r="BJ33" s="390"/>
      <c r="BK33" s="390"/>
      <c r="BL33" s="390"/>
      <c r="BM33" s="390"/>
      <c r="BN33" s="390"/>
      <c r="BO33" s="390"/>
      <c r="BP33" s="390"/>
      <c r="BQ33" s="390"/>
      <c r="BR33" s="390"/>
      <c r="BS33" s="390"/>
      <c r="BT33" s="390"/>
      <c r="BU33" s="390"/>
      <c r="BV33" s="217"/>
      <c r="BW33" s="391" t="s">
        <v>201</v>
      </c>
      <c r="BX33" s="391"/>
      <c r="BY33" s="390" t="s">
        <v>203</v>
      </c>
      <c r="BZ33" s="390"/>
      <c r="CA33" s="390"/>
      <c r="CB33" s="390"/>
      <c r="CC33" s="390"/>
      <c r="CD33" s="390"/>
      <c r="CE33" s="390"/>
      <c r="CF33" s="390"/>
      <c r="CG33" s="390"/>
      <c r="CH33" s="390"/>
      <c r="CI33" s="390"/>
      <c r="CJ33" s="390"/>
      <c r="CK33" s="390"/>
      <c r="CL33" s="390"/>
      <c r="CM33" s="390"/>
      <c r="CN33" s="216"/>
      <c r="CO33" s="391" t="s">
        <v>196</v>
      </c>
      <c r="CP33" s="391"/>
      <c r="CQ33" s="390" t="s">
        <v>204</v>
      </c>
      <c r="CR33" s="390"/>
      <c r="CS33" s="390"/>
      <c r="CT33" s="390"/>
      <c r="CU33" s="390"/>
      <c r="CV33" s="390"/>
      <c r="CW33" s="390"/>
      <c r="CX33" s="390"/>
      <c r="CY33" s="390"/>
      <c r="CZ33" s="390"/>
      <c r="DA33" s="390"/>
      <c r="DB33" s="390"/>
      <c r="DC33" s="390"/>
      <c r="DD33" s="390"/>
      <c r="DE33" s="390"/>
      <c r="DF33" s="216"/>
      <c r="DG33" s="389" t="s">
        <v>205</v>
      </c>
      <c r="DH33" s="389"/>
      <c r="DI33" s="218"/>
      <c r="DJ33" s="186"/>
      <c r="DK33" s="186"/>
      <c r="DL33" s="186"/>
      <c r="DM33" s="186"/>
      <c r="DN33" s="186"/>
      <c r="DO33" s="186"/>
    </row>
    <row r="34" spans="1:119" ht="32.25" customHeight="1">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7</v>
      </c>
      <c r="V34" s="387"/>
      <c r="W34" s="386" t="str">
        <f>IF('各会計、関係団体の財政状況及び健全化判断比率'!B28="","",'各会計、関係団体の財政状況及び健全化判断比率'!B28)</f>
        <v>さいたま市国民健康保険事業特別会計</v>
      </c>
      <c r="X34" s="386"/>
      <c r="Y34" s="386"/>
      <c r="Z34" s="386"/>
      <c r="AA34" s="386"/>
      <c r="AB34" s="386"/>
      <c r="AC34" s="386"/>
      <c r="AD34" s="386"/>
      <c r="AE34" s="386"/>
      <c r="AF34" s="386"/>
      <c r="AG34" s="386"/>
      <c r="AH34" s="386"/>
      <c r="AI34" s="386"/>
      <c r="AJ34" s="386"/>
      <c r="AK34" s="386"/>
      <c r="AL34" s="214"/>
      <c r="AM34" s="387">
        <f>IF(AO34="","",MAX(C34:D43,U34:V43)+1)</f>
        <v>10</v>
      </c>
      <c r="AN34" s="387"/>
      <c r="AO34" s="386" t="str">
        <f>IF('各会計、関係団体の財政状況及び健全化判断比率'!B31="","",'各会計、関係団体の財政状況及び健全化判断比率'!B31)</f>
        <v>さいたま市水道事業会計</v>
      </c>
      <c r="AP34" s="386"/>
      <c r="AQ34" s="386"/>
      <c r="AR34" s="386"/>
      <c r="AS34" s="386"/>
      <c r="AT34" s="386"/>
      <c r="AU34" s="386"/>
      <c r="AV34" s="386"/>
      <c r="AW34" s="386"/>
      <c r="AX34" s="386"/>
      <c r="AY34" s="386"/>
      <c r="AZ34" s="386"/>
      <c r="BA34" s="386"/>
      <c r="BB34" s="386"/>
      <c r="BC34" s="386"/>
      <c r="BD34" s="214"/>
      <c r="BE34" s="387">
        <f>IF(BG34="","",MAX(C34:D43,U34:V43,AM34:AN43)+1)</f>
        <v>13</v>
      </c>
      <c r="BF34" s="387"/>
      <c r="BG34" s="386" t="str">
        <f>IF('各会計、関係団体の財政状況及び健全化判断比率'!B34="","",'各会計、関係団体の財政状況及び健全化判断比率'!B34)</f>
        <v>さいたま市食肉中央卸売市場及びと畜場事業特別会計</v>
      </c>
      <c r="BH34" s="386"/>
      <c r="BI34" s="386"/>
      <c r="BJ34" s="386"/>
      <c r="BK34" s="386"/>
      <c r="BL34" s="386"/>
      <c r="BM34" s="386"/>
      <c r="BN34" s="386"/>
      <c r="BO34" s="386"/>
      <c r="BP34" s="386"/>
      <c r="BQ34" s="386"/>
      <c r="BR34" s="386"/>
      <c r="BS34" s="386"/>
      <c r="BT34" s="386"/>
      <c r="BU34" s="386"/>
      <c r="BV34" s="214"/>
      <c r="BW34" s="387">
        <f>IF(BY34="","",MAX(C34:D43,U34:V43,AM34:AN43,BE34:BF43)+1)</f>
        <v>15</v>
      </c>
      <c r="BX34" s="387"/>
      <c r="BY34" s="386" t="str">
        <f>IF('各会計、関係団体の財政状況及び健全化判断比率'!B68="","",'各会計、関係団体の財政状況及び健全化判断比率'!B68)</f>
        <v>彩の国さいたま人づくり広域連合</v>
      </c>
      <c r="BZ34" s="386"/>
      <c r="CA34" s="386"/>
      <c r="CB34" s="386"/>
      <c r="CC34" s="386"/>
      <c r="CD34" s="386"/>
      <c r="CE34" s="386"/>
      <c r="CF34" s="386"/>
      <c r="CG34" s="386"/>
      <c r="CH34" s="386"/>
      <c r="CI34" s="386"/>
      <c r="CJ34" s="386"/>
      <c r="CK34" s="386"/>
      <c r="CL34" s="386"/>
      <c r="CM34" s="386"/>
      <c r="CN34" s="214"/>
      <c r="CO34" s="387">
        <f>IF(CQ34="","",MAX(C34:D43,U34:V43,AM34:AN43,BE34:BF43,BW34:BX43)+1)</f>
        <v>20</v>
      </c>
      <c r="CP34" s="387"/>
      <c r="CQ34" s="386" t="str">
        <f>IF('各会計、関係団体の財政状況及び健全化判断比率'!BS7="","",'各会計、関係団体の財政状況及び健全化判断比率'!BS7)</f>
        <v>公益財団法人さいたま市スポーツ協会</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c r="A35" s="187"/>
      <c r="B35" s="213"/>
      <c r="C35" s="387">
        <f>IF(E35="","",C34+1)</f>
        <v>2</v>
      </c>
      <c r="D35" s="387"/>
      <c r="E35" s="386" t="str">
        <f>IF('各会計、関係団体の財政状況及び健全化判断比率'!B8="","",'各会計、関係団体の財政状況及び健全化判断比率'!B8)</f>
        <v>さいたま市母子父子寡婦福祉資金貸付事業特別会計</v>
      </c>
      <c r="F35" s="386"/>
      <c r="G35" s="386"/>
      <c r="H35" s="386"/>
      <c r="I35" s="386"/>
      <c r="J35" s="386"/>
      <c r="K35" s="386"/>
      <c r="L35" s="386"/>
      <c r="M35" s="386"/>
      <c r="N35" s="386"/>
      <c r="O35" s="386"/>
      <c r="P35" s="386"/>
      <c r="Q35" s="386"/>
      <c r="R35" s="386"/>
      <c r="S35" s="386"/>
      <c r="T35" s="214"/>
      <c r="U35" s="387">
        <f>IF(W35="","",U34+1)</f>
        <v>8</v>
      </c>
      <c r="V35" s="387"/>
      <c r="W35" s="386" t="str">
        <f>IF('各会計、関係団体の財政状況及び健全化判断比率'!B29="","",'各会計、関係団体の財政状況及び健全化判断比率'!B29)</f>
        <v>さいたま市介護保険事業特別会計</v>
      </c>
      <c r="X35" s="386"/>
      <c r="Y35" s="386"/>
      <c r="Z35" s="386"/>
      <c r="AA35" s="386"/>
      <c r="AB35" s="386"/>
      <c r="AC35" s="386"/>
      <c r="AD35" s="386"/>
      <c r="AE35" s="386"/>
      <c r="AF35" s="386"/>
      <c r="AG35" s="386"/>
      <c r="AH35" s="386"/>
      <c r="AI35" s="386"/>
      <c r="AJ35" s="386"/>
      <c r="AK35" s="386"/>
      <c r="AL35" s="214"/>
      <c r="AM35" s="387">
        <f t="shared" ref="AM35:AM43" si="0">IF(AO35="","",AM34+1)</f>
        <v>11</v>
      </c>
      <c r="AN35" s="387"/>
      <c r="AO35" s="386" t="str">
        <f>IF('各会計、関係団体の財政状況及び健全化判断比率'!B32="","",'各会計、関係団体の財政状況及び健全化判断比率'!B32)</f>
        <v>さいたま市病院事業会計</v>
      </c>
      <c r="AP35" s="386"/>
      <c r="AQ35" s="386"/>
      <c r="AR35" s="386"/>
      <c r="AS35" s="386"/>
      <c r="AT35" s="386"/>
      <c r="AU35" s="386"/>
      <c r="AV35" s="386"/>
      <c r="AW35" s="386"/>
      <c r="AX35" s="386"/>
      <c r="AY35" s="386"/>
      <c r="AZ35" s="386"/>
      <c r="BA35" s="386"/>
      <c r="BB35" s="386"/>
      <c r="BC35" s="386"/>
      <c r="BD35" s="214"/>
      <c r="BE35" s="387">
        <f t="shared" ref="BE35:BE43" si="1">IF(BG35="","",BE34+1)</f>
        <v>14</v>
      </c>
      <c r="BF35" s="387"/>
      <c r="BG35" s="386" t="str">
        <f>IF('各会計、関係団体の財政状況及び健全化判断比率'!B35="","",'各会計、関係団体の財政状況及び健全化判断比率'!B35)</f>
        <v>宅地造成事業</v>
      </c>
      <c r="BH35" s="386"/>
      <c r="BI35" s="386"/>
      <c r="BJ35" s="386"/>
      <c r="BK35" s="386"/>
      <c r="BL35" s="386"/>
      <c r="BM35" s="386"/>
      <c r="BN35" s="386"/>
      <c r="BO35" s="386"/>
      <c r="BP35" s="386"/>
      <c r="BQ35" s="386"/>
      <c r="BR35" s="386"/>
      <c r="BS35" s="386"/>
      <c r="BT35" s="386"/>
      <c r="BU35" s="386"/>
      <c r="BV35" s="214"/>
      <c r="BW35" s="387">
        <f t="shared" ref="BW35:BW43" si="2">IF(BY35="","",BW34+1)</f>
        <v>16</v>
      </c>
      <c r="BX35" s="387"/>
      <c r="BY35" s="386" t="str">
        <f>IF('各会計、関係団体の財政状況及び健全化判断比率'!B69="","",'各会計、関係団体の財政状況及び健全化判断比率'!B69)</f>
        <v>埼玉県都市競艇組合</v>
      </c>
      <c r="BZ35" s="386"/>
      <c r="CA35" s="386"/>
      <c r="CB35" s="386"/>
      <c r="CC35" s="386"/>
      <c r="CD35" s="386"/>
      <c r="CE35" s="386"/>
      <c r="CF35" s="386"/>
      <c r="CG35" s="386"/>
      <c r="CH35" s="386"/>
      <c r="CI35" s="386"/>
      <c r="CJ35" s="386"/>
      <c r="CK35" s="386"/>
      <c r="CL35" s="386"/>
      <c r="CM35" s="386"/>
      <c r="CN35" s="214"/>
      <c r="CO35" s="387">
        <f t="shared" ref="CO35:CO43" si="3">IF(CQ35="","",CO34+1)</f>
        <v>21</v>
      </c>
      <c r="CP35" s="387"/>
      <c r="CQ35" s="386" t="str">
        <f>IF('各会計、関係団体の財政状況及び健全化判断比率'!BS8="","",'各会計、関係団体の財政状況及び健全化判断比率'!BS8)</f>
        <v>公益財団法人さいたま市文化振興事業団</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c r="A36" s="187"/>
      <c r="B36" s="213"/>
      <c r="C36" s="387">
        <f>IF(E36="","",C35+1)</f>
        <v>3</v>
      </c>
      <c r="D36" s="387"/>
      <c r="E36" s="386" t="str">
        <f>IF('各会計、関係団体の財政状況及び健全化判断比率'!B9="","",'各会計、関係団体の財政状況及び健全化判断比率'!B9)</f>
        <v>さいたま市用地先行取得事業特別会計</v>
      </c>
      <c r="F36" s="386"/>
      <c r="G36" s="386"/>
      <c r="H36" s="386"/>
      <c r="I36" s="386"/>
      <c r="J36" s="386"/>
      <c r="K36" s="386"/>
      <c r="L36" s="386"/>
      <c r="M36" s="386"/>
      <c r="N36" s="386"/>
      <c r="O36" s="386"/>
      <c r="P36" s="386"/>
      <c r="Q36" s="386"/>
      <c r="R36" s="386"/>
      <c r="S36" s="386"/>
      <c r="T36" s="214"/>
      <c r="U36" s="387">
        <f t="shared" ref="U36:U43" si="4">IF(W36="","",U35+1)</f>
        <v>9</v>
      </c>
      <c r="V36" s="387"/>
      <c r="W36" s="386" t="str">
        <f>IF('各会計、関係団体の財政状況及び健全化判断比率'!B30="","",'各会計、関係団体の財政状況及び健全化判断比率'!B30)</f>
        <v>さいたま市後期高齢者医療事業特別会計</v>
      </c>
      <c r="X36" s="386"/>
      <c r="Y36" s="386"/>
      <c r="Z36" s="386"/>
      <c r="AA36" s="386"/>
      <c r="AB36" s="386"/>
      <c r="AC36" s="386"/>
      <c r="AD36" s="386"/>
      <c r="AE36" s="386"/>
      <c r="AF36" s="386"/>
      <c r="AG36" s="386"/>
      <c r="AH36" s="386"/>
      <c r="AI36" s="386"/>
      <c r="AJ36" s="386"/>
      <c r="AK36" s="386"/>
      <c r="AL36" s="214"/>
      <c r="AM36" s="387">
        <f t="shared" si="0"/>
        <v>12</v>
      </c>
      <c r="AN36" s="387"/>
      <c r="AO36" s="386" t="str">
        <f>IF('各会計、関係団体の財政状況及び健全化判断比率'!B33="","",'各会計、関係団体の財政状況及び健全化判断比率'!B33)</f>
        <v>さいたま市下水道事業会計</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17</v>
      </c>
      <c r="BX36" s="387"/>
      <c r="BY36" s="386" t="str">
        <f>IF('各会計、関係団体の財政状況及び健全化判断比率'!B70="","",'各会計、関係団体の財政状況及び健全化判断比率'!B70)</f>
        <v>埼玉県浦和競馬組合</v>
      </c>
      <c r="BZ36" s="386"/>
      <c r="CA36" s="386"/>
      <c r="CB36" s="386"/>
      <c r="CC36" s="386"/>
      <c r="CD36" s="386"/>
      <c r="CE36" s="386"/>
      <c r="CF36" s="386"/>
      <c r="CG36" s="386"/>
      <c r="CH36" s="386"/>
      <c r="CI36" s="386"/>
      <c r="CJ36" s="386"/>
      <c r="CK36" s="386"/>
      <c r="CL36" s="386"/>
      <c r="CM36" s="386"/>
      <c r="CN36" s="214"/>
      <c r="CO36" s="387">
        <f t="shared" si="3"/>
        <v>22</v>
      </c>
      <c r="CP36" s="387"/>
      <c r="CQ36" s="386" t="str">
        <f>IF('各会計、関係団体の財政状況及び健全化判断比率'!BS9="","",'各会計、関係団体の財政状況及び健全化判断比率'!BS9)</f>
        <v>一般財団法人さいたま市浦和地域医療センター</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c r="A37" s="187"/>
      <c r="B37" s="213"/>
      <c r="C37" s="387">
        <f>IF(E37="","",C36+1)</f>
        <v>4</v>
      </c>
      <c r="D37" s="387"/>
      <c r="E37" s="386" t="str">
        <f>IF('各会計、関係団体の財政状況及び健全化判断比率'!B10="","",'各会計、関係団体の財政状況及び健全化判断比率'!B10)</f>
        <v>さいたま市大宮駅西口都市改造事業特別会計</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18</v>
      </c>
      <c r="BX37" s="387"/>
      <c r="BY37" s="386" t="str">
        <f>IF('各会計、関係団体の財政状況及び健全化判断比率'!B71="","",'各会計、関係団体の財政状況及び健全化判断比率'!B71)</f>
        <v>埼玉県後期高齢者医療広域連合（一般会計）</v>
      </c>
      <c r="BZ37" s="386"/>
      <c r="CA37" s="386"/>
      <c r="CB37" s="386"/>
      <c r="CC37" s="386"/>
      <c r="CD37" s="386"/>
      <c r="CE37" s="386"/>
      <c r="CF37" s="386"/>
      <c r="CG37" s="386"/>
      <c r="CH37" s="386"/>
      <c r="CI37" s="386"/>
      <c r="CJ37" s="386"/>
      <c r="CK37" s="386"/>
      <c r="CL37" s="386"/>
      <c r="CM37" s="386"/>
      <c r="CN37" s="214"/>
      <c r="CO37" s="387">
        <f t="shared" si="3"/>
        <v>23</v>
      </c>
      <c r="CP37" s="387"/>
      <c r="CQ37" s="386" t="str">
        <f>IF('各会計、関係団体の財政状況及び健全化判断比率'!BS10="","",'各会計、関係団体の財政状況及び健全化判断比率'!BS10)</f>
        <v>公益財団法人さいたま市産業創造財団</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c r="A38" s="187"/>
      <c r="B38" s="213"/>
      <c r="C38" s="387">
        <f t="shared" ref="C38:C43" si="5">IF(E38="","",C37+1)</f>
        <v>5</v>
      </c>
      <c r="D38" s="387"/>
      <c r="E38" s="386" t="str">
        <f>IF('各会計、関係団体の財政状況及び健全化判断比率'!B11="","",'各会計、関係団体の財政状況及び健全化判断比率'!B11)</f>
        <v>さいたま市南与野駅西口土地区画整理事業特別会計</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19</v>
      </c>
      <c r="BX38" s="387"/>
      <c r="BY38" s="386" t="str">
        <f>IF('各会計、関係団体の財政状況及び健全化判断比率'!B72="","",'各会計、関係団体の財政状況及び健全化判断比率'!B72)</f>
        <v>埼玉県後期高齢者医療広域連合（特別会計）</v>
      </c>
      <c r="BZ38" s="386"/>
      <c r="CA38" s="386"/>
      <c r="CB38" s="386"/>
      <c r="CC38" s="386"/>
      <c r="CD38" s="386"/>
      <c r="CE38" s="386"/>
      <c r="CF38" s="386"/>
      <c r="CG38" s="386"/>
      <c r="CH38" s="386"/>
      <c r="CI38" s="386"/>
      <c r="CJ38" s="386"/>
      <c r="CK38" s="386"/>
      <c r="CL38" s="386"/>
      <c r="CM38" s="386"/>
      <c r="CN38" s="214"/>
      <c r="CO38" s="387">
        <f t="shared" si="3"/>
        <v>24</v>
      </c>
      <c r="CP38" s="387"/>
      <c r="CQ38" s="386" t="str">
        <f>IF('各会計、関係団体の財政状況及び健全化判断比率'!BS11="","",'各会計、関係団体の財政状況及び健全化判断比率'!BS11)</f>
        <v>公益社団法人さいたま観光国際協会</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c r="A39" s="187"/>
      <c r="B39" s="213"/>
      <c r="C39" s="387">
        <f t="shared" si="5"/>
        <v>6</v>
      </c>
      <c r="D39" s="387"/>
      <c r="E39" s="386" t="str">
        <f>IF('各会計、関係団体の財政状況及び健全化判断比率'!B12="","",'各会計、関係団体の財政状況及び健全化判断比率'!B12)</f>
        <v>さいたま市公債管理特別会計</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f t="shared" si="3"/>
        <v>25</v>
      </c>
      <c r="CP39" s="387"/>
      <c r="CQ39" s="386" t="str">
        <f>IF('各会計、関係団体の財政状況及び健全化判断比率'!BS12="","",'各会計、関係団体の財政状況及び健全化判断比率'!BS12)</f>
        <v>公益財団法人さいたま市公園緑地協会</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f t="shared" si="3"/>
        <v>26</v>
      </c>
      <c r="CP40" s="387"/>
      <c r="CQ40" s="386" t="str">
        <f>IF('各会計、関係団体の財政状況及び健全化判断比率'!BS13="","",'各会計、関係団体の財政状況及び健全化判断比率'!BS13)</f>
        <v>一般財団法人さいたま市都市整備公社</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f t="shared" si="3"/>
        <v>27</v>
      </c>
      <c r="CP41" s="387"/>
      <c r="CQ41" s="386" t="str">
        <f>IF('各会計、関係団体の財政状況及び健全化判断比率'!BS14="","",'各会計、関係団体の財政状況及び健全化判断比率'!BS14)</f>
        <v>北浦和ターミナルビル株式会社</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f t="shared" si="3"/>
        <v>28</v>
      </c>
      <c r="CP42" s="387"/>
      <c r="CQ42" s="386" t="str">
        <f>IF('各会計、関係団体の財政状況及び健全化判断比率'!BS15="","",'各会計、関係団体の財政状況及び健全化判断比率'!BS15)</f>
        <v>与野都市開発株式会社</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f t="shared" si="3"/>
        <v>29</v>
      </c>
      <c r="CP43" s="387"/>
      <c r="CQ43" s="386" t="str">
        <f>IF('各会計、関係団体の財政状況及び健全化判断比率'!BS16="","",'各会計、関係団体の財政状況及び健全化判断比率'!BS16)</f>
        <v>岩槻都市振興株式会社</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0XKLBDnhQfJY36woEAMMcZqUfxq1YibPDLlhDceytsCeqZw6D40djUkgLEN6ge22epFoHOECHV4vSh3Gk7jo/Q==" saltValue="lD+YRGqOdB+fV5ZeqcV5r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c r="A34" s="22"/>
      <c r="B34" s="31"/>
      <c r="C34" s="1210" t="s">
        <v>576</v>
      </c>
      <c r="D34" s="1210"/>
      <c r="E34" s="1211"/>
      <c r="F34" s="32">
        <v>5.99</v>
      </c>
      <c r="G34" s="33">
        <v>5.42</v>
      </c>
      <c r="H34" s="33">
        <v>4.88</v>
      </c>
      <c r="I34" s="33">
        <v>4.37</v>
      </c>
      <c r="J34" s="34">
        <v>3.91</v>
      </c>
      <c r="K34" s="22"/>
      <c r="L34" s="22"/>
      <c r="M34" s="22"/>
      <c r="N34" s="22"/>
      <c r="O34" s="22"/>
      <c r="P34" s="22"/>
    </row>
    <row r="35" spans="1:16" ht="39" customHeight="1">
      <c r="A35" s="22"/>
      <c r="B35" s="35"/>
      <c r="C35" s="1204" t="s">
        <v>577</v>
      </c>
      <c r="D35" s="1205"/>
      <c r="E35" s="1206"/>
      <c r="F35" s="36">
        <v>0.79</v>
      </c>
      <c r="G35" s="37">
        <v>1.28</v>
      </c>
      <c r="H35" s="37">
        <v>1.06</v>
      </c>
      <c r="I35" s="37">
        <v>1.33</v>
      </c>
      <c r="J35" s="38">
        <v>1.54</v>
      </c>
      <c r="K35" s="22"/>
      <c r="L35" s="22"/>
      <c r="M35" s="22"/>
      <c r="N35" s="22"/>
      <c r="O35" s="22"/>
      <c r="P35" s="22"/>
    </row>
    <row r="36" spans="1:16" ht="39" customHeight="1">
      <c r="A36" s="22"/>
      <c r="B36" s="35"/>
      <c r="C36" s="1204" t="s">
        <v>578</v>
      </c>
      <c r="D36" s="1205"/>
      <c r="E36" s="1206"/>
      <c r="F36" s="36">
        <v>2.64</v>
      </c>
      <c r="G36" s="37">
        <v>2.56</v>
      </c>
      <c r="H36" s="37">
        <v>1.97</v>
      </c>
      <c r="I36" s="37">
        <v>1.85</v>
      </c>
      <c r="J36" s="38">
        <v>0.8</v>
      </c>
      <c r="K36" s="22"/>
      <c r="L36" s="22"/>
      <c r="M36" s="22"/>
      <c r="N36" s="22"/>
      <c r="O36" s="22"/>
      <c r="P36" s="22"/>
    </row>
    <row r="37" spans="1:16" ht="39" customHeight="1">
      <c r="A37" s="22"/>
      <c r="B37" s="35"/>
      <c r="C37" s="1204" t="s">
        <v>579</v>
      </c>
      <c r="D37" s="1205"/>
      <c r="E37" s="1206"/>
      <c r="F37" s="36">
        <v>2.09</v>
      </c>
      <c r="G37" s="37">
        <v>0.93</v>
      </c>
      <c r="H37" s="37">
        <v>1.27</v>
      </c>
      <c r="I37" s="37">
        <v>0.49</v>
      </c>
      <c r="J37" s="38">
        <v>0.57999999999999996</v>
      </c>
      <c r="K37" s="22"/>
      <c r="L37" s="22"/>
      <c r="M37" s="22"/>
      <c r="N37" s="22"/>
      <c r="O37" s="22"/>
      <c r="P37" s="22"/>
    </row>
    <row r="38" spans="1:16" ht="39" customHeight="1">
      <c r="A38" s="22"/>
      <c r="B38" s="35"/>
      <c r="C38" s="1204" t="s">
        <v>580</v>
      </c>
      <c r="D38" s="1205"/>
      <c r="E38" s="1206"/>
      <c r="F38" s="36">
        <v>0.51</v>
      </c>
      <c r="G38" s="37">
        <v>0.57999999999999996</v>
      </c>
      <c r="H38" s="37">
        <v>0.15</v>
      </c>
      <c r="I38" s="37">
        <v>0.33</v>
      </c>
      <c r="J38" s="38">
        <v>0.24</v>
      </c>
      <c r="K38" s="22"/>
      <c r="L38" s="22"/>
      <c r="M38" s="22"/>
      <c r="N38" s="22"/>
      <c r="O38" s="22"/>
      <c r="P38" s="22"/>
    </row>
    <row r="39" spans="1:16" ht="39" customHeight="1">
      <c r="A39" s="22"/>
      <c r="B39" s="35"/>
      <c r="C39" s="1204" t="s">
        <v>581</v>
      </c>
      <c r="D39" s="1205"/>
      <c r="E39" s="1206"/>
      <c r="F39" s="36">
        <v>0.57999999999999996</v>
      </c>
      <c r="G39" s="37">
        <v>0.38</v>
      </c>
      <c r="H39" s="37">
        <v>0.68</v>
      </c>
      <c r="I39" s="37">
        <v>0.01</v>
      </c>
      <c r="J39" s="38">
        <v>0.03</v>
      </c>
      <c r="K39" s="22"/>
      <c r="L39" s="22"/>
      <c r="M39" s="22"/>
      <c r="N39" s="22"/>
      <c r="O39" s="22"/>
      <c r="P39" s="22"/>
    </row>
    <row r="40" spans="1:16" ht="39" customHeight="1">
      <c r="A40" s="22"/>
      <c r="B40" s="35"/>
      <c r="C40" s="1204" t="s">
        <v>582</v>
      </c>
      <c r="D40" s="1205"/>
      <c r="E40" s="1206"/>
      <c r="F40" s="36">
        <v>0.01</v>
      </c>
      <c r="G40" s="37">
        <v>0.01</v>
      </c>
      <c r="H40" s="37">
        <v>0.01</v>
      </c>
      <c r="I40" s="37">
        <v>0.01</v>
      </c>
      <c r="J40" s="38">
        <v>0.01</v>
      </c>
      <c r="K40" s="22"/>
      <c r="L40" s="22"/>
      <c r="M40" s="22"/>
      <c r="N40" s="22"/>
      <c r="O40" s="22"/>
      <c r="P40" s="22"/>
    </row>
    <row r="41" spans="1:16" ht="39" customHeight="1">
      <c r="A41" s="22"/>
      <c r="B41" s="35"/>
      <c r="C41" s="1204" t="s">
        <v>583</v>
      </c>
      <c r="D41" s="1205"/>
      <c r="E41" s="1206"/>
      <c r="F41" s="36">
        <v>0</v>
      </c>
      <c r="G41" s="37">
        <v>0</v>
      </c>
      <c r="H41" s="37">
        <v>0</v>
      </c>
      <c r="I41" s="37">
        <v>0</v>
      </c>
      <c r="J41" s="38">
        <v>0</v>
      </c>
      <c r="K41" s="22"/>
      <c r="L41" s="22"/>
      <c r="M41" s="22"/>
      <c r="N41" s="22"/>
      <c r="O41" s="22"/>
      <c r="P41" s="22"/>
    </row>
    <row r="42" spans="1:16" ht="39" customHeight="1">
      <c r="A42" s="22"/>
      <c r="B42" s="39"/>
      <c r="C42" s="1204" t="s">
        <v>584</v>
      </c>
      <c r="D42" s="1205"/>
      <c r="E42" s="1206"/>
      <c r="F42" s="36" t="s">
        <v>526</v>
      </c>
      <c r="G42" s="37" t="s">
        <v>526</v>
      </c>
      <c r="H42" s="37" t="s">
        <v>526</v>
      </c>
      <c r="I42" s="37" t="s">
        <v>526</v>
      </c>
      <c r="J42" s="38" t="s">
        <v>526</v>
      </c>
      <c r="K42" s="22"/>
      <c r="L42" s="22"/>
      <c r="M42" s="22"/>
      <c r="N42" s="22"/>
      <c r="O42" s="22"/>
      <c r="P42" s="22"/>
    </row>
    <row r="43" spans="1:16" ht="39" customHeight="1" thickBot="1">
      <c r="A43" s="22"/>
      <c r="B43" s="40"/>
      <c r="C43" s="1207" t="s">
        <v>585</v>
      </c>
      <c r="D43" s="1208"/>
      <c r="E43" s="1209"/>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bmkBY/Lvd1x7G5H5w+ZRyH9/6lXsfkOaGe6Us8Al9blsv08zu1G9zX8Cerxl/cMftNCM/EZ+9Ccdr9jxzUFjg==" saltValue="/W95BJ/3uoNPmVnixvXD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c r="A45" s="48"/>
      <c r="B45" s="1230" t="s">
        <v>11</v>
      </c>
      <c r="C45" s="1231"/>
      <c r="D45" s="58"/>
      <c r="E45" s="1236" t="s">
        <v>12</v>
      </c>
      <c r="F45" s="1236"/>
      <c r="G45" s="1236"/>
      <c r="H45" s="1236"/>
      <c r="I45" s="1236"/>
      <c r="J45" s="1237"/>
      <c r="K45" s="59">
        <v>42269</v>
      </c>
      <c r="L45" s="60">
        <v>45011</v>
      </c>
      <c r="M45" s="60">
        <v>46705</v>
      </c>
      <c r="N45" s="60">
        <v>47554</v>
      </c>
      <c r="O45" s="61">
        <v>49397</v>
      </c>
      <c r="P45" s="48"/>
      <c r="Q45" s="48"/>
      <c r="R45" s="48"/>
      <c r="S45" s="48"/>
      <c r="T45" s="48"/>
      <c r="U45" s="48"/>
    </row>
    <row r="46" spans="1:21" ht="30.75" customHeight="1">
      <c r="A46" s="48"/>
      <c r="B46" s="1232"/>
      <c r="C46" s="1233"/>
      <c r="D46" s="62"/>
      <c r="E46" s="1214" t="s">
        <v>13</v>
      </c>
      <c r="F46" s="1214"/>
      <c r="G46" s="1214"/>
      <c r="H46" s="1214"/>
      <c r="I46" s="1214"/>
      <c r="J46" s="1215"/>
      <c r="K46" s="63" t="s">
        <v>526</v>
      </c>
      <c r="L46" s="64" t="s">
        <v>526</v>
      </c>
      <c r="M46" s="64" t="s">
        <v>526</v>
      </c>
      <c r="N46" s="64" t="s">
        <v>526</v>
      </c>
      <c r="O46" s="65" t="s">
        <v>526</v>
      </c>
      <c r="P46" s="48"/>
      <c r="Q46" s="48"/>
      <c r="R46" s="48"/>
      <c r="S46" s="48"/>
      <c r="T46" s="48"/>
      <c r="U46" s="48"/>
    </row>
    <row r="47" spans="1:21" ht="30.75" customHeight="1">
      <c r="A47" s="48"/>
      <c r="B47" s="1232"/>
      <c r="C47" s="1233"/>
      <c r="D47" s="62"/>
      <c r="E47" s="1214" t="s">
        <v>14</v>
      </c>
      <c r="F47" s="1214"/>
      <c r="G47" s="1214"/>
      <c r="H47" s="1214"/>
      <c r="I47" s="1214"/>
      <c r="J47" s="1215"/>
      <c r="K47" s="63">
        <v>3333</v>
      </c>
      <c r="L47" s="64">
        <v>3333</v>
      </c>
      <c r="M47" s="64">
        <v>3333</v>
      </c>
      <c r="N47" s="64">
        <v>3333</v>
      </c>
      <c r="O47" s="65">
        <v>3333</v>
      </c>
      <c r="P47" s="48"/>
      <c r="Q47" s="48"/>
      <c r="R47" s="48"/>
      <c r="S47" s="48"/>
      <c r="T47" s="48"/>
      <c r="U47" s="48"/>
    </row>
    <row r="48" spans="1:21" ht="30.75" customHeight="1">
      <c r="A48" s="48"/>
      <c r="B48" s="1232"/>
      <c r="C48" s="1233"/>
      <c r="D48" s="62"/>
      <c r="E48" s="1214" t="s">
        <v>15</v>
      </c>
      <c r="F48" s="1214"/>
      <c r="G48" s="1214"/>
      <c r="H48" s="1214"/>
      <c r="I48" s="1214"/>
      <c r="J48" s="1215"/>
      <c r="K48" s="63">
        <v>5552</v>
      </c>
      <c r="L48" s="64">
        <v>5489</v>
      </c>
      <c r="M48" s="64">
        <v>4720</v>
      </c>
      <c r="N48" s="64">
        <v>5033</v>
      </c>
      <c r="O48" s="65">
        <v>4435</v>
      </c>
      <c r="P48" s="48"/>
      <c r="Q48" s="48"/>
      <c r="R48" s="48"/>
      <c r="S48" s="48"/>
      <c r="T48" s="48"/>
      <c r="U48" s="48"/>
    </row>
    <row r="49" spans="1:21" ht="30.75" customHeight="1">
      <c r="A49" s="48"/>
      <c r="B49" s="1232"/>
      <c r="C49" s="1233"/>
      <c r="D49" s="62"/>
      <c r="E49" s="1214" t="s">
        <v>16</v>
      </c>
      <c r="F49" s="1214"/>
      <c r="G49" s="1214"/>
      <c r="H49" s="1214"/>
      <c r="I49" s="1214"/>
      <c r="J49" s="1215"/>
      <c r="K49" s="63" t="s">
        <v>526</v>
      </c>
      <c r="L49" s="64" t="s">
        <v>526</v>
      </c>
      <c r="M49" s="64" t="s">
        <v>526</v>
      </c>
      <c r="N49" s="64" t="s">
        <v>526</v>
      </c>
      <c r="O49" s="65" t="s">
        <v>526</v>
      </c>
      <c r="P49" s="48"/>
      <c r="Q49" s="48"/>
      <c r="R49" s="48"/>
      <c r="S49" s="48"/>
      <c r="T49" s="48"/>
      <c r="U49" s="48"/>
    </row>
    <row r="50" spans="1:21" ht="30.75" customHeight="1">
      <c r="A50" s="48"/>
      <c r="B50" s="1232"/>
      <c r="C50" s="1233"/>
      <c r="D50" s="62"/>
      <c r="E50" s="1214" t="s">
        <v>17</v>
      </c>
      <c r="F50" s="1214"/>
      <c r="G50" s="1214"/>
      <c r="H50" s="1214"/>
      <c r="I50" s="1214"/>
      <c r="J50" s="1215"/>
      <c r="K50" s="63">
        <v>352</v>
      </c>
      <c r="L50" s="64">
        <v>355</v>
      </c>
      <c r="M50" s="64">
        <v>356</v>
      </c>
      <c r="N50" s="64">
        <v>366</v>
      </c>
      <c r="O50" s="65">
        <v>581</v>
      </c>
      <c r="P50" s="48"/>
      <c r="Q50" s="48"/>
      <c r="R50" s="48"/>
      <c r="S50" s="48"/>
      <c r="T50" s="48"/>
      <c r="U50" s="48"/>
    </row>
    <row r="51" spans="1:21" ht="30.75" customHeight="1">
      <c r="A51" s="48"/>
      <c r="B51" s="1234"/>
      <c r="C51" s="1235"/>
      <c r="D51" s="66"/>
      <c r="E51" s="1214" t="s">
        <v>18</v>
      </c>
      <c r="F51" s="1214"/>
      <c r="G51" s="1214"/>
      <c r="H51" s="1214"/>
      <c r="I51" s="1214"/>
      <c r="J51" s="1215"/>
      <c r="K51" s="63" t="s">
        <v>526</v>
      </c>
      <c r="L51" s="64" t="s">
        <v>526</v>
      </c>
      <c r="M51" s="64" t="s">
        <v>526</v>
      </c>
      <c r="N51" s="64" t="s">
        <v>526</v>
      </c>
      <c r="O51" s="65" t="s">
        <v>526</v>
      </c>
      <c r="P51" s="48"/>
      <c r="Q51" s="48"/>
      <c r="R51" s="48"/>
      <c r="S51" s="48"/>
      <c r="T51" s="48"/>
      <c r="U51" s="48"/>
    </row>
    <row r="52" spans="1:21" ht="30.75" customHeight="1">
      <c r="A52" s="48"/>
      <c r="B52" s="1212" t="s">
        <v>19</v>
      </c>
      <c r="C52" s="1213"/>
      <c r="D52" s="66"/>
      <c r="E52" s="1214" t="s">
        <v>20</v>
      </c>
      <c r="F52" s="1214"/>
      <c r="G52" s="1214"/>
      <c r="H52" s="1214"/>
      <c r="I52" s="1214"/>
      <c r="J52" s="1215"/>
      <c r="K52" s="63">
        <v>40416</v>
      </c>
      <c r="L52" s="64">
        <v>42135</v>
      </c>
      <c r="M52" s="64">
        <v>41772</v>
      </c>
      <c r="N52" s="64">
        <v>42794</v>
      </c>
      <c r="O52" s="65">
        <v>41621</v>
      </c>
      <c r="P52" s="48"/>
      <c r="Q52" s="48"/>
      <c r="R52" s="48"/>
      <c r="S52" s="48"/>
      <c r="T52" s="48"/>
      <c r="U52" s="48"/>
    </row>
    <row r="53" spans="1:21" ht="30.75" customHeight="1" thickBot="1">
      <c r="A53" s="48"/>
      <c r="B53" s="1216" t="s">
        <v>21</v>
      </c>
      <c r="C53" s="1217"/>
      <c r="D53" s="67"/>
      <c r="E53" s="1218" t="s">
        <v>22</v>
      </c>
      <c r="F53" s="1218"/>
      <c r="G53" s="1218"/>
      <c r="H53" s="1218"/>
      <c r="I53" s="1218"/>
      <c r="J53" s="1219"/>
      <c r="K53" s="68">
        <v>11090</v>
      </c>
      <c r="L53" s="69">
        <v>12053</v>
      </c>
      <c r="M53" s="69">
        <v>13342</v>
      </c>
      <c r="N53" s="69">
        <v>13492</v>
      </c>
      <c r="O53" s="70">
        <v>16125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c r="B57" s="1220" t="s">
        <v>25</v>
      </c>
      <c r="C57" s="1221"/>
      <c r="D57" s="1224" t="s">
        <v>26</v>
      </c>
      <c r="E57" s="1225"/>
      <c r="F57" s="1225"/>
      <c r="G57" s="1225"/>
      <c r="H57" s="1225"/>
      <c r="I57" s="1225"/>
      <c r="J57" s="1226"/>
      <c r="K57" s="83">
        <v>16800</v>
      </c>
      <c r="L57" s="84">
        <v>16800</v>
      </c>
      <c r="M57" s="84">
        <v>16800</v>
      </c>
      <c r="N57" s="84">
        <v>16800</v>
      </c>
      <c r="O57" s="85">
        <v>16800</v>
      </c>
    </row>
    <row r="58" spans="1:21" ht="31.5" customHeight="1" thickBot="1">
      <c r="B58" s="1222"/>
      <c r="C58" s="1223"/>
      <c r="D58" s="1227" t="s">
        <v>27</v>
      </c>
      <c r="E58" s="1228"/>
      <c r="F58" s="1228"/>
      <c r="G58" s="1228"/>
      <c r="H58" s="1228"/>
      <c r="I58" s="1228"/>
      <c r="J58" s="1229"/>
      <c r="K58" s="86">
        <v>15000</v>
      </c>
      <c r="L58" s="87">
        <v>15000</v>
      </c>
      <c r="M58" s="87">
        <v>15000</v>
      </c>
      <c r="N58" s="87">
        <v>15000</v>
      </c>
      <c r="O58" s="88">
        <v>15000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WpWBj9vH/6CfjG568mW13DM6lK8BVVZZrXwVDVziEhrR8Kctn+9qytJpbr2jUNsb23XrL77waySbZdUOR6fVQ==" saltValue="iBLC2bJjEKMaRSdhZtBcs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569</v>
      </c>
      <c r="J40" s="100" t="s">
        <v>570</v>
      </c>
      <c r="K40" s="100" t="s">
        <v>571</v>
      </c>
      <c r="L40" s="100" t="s">
        <v>572</v>
      </c>
      <c r="M40" s="101" t="s">
        <v>573</v>
      </c>
    </row>
    <row r="41" spans="2:13" ht="27.75" customHeight="1">
      <c r="B41" s="1250" t="s">
        <v>30</v>
      </c>
      <c r="C41" s="1251"/>
      <c r="D41" s="102"/>
      <c r="E41" s="1252" t="s">
        <v>31</v>
      </c>
      <c r="F41" s="1252"/>
      <c r="G41" s="1252"/>
      <c r="H41" s="1253"/>
      <c r="I41" s="103">
        <v>449515</v>
      </c>
      <c r="J41" s="104">
        <v>446961</v>
      </c>
      <c r="K41" s="104">
        <v>461232</v>
      </c>
      <c r="L41" s="104">
        <v>471864</v>
      </c>
      <c r="M41" s="105">
        <v>471043</v>
      </c>
    </row>
    <row r="42" spans="2:13" ht="27.75" customHeight="1">
      <c r="B42" s="1240"/>
      <c r="C42" s="1241"/>
      <c r="D42" s="106"/>
      <c r="E42" s="1244" t="s">
        <v>32</v>
      </c>
      <c r="F42" s="1244"/>
      <c r="G42" s="1244"/>
      <c r="H42" s="1245"/>
      <c r="I42" s="107">
        <v>2204</v>
      </c>
      <c r="J42" s="108">
        <v>1910</v>
      </c>
      <c r="K42" s="108">
        <v>1608</v>
      </c>
      <c r="L42" s="108">
        <v>5112</v>
      </c>
      <c r="M42" s="109">
        <v>4599</v>
      </c>
    </row>
    <row r="43" spans="2:13" ht="27.75" customHeight="1">
      <c r="B43" s="1240"/>
      <c r="C43" s="1241"/>
      <c r="D43" s="106"/>
      <c r="E43" s="1244" t="s">
        <v>33</v>
      </c>
      <c r="F43" s="1244"/>
      <c r="G43" s="1244"/>
      <c r="H43" s="1245"/>
      <c r="I43" s="107">
        <v>63269</v>
      </c>
      <c r="J43" s="108">
        <v>57595</v>
      </c>
      <c r="K43" s="108">
        <v>59105</v>
      </c>
      <c r="L43" s="108">
        <v>60801</v>
      </c>
      <c r="M43" s="109">
        <v>75693</v>
      </c>
    </row>
    <row r="44" spans="2:13" ht="27.75" customHeight="1">
      <c r="B44" s="1240"/>
      <c r="C44" s="1241"/>
      <c r="D44" s="106"/>
      <c r="E44" s="1244" t="s">
        <v>34</v>
      </c>
      <c r="F44" s="1244"/>
      <c r="G44" s="1244"/>
      <c r="H44" s="1245"/>
      <c r="I44" s="107" t="s">
        <v>526</v>
      </c>
      <c r="J44" s="108" t="s">
        <v>526</v>
      </c>
      <c r="K44" s="108" t="s">
        <v>526</v>
      </c>
      <c r="L44" s="108" t="s">
        <v>526</v>
      </c>
      <c r="M44" s="109" t="s">
        <v>526</v>
      </c>
    </row>
    <row r="45" spans="2:13" ht="27.75" customHeight="1">
      <c r="B45" s="1240"/>
      <c r="C45" s="1241"/>
      <c r="D45" s="106"/>
      <c r="E45" s="1244" t="s">
        <v>35</v>
      </c>
      <c r="F45" s="1244"/>
      <c r="G45" s="1244"/>
      <c r="H45" s="1245"/>
      <c r="I45" s="107">
        <v>49885</v>
      </c>
      <c r="J45" s="108">
        <v>52828</v>
      </c>
      <c r="K45" s="108">
        <v>77602</v>
      </c>
      <c r="L45" s="108">
        <v>74885</v>
      </c>
      <c r="M45" s="109">
        <v>74154</v>
      </c>
    </row>
    <row r="46" spans="2:13" ht="27.75" customHeight="1">
      <c r="B46" s="1240"/>
      <c r="C46" s="1241"/>
      <c r="D46" s="110"/>
      <c r="E46" s="1244" t="s">
        <v>36</v>
      </c>
      <c r="F46" s="1244"/>
      <c r="G46" s="1244"/>
      <c r="H46" s="1245"/>
      <c r="I46" s="107">
        <v>64</v>
      </c>
      <c r="J46" s="108">
        <v>716</v>
      </c>
      <c r="K46" s="108">
        <v>637</v>
      </c>
      <c r="L46" s="108">
        <v>530</v>
      </c>
      <c r="M46" s="109">
        <v>435</v>
      </c>
    </row>
    <row r="47" spans="2:13" ht="27.75" customHeight="1">
      <c r="B47" s="1240"/>
      <c r="C47" s="1241"/>
      <c r="D47" s="111"/>
      <c r="E47" s="1254" t="s">
        <v>37</v>
      </c>
      <c r="F47" s="1255"/>
      <c r="G47" s="1255"/>
      <c r="H47" s="1256"/>
      <c r="I47" s="107" t="s">
        <v>526</v>
      </c>
      <c r="J47" s="108" t="s">
        <v>526</v>
      </c>
      <c r="K47" s="108" t="s">
        <v>526</v>
      </c>
      <c r="L47" s="108" t="s">
        <v>526</v>
      </c>
      <c r="M47" s="109" t="s">
        <v>526</v>
      </c>
    </row>
    <row r="48" spans="2:13" ht="27.75" customHeight="1">
      <c r="B48" s="1240"/>
      <c r="C48" s="1241"/>
      <c r="D48" s="106"/>
      <c r="E48" s="1244" t="s">
        <v>38</v>
      </c>
      <c r="F48" s="1244"/>
      <c r="G48" s="1244"/>
      <c r="H48" s="1245"/>
      <c r="I48" s="107" t="s">
        <v>526</v>
      </c>
      <c r="J48" s="108" t="s">
        <v>526</v>
      </c>
      <c r="K48" s="108" t="s">
        <v>526</v>
      </c>
      <c r="L48" s="108" t="s">
        <v>526</v>
      </c>
      <c r="M48" s="109" t="s">
        <v>526</v>
      </c>
    </row>
    <row r="49" spans="2:13" ht="27.75" customHeight="1">
      <c r="B49" s="1242"/>
      <c r="C49" s="1243"/>
      <c r="D49" s="106"/>
      <c r="E49" s="1244" t="s">
        <v>39</v>
      </c>
      <c r="F49" s="1244"/>
      <c r="G49" s="1244"/>
      <c r="H49" s="1245"/>
      <c r="I49" s="107" t="s">
        <v>526</v>
      </c>
      <c r="J49" s="108" t="s">
        <v>526</v>
      </c>
      <c r="K49" s="108" t="s">
        <v>526</v>
      </c>
      <c r="L49" s="108" t="s">
        <v>526</v>
      </c>
      <c r="M49" s="109" t="s">
        <v>526</v>
      </c>
    </row>
    <row r="50" spans="2:13" ht="27.75" customHeight="1">
      <c r="B50" s="1238" t="s">
        <v>40</v>
      </c>
      <c r="C50" s="1239"/>
      <c r="D50" s="112"/>
      <c r="E50" s="1244" t="s">
        <v>41</v>
      </c>
      <c r="F50" s="1244"/>
      <c r="G50" s="1244"/>
      <c r="H50" s="1245"/>
      <c r="I50" s="107">
        <v>65962</v>
      </c>
      <c r="J50" s="108">
        <v>66613</v>
      </c>
      <c r="K50" s="108">
        <v>69129</v>
      </c>
      <c r="L50" s="108">
        <v>67555</v>
      </c>
      <c r="M50" s="109">
        <v>61315</v>
      </c>
    </row>
    <row r="51" spans="2:13" ht="27.75" customHeight="1">
      <c r="B51" s="1240"/>
      <c r="C51" s="1241"/>
      <c r="D51" s="106"/>
      <c r="E51" s="1244" t="s">
        <v>42</v>
      </c>
      <c r="F51" s="1244"/>
      <c r="G51" s="1244"/>
      <c r="H51" s="1245"/>
      <c r="I51" s="107">
        <v>91113</v>
      </c>
      <c r="J51" s="108">
        <v>96979</v>
      </c>
      <c r="K51" s="108">
        <v>99629</v>
      </c>
      <c r="L51" s="108">
        <v>103898</v>
      </c>
      <c r="M51" s="109">
        <v>98808</v>
      </c>
    </row>
    <row r="52" spans="2:13" ht="27.75" customHeight="1">
      <c r="B52" s="1242"/>
      <c r="C52" s="1243"/>
      <c r="D52" s="106"/>
      <c r="E52" s="1244" t="s">
        <v>43</v>
      </c>
      <c r="F52" s="1244"/>
      <c r="G52" s="1244"/>
      <c r="H52" s="1245"/>
      <c r="I52" s="107">
        <v>386272</v>
      </c>
      <c r="J52" s="108">
        <v>384048</v>
      </c>
      <c r="K52" s="108">
        <v>390685</v>
      </c>
      <c r="L52" s="108">
        <v>384431</v>
      </c>
      <c r="M52" s="109">
        <v>378372</v>
      </c>
    </row>
    <row r="53" spans="2:13" ht="27.75" customHeight="1" thickBot="1">
      <c r="B53" s="1246" t="s">
        <v>44</v>
      </c>
      <c r="C53" s="1247"/>
      <c r="D53" s="113"/>
      <c r="E53" s="1248" t="s">
        <v>45</v>
      </c>
      <c r="F53" s="1248"/>
      <c r="G53" s="1248"/>
      <c r="H53" s="1249"/>
      <c r="I53" s="114">
        <v>21591</v>
      </c>
      <c r="J53" s="115">
        <v>12370</v>
      </c>
      <c r="K53" s="115">
        <v>40743</v>
      </c>
      <c r="L53" s="115">
        <v>57308</v>
      </c>
      <c r="M53" s="116">
        <v>87430</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L1YJNmnKfnVSbn5WcfeKcOAWIcYJDZTygIIApKnzWONx3DEi4XYOLMF0Ck+fIQbmHj+wP2PsW46J1HeGnjwug==" saltValue="V2Ue6FctO2zFsIvMzlzh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0"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571</v>
      </c>
      <c r="G54" s="125" t="s">
        <v>572</v>
      </c>
      <c r="H54" s="126" t="s">
        <v>573</v>
      </c>
    </row>
    <row r="55" spans="2:8" ht="52.5" customHeight="1">
      <c r="B55" s="127"/>
      <c r="C55" s="1265" t="s">
        <v>48</v>
      </c>
      <c r="D55" s="1265"/>
      <c r="E55" s="1266"/>
      <c r="F55" s="128">
        <v>18991</v>
      </c>
      <c r="G55" s="128">
        <v>22769</v>
      </c>
      <c r="H55" s="129">
        <v>22748</v>
      </c>
    </row>
    <row r="56" spans="2:8" ht="52.5" customHeight="1">
      <c r="B56" s="130"/>
      <c r="C56" s="1267" t="s">
        <v>49</v>
      </c>
      <c r="D56" s="1267"/>
      <c r="E56" s="1268"/>
      <c r="F56" s="131">
        <v>7582</v>
      </c>
      <c r="G56" s="131">
        <v>4952</v>
      </c>
      <c r="H56" s="132">
        <v>2172</v>
      </c>
    </row>
    <row r="57" spans="2:8" ht="53.25" customHeight="1">
      <c r="B57" s="130"/>
      <c r="C57" s="1269" t="s">
        <v>50</v>
      </c>
      <c r="D57" s="1269"/>
      <c r="E57" s="1270"/>
      <c r="F57" s="133">
        <v>19765</v>
      </c>
      <c r="G57" s="133">
        <v>18420</v>
      </c>
      <c r="H57" s="134">
        <v>17646</v>
      </c>
    </row>
    <row r="58" spans="2:8" ht="45.75" customHeight="1">
      <c r="B58" s="135"/>
      <c r="C58" s="1257" t="s">
        <v>624</v>
      </c>
      <c r="D58" s="1258"/>
      <c r="E58" s="1259"/>
      <c r="F58" s="136">
        <v>4477</v>
      </c>
      <c r="G58" s="136">
        <v>4977</v>
      </c>
      <c r="H58" s="137">
        <v>5477</v>
      </c>
    </row>
    <row r="59" spans="2:8" ht="45.75" customHeight="1">
      <c r="B59" s="135"/>
      <c r="C59" s="1257" t="s">
        <v>625</v>
      </c>
      <c r="D59" s="1258"/>
      <c r="E59" s="1259"/>
      <c r="F59" s="136">
        <v>4000</v>
      </c>
      <c r="G59" s="136">
        <v>4000</v>
      </c>
      <c r="H59" s="137">
        <v>4000</v>
      </c>
    </row>
    <row r="60" spans="2:8" ht="45.75" customHeight="1">
      <c r="B60" s="135"/>
      <c r="C60" s="1257" t="s">
        <v>626</v>
      </c>
      <c r="D60" s="1258"/>
      <c r="E60" s="1259"/>
      <c r="F60" s="136">
        <v>3162</v>
      </c>
      <c r="G60" s="136">
        <v>3322</v>
      </c>
      <c r="H60" s="137">
        <v>3670</v>
      </c>
    </row>
    <row r="61" spans="2:8" ht="45.75" customHeight="1">
      <c r="B61" s="135"/>
      <c r="C61" s="1257" t="s">
        <v>627</v>
      </c>
      <c r="D61" s="1258"/>
      <c r="E61" s="1259"/>
      <c r="F61" s="136">
        <v>7154</v>
      </c>
      <c r="G61" s="136">
        <v>5155</v>
      </c>
      <c r="H61" s="137">
        <v>3655</v>
      </c>
    </row>
    <row r="62" spans="2:8" ht="45.75" customHeight="1" thickBot="1">
      <c r="B62" s="138"/>
      <c r="C62" s="1260" t="s">
        <v>628</v>
      </c>
      <c r="D62" s="1261"/>
      <c r="E62" s="1262"/>
      <c r="F62" s="139">
        <v>332</v>
      </c>
      <c r="G62" s="139">
        <v>325</v>
      </c>
      <c r="H62" s="140">
        <v>315</v>
      </c>
    </row>
    <row r="63" spans="2:8" ht="52.5" customHeight="1" thickBot="1">
      <c r="B63" s="141"/>
      <c r="C63" s="1263" t="s">
        <v>51</v>
      </c>
      <c r="D63" s="1263"/>
      <c r="E63" s="1264"/>
      <c r="F63" s="142">
        <v>46338</v>
      </c>
      <c r="G63" s="142">
        <v>46141</v>
      </c>
      <c r="H63" s="143">
        <v>42567</v>
      </c>
    </row>
    <row r="64" spans="2:8" ht="15" customHeight="1"/>
  </sheetData>
  <sheetProtection algorithmName="SHA-512" hashValue="F0mjxhFyQc389Oqblv6gPQOdYBaJr04qwljOEBCm+oTQm6uEi6yulUH5D83ENdbHx93niAE5yaE7M3U+1vD5bQ==" saltValue="7NPDIwV/XYx8ya6SrsA9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50" customWidth="1"/>
    <col min="2" max="8" width="13.33203125" style="150" customWidth="1"/>
    <col min="9" max="16384" width="11.109375" style="150"/>
  </cols>
  <sheetData>
    <row r="1" spans="1:8">
      <c r="A1" s="144"/>
      <c r="B1" s="145"/>
      <c r="C1" s="146"/>
      <c r="D1" s="147"/>
      <c r="E1" s="148"/>
      <c r="F1" s="148"/>
      <c r="G1" s="148"/>
      <c r="H1" s="149"/>
    </row>
    <row r="2" spans="1:8">
      <c r="A2" s="151"/>
      <c r="B2" s="152"/>
      <c r="C2" s="153"/>
      <c r="D2" s="154" t="s">
        <v>52</v>
      </c>
      <c r="E2" s="155"/>
      <c r="F2" s="156" t="s">
        <v>566</v>
      </c>
      <c r="G2" s="157"/>
      <c r="H2" s="158"/>
    </row>
    <row r="3" spans="1:8">
      <c r="A3" s="154" t="s">
        <v>559</v>
      </c>
      <c r="B3" s="159"/>
      <c r="C3" s="160"/>
      <c r="D3" s="161">
        <v>50740</v>
      </c>
      <c r="E3" s="162"/>
      <c r="F3" s="163">
        <v>51898</v>
      </c>
      <c r="G3" s="164"/>
      <c r="H3" s="165"/>
    </row>
    <row r="4" spans="1:8">
      <c r="A4" s="166"/>
      <c r="B4" s="167"/>
      <c r="C4" s="168"/>
      <c r="D4" s="169">
        <v>30763</v>
      </c>
      <c r="E4" s="170"/>
      <c r="F4" s="171">
        <v>25986</v>
      </c>
      <c r="G4" s="172"/>
      <c r="H4" s="173"/>
    </row>
    <row r="5" spans="1:8">
      <c r="A5" s="154" t="s">
        <v>561</v>
      </c>
      <c r="B5" s="159"/>
      <c r="C5" s="160"/>
      <c r="D5" s="161">
        <v>47067</v>
      </c>
      <c r="E5" s="162"/>
      <c r="F5" s="163">
        <v>51684</v>
      </c>
      <c r="G5" s="164"/>
      <c r="H5" s="165"/>
    </row>
    <row r="6" spans="1:8">
      <c r="A6" s="166"/>
      <c r="B6" s="167"/>
      <c r="C6" s="168"/>
      <c r="D6" s="169">
        <v>33607</v>
      </c>
      <c r="E6" s="170"/>
      <c r="F6" s="171">
        <v>26671</v>
      </c>
      <c r="G6" s="172"/>
      <c r="H6" s="173"/>
    </row>
    <row r="7" spans="1:8">
      <c r="A7" s="154" t="s">
        <v>562</v>
      </c>
      <c r="B7" s="159"/>
      <c r="C7" s="160"/>
      <c r="D7" s="161">
        <v>61078</v>
      </c>
      <c r="E7" s="162"/>
      <c r="F7" s="163">
        <v>52897</v>
      </c>
      <c r="G7" s="164"/>
      <c r="H7" s="165"/>
    </row>
    <row r="8" spans="1:8">
      <c r="A8" s="166"/>
      <c r="B8" s="167"/>
      <c r="C8" s="168"/>
      <c r="D8" s="169">
        <v>48001</v>
      </c>
      <c r="E8" s="170"/>
      <c r="F8" s="171">
        <v>27013</v>
      </c>
      <c r="G8" s="172"/>
      <c r="H8" s="173"/>
    </row>
    <row r="9" spans="1:8">
      <c r="A9" s="154" t="s">
        <v>563</v>
      </c>
      <c r="B9" s="159"/>
      <c r="C9" s="160"/>
      <c r="D9" s="161">
        <v>62747</v>
      </c>
      <c r="E9" s="162"/>
      <c r="F9" s="163">
        <v>54945</v>
      </c>
      <c r="G9" s="164"/>
      <c r="H9" s="165"/>
    </row>
    <row r="10" spans="1:8">
      <c r="A10" s="166"/>
      <c r="B10" s="167"/>
      <c r="C10" s="168"/>
      <c r="D10" s="169">
        <v>37116</v>
      </c>
      <c r="E10" s="170"/>
      <c r="F10" s="171">
        <v>29293</v>
      </c>
      <c r="G10" s="172"/>
      <c r="H10" s="173"/>
    </row>
    <row r="11" spans="1:8">
      <c r="A11" s="154" t="s">
        <v>564</v>
      </c>
      <c r="B11" s="159"/>
      <c r="C11" s="160"/>
      <c r="D11" s="161">
        <v>55672</v>
      </c>
      <c r="E11" s="162"/>
      <c r="F11" s="163">
        <v>57132</v>
      </c>
      <c r="G11" s="164"/>
      <c r="H11" s="165"/>
    </row>
    <row r="12" spans="1:8">
      <c r="A12" s="166"/>
      <c r="B12" s="167"/>
      <c r="C12" s="174"/>
      <c r="D12" s="169">
        <v>40277</v>
      </c>
      <c r="E12" s="170"/>
      <c r="F12" s="171">
        <v>30126</v>
      </c>
      <c r="G12" s="172"/>
      <c r="H12" s="173"/>
    </row>
    <row r="13" spans="1:8">
      <c r="A13" s="154"/>
      <c r="B13" s="159"/>
      <c r="C13" s="175"/>
      <c r="D13" s="176">
        <v>55461</v>
      </c>
      <c r="E13" s="177"/>
      <c r="F13" s="178">
        <v>53711</v>
      </c>
      <c r="G13" s="179"/>
      <c r="H13" s="165"/>
    </row>
    <row r="14" spans="1:8">
      <c r="A14" s="166"/>
      <c r="B14" s="167"/>
      <c r="C14" s="168"/>
      <c r="D14" s="169">
        <v>37953</v>
      </c>
      <c r="E14" s="170"/>
      <c r="F14" s="171">
        <v>27818</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1.98</v>
      </c>
      <c r="C19" s="180">
        <f>ROUND(VALUE(SUBSTITUTE(実質収支比率等に係る経年分析!G$48,"▲","-")),2)</f>
        <v>0.93</v>
      </c>
      <c r="D19" s="180">
        <f>ROUND(VALUE(SUBSTITUTE(実質収支比率等に係る経年分析!H$48,"▲","-")),2)</f>
        <v>1.28</v>
      </c>
      <c r="E19" s="180">
        <f>ROUND(VALUE(SUBSTITUTE(実質収支比率等に係る経年分析!I$48,"▲","-")),2)</f>
        <v>0.49</v>
      </c>
      <c r="F19" s="180">
        <f>ROUND(VALUE(SUBSTITUTE(実質収支比率等に係る経年分析!J$48,"▲","-")),2)</f>
        <v>0.57999999999999996</v>
      </c>
    </row>
    <row r="20" spans="1:11">
      <c r="A20" s="180" t="s">
        <v>55</v>
      </c>
      <c r="B20" s="180">
        <f>ROUND(VALUE(SUBSTITUTE(実質収支比率等に係る経年分析!F$47,"▲","-")),2)</f>
        <v>7.57</v>
      </c>
      <c r="C20" s="180">
        <f>ROUND(VALUE(SUBSTITUTE(実質収支比率等に係る経年分析!G$47,"▲","-")),2)</f>
        <v>7.44</v>
      </c>
      <c r="D20" s="180">
        <f>ROUND(VALUE(SUBSTITUTE(実質収支比率等に係る経年分析!H$47,"▲","-")),2)</f>
        <v>6.42</v>
      </c>
      <c r="E20" s="180">
        <f>ROUND(VALUE(SUBSTITUTE(実質収支比率等に係る経年分析!I$47,"▲","-")),2)</f>
        <v>7.61</v>
      </c>
      <c r="F20" s="180">
        <f>ROUND(VALUE(SUBSTITUTE(実質収支比率等に係る経年分析!J$47,"▲","-")),2)</f>
        <v>7.55</v>
      </c>
    </row>
    <row r="21" spans="1:11">
      <c r="A21" s="180" t="s">
        <v>56</v>
      </c>
      <c r="B21" s="180">
        <f>IF(ISNUMBER(VALUE(SUBSTITUTE(実質収支比率等に係る経年分析!F$49,"▲","-"))),ROUND(VALUE(SUBSTITUTE(実質収支比率等に係る経年分析!F$49,"▲","-")),2),NA())</f>
        <v>-0.34</v>
      </c>
      <c r="C21" s="180">
        <f>IF(ISNUMBER(VALUE(SUBSTITUTE(実質収支比率等に係る経年分析!G$49,"▲","-"))),ROUND(VALUE(SUBSTITUTE(実質収支比率等に係る経年分析!G$49,"▲","-")),2),NA())</f>
        <v>-0.88</v>
      </c>
      <c r="D21" s="180">
        <f>IF(ISNUMBER(VALUE(SUBSTITUTE(実質収支比率等に係る経年分析!H$49,"▲","-"))),ROUND(VALUE(SUBSTITUTE(実質収支比率等に係る経年分析!H$49,"▲","-")),2),NA())</f>
        <v>0.47</v>
      </c>
      <c r="E21" s="180">
        <f>IF(ISNUMBER(VALUE(SUBSTITUTE(実質収支比率等に係る経年分析!I$49,"▲","-"))),ROUND(VALUE(SUBSTITUTE(実質収支比率等に係る経年分析!I$49,"▲","-")),2),NA())</f>
        <v>0.49</v>
      </c>
      <c r="F21" s="180">
        <f>IF(ISNUMBER(VALUE(SUBSTITUTE(実質収支比率等に係る経年分析!J$49,"▲","-"))),ROUND(VALUE(SUBSTITUTE(実質収支比率等に係る経年分析!J$49,"▲","-")),2),NA())</f>
        <v>0.08</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さいたま市食肉中央卸売市場及びと畜場事業特別会計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さいたま市後期高齢者医療事業特別会計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c r="A31" s="181" t="str">
        <f>IF(連結実質赤字比率に係る赤字・黒字の構成分析!C$39="",NA(),連結実質赤字比率に係る赤字・黒字の構成分析!C$39)</f>
        <v>さいたま市国民健康保険事業特別会計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0.57999999999999996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c r="A32" s="181" t="str">
        <f>IF(連結実質赤字比率に係る赤字・黒字の構成分析!C$38="",NA(),連結実質赤字比率に係る赤字・黒字の構成分析!C$38)</f>
        <v>さいたま市介護保険事業特別会計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0.57999999999999996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0.57999999999999996</v>
      </c>
    </row>
    <row r="34" spans="1:16">
      <c r="A34" s="181" t="str">
        <f>IF(連結実質赤字比率に係る赤字・黒字の構成分析!C$36="",NA(),連結実質赤字比率に係る赤字・黒字の構成分析!C$36)</f>
        <v>さいたま市病院事業会計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2.56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v>
      </c>
    </row>
    <row r="35" spans="1:16">
      <c r="A35" s="181" t="str">
        <f>IF(連結実質赤字比率に係る赤字・黒字の構成分析!C$35="",NA(),連結実質赤字比率に係る赤字・黒字の構成分析!C$35)</f>
        <v>さいたま市下水道事業会計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0.79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1.54</v>
      </c>
    </row>
    <row r="36" spans="1:16">
      <c r="A36" s="181" t="str">
        <f>IF(連結実質赤字比率に係る赤字・黒字の構成分析!C$34="",NA(),連結実質赤字比率に係る赤字・黒字の構成分析!C$34)</f>
        <v>さいたま市水道事業会計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5.42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4.88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4.37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3.91</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40416</v>
      </c>
      <c r="E42" s="182"/>
      <c r="F42" s="182"/>
      <c r="G42" s="182">
        <f>'実質公債費比率（分子）の構造'!L$52</f>
        <v>42135</v>
      </c>
      <c r="H42" s="182"/>
      <c r="I42" s="182"/>
      <c r="J42" s="182">
        <f>'実質公債費比率（分子）の構造'!M$52</f>
        <v>41772</v>
      </c>
      <c r="K42" s="182"/>
      <c r="L42" s="182"/>
      <c r="M42" s="182">
        <f>'実質公債費比率（分子）の構造'!N$52</f>
        <v>42794</v>
      </c>
      <c r="N42" s="182"/>
      <c r="O42" s="182"/>
      <c r="P42" s="182">
        <f>'実質公債費比率（分子）の構造'!O$52</f>
        <v>41621</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352</v>
      </c>
      <c r="C44" s="182"/>
      <c r="D44" s="182"/>
      <c r="E44" s="182">
        <f>'実質公債費比率（分子）の構造'!L$50</f>
        <v>355</v>
      </c>
      <c r="F44" s="182"/>
      <c r="G44" s="182"/>
      <c r="H44" s="182">
        <f>'実質公債費比率（分子）の構造'!M$50</f>
        <v>356</v>
      </c>
      <c r="I44" s="182"/>
      <c r="J44" s="182"/>
      <c r="K44" s="182">
        <f>'実質公債費比率（分子）の構造'!N$50</f>
        <v>366</v>
      </c>
      <c r="L44" s="182"/>
      <c r="M44" s="182"/>
      <c r="N44" s="182">
        <f>'実質公債費比率（分子）の構造'!O$50</f>
        <v>581</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5552</v>
      </c>
      <c r="C46" s="182"/>
      <c r="D46" s="182"/>
      <c r="E46" s="182">
        <f>'実質公債費比率（分子）の構造'!L$48</f>
        <v>5489</v>
      </c>
      <c r="F46" s="182"/>
      <c r="G46" s="182"/>
      <c r="H46" s="182">
        <f>'実質公債費比率（分子）の構造'!M$48</f>
        <v>4720</v>
      </c>
      <c r="I46" s="182"/>
      <c r="J46" s="182"/>
      <c r="K46" s="182">
        <f>'実質公債費比率（分子）の構造'!N$48</f>
        <v>5033</v>
      </c>
      <c r="L46" s="182"/>
      <c r="M46" s="182"/>
      <c r="N46" s="182">
        <f>'実質公債費比率（分子）の構造'!O$48</f>
        <v>4435</v>
      </c>
      <c r="O46" s="182"/>
      <c r="P46" s="182"/>
    </row>
    <row r="47" spans="1:16">
      <c r="A47" s="182" t="s">
        <v>68</v>
      </c>
      <c r="B47" s="182">
        <f>'実質公債費比率（分子）の構造'!K$47</f>
        <v>3333</v>
      </c>
      <c r="C47" s="182"/>
      <c r="D47" s="182"/>
      <c r="E47" s="182">
        <f>'実質公債費比率（分子）の構造'!L$47</f>
        <v>3333</v>
      </c>
      <c r="F47" s="182"/>
      <c r="G47" s="182"/>
      <c r="H47" s="182">
        <f>'実質公債費比率（分子）の構造'!M$47</f>
        <v>3333</v>
      </c>
      <c r="I47" s="182"/>
      <c r="J47" s="182"/>
      <c r="K47" s="182">
        <f>'実質公債費比率（分子）の構造'!N$47</f>
        <v>3333</v>
      </c>
      <c r="L47" s="182"/>
      <c r="M47" s="182"/>
      <c r="N47" s="182">
        <f>'実質公債費比率（分子）の構造'!O$47</f>
        <v>3333</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42269</v>
      </c>
      <c r="C49" s="182"/>
      <c r="D49" s="182"/>
      <c r="E49" s="182">
        <f>'実質公債費比率（分子）の構造'!L$45</f>
        <v>45011</v>
      </c>
      <c r="F49" s="182"/>
      <c r="G49" s="182"/>
      <c r="H49" s="182">
        <f>'実質公債費比率（分子）の構造'!M$45</f>
        <v>46705</v>
      </c>
      <c r="I49" s="182"/>
      <c r="J49" s="182"/>
      <c r="K49" s="182">
        <f>'実質公債費比率（分子）の構造'!N$45</f>
        <v>47554</v>
      </c>
      <c r="L49" s="182"/>
      <c r="M49" s="182"/>
      <c r="N49" s="182">
        <f>'実質公債費比率（分子）の構造'!O$45</f>
        <v>49397</v>
      </c>
      <c r="O49" s="182"/>
      <c r="P49" s="182"/>
    </row>
    <row r="50" spans="1:16">
      <c r="A50" s="182" t="s">
        <v>71</v>
      </c>
      <c r="B50" s="182" t="e">
        <f>NA()</f>
        <v>#N/A</v>
      </c>
      <c r="C50" s="182">
        <f>IF(ISNUMBER('実質公債費比率（分子）の構造'!K$53),'実質公債費比率（分子）の構造'!K$53,NA())</f>
        <v>11090</v>
      </c>
      <c r="D50" s="182" t="e">
        <f>NA()</f>
        <v>#N/A</v>
      </c>
      <c r="E50" s="182" t="e">
        <f>NA()</f>
        <v>#N/A</v>
      </c>
      <c r="F50" s="182">
        <f>IF(ISNUMBER('実質公債費比率（分子）の構造'!L$53),'実質公債費比率（分子）の構造'!L$53,NA())</f>
        <v>12053</v>
      </c>
      <c r="G50" s="182" t="e">
        <f>NA()</f>
        <v>#N/A</v>
      </c>
      <c r="H50" s="182" t="e">
        <f>NA()</f>
        <v>#N/A</v>
      </c>
      <c r="I50" s="182">
        <f>IF(ISNUMBER('実質公債費比率（分子）の構造'!M$53),'実質公債費比率（分子）の構造'!M$53,NA())</f>
        <v>13342</v>
      </c>
      <c r="J50" s="182" t="e">
        <f>NA()</f>
        <v>#N/A</v>
      </c>
      <c r="K50" s="182" t="e">
        <f>NA()</f>
        <v>#N/A</v>
      </c>
      <c r="L50" s="182">
        <f>IF(ISNUMBER('実質公債費比率（分子）の構造'!N$53),'実質公債費比率（分子）の構造'!N$53,NA())</f>
        <v>13492</v>
      </c>
      <c r="M50" s="182" t="e">
        <f>NA()</f>
        <v>#N/A</v>
      </c>
      <c r="N50" s="182" t="e">
        <f>NA()</f>
        <v>#N/A</v>
      </c>
      <c r="O50" s="182">
        <f>IF(ISNUMBER('実質公債費比率（分子）の構造'!O$53),'実質公債費比率（分子）の構造'!O$53,NA())</f>
        <v>16125</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386272</v>
      </c>
      <c r="E56" s="181"/>
      <c r="F56" s="181"/>
      <c r="G56" s="181">
        <f>'将来負担比率（分子）の構造'!J$52</f>
        <v>384048</v>
      </c>
      <c r="H56" s="181"/>
      <c r="I56" s="181"/>
      <c r="J56" s="181">
        <f>'将来負担比率（分子）の構造'!K$52</f>
        <v>390685</v>
      </c>
      <c r="K56" s="181"/>
      <c r="L56" s="181"/>
      <c r="M56" s="181">
        <f>'将来負担比率（分子）の構造'!L$52</f>
        <v>384431</v>
      </c>
      <c r="N56" s="181"/>
      <c r="O56" s="181"/>
      <c r="P56" s="181">
        <f>'将来負担比率（分子）の構造'!M$52</f>
        <v>378372</v>
      </c>
    </row>
    <row r="57" spans="1:16">
      <c r="A57" s="181" t="s">
        <v>42</v>
      </c>
      <c r="B57" s="181"/>
      <c r="C57" s="181"/>
      <c r="D57" s="181">
        <f>'将来負担比率（分子）の構造'!I$51</f>
        <v>91113</v>
      </c>
      <c r="E57" s="181"/>
      <c r="F57" s="181"/>
      <c r="G57" s="181">
        <f>'将来負担比率（分子）の構造'!J$51</f>
        <v>96979</v>
      </c>
      <c r="H57" s="181"/>
      <c r="I57" s="181"/>
      <c r="J57" s="181">
        <f>'将来負担比率（分子）の構造'!K$51</f>
        <v>99629</v>
      </c>
      <c r="K57" s="181"/>
      <c r="L57" s="181"/>
      <c r="M57" s="181">
        <f>'将来負担比率（分子）の構造'!L$51</f>
        <v>103898</v>
      </c>
      <c r="N57" s="181"/>
      <c r="O57" s="181"/>
      <c r="P57" s="181">
        <f>'将来負担比率（分子）の構造'!M$51</f>
        <v>98808</v>
      </c>
    </row>
    <row r="58" spans="1:16">
      <c r="A58" s="181" t="s">
        <v>41</v>
      </c>
      <c r="B58" s="181"/>
      <c r="C58" s="181"/>
      <c r="D58" s="181">
        <f>'将来負担比率（分子）の構造'!I$50</f>
        <v>65962</v>
      </c>
      <c r="E58" s="181"/>
      <c r="F58" s="181"/>
      <c r="G58" s="181">
        <f>'将来負担比率（分子）の構造'!J$50</f>
        <v>66613</v>
      </c>
      <c r="H58" s="181"/>
      <c r="I58" s="181"/>
      <c r="J58" s="181">
        <f>'将来負担比率（分子）の構造'!K$50</f>
        <v>69129</v>
      </c>
      <c r="K58" s="181"/>
      <c r="L58" s="181"/>
      <c r="M58" s="181">
        <f>'将来負担比率（分子）の構造'!L$50</f>
        <v>67555</v>
      </c>
      <c r="N58" s="181"/>
      <c r="O58" s="181"/>
      <c r="P58" s="181">
        <f>'将来負担比率（分子）の構造'!M$50</f>
        <v>61315</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64</v>
      </c>
      <c r="C61" s="181"/>
      <c r="D61" s="181"/>
      <c r="E61" s="181">
        <f>'将来負担比率（分子）の構造'!J$46</f>
        <v>716</v>
      </c>
      <c r="F61" s="181"/>
      <c r="G61" s="181"/>
      <c r="H61" s="181">
        <f>'将来負担比率（分子）の構造'!K$46</f>
        <v>637</v>
      </c>
      <c r="I61" s="181"/>
      <c r="J61" s="181"/>
      <c r="K61" s="181">
        <f>'将来負担比率（分子）の構造'!L$46</f>
        <v>530</v>
      </c>
      <c r="L61" s="181"/>
      <c r="M61" s="181"/>
      <c r="N61" s="181">
        <f>'将来負担比率（分子）の構造'!M$46</f>
        <v>435</v>
      </c>
      <c r="O61" s="181"/>
      <c r="P61" s="181"/>
    </row>
    <row r="62" spans="1:16">
      <c r="A62" s="181" t="s">
        <v>35</v>
      </c>
      <c r="B62" s="181">
        <f>'将来負担比率（分子）の構造'!I$45</f>
        <v>49885</v>
      </c>
      <c r="C62" s="181"/>
      <c r="D62" s="181"/>
      <c r="E62" s="181">
        <f>'将来負担比率（分子）の構造'!J$45</f>
        <v>52828</v>
      </c>
      <c r="F62" s="181"/>
      <c r="G62" s="181"/>
      <c r="H62" s="181">
        <f>'将来負担比率（分子）の構造'!K$45</f>
        <v>77602</v>
      </c>
      <c r="I62" s="181"/>
      <c r="J62" s="181"/>
      <c r="K62" s="181">
        <f>'将来負担比率（分子）の構造'!L$45</f>
        <v>74885</v>
      </c>
      <c r="L62" s="181"/>
      <c r="M62" s="181"/>
      <c r="N62" s="181">
        <f>'将来負担比率（分子）の構造'!M$45</f>
        <v>74154</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63269</v>
      </c>
      <c r="C64" s="181"/>
      <c r="D64" s="181"/>
      <c r="E64" s="181">
        <f>'将来負担比率（分子）の構造'!J$43</f>
        <v>57595</v>
      </c>
      <c r="F64" s="181"/>
      <c r="G64" s="181"/>
      <c r="H64" s="181">
        <f>'将来負担比率（分子）の構造'!K$43</f>
        <v>59105</v>
      </c>
      <c r="I64" s="181"/>
      <c r="J64" s="181"/>
      <c r="K64" s="181">
        <f>'将来負担比率（分子）の構造'!L$43</f>
        <v>60801</v>
      </c>
      <c r="L64" s="181"/>
      <c r="M64" s="181"/>
      <c r="N64" s="181">
        <f>'将来負担比率（分子）の構造'!M$43</f>
        <v>75693</v>
      </c>
      <c r="O64" s="181"/>
      <c r="P64" s="181"/>
    </row>
    <row r="65" spans="1:16">
      <c r="A65" s="181" t="s">
        <v>32</v>
      </c>
      <c r="B65" s="181">
        <f>'将来負担比率（分子）の構造'!I$42</f>
        <v>2204</v>
      </c>
      <c r="C65" s="181"/>
      <c r="D65" s="181"/>
      <c r="E65" s="181">
        <f>'将来負担比率（分子）の構造'!J$42</f>
        <v>1910</v>
      </c>
      <c r="F65" s="181"/>
      <c r="G65" s="181"/>
      <c r="H65" s="181">
        <f>'将来負担比率（分子）の構造'!K$42</f>
        <v>1608</v>
      </c>
      <c r="I65" s="181"/>
      <c r="J65" s="181"/>
      <c r="K65" s="181">
        <f>'将来負担比率（分子）の構造'!L$42</f>
        <v>5112</v>
      </c>
      <c r="L65" s="181"/>
      <c r="M65" s="181"/>
      <c r="N65" s="181">
        <f>'将来負担比率（分子）の構造'!M$42</f>
        <v>4599</v>
      </c>
      <c r="O65" s="181"/>
      <c r="P65" s="181"/>
    </row>
    <row r="66" spans="1:16">
      <c r="A66" s="181" t="s">
        <v>31</v>
      </c>
      <c r="B66" s="181">
        <f>'将来負担比率（分子）の構造'!I$41</f>
        <v>449515</v>
      </c>
      <c r="C66" s="181"/>
      <c r="D66" s="181"/>
      <c r="E66" s="181">
        <f>'将来負担比率（分子）の構造'!J$41</f>
        <v>446961</v>
      </c>
      <c r="F66" s="181"/>
      <c r="G66" s="181"/>
      <c r="H66" s="181">
        <f>'将来負担比率（分子）の構造'!K$41</f>
        <v>461232</v>
      </c>
      <c r="I66" s="181"/>
      <c r="J66" s="181"/>
      <c r="K66" s="181">
        <f>'将来負担比率（分子）の構造'!L$41</f>
        <v>471864</v>
      </c>
      <c r="L66" s="181"/>
      <c r="M66" s="181"/>
      <c r="N66" s="181">
        <f>'将来負担比率（分子）の構造'!M$41</f>
        <v>471043</v>
      </c>
      <c r="O66" s="181"/>
      <c r="P66" s="181"/>
    </row>
    <row r="67" spans="1:16">
      <c r="A67" s="181" t="s">
        <v>75</v>
      </c>
      <c r="B67" s="181" t="e">
        <f>NA()</f>
        <v>#N/A</v>
      </c>
      <c r="C67" s="181">
        <f>IF(ISNUMBER('将来負担比率（分子）の構造'!I$53), IF('将来負担比率（分子）の構造'!I$53 &lt; 0, 0, '将来負担比率（分子）の構造'!I$53), NA())</f>
        <v>21591</v>
      </c>
      <c r="D67" s="181" t="e">
        <f>NA()</f>
        <v>#N/A</v>
      </c>
      <c r="E67" s="181" t="e">
        <f>NA()</f>
        <v>#N/A</v>
      </c>
      <c r="F67" s="181">
        <f>IF(ISNUMBER('将来負担比率（分子）の構造'!J$53), IF('将来負担比率（分子）の構造'!J$53 &lt; 0, 0, '将来負担比率（分子）の構造'!J$53), NA())</f>
        <v>12370</v>
      </c>
      <c r="G67" s="181" t="e">
        <f>NA()</f>
        <v>#N/A</v>
      </c>
      <c r="H67" s="181" t="e">
        <f>NA()</f>
        <v>#N/A</v>
      </c>
      <c r="I67" s="181">
        <f>IF(ISNUMBER('将来負担比率（分子）の構造'!K$53), IF('将来負担比率（分子）の構造'!K$53 &lt; 0, 0, '将来負担比率（分子）の構造'!K$53), NA())</f>
        <v>40743</v>
      </c>
      <c r="J67" s="181" t="e">
        <f>NA()</f>
        <v>#N/A</v>
      </c>
      <c r="K67" s="181" t="e">
        <f>NA()</f>
        <v>#N/A</v>
      </c>
      <c r="L67" s="181">
        <f>IF(ISNUMBER('将来負担比率（分子）の構造'!L$53), IF('将来負担比率（分子）の構造'!L$53 &lt; 0, 0, '将来負担比率（分子）の構造'!L$53), NA())</f>
        <v>57308</v>
      </c>
      <c r="M67" s="181" t="e">
        <f>NA()</f>
        <v>#N/A</v>
      </c>
      <c r="N67" s="181" t="e">
        <f>NA()</f>
        <v>#N/A</v>
      </c>
      <c r="O67" s="181">
        <f>IF(ISNUMBER('将来負担比率（分子）の構造'!M$53), IF('将来負担比率（分子）の構造'!M$53 &lt; 0, 0, '将来負担比率（分子）の構造'!M$53), NA())</f>
        <v>87430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18991</v>
      </c>
      <c r="C72" s="185">
        <f>基金残高に係る経年分析!G55</f>
        <v>22769</v>
      </c>
      <c r="D72" s="185">
        <f>基金残高に係る経年分析!H55</f>
        <v>22748</v>
      </c>
    </row>
    <row r="73" spans="1:16">
      <c r="A73" s="184" t="s">
        <v>78</v>
      </c>
      <c r="B73" s="185">
        <f>基金残高に係る経年分析!F56</f>
        <v>7582</v>
      </c>
      <c r="C73" s="185">
        <f>基金残高に係る経年分析!G56</f>
        <v>4952</v>
      </c>
      <c r="D73" s="185">
        <f>基金残高に係る経年分析!H56</f>
        <v>2172</v>
      </c>
    </row>
    <row r="74" spans="1:16">
      <c r="A74" s="184" t="s">
        <v>79</v>
      </c>
      <c r="B74" s="185">
        <f>基金残高に係る経年分析!F57</f>
        <v>19765</v>
      </c>
      <c r="C74" s="185">
        <f>基金残高に係る経年分析!G57</f>
        <v>18420</v>
      </c>
      <c r="D74" s="185">
        <f>基金残高に係る経年分析!H57</f>
        <v>17646</v>
      </c>
    </row>
  </sheetData>
  <sheetProtection algorithmName="SHA-512" hashValue="LQ/nDSR/Wqj4yvu0N5av5MExJKUzjWXJwMghMwrEYS5fVhOUM7kplCL56I4LqLRd0mKUJeHQoga1BgLIaOw9hg==" saltValue="NhDY1OtWFCkkAqQGL35Jj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cols>
    <col min="1" max="95" width="1.6640625" style="226" customWidth="1"/>
    <col min="96" max="133" width="1.6640625" style="242" customWidth="1"/>
    <col min="134" max="143" width="1.6640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214</v>
      </c>
      <c r="DI1" s="760"/>
      <c r="DJ1" s="760"/>
      <c r="DK1" s="760"/>
      <c r="DL1" s="760"/>
      <c r="DM1" s="760"/>
      <c r="DN1" s="761"/>
      <c r="DO1" s="226"/>
      <c r="DP1" s="759" t="s">
        <v>215</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1" t="s">
        <v>217</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218</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219</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c r="B4" s="701" t="s">
        <v>1</v>
      </c>
      <c r="C4" s="702"/>
      <c r="D4" s="702"/>
      <c r="E4" s="702"/>
      <c r="F4" s="702"/>
      <c r="G4" s="702"/>
      <c r="H4" s="702"/>
      <c r="I4" s="702"/>
      <c r="J4" s="702"/>
      <c r="K4" s="702"/>
      <c r="L4" s="702"/>
      <c r="M4" s="702"/>
      <c r="N4" s="702"/>
      <c r="O4" s="702"/>
      <c r="P4" s="702"/>
      <c r="Q4" s="703"/>
      <c r="R4" s="701" t="s">
        <v>220</v>
      </c>
      <c r="S4" s="702"/>
      <c r="T4" s="702"/>
      <c r="U4" s="702"/>
      <c r="V4" s="702"/>
      <c r="W4" s="702"/>
      <c r="X4" s="702"/>
      <c r="Y4" s="703"/>
      <c r="Z4" s="701" t="s">
        <v>221</v>
      </c>
      <c r="AA4" s="702"/>
      <c r="AB4" s="702"/>
      <c r="AC4" s="703"/>
      <c r="AD4" s="701" t="s">
        <v>222</v>
      </c>
      <c r="AE4" s="702"/>
      <c r="AF4" s="702"/>
      <c r="AG4" s="702"/>
      <c r="AH4" s="702"/>
      <c r="AI4" s="702"/>
      <c r="AJ4" s="702"/>
      <c r="AK4" s="703"/>
      <c r="AL4" s="701" t="s">
        <v>221</v>
      </c>
      <c r="AM4" s="702"/>
      <c r="AN4" s="702"/>
      <c r="AO4" s="703"/>
      <c r="AP4" s="762" t="s">
        <v>223</v>
      </c>
      <c r="AQ4" s="762"/>
      <c r="AR4" s="762"/>
      <c r="AS4" s="762"/>
      <c r="AT4" s="762"/>
      <c r="AU4" s="762"/>
      <c r="AV4" s="762"/>
      <c r="AW4" s="762"/>
      <c r="AX4" s="762"/>
      <c r="AY4" s="762"/>
      <c r="AZ4" s="762"/>
      <c r="BA4" s="762"/>
      <c r="BB4" s="762"/>
      <c r="BC4" s="762"/>
      <c r="BD4" s="762"/>
      <c r="BE4" s="762"/>
      <c r="BF4" s="762"/>
      <c r="BG4" s="762" t="s">
        <v>224</v>
      </c>
      <c r="BH4" s="762"/>
      <c r="BI4" s="762"/>
      <c r="BJ4" s="762"/>
      <c r="BK4" s="762"/>
      <c r="BL4" s="762"/>
      <c r="BM4" s="762"/>
      <c r="BN4" s="762"/>
      <c r="BO4" s="762" t="s">
        <v>221</v>
      </c>
      <c r="BP4" s="762"/>
      <c r="BQ4" s="762"/>
      <c r="BR4" s="762"/>
      <c r="BS4" s="762" t="s">
        <v>225</v>
      </c>
      <c r="BT4" s="762"/>
      <c r="BU4" s="762"/>
      <c r="BV4" s="762"/>
      <c r="BW4" s="762"/>
      <c r="BX4" s="762"/>
      <c r="BY4" s="762"/>
      <c r="BZ4" s="762"/>
      <c r="CA4" s="762"/>
      <c r="CB4" s="762"/>
      <c r="CD4" s="744" t="s">
        <v>226</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c r="B5" s="706" t="s">
        <v>227</v>
      </c>
      <c r="C5" s="707"/>
      <c r="D5" s="707"/>
      <c r="E5" s="707"/>
      <c r="F5" s="707"/>
      <c r="G5" s="707"/>
      <c r="H5" s="707"/>
      <c r="I5" s="707"/>
      <c r="J5" s="707"/>
      <c r="K5" s="707"/>
      <c r="L5" s="707"/>
      <c r="M5" s="707"/>
      <c r="N5" s="707"/>
      <c r="O5" s="707"/>
      <c r="P5" s="707"/>
      <c r="Q5" s="708"/>
      <c r="R5" s="695">
        <v>274011537</v>
      </c>
      <c r="S5" s="696"/>
      <c r="T5" s="696"/>
      <c r="U5" s="696"/>
      <c r="V5" s="696"/>
      <c r="W5" s="696"/>
      <c r="X5" s="696"/>
      <c r="Y5" s="739"/>
      <c r="Z5" s="757">
        <v>49.5</v>
      </c>
      <c r="AA5" s="757"/>
      <c r="AB5" s="757"/>
      <c r="AC5" s="757"/>
      <c r="AD5" s="758">
        <v>255433771</v>
      </c>
      <c r="AE5" s="758"/>
      <c r="AF5" s="758"/>
      <c r="AG5" s="758"/>
      <c r="AH5" s="758"/>
      <c r="AI5" s="758"/>
      <c r="AJ5" s="758"/>
      <c r="AK5" s="758"/>
      <c r="AL5" s="740">
        <v>84.8</v>
      </c>
      <c r="AM5" s="711"/>
      <c r="AN5" s="711"/>
      <c r="AO5" s="741"/>
      <c r="AP5" s="706" t="s">
        <v>228</v>
      </c>
      <c r="AQ5" s="707"/>
      <c r="AR5" s="707"/>
      <c r="AS5" s="707"/>
      <c r="AT5" s="707"/>
      <c r="AU5" s="707"/>
      <c r="AV5" s="707"/>
      <c r="AW5" s="707"/>
      <c r="AX5" s="707"/>
      <c r="AY5" s="707"/>
      <c r="AZ5" s="707"/>
      <c r="BA5" s="707"/>
      <c r="BB5" s="707"/>
      <c r="BC5" s="707"/>
      <c r="BD5" s="707"/>
      <c r="BE5" s="707"/>
      <c r="BF5" s="708"/>
      <c r="BG5" s="640">
        <v>250620721</v>
      </c>
      <c r="BH5" s="641"/>
      <c r="BI5" s="641"/>
      <c r="BJ5" s="641"/>
      <c r="BK5" s="641"/>
      <c r="BL5" s="641"/>
      <c r="BM5" s="641"/>
      <c r="BN5" s="642"/>
      <c r="BO5" s="677">
        <v>91.5</v>
      </c>
      <c r="BP5" s="677"/>
      <c r="BQ5" s="677"/>
      <c r="BR5" s="677"/>
      <c r="BS5" s="678">
        <v>3929749</v>
      </c>
      <c r="BT5" s="678"/>
      <c r="BU5" s="678"/>
      <c r="BV5" s="678"/>
      <c r="BW5" s="678"/>
      <c r="BX5" s="678"/>
      <c r="BY5" s="678"/>
      <c r="BZ5" s="678"/>
      <c r="CA5" s="678"/>
      <c r="CB5" s="737"/>
      <c r="CD5" s="744" t="s">
        <v>223</v>
      </c>
      <c r="CE5" s="745"/>
      <c r="CF5" s="745"/>
      <c r="CG5" s="745"/>
      <c r="CH5" s="745"/>
      <c r="CI5" s="745"/>
      <c r="CJ5" s="745"/>
      <c r="CK5" s="745"/>
      <c r="CL5" s="745"/>
      <c r="CM5" s="745"/>
      <c r="CN5" s="745"/>
      <c r="CO5" s="745"/>
      <c r="CP5" s="745"/>
      <c r="CQ5" s="746"/>
      <c r="CR5" s="744" t="s">
        <v>229</v>
      </c>
      <c r="CS5" s="745"/>
      <c r="CT5" s="745"/>
      <c r="CU5" s="745"/>
      <c r="CV5" s="745"/>
      <c r="CW5" s="745"/>
      <c r="CX5" s="745"/>
      <c r="CY5" s="746"/>
      <c r="CZ5" s="744" t="s">
        <v>221</v>
      </c>
      <c r="DA5" s="745"/>
      <c r="DB5" s="745"/>
      <c r="DC5" s="746"/>
      <c r="DD5" s="744" t="s">
        <v>230</v>
      </c>
      <c r="DE5" s="745"/>
      <c r="DF5" s="745"/>
      <c r="DG5" s="745"/>
      <c r="DH5" s="745"/>
      <c r="DI5" s="745"/>
      <c r="DJ5" s="745"/>
      <c r="DK5" s="745"/>
      <c r="DL5" s="745"/>
      <c r="DM5" s="745"/>
      <c r="DN5" s="745"/>
      <c r="DO5" s="745"/>
      <c r="DP5" s="746"/>
      <c r="DQ5" s="744" t="s">
        <v>231</v>
      </c>
      <c r="DR5" s="745"/>
      <c r="DS5" s="745"/>
      <c r="DT5" s="745"/>
      <c r="DU5" s="745"/>
      <c r="DV5" s="745"/>
      <c r="DW5" s="745"/>
      <c r="DX5" s="745"/>
      <c r="DY5" s="745"/>
      <c r="DZ5" s="745"/>
      <c r="EA5" s="745"/>
      <c r="EB5" s="745"/>
      <c r="EC5" s="746"/>
    </row>
    <row r="6" spans="2:143" ht="11.25" customHeight="1">
      <c r="B6" s="637" t="s">
        <v>232</v>
      </c>
      <c r="C6" s="638"/>
      <c r="D6" s="638"/>
      <c r="E6" s="638"/>
      <c r="F6" s="638"/>
      <c r="G6" s="638"/>
      <c r="H6" s="638"/>
      <c r="I6" s="638"/>
      <c r="J6" s="638"/>
      <c r="K6" s="638"/>
      <c r="L6" s="638"/>
      <c r="M6" s="638"/>
      <c r="N6" s="638"/>
      <c r="O6" s="638"/>
      <c r="P6" s="638"/>
      <c r="Q6" s="639"/>
      <c r="R6" s="640">
        <v>2896766</v>
      </c>
      <c r="S6" s="641"/>
      <c r="T6" s="641"/>
      <c r="U6" s="641"/>
      <c r="V6" s="641"/>
      <c r="W6" s="641"/>
      <c r="X6" s="641"/>
      <c r="Y6" s="642"/>
      <c r="Z6" s="677">
        <v>0.5</v>
      </c>
      <c r="AA6" s="677"/>
      <c r="AB6" s="677"/>
      <c r="AC6" s="677"/>
      <c r="AD6" s="678">
        <v>2896766</v>
      </c>
      <c r="AE6" s="678"/>
      <c r="AF6" s="678"/>
      <c r="AG6" s="678"/>
      <c r="AH6" s="678"/>
      <c r="AI6" s="678"/>
      <c r="AJ6" s="678"/>
      <c r="AK6" s="678"/>
      <c r="AL6" s="643">
        <v>1</v>
      </c>
      <c r="AM6" s="644"/>
      <c r="AN6" s="644"/>
      <c r="AO6" s="679"/>
      <c r="AP6" s="637" t="s">
        <v>233</v>
      </c>
      <c r="AQ6" s="638"/>
      <c r="AR6" s="638"/>
      <c r="AS6" s="638"/>
      <c r="AT6" s="638"/>
      <c r="AU6" s="638"/>
      <c r="AV6" s="638"/>
      <c r="AW6" s="638"/>
      <c r="AX6" s="638"/>
      <c r="AY6" s="638"/>
      <c r="AZ6" s="638"/>
      <c r="BA6" s="638"/>
      <c r="BB6" s="638"/>
      <c r="BC6" s="638"/>
      <c r="BD6" s="638"/>
      <c r="BE6" s="638"/>
      <c r="BF6" s="639"/>
      <c r="BG6" s="640">
        <v>250620721</v>
      </c>
      <c r="BH6" s="641"/>
      <c r="BI6" s="641"/>
      <c r="BJ6" s="641"/>
      <c r="BK6" s="641"/>
      <c r="BL6" s="641"/>
      <c r="BM6" s="641"/>
      <c r="BN6" s="642"/>
      <c r="BO6" s="677">
        <v>91.5</v>
      </c>
      <c r="BP6" s="677"/>
      <c r="BQ6" s="677"/>
      <c r="BR6" s="677"/>
      <c r="BS6" s="678">
        <v>3929749</v>
      </c>
      <c r="BT6" s="678"/>
      <c r="BU6" s="678"/>
      <c r="BV6" s="678"/>
      <c r="BW6" s="678"/>
      <c r="BX6" s="678"/>
      <c r="BY6" s="678"/>
      <c r="BZ6" s="678"/>
      <c r="CA6" s="678"/>
      <c r="CB6" s="737"/>
      <c r="CD6" s="698" t="s">
        <v>234</v>
      </c>
      <c r="CE6" s="699"/>
      <c r="CF6" s="699"/>
      <c r="CG6" s="699"/>
      <c r="CH6" s="699"/>
      <c r="CI6" s="699"/>
      <c r="CJ6" s="699"/>
      <c r="CK6" s="699"/>
      <c r="CL6" s="699"/>
      <c r="CM6" s="699"/>
      <c r="CN6" s="699"/>
      <c r="CO6" s="699"/>
      <c r="CP6" s="699"/>
      <c r="CQ6" s="700"/>
      <c r="CR6" s="640">
        <v>1602555</v>
      </c>
      <c r="CS6" s="641"/>
      <c r="CT6" s="641"/>
      <c r="CU6" s="641"/>
      <c r="CV6" s="641"/>
      <c r="CW6" s="641"/>
      <c r="CX6" s="641"/>
      <c r="CY6" s="642"/>
      <c r="CZ6" s="740">
        <v>0.3</v>
      </c>
      <c r="DA6" s="711"/>
      <c r="DB6" s="711"/>
      <c r="DC6" s="743"/>
      <c r="DD6" s="646" t="s">
        <v>182</v>
      </c>
      <c r="DE6" s="641"/>
      <c r="DF6" s="641"/>
      <c r="DG6" s="641"/>
      <c r="DH6" s="641"/>
      <c r="DI6" s="641"/>
      <c r="DJ6" s="641"/>
      <c r="DK6" s="641"/>
      <c r="DL6" s="641"/>
      <c r="DM6" s="641"/>
      <c r="DN6" s="641"/>
      <c r="DO6" s="641"/>
      <c r="DP6" s="642"/>
      <c r="DQ6" s="646">
        <v>1601802</v>
      </c>
      <c r="DR6" s="641"/>
      <c r="DS6" s="641"/>
      <c r="DT6" s="641"/>
      <c r="DU6" s="641"/>
      <c r="DV6" s="641"/>
      <c r="DW6" s="641"/>
      <c r="DX6" s="641"/>
      <c r="DY6" s="641"/>
      <c r="DZ6" s="641"/>
      <c r="EA6" s="641"/>
      <c r="EB6" s="641"/>
      <c r="EC6" s="684"/>
    </row>
    <row r="7" spans="2:143" ht="11.25" customHeight="1">
      <c r="B7" s="637" t="s">
        <v>235</v>
      </c>
      <c r="C7" s="638"/>
      <c r="D7" s="638"/>
      <c r="E7" s="638"/>
      <c r="F7" s="638"/>
      <c r="G7" s="638"/>
      <c r="H7" s="638"/>
      <c r="I7" s="638"/>
      <c r="J7" s="638"/>
      <c r="K7" s="638"/>
      <c r="L7" s="638"/>
      <c r="M7" s="638"/>
      <c r="N7" s="638"/>
      <c r="O7" s="638"/>
      <c r="P7" s="638"/>
      <c r="Q7" s="639"/>
      <c r="R7" s="640">
        <v>176336</v>
      </c>
      <c r="S7" s="641"/>
      <c r="T7" s="641"/>
      <c r="U7" s="641"/>
      <c r="V7" s="641"/>
      <c r="W7" s="641"/>
      <c r="X7" s="641"/>
      <c r="Y7" s="642"/>
      <c r="Z7" s="677">
        <v>0</v>
      </c>
      <c r="AA7" s="677"/>
      <c r="AB7" s="677"/>
      <c r="AC7" s="677"/>
      <c r="AD7" s="678">
        <v>176336</v>
      </c>
      <c r="AE7" s="678"/>
      <c r="AF7" s="678"/>
      <c r="AG7" s="678"/>
      <c r="AH7" s="678"/>
      <c r="AI7" s="678"/>
      <c r="AJ7" s="678"/>
      <c r="AK7" s="678"/>
      <c r="AL7" s="643">
        <v>0.1</v>
      </c>
      <c r="AM7" s="644"/>
      <c r="AN7" s="644"/>
      <c r="AO7" s="679"/>
      <c r="AP7" s="637" t="s">
        <v>236</v>
      </c>
      <c r="AQ7" s="638"/>
      <c r="AR7" s="638"/>
      <c r="AS7" s="638"/>
      <c r="AT7" s="638"/>
      <c r="AU7" s="638"/>
      <c r="AV7" s="638"/>
      <c r="AW7" s="638"/>
      <c r="AX7" s="638"/>
      <c r="AY7" s="638"/>
      <c r="AZ7" s="638"/>
      <c r="BA7" s="638"/>
      <c r="BB7" s="638"/>
      <c r="BC7" s="638"/>
      <c r="BD7" s="638"/>
      <c r="BE7" s="638"/>
      <c r="BF7" s="639"/>
      <c r="BG7" s="640">
        <v>155052029</v>
      </c>
      <c r="BH7" s="641"/>
      <c r="BI7" s="641"/>
      <c r="BJ7" s="641"/>
      <c r="BK7" s="641"/>
      <c r="BL7" s="641"/>
      <c r="BM7" s="641"/>
      <c r="BN7" s="642"/>
      <c r="BO7" s="677">
        <v>56.6</v>
      </c>
      <c r="BP7" s="677"/>
      <c r="BQ7" s="677"/>
      <c r="BR7" s="677"/>
      <c r="BS7" s="678">
        <v>3929749</v>
      </c>
      <c r="BT7" s="678"/>
      <c r="BU7" s="678"/>
      <c r="BV7" s="678"/>
      <c r="BW7" s="678"/>
      <c r="BX7" s="678"/>
      <c r="BY7" s="678"/>
      <c r="BZ7" s="678"/>
      <c r="CA7" s="678"/>
      <c r="CB7" s="737"/>
      <c r="CD7" s="673" t="s">
        <v>237</v>
      </c>
      <c r="CE7" s="674"/>
      <c r="CF7" s="674"/>
      <c r="CG7" s="674"/>
      <c r="CH7" s="674"/>
      <c r="CI7" s="674"/>
      <c r="CJ7" s="674"/>
      <c r="CK7" s="674"/>
      <c r="CL7" s="674"/>
      <c r="CM7" s="674"/>
      <c r="CN7" s="674"/>
      <c r="CO7" s="674"/>
      <c r="CP7" s="674"/>
      <c r="CQ7" s="675"/>
      <c r="CR7" s="640">
        <v>48794687</v>
      </c>
      <c r="CS7" s="641"/>
      <c r="CT7" s="641"/>
      <c r="CU7" s="641"/>
      <c r="CV7" s="641"/>
      <c r="CW7" s="641"/>
      <c r="CX7" s="641"/>
      <c r="CY7" s="642"/>
      <c r="CZ7" s="677">
        <v>8.9</v>
      </c>
      <c r="DA7" s="677"/>
      <c r="DB7" s="677"/>
      <c r="DC7" s="677"/>
      <c r="DD7" s="646">
        <v>9443309</v>
      </c>
      <c r="DE7" s="641"/>
      <c r="DF7" s="641"/>
      <c r="DG7" s="641"/>
      <c r="DH7" s="641"/>
      <c r="DI7" s="641"/>
      <c r="DJ7" s="641"/>
      <c r="DK7" s="641"/>
      <c r="DL7" s="641"/>
      <c r="DM7" s="641"/>
      <c r="DN7" s="641"/>
      <c r="DO7" s="641"/>
      <c r="DP7" s="642"/>
      <c r="DQ7" s="646">
        <v>37226298</v>
      </c>
      <c r="DR7" s="641"/>
      <c r="DS7" s="641"/>
      <c r="DT7" s="641"/>
      <c r="DU7" s="641"/>
      <c r="DV7" s="641"/>
      <c r="DW7" s="641"/>
      <c r="DX7" s="641"/>
      <c r="DY7" s="641"/>
      <c r="DZ7" s="641"/>
      <c r="EA7" s="641"/>
      <c r="EB7" s="641"/>
      <c r="EC7" s="684"/>
    </row>
    <row r="8" spans="2:143" ht="11.25" customHeight="1">
      <c r="B8" s="637" t="s">
        <v>238</v>
      </c>
      <c r="C8" s="638"/>
      <c r="D8" s="638"/>
      <c r="E8" s="638"/>
      <c r="F8" s="638"/>
      <c r="G8" s="638"/>
      <c r="H8" s="638"/>
      <c r="I8" s="638"/>
      <c r="J8" s="638"/>
      <c r="K8" s="638"/>
      <c r="L8" s="638"/>
      <c r="M8" s="638"/>
      <c r="N8" s="638"/>
      <c r="O8" s="638"/>
      <c r="P8" s="638"/>
      <c r="Q8" s="639"/>
      <c r="R8" s="640">
        <v>1167906</v>
      </c>
      <c r="S8" s="641"/>
      <c r="T8" s="641"/>
      <c r="U8" s="641"/>
      <c r="V8" s="641"/>
      <c r="W8" s="641"/>
      <c r="X8" s="641"/>
      <c r="Y8" s="642"/>
      <c r="Z8" s="677">
        <v>0.2</v>
      </c>
      <c r="AA8" s="677"/>
      <c r="AB8" s="677"/>
      <c r="AC8" s="677"/>
      <c r="AD8" s="678">
        <v>1167906</v>
      </c>
      <c r="AE8" s="678"/>
      <c r="AF8" s="678"/>
      <c r="AG8" s="678"/>
      <c r="AH8" s="678"/>
      <c r="AI8" s="678"/>
      <c r="AJ8" s="678"/>
      <c r="AK8" s="678"/>
      <c r="AL8" s="643">
        <v>0.4</v>
      </c>
      <c r="AM8" s="644"/>
      <c r="AN8" s="644"/>
      <c r="AO8" s="679"/>
      <c r="AP8" s="637" t="s">
        <v>239</v>
      </c>
      <c r="AQ8" s="638"/>
      <c r="AR8" s="638"/>
      <c r="AS8" s="638"/>
      <c r="AT8" s="638"/>
      <c r="AU8" s="638"/>
      <c r="AV8" s="638"/>
      <c r="AW8" s="638"/>
      <c r="AX8" s="638"/>
      <c r="AY8" s="638"/>
      <c r="AZ8" s="638"/>
      <c r="BA8" s="638"/>
      <c r="BB8" s="638"/>
      <c r="BC8" s="638"/>
      <c r="BD8" s="638"/>
      <c r="BE8" s="638"/>
      <c r="BF8" s="639"/>
      <c r="BG8" s="640">
        <v>2356871</v>
      </c>
      <c r="BH8" s="641"/>
      <c r="BI8" s="641"/>
      <c r="BJ8" s="641"/>
      <c r="BK8" s="641"/>
      <c r="BL8" s="641"/>
      <c r="BM8" s="641"/>
      <c r="BN8" s="642"/>
      <c r="BO8" s="677">
        <v>0.9</v>
      </c>
      <c r="BP8" s="677"/>
      <c r="BQ8" s="677"/>
      <c r="BR8" s="677"/>
      <c r="BS8" s="646" t="s">
        <v>182</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193428793</v>
      </c>
      <c r="CS8" s="641"/>
      <c r="CT8" s="641"/>
      <c r="CU8" s="641"/>
      <c r="CV8" s="641"/>
      <c r="CW8" s="641"/>
      <c r="CX8" s="641"/>
      <c r="CY8" s="642"/>
      <c r="CZ8" s="677">
        <v>35.299999999999997</v>
      </c>
      <c r="DA8" s="677"/>
      <c r="DB8" s="677"/>
      <c r="DC8" s="677"/>
      <c r="DD8" s="646">
        <v>4673653</v>
      </c>
      <c r="DE8" s="641"/>
      <c r="DF8" s="641"/>
      <c r="DG8" s="641"/>
      <c r="DH8" s="641"/>
      <c r="DI8" s="641"/>
      <c r="DJ8" s="641"/>
      <c r="DK8" s="641"/>
      <c r="DL8" s="641"/>
      <c r="DM8" s="641"/>
      <c r="DN8" s="641"/>
      <c r="DO8" s="641"/>
      <c r="DP8" s="642"/>
      <c r="DQ8" s="646">
        <v>94102516</v>
      </c>
      <c r="DR8" s="641"/>
      <c r="DS8" s="641"/>
      <c r="DT8" s="641"/>
      <c r="DU8" s="641"/>
      <c r="DV8" s="641"/>
      <c r="DW8" s="641"/>
      <c r="DX8" s="641"/>
      <c r="DY8" s="641"/>
      <c r="DZ8" s="641"/>
      <c r="EA8" s="641"/>
      <c r="EB8" s="641"/>
      <c r="EC8" s="684"/>
    </row>
    <row r="9" spans="2:143" ht="11.25" customHeight="1">
      <c r="B9" s="637" t="s">
        <v>241</v>
      </c>
      <c r="C9" s="638"/>
      <c r="D9" s="638"/>
      <c r="E9" s="638"/>
      <c r="F9" s="638"/>
      <c r="G9" s="638"/>
      <c r="H9" s="638"/>
      <c r="I9" s="638"/>
      <c r="J9" s="638"/>
      <c r="K9" s="638"/>
      <c r="L9" s="638"/>
      <c r="M9" s="638"/>
      <c r="N9" s="638"/>
      <c r="O9" s="638"/>
      <c r="P9" s="638"/>
      <c r="Q9" s="639"/>
      <c r="R9" s="640">
        <v>712953</v>
      </c>
      <c r="S9" s="641"/>
      <c r="T9" s="641"/>
      <c r="U9" s="641"/>
      <c r="V9" s="641"/>
      <c r="W9" s="641"/>
      <c r="X9" s="641"/>
      <c r="Y9" s="642"/>
      <c r="Z9" s="677">
        <v>0.1</v>
      </c>
      <c r="AA9" s="677"/>
      <c r="AB9" s="677"/>
      <c r="AC9" s="677"/>
      <c r="AD9" s="678">
        <v>712953</v>
      </c>
      <c r="AE9" s="678"/>
      <c r="AF9" s="678"/>
      <c r="AG9" s="678"/>
      <c r="AH9" s="678"/>
      <c r="AI9" s="678"/>
      <c r="AJ9" s="678"/>
      <c r="AK9" s="678"/>
      <c r="AL9" s="643">
        <v>0.2</v>
      </c>
      <c r="AM9" s="644"/>
      <c r="AN9" s="644"/>
      <c r="AO9" s="679"/>
      <c r="AP9" s="637" t="s">
        <v>242</v>
      </c>
      <c r="AQ9" s="638"/>
      <c r="AR9" s="638"/>
      <c r="AS9" s="638"/>
      <c r="AT9" s="638"/>
      <c r="AU9" s="638"/>
      <c r="AV9" s="638"/>
      <c r="AW9" s="638"/>
      <c r="AX9" s="638"/>
      <c r="AY9" s="638"/>
      <c r="AZ9" s="638"/>
      <c r="BA9" s="638"/>
      <c r="BB9" s="638"/>
      <c r="BC9" s="638"/>
      <c r="BD9" s="638"/>
      <c r="BE9" s="638"/>
      <c r="BF9" s="639"/>
      <c r="BG9" s="640">
        <v>130462753</v>
      </c>
      <c r="BH9" s="641"/>
      <c r="BI9" s="641"/>
      <c r="BJ9" s="641"/>
      <c r="BK9" s="641"/>
      <c r="BL9" s="641"/>
      <c r="BM9" s="641"/>
      <c r="BN9" s="642"/>
      <c r="BO9" s="677">
        <v>47.6</v>
      </c>
      <c r="BP9" s="677"/>
      <c r="BQ9" s="677"/>
      <c r="BR9" s="677"/>
      <c r="BS9" s="646" t="s">
        <v>128</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40963616</v>
      </c>
      <c r="CS9" s="641"/>
      <c r="CT9" s="641"/>
      <c r="CU9" s="641"/>
      <c r="CV9" s="641"/>
      <c r="CW9" s="641"/>
      <c r="CX9" s="641"/>
      <c r="CY9" s="642"/>
      <c r="CZ9" s="677">
        <v>7.5</v>
      </c>
      <c r="DA9" s="677"/>
      <c r="DB9" s="677"/>
      <c r="DC9" s="677"/>
      <c r="DD9" s="646">
        <v>4958481</v>
      </c>
      <c r="DE9" s="641"/>
      <c r="DF9" s="641"/>
      <c r="DG9" s="641"/>
      <c r="DH9" s="641"/>
      <c r="DI9" s="641"/>
      <c r="DJ9" s="641"/>
      <c r="DK9" s="641"/>
      <c r="DL9" s="641"/>
      <c r="DM9" s="641"/>
      <c r="DN9" s="641"/>
      <c r="DO9" s="641"/>
      <c r="DP9" s="642"/>
      <c r="DQ9" s="646">
        <v>32342830</v>
      </c>
      <c r="DR9" s="641"/>
      <c r="DS9" s="641"/>
      <c r="DT9" s="641"/>
      <c r="DU9" s="641"/>
      <c r="DV9" s="641"/>
      <c r="DW9" s="641"/>
      <c r="DX9" s="641"/>
      <c r="DY9" s="641"/>
      <c r="DZ9" s="641"/>
      <c r="EA9" s="641"/>
      <c r="EB9" s="641"/>
      <c r="EC9" s="684"/>
    </row>
    <row r="10" spans="2:143" ht="11.25" customHeight="1">
      <c r="B10" s="637" t="s">
        <v>244</v>
      </c>
      <c r="C10" s="638"/>
      <c r="D10" s="638"/>
      <c r="E10" s="638"/>
      <c r="F10" s="638"/>
      <c r="G10" s="638"/>
      <c r="H10" s="638"/>
      <c r="I10" s="638"/>
      <c r="J10" s="638"/>
      <c r="K10" s="638"/>
      <c r="L10" s="638"/>
      <c r="M10" s="638"/>
      <c r="N10" s="638"/>
      <c r="O10" s="638"/>
      <c r="P10" s="638"/>
      <c r="Q10" s="639"/>
      <c r="R10" s="640">
        <v>318826</v>
      </c>
      <c r="S10" s="641"/>
      <c r="T10" s="641"/>
      <c r="U10" s="641"/>
      <c r="V10" s="641"/>
      <c r="W10" s="641"/>
      <c r="X10" s="641"/>
      <c r="Y10" s="642"/>
      <c r="Z10" s="677">
        <v>0.1</v>
      </c>
      <c r="AA10" s="677"/>
      <c r="AB10" s="677"/>
      <c r="AC10" s="677"/>
      <c r="AD10" s="678">
        <v>318826</v>
      </c>
      <c r="AE10" s="678"/>
      <c r="AF10" s="678"/>
      <c r="AG10" s="678"/>
      <c r="AH10" s="678"/>
      <c r="AI10" s="678"/>
      <c r="AJ10" s="678"/>
      <c r="AK10" s="678"/>
      <c r="AL10" s="643">
        <v>0.1</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4709300</v>
      </c>
      <c r="BH10" s="641"/>
      <c r="BI10" s="641"/>
      <c r="BJ10" s="641"/>
      <c r="BK10" s="641"/>
      <c r="BL10" s="641"/>
      <c r="BM10" s="641"/>
      <c r="BN10" s="642"/>
      <c r="BO10" s="677">
        <v>1.7</v>
      </c>
      <c r="BP10" s="677"/>
      <c r="BQ10" s="677"/>
      <c r="BR10" s="677"/>
      <c r="BS10" s="646" t="s">
        <v>182</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v>214254</v>
      </c>
      <c r="CS10" s="641"/>
      <c r="CT10" s="641"/>
      <c r="CU10" s="641"/>
      <c r="CV10" s="641"/>
      <c r="CW10" s="641"/>
      <c r="CX10" s="641"/>
      <c r="CY10" s="642"/>
      <c r="CZ10" s="677">
        <v>0</v>
      </c>
      <c r="DA10" s="677"/>
      <c r="DB10" s="677"/>
      <c r="DC10" s="677"/>
      <c r="DD10" s="646" t="s">
        <v>128</v>
      </c>
      <c r="DE10" s="641"/>
      <c r="DF10" s="641"/>
      <c r="DG10" s="641"/>
      <c r="DH10" s="641"/>
      <c r="DI10" s="641"/>
      <c r="DJ10" s="641"/>
      <c r="DK10" s="641"/>
      <c r="DL10" s="641"/>
      <c r="DM10" s="641"/>
      <c r="DN10" s="641"/>
      <c r="DO10" s="641"/>
      <c r="DP10" s="642"/>
      <c r="DQ10" s="646">
        <v>156551</v>
      </c>
      <c r="DR10" s="641"/>
      <c r="DS10" s="641"/>
      <c r="DT10" s="641"/>
      <c r="DU10" s="641"/>
      <c r="DV10" s="641"/>
      <c r="DW10" s="641"/>
      <c r="DX10" s="641"/>
      <c r="DY10" s="641"/>
      <c r="DZ10" s="641"/>
      <c r="EA10" s="641"/>
      <c r="EB10" s="641"/>
      <c r="EC10" s="684"/>
    </row>
    <row r="11" spans="2:143" ht="11.25" customHeight="1">
      <c r="B11" s="637" t="s">
        <v>247</v>
      </c>
      <c r="C11" s="638"/>
      <c r="D11" s="638"/>
      <c r="E11" s="638"/>
      <c r="F11" s="638"/>
      <c r="G11" s="638"/>
      <c r="H11" s="638"/>
      <c r="I11" s="638"/>
      <c r="J11" s="638"/>
      <c r="K11" s="638"/>
      <c r="L11" s="638"/>
      <c r="M11" s="638"/>
      <c r="N11" s="638"/>
      <c r="O11" s="638"/>
      <c r="P11" s="638"/>
      <c r="Q11" s="639"/>
      <c r="R11" s="640">
        <v>21997659</v>
      </c>
      <c r="S11" s="641"/>
      <c r="T11" s="641"/>
      <c r="U11" s="641"/>
      <c r="V11" s="641"/>
      <c r="W11" s="641"/>
      <c r="X11" s="641"/>
      <c r="Y11" s="642"/>
      <c r="Z11" s="643">
        <v>4</v>
      </c>
      <c r="AA11" s="644"/>
      <c r="AB11" s="644"/>
      <c r="AC11" s="645"/>
      <c r="AD11" s="646">
        <v>21997659</v>
      </c>
      <c r="AE11" s="641"/>
      <c r="AF11" s="641"/>
      <c r="AG11" s="641"/>
      <c r="AH11" s="641"/>
      <c r="AI11" s="641"/>
      <c r="AJ11" s="641"/>
      <c r="AK11" s="642"/>
      <c r="AL11" s="643">
        <v>7.3</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17523105</v>
      </c>
      <c r="BH11" s="641"/>
      <c r="BI11" s="641"/>
      <c r="BJ11" s="641"/>
      <c r="BK11" s="641"/>
      <c r="BL11" s="641"/>
      <c r="BM11" s="641"/>
      <c r="BN11" s="642"/>
      <c r="BO11" s="677">
        <v>6.4</v>
      </c>
      <c r="BP11" s="677"/>
      <c r="BQ11" s="677"/>
      <c r="BR11" s="677"/>
      <c r="BS11" s="646">
        <v>3929749</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1273098</v>
      </c>
      <c r="CS11" s="641"/>
      <c r="CT11" s="641"/>
      <c r="CU11" s="641"/>
      <c r="CV11" s="641"/>
      <c r="CW11" s="641"/>
      <c r="CX11" s="641"/>
      <c r="CY11" s="642"/>
      <c r="CZ11" s="677">
        <v>0.2</v>
      </c>
      <c r="DA11" s="677"/>
      <c r="DB11" s="677"/>
      <c r="DC11" s="677"/>
      <c r="DD11" s="646">
        <v>153956</v>
      </c>
      <c r="DE11" s="641"/>
      <c r="DF11" s="641"/>
      <c r="DG11" s="641"/>
      <c r="DH11" s="641"/>
      <c r="DI11" s="641"/>
      <c r="DJ11" s="641"/>
      <c r="DK11" s="641"/>
      <c r="DL11" s="641"/>
      <c r="DM11" s="641"/>
      <c r="DN11" s="641"/>
      <c r="DO11" s="641"/>
      <c r="DP11" s="642"/>
      <c r="DQ11" s="646">
        <v>1079278</v>
      </c>
      <c r="DR11" s="641"/>
      <c r="DS11" s="641"/>
      <c r="DT11" s="641"/>
      <c r="DU11" s="641"/>
      <c r="DV11" s="641"/>
      <c r="DW11" s="641"/>
      <c r="DX11" s="641"/>
      <c r="DY11" s="641"/>
      <c r="DZ11" s="641"/>
      <c r="EA11" s="641"/>
      <c r="EB11" s="641"/>
      <c r="EC11" s="684"/>
    </row>
    <row r="12" spans="2:143" ht="11.25" customHeight="1">
      <c r="B12" s="637" t="s">
        <v>250</v>
      </c>
      <c r="C12" s="638"/>
      <c r="D12" s="638"/>
      <c r="E12" s="638"/>
      <c r="F12" s="638"/>
      <c r="G12" s="638"/>
      <c r="H12" s="638"/>
      <c r="I12" s="638"/>
      <c r="J12" s="638"/>
      <c r="K12" s="638"/>
      <c r="L12" s="638"/>
      <c r="M12" s="638"/>
      <c r="N12" s="638"/>
      <c r="O12" s="638"/>
      <c r="P12" s="638"/>
      <c r="Q12" s="639"/>
      <c r="R12" s="640">
        <v>54888</v>
      </c>
      <c r="S12" s="641"/>
      <c r="T12" s="641"/>
      <c r="U12" s="641"/>
      <c r="V12" s="641"/>
      <c r="W12" s="641"/>
      <c r="X12" s="641"/>
      <c r="Y12" s="642"/>
      <c r="Z12" s="677">
        <v>0</v>
      </c>
      <c r="AA12" s="677"/>
      <c r="AB12" s="677"/>
      <c r="AC12" s="677"/>
      <c r="AD12" s="678">
        <v>54888</v>
      </c>
      <c r="AE12" s="678"/>
      <c r="AF12" s="678"/>
      <c r="AG12" s="678"/>
      <c r="AH12" s="678"/>
      <c r="AI12" s="678"/>
      <c r="AJ12" s="678"/>
      <c r="AK12" s="678"/>
      <c r="AL12" s="643">
        <v>0</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86679515</v>
      </c>
      <c r="BH12" s="641"/>
      <c r="BI12" s="641"/>
      <c r="BJ12" s="641"/>
      <c r="BK12" s="641"/>
      <c r="BL12" s="641"/>
      <c r="BM12" s="641"/>
      <c r="BN12" s="642"/>
      <c r="BO12" s="677">
        <v>31.6</v>
      </c>
      <c r="BP12" s="677"/>
      <c r="BQ12" s="677"/>
      <c r="BR12" s="677"/>
      <c r="BS12" s="646" t="s">
        <v>182</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22570190</v>
      </c>
      <c r="CS12" s="641"/>
      <c r="CT12" s="641"/>
      <c r="CU12" s="641"/>
      <c r="CV12" s="641"/>
      <c r="CW12" s="641"/>
      <c r="CX12" s="641"/>
      <c r="CY12" s="642"/>
      <c r="CZ12" s="677">
        <v>4.0999999999999996</v>
      </c>
      <c r="DA12" s="677"/>
      <c r="DB12" s="677"/>
      <c r="DC12" s="677"/>
      <c r="DD12" s="646">
        <v>417555</v>
      </c>
      <c r="DE12" s="641"/>
      <c r="DF12" s="641"/>
      <c r="DG12" s="641"/>
      <c r="DH12" s="641"/>
      <c r="DI12" s="641"/>
      <c r="DJ12" s="641"/>
      <c r="DK12" s="641"/>
      <c r="DL12" s="641"/>
      <c r="DM12" s="641"/>
      <c r="DN12" s="641"/>
      <c r="DO12" s="641"/>
      <c r="DP12" s="642"/>
      <c r="DQ12" s="646">
        <v>2521755</v>
      </c>
      <c r="DR12" s="641"/>
      <c r="DS12" s="641"/>
      <c r="DT12" s="641"/>
      <c r="DU12" s="641"/>
      <c r="DV12" s="641"/>
      <c r="DW12" s="641"/>
      <c r="DX12" s="641"/>
      <c r="DY12" s="641"/>
      <c r="DZ12" s="641"/>
      <c r="EA12" s="641"/>
      <c r="EB12" s="641"/>
      <c r="EC12" s="684"/>
    </row>
    <row r="13" spans="2:143" ht="11.25" customHeight="1">
      <c r="B13" s="637" t="s">
        <v>253</v>
      </c>
      <c r="C13" s="638"/>
      <c r="D13" s="638"/>
      <c r="E13" s="638"/>
      <c r="F13" s="638"/>
      <c r="G13" s="638"/>
      <c r="H13" s="638"/>
      <c r="I13" s="638"/>
      <c r="J13" s="638"/>
      <c r="K13" s="638"/>
      <c r="L13" s="638"/>
      <c r="M13" s="638"/>
      <c r="N13" s="638"/>
      <c r="O13" s="638"/>
      <c r="P13" s="638"/>
      <c r="Q13" s="639"/>
      <c r="R13" s="640" t="s">
        <v>182</v>
      </c>
      <c r="S13" s="641"/>
      <c r="T13" s="641"/>
      <c r="U13" s="641"/>
      <c r="V13" s="641"/>
      <c r="W13" s="641"/>
      <c r="X13" s="641"/>
      <c r="Y13" s="642"/>
      <c r="Z13" s="677" t="s">
        <v>128</v>
      </c>
      <c r="AA13" s="677"/>
      <c r="AB13" s="677"/>
      <c r="AC13" s="677"/>
      <c r="AD13" s="678" t="s">
        <v>128</v>
      </c>
      <c r="AE13" s="678"/>
      <c r="AF13" s="678"/>
      <c r="AG13" s="678"/>
      <c r="AH13" s="678"/>
      <c r="AI13" s="678"/>
      <c r="AJ13" s="678"/>
      <c r="AK13" s="678"/>
      <c r="AL13" s="643" t="s">
        <v>128</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85966247</v>
      </c>
      <c r="BH13" s="641"/>
      <c r="BI13" s="641"/>
      <c r="BJ13" s="641"/>
      <c r="BK13" s="641"/>
      <c r="BL13" s="641"/>
      <c r="BM13" s="641"/>
      <c r="BN13" s="642"/>
      <c r="BO13" s="677">
        <v>31.4</v>
      </c>
      <c r="BP13" s="677"/>
      <c r="BQ13" s="677"/>
      <c r="BR13" s="677"/>
      <c r="BS13" s="646" t="s">
        <v>128</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65177509</v>
      </c>
      <c r="CS13" s="641"/>
      <c r="CT13" s="641"/>
      <c r="CU13" s="641"/>
      <c r="CV13" s="641"/>
      <c r="CW13" s="641"/>
      <c r="CX13" s="641"/>
      <c r="CY13" s="642"/>
      <c r="CZ13" s="677">
        <v>11.9</v>
      </c>
      <c r="DA13" s="677"/>
      <c r="DB13" s="677"/>
      <c r="DC13" s="677"/>
      <c r="DD13" s="646">
        <v>39040589</v>
      </c>
      <c r="DE13" s="641"/>
      <c r="DF13" s="641"/>
      <c r="DG13" s="641"/>
      <c r="DH13" s="641"/>
      <c r="DI13" s="641"/>
      <c r="DJ13" s="641"/>
      <c r="DK13" s="641"/>
      <c r="DL13" s="641"/>
      <c r="DM13" s="641"/>
      <c r="DN13" s="641"/>
      <c r="DO13" s="641"/>
      <c r="DP13" s="642"/>
      <c r="DQ13" s="646">
        <v>24863673</v>
      </c>
      <c r="DR13" s="641"/>
      <c r="DS13" s="641"/>
      <c r="DT13" s="641"/>
      <c r="DU13" s="641"/>
      <c r="DV13" s="641"/>
      <c r="DW13" s="641"/>
      <c r="DX13" s="641"/>
      <c r="DY13" s="641"/>
      <c r="DZ13" s="641"/>
      <c r="EA13" s="641"/>
      <c r="EB13" s="641"/>
      <c r="EC13" s="684"/>
    </row>
    <row r="14" spans="2:143" ht="11.25" customHeight="1">
      <c r="B14" s="637" t="s">
        <v>256</v>
      </c>
      <c r="C14" s="638"/>
      <c r="D14" s="638"/>
      <c r="E14" s="638"/>
      <c r="F14" s="638"/>
      <c r="G14" s="638"/>
      <c r="H14" s="638"/>
      <c r="I14" s="638"/>
      <c r="J14" s="638"/>
      <c r="K14" s="638"/>
      <c r="L14" s="638"/>
      <c r="M14" s="638"/>
      <c r="N14" s="638"/>
      <c r="O14" s="638"/>
      <c r="P14" s="638"/>
      <c r="Q14" s="639"/>
      <c r="R14" s="640">
        <v>741970</v>
      </c>
      <c r="S14" s="641"/>
      <c r="T14" s="641"/>
      <c r="U14" s="641"/>
      <c r="V14" s="641"/>
      <c r="W14" s="641"/>
      <c r="X14" s="641"/>
      <c r="Y14" s="642"/>
      <c r="Z14" s="677">
        <v>0.1</v>
      </c>
      <c r="AA14" s="677"/>
      <c r="AB14" s="677"/>
      <c r="AC14" s="677"/>
      <c r="AD14" s="678">
        <v>741970</v>
      </c>
      <c r="AE14" s="678"/>
      <c r="AF14" s="678"/>
      <c r="AG14" s="678"/>
      <c r="AH14" s="678"/>
      <c r="AI14" s="678"/>
      <c r="AJ14" s="678"/>
      <c r="AK14" s="678"/>
      <c r="AL14" s="643">
        <v>0.2</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1394571</v>
      </c>
      <c r="BH14" s="641"/>
      <c r="BI14" s="641"/>
      <c r="BJ14" s="641"/>
      <c r="BK14" s="641"/>
      <c r="BL14" s="641"/>
      <c r="BM14" s="641"/>
      <c r="BN14" s="642"/>
      <c r="BO14" s="677">
        <v>0.5</v>
      </c>
      <c r="BP14" s="677"/>
      <c r="BQ14" s="677"/>
      <c r="BR14" s="677"/>
      <c r="BS14" s="646" t="s">
        <v>128</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17889333</v>
      </c>
      <c r="CS14" s="641"/>
      <c r="CT14" s="641"/>
      <c r="CU14" s="641"/>
      <c r="CV14" s="641"/>
      <c r="CW14" s="641"/>
      <c r="CX14" s="641"/>
      <c r="CY14" s="642"/>
      <c r="CZ14" s="677">
        <v>3.3</v>
      </c>
      <c r="DA14" s="677"/>
      <c r="DB14" s="677"/>
      <c r="DC14" s="677"/>
      <c r="DD14" s="646">
        <v>3187247</v>
      </c>
      <c r="DE14" s="641"/>
      <c r="DF14" s="641"/>
      <c r="DG14" s="641"/>
      <c r="DH14" s="641"/>
      <c r="DI14" s="641"/>
      <c r="DJ14" s="641"/>
      <c r="DK14" s="641"/>
      <c r="DL14" s="641"/>
      <c r="DM14" s="641"/>
      <c r="DN14" s="641"/>
      <c r="DO14" s="641"/>
      <c r="DP14" s="642"/>
      <c r="DQ14" s="646">
        <v>15006086</v>
      </c>
      <c r="DR14" s="641"/>
      <c r="DS14" s="641"/>
      <c r="DT14" s="641"/>
      <c r="DU14" s="641"/>
      <c r="DV14" s="641"/>
      <c r="DW14" s="641"/>
      <c r="DX14" s="641"/>
      <c r="DY14" s="641"/>
      <c r="DZ14" s="641"/>
      <c r="EA14" s="641"/>
      <c r="EB14" s="641"/>
      <c r="EC14" s="684"/>
    </row>
    <row r="15" spans="2:143" ht="11.25" customHeight="1">
      <c r="B15" s="637" t="s">
        <v>259</v>
      </c>
      <c r="C15" s="638"/>
      <c r="D15" s="638"/>
      <c r="E15" s="638"/>
      <c r="F15" s="638"/>
      <c r="G15" s="638"/>
      <c r="H15" s="638"/>
      <c r="I15" s="638"/>
      <c r="J15" s="638"/>
      <c r="K15" s="638"/>
      <c r="L15" s="638"/>
      <c r="M15" s="638"/>
      <c r="N15" s="638"/>
      <c r="O15" s="638"/>
      <c r="P15" s="638"/>
      <c r="Q15" s="639"/>
      <c r="R15" s="640">
        <v>6620496</v>
      </c>
      <c r="S15" s="641"/>
      <c r="T15" s="641"/>
      <c r="U15" s="641"/>
      <c r="V15" s="641"/>
      <c r="W15" s="641"/>
      <c r="X15" s="641"/>
      <c r="Y15" s="642"/>
      <c r="Z15" s="677">
        <v>1.2</v>
      </c>
      <c r="AA15" s="677"/>
      <c r="AB15" s="677"/>
      <c r="AC15" s="677"/>
      <c r="AD15" s="678">
        <v>6620496</v>
      </c>
      <c r="AE15" s="678"/>
      <c r="AF15" s="678"/>
      <c r="AG15" s="678"/>
      <c r="AH15" s="678"/>
      <c r="AI15" s="678"/>
      <c r="AJ15" s="678"/>
      <c r="AK15" s="678"/>
      <c r="AL15" s="643">
        <v>2.2000000000000002</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7494606</v>
      </c>
      <c r="BH15" s="641"/>
      <c r="BI15" s="641"/>
      <c r="BJ15" s="641"/>
      <c r="BK15" s="641"/>
      <c r="BL15" s="641"/>
      <c r="BM15" s="641"/>
      <c r="BN15" s="642"/>
      <c r="BO15" s="677">
        <v>2.7</v>
      </c>
      <c r="BP15" s="677"/>
      <c r="BQ15" s="677"/>
      <c r="BR15" s="677"/>
      <c r="BS15" s="646" t="s">
        <v>128</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100774043</v>
      </c>
      <c r="CS15" s="641"/>
      <c r="CT15" s="641"/>
      <c r="CU15" s="641"/>
      <c r="CV15" s="641"/>
      <c r="CW15" s="641"/>
      <c r="CX15" s="641"/>
      <c r="CY15" s="642"/>
      <c r="CZ15" s="677">
        <v>18.399999999999999</v>
      </c>
      <c r="DA15" s="677"/>
      <c r="DB15" s="677"/>
      <c r="DC15" s="677"/>
      <c r="DD15" s="646">
        <v>11286741</v>
      </c>
      <c r="DE15" s="641"/>
      <c r="DF15" s="641"/>
      <c r="DG15" s="641"/>
      <c r="DH15" s="641"/>
      <c r="DI15" s="641"/>
      <c r="DJ15" s="641"/>
      <c r="DK15" s="641"/>
      <c r="DL15" s="641"/>
      <c r="DM15" s="641"/>
      <c r="DN15" s="641"/>
      <c r="DO15" s="641"/>
      <c r="DP15" s="642"/>
      <c r="DQ15" s="646">
        <v>74104264</v>
      </c>
      <c r="DR15" s="641"/>
      <c r="DS15" s="641"/>
      <c r="DT15" s="641"/>
      <c r="DU15" s="641"/>
      <c r="DV15" s="641"/>
      <c r="DW15" s="641"/>
      <c r="DX15" s="641"/>
      <c r="DY15" s="641"/>
      <c r="DZ15" s="641"/>
      <c r="EA15" s="641"/>
      <c r="EB15" s="641"/>
      <c r="EC15" s="684"/>
    </row>
    <row r="16" spans="2:143" ht="11.25" customHeight="1">
      <c r="B16" s="637" t="s">
        <v>262</v>
      </c>
      <c r="C16" s="638"/>
      <c r="D16" s="638"/>
      <c r="E16" s="638"/>
      <c r="F16" s="638"/>
      <c r="G16" s="638"/>
      <c r="H16" s="638"/>
      <c r="I16" s="638"/>
      <c r="J16" s="638"/>
      <c r="K16" s="638"/>
      <c r="L16" s="638"/>
      <c r="M16" s="638"/>
      <c r="N16" s="638"/>
      <c r="O16" s="638"/>
      <c r="P16" s="638"/>
      <c r="Q16" s="639"/>
      <c r="R16" s="640">
        <v>277052</v>
      </c>
      <c r="S16" s="641"/>
      <c r="T16" s="641"/>
      <c r="U16" s="641"/>
      <c r="V16" s="641"/>
      <c r="W16" s="641"/>
      <c r="X16" s="641"/>
      <c r="Y16" s="642"/>
      <c r="Z16" s="677">
        <v>0.1</v>
      </c>
      <c r="AA16" s="677"/>
      <c r="AB16" s="677"/>
      <c r="AC16" s="677"/>
      <c r="AD16" s="678">
        <v>277052</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128</v>
      </c>
      <c r="BH16" s="641"/>
      <c r="BI16" s="641"/>
      <c r="BJ16" s="641"/>
      <c r="BK16" s="641"/>
      <c r="BL16" s="641"/>
      <c r="BM16" s="641"/>
      <c r="BN16" s="642"/>
      <c r="BO16" s="677" t="s">
        <v>182</v>
      </c>
      <c r="BP16" s="677"/>
      <c r="BQ16" s="677"/>
      <c r="BR16" s="677"/>
      <c r="BS16" s="646" t="s">
        <v>182</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v>153529</v>
      </c>
      <c r="CS16" s="641"/>
      <c r="CT16" s="641"/>
      <c r="CU16" s="641"/>
      <c r="CV16" s="641"/>
      <c r="CW16" s="641"/>
      <c r="CX16" s="641"/>
      <c r="CY16" s="642"/>
      <c r="CZ16" s="677">
        <v>0</v>
      </c>
      <c r="DA16" s="677"/>
      <c r="DB16" s="677"/>
      <c r="DC16" s="677"/>
      <c r="DD16" s="646" t="s">
        <v>128</v>
      </c>
      <c r="DE16" s="641"/>
      <c r="DF16" s="641"/>
      <c r="DG16" s="641"/>
      <c r="DH16" s="641"/>
      <c r="DI16" s="641"/>
      <c r="DJ16" s="641"/>
      <c r="DK16" s="641"/>
      <c r="DL16" s="641"/>
      <c r="DM16" s="641"/>
      <c r="DN16" s="641"/>
      <c r="DO16" s="641"/>
      <c r="DP16" s="642"/>
      <c r="DQ16" s="646">
        <v>2744</v>
      </c>
      <c r="DR16" s="641"/>
      <c r="DS16" s="641"/>
      <c r="DT16" s="641"/>
      <c r="DU16" s="641"/>
      <c r="DV16" s="641"/>
      <c r="DW16" s="641"/>
      <c r="DX16" s="641"/>
      <c r="DY16" s="641"/>
      <c r="DZ16" s="641"/>
      <c r="EA16" s="641"/>
      <c r="EB16" s="641"/>
      <c r="EC16" s="684"/>
    </row>
    <row r="17" spans="2:133" ht="11.25" customHeight="1">
      <c r="B17" s="637" t="s">
        <v>265</v>
      </c>
      <c r="C17" s="638"/>
      <c r="D17" s="638"/>
      <c r="E17" s="638"/>
      <c r="F17" s="638"/>
      <c r="G17" s="638"/>
      <c r="H17" s="638"/>
      <c r="I17" s="638"/>
      <c r="J17" s="638"/>
      <c r="K17" s="638"/>
      <c r="L17" s="638"/>
      <c r="M17" s="638"/>
      <c r="N17" s="638"/>
      <c r="O17" s="638"/>
      <c r="P17" s="638"/>
      <c r="Q17" s="639"/>
      <c r="R17" s="640">
        <v>3851554</v>
      </c>
      <c r="S17" s="641"/>
      <c r="T17" s="641"/>
      <c r="U17" s="641"/>
      <c r="V17" s="641"/>
      <c r="W17" s="641"/>
      <c r="X17" s="641"/>
      <c r="Y17" s="642"/>
      <c r="Z17" s="677">
        <v>0.7</v>
      </c>
      <c r="AA17" s="677"/>
      <c r="AB17" s="677"/>
      <c r="AC17" s="677"/>
      <c r="AD17" s="678">
        <v>3851554</v>
      </c>
      <c r="AE17" s="678"/>
      <c r="AF17" s="678"/>
      <c r="AG17" s="678"/>
      <c r="AH17" s="678"/>
      <c r="AI17" s="678"/>
      <c r="AJ17" s="678"/>
      <c r="AK17" s="678"/>
      <c r="AL17" s="643">
        <v>1.3</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128</v>
      </c>
      <c r="BH17" s="641"/>
      <c r="BI17" s="641"/>
      <c r="BJ17" s="641"/>
      <c r="BK17" s="641"/>
      <c r="BL17" s="641"/>
      <c r="BM17" s="641"/>
      <c r="BN17" s="642"/>
      <c r="BO17" s="677" t="s">
        <v>128</v>
      </c>
      <c r="BP17" s="677"/>
      <c r="BQ17" s="677"/>
      <c r="BR17" s="677"/>
      <c r="BS17" s="646" t="s">
        <v>182</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54588697</v>
      </c>
      <c r="CS17" s="641"/>
      <c r="CT17" s="641"/>
      <c r="CU17" s="641"/>
      <c r="CV17" s="641"/>
      <c r="CW17" s="641"/>
      <c r="CX17" s="641"/>
      <c r="CY17" s="642"/>
      <c r="CZ17" s="677">
        <v>10</v>
      </c>
      <c r="DA17" s="677"/>
      <c r="DB17" s="677"/>
      <c r="DC17" s="677"/>
      <c r="DD17" s="646" t="s">
        <v>128</v>
      </c>
      <c r="DE17" s="641"/>
      <c r="DF17" s="641"/>
      <c r="DG17" s="641"/>
      <c r="DH17" s="641"/>
      <c r="DI17" s="641"/>
      <c r="DJ17" s="641"/>
      <c r="DK17" s="641"/>
      <c r="DL17" s="641"/>
      <c r="DM17" s="641"/>
      <c r="DN17" s="641"/>
      <c r="DO17" s="641"/>
      <c r="DP17" s="642"/>
      <c r="DQ17" s="646">
        <v>54463348</v>
      </c>
      <c r="DR17" s="641"/>
      <c r="DS17" s="641"/>
      <c r="DT17" s="641"/>
      <c r="DU17" s="641"/>
      <c r="DV17" s="641"/>
      <c r="DW17" s="641"/>
      <c r="DX17" s="641"/>
      <c r="DY17" s="641"/>
      <c r="DZ17" s="641"/>
      <c r="EA17" s="641"/>
      <c r="EB17" s="641"/>
      <c r="EC17" s="684"/>
    </row>
    <row r="18" spans="2:133" ht="11.25" customHeight="1">
      <c r="B18" s="637" t="s">
        <v>268</v>
      </c>
      <c r="C18" s="638"/>
      <c r="D18" s="638"/>
      <c r="E18" s="638"/>
      <c r="F18" s="638"/>
      <c r="G18" s="638"/>
      <c r="H18" s="638"/>
      <c r="I18" s="638"/>
      <c r="J18" s="638"/>
      <c r="K18" s="638"/>
      <c r="L18" s="638"/>
      <c r="M18" s="638"/>
      <c r="N18" s="638"/>
      <c r="O18" s="638"/>
      <c r="P18" s="638"/>
      <c r="Q18" s="639"/>
      <c r="R18" s="640">
        <v>1924455</v>
      </c>
      <c r="S18" s="641"/>
      <c r="T18" s="641"/>
      <c r="U18" s="641"/>
      <c r="V18" s="641"/>
      <c r="W18" s="641"/>
      <c r="X18" s="641"/>
      <c r="Y18" s="642"/>
      <c r="Z18" s="677">
        <v>0.3</v>
      </c>
      <c r="AA18" s="677"/>
      <c r="AB18" s="677"/>
      <c r="AC18" s="677"/>
      <c r="AD18" s="678">
        <v>1924455</v>
      </c>
      <c r="AE18" s="678"/>
      <c r="AF18" s="678"/>
      <c r="AG18" s="678"/>
      <c r="AH18" s="678"/>
      <c r="AI18" s="678"/>
      <c r="AJ18" s="678"/>
      <c r="AK18" s="678"/>
      <c r="AL18" s="643">
        <v>0.6</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182</v>
      </c>
      <c r="BH18" s="641"/>
      <c r="BI18" s="641"/>
      <c r="BJ18" s="641"/>
      <c r="BK18" s="641"/>
      <c r="BL18" s="641"/>
      <c r="BM18" s="641"/>
      <c r="BN18" s="642"/>
      <c r="BO18" s="677" t="s">
        <v>128</v>
      </c>
      <c r="BP18" s="677"/>
      <c r="BQ18" s="677"/>
      <c r="BR18" s="677"/>
      <c r="BS18" s="646" t="s">
        <v>128</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128</v>
      </c>
      <c r="CS18" s="641"/>
      <c r="CT18" s="641"/>
      <c r="CU18" s="641"/>
      <c r="CV18" s="641"/>
      <c r="CW18" s="641"/>
      <c r="CX18" s="641"/>
      <c r="CY18" s="642"/>
      <c r="CZ18" s="677" t="s">
        <v>128</v>
      </c>
      <c r="DA18" s="677"/>
      <c r="DB18" s="677"/>
      <c r="DC18" s="677"/>
      <c r="DD18" s="646" t="s">
        <v>182</v>
      </c>
      <c r="DE18" s="641"/>
      <c r="DF18" s="641"/>
      <c r="DG18" s="641"/>
      <c r="DH18" s="641"/>
      <c r="DI18" s="641"/>
      <c r="DJ18" s="641"/>
      <c r="DK18" s="641"/>
      <c r="DL18" s="641"/>
      <c r="DM18" s="641"/>
      <c r="DN18" s="641"/>
      <c r="DO18" s="641"/>
      <c r="DP18" s="642"/>
      <c r="DQ18" s="646" t="s">
        <v>128</v>
      </c>
      <c r="DR18" s="641"/>
      <c r="DS18" s="641"/>
      <c r="DT18" s="641"/>
      <c r="DU18" s="641"/>
      <c r="DV18" s="641"/>
      <c r="DW18" s="641"/>
      <c r="DX18" s="641"/>
      <c r="DY18" s="641"/>
      <c r="DZ18" s="641"/>
      <c r="EA18" s="641"/>
      <c r="EB18" s="641"/>
      <c r="EC18" s="684"/>
    </row>
    <row r="19" spans="2:133" ht="11.25" customHeight="1">
      <c r="B19" s="637" t="s">
        <v>271</v>
      </c>
      <c r="C19" s="638"/>
      <c r="D19" s="638"/>
      <c r="E19" s="638"/>
      <c r="F19" s="638"/>
      <c r="G19" s="638"/>
      <c r="H19" s="638"/>
      <c r="I19" s="638"/>
      <c r="J19" s="638"/>
      <c r="K19" s="638"/>
      <c r="L19" s="638"/>
      <c r="M19" s="638"/>
      <c r="N19" s="638"/>
      <c r="O19" s="638"/>
      <c r="P19" s="638"/>
      <c r="Q19" s="639"/>
      <c r="R19" s="640" t="s">
        <v>128</v>
      </c>
      <c r="S19" s="641"/>
      <c r="T19" s="641"/>
      <c r="U19" s="641"/>
      <c r="V19" s="641"/>
      <c r="W19" s="641"/>
      <c r="X19" s="641"/>
      <c r="Y19" s="642"/>
      <c r="Z19" s="677" t="s">
        <v>182</v>
      </c>
      <c r="AA19" s="677"/>
      <c r="AB19" s="677"/>
      <c r="AC19" s="677"/>
      <c r="AD19" s="678" t="s">
        <v>128</v>
      </c>
      <c r="AE19" s="678"/>
      <c r="AF19" s="678"/>
      <c r="AG19" s="678"/>
      <c r="AH19" s="678"/>
      <c r="AI19" s="678"/>
      <c r="AJ19" s="678"/>
      <c r="AK19" s="678"/>
      <c r="AL19" s="643" t="s">
        <v>128</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v>23390816</v>
      </c>
      <c r="BH19" s="641"/>
      <c r="BI19" s="641"/>
      <c r="BJ19" s="641"/>
      <c r="BK19" s="641"/>
      <c r="BL19" s="641"/>
      <c r="BM19" s="641"/>
      <c r="BN19" s="642"/>
      <c r="BO19" s="677">
        <v>8.5</v>
      </c>
      <c r="BP19" s="677"/>
      <c r="BQ19" s="677"/>
      <c r="BR19" s="677"/>
      <c r="BS19" s="646" t="s">
        <v>128</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128</v>
      </c>
      <c r="CS19" s="641"/>
      <c r="CT19" s="641"/>
      <c r="CU19" s="641"/>
      <c r="CV19" s="641"/>
      <c r="CW19" s="641"/>
      <c r="CX19" s="641"/>
      <c r="CY19" s="642"/>
      <c r="CZ19" s="677" t="s">
        <v>128</v>
      </c>
      <c r="DA19" s="677"/>
      <c r="DB19" s="677"/>
      <c r="DC19" s="677"/>
      <c r="DD19" s="646" t="s">
        <v>182</v>
      </c>
      <c r="DE19" s="641"/>
      <c r="DF19" s="641"/>
      <c r="DG19" s="641"/>
      <c r="DH19" s="641"/>
      <c r="DI19" s="641"/>
      <c r="DJ19" s="641"/>
      <c r="DK19" s="641"/>
      <c r="DL19" s="641"/>
      <c r="DM19" s="641"/>
      <c r="DN19" s="641"/>
      <c r="DO19" s="641"/>
      <c r="DP19" s="642"/>
      <c r="DQ19" s="646" t="s">
        <v>128</v>
      </c>
      <c r="DR19" s="641"/>
      <c r="DS19" s="641"/>
      <c r="DT19" s="641"/>
      <c r="DU19" s="641"/>
      <c r="DV19" s="641"/>
      <c r="DW19" s="641"/>
      <c r="DX19" s="641"/>
      <c r="DY19" s="641"/>
      <c r="DZ19" s="641"/>
      <c r="EA19" s="641"/>
      <c r="EB19" s="641"/>
      <c r="EC19" s="684"/>
    </row>
    <row r="20" spans="2:133" ht="11.25" customHeight="1">
      <c r="B20" s="637" t="s">
        <v>274</v>
      </c>
      <c r="C20" s="638"/>
      <c r="D20" s="638"/>
      <c r="E20" s="638"/>
      <c r="F20" s="638"/>
      <c r="G20" s="638"/>
      <c r="H20" s="638"/>
      <c r="I20" s="638"/>
      <c r="J20" s="638"/>
      <c r="K20" s="638"/>
      <c r="L20" s="638"/>
      <c r="M20" s="638"/>
      <c r="N20" s="638"/>
      <c r="O20" s="638"/>
      <c r="P20" s="638"/>
      <c r="Q20" s="639"/>
      <c r="R20" s="640" t="s">
        <v>128</v>
      </c>
      <c r="S20" s="641"/>
      <c r="T20" s="641"/>
      <c r="U20" s="641"/>
      <c r="V20" s="641"/>
      <c r="W20" s="641"/>
      <c r="X20" s="641"/>
      <c r="Y20" s="642"/>
      <c r="Z20" s="677" t="s">
        <v>128</v>
      </c>
      <c r="AA20" s="677"/>
      <c r="AB20" s="677"/>
      <c r="AC20" s="677"/>
      <c r="AD20" s="678" t="s">
        <v>128</v>
      </c>
      <c r="AE20" s="678"/>
      <c r="AF20" s="678"/>
      <c r="AG20" s="678"/>
      <c r="AH20" s="678"/>
      <c r="AI20" s="678"/>
      <c r="AJ20" s="678"/>
      <c r="AK20" s="678"/>
      <c r="AL20" s="643" t="s">
        <v>128</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v>23390816</v>
      </c>
      <c r="BH20" s="641"/>
      <c r="BI20" s="641"/>
      <c r="BJ20" s="641"/>
      <c r="BK20" s="641"/>
      <c r="BL20" s="641"/>
      <c r="BM20" s="641"/>
      <c r="BN20" s="642"/>
      <c r="BO20" s="677">
        <v>8.5</v>
      </c>
      <c r="BP20" s="677"/>
      <c r="BQ20" s="677"/>
      <c r="BR20" s="677"/>
      <c r="BS20" s="646" t="s">
        <v>182</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547430304</v>
      </c>
      <c r="CS20" s="641"/>
      <c r="CT20" s="641"/>
      <c r="CU20" s="641"/>
      <c r="CV20" s="641"/>
      <c r="CW20" s="641"/>
      <c r="CX20" s="641"/>
      <c r="CY20" s="642"/>
      <c r="CZ20" s="677">
        <v>100</v>
      </c>
      <c r="DA20" s="677"/>
      <c r="DB20" s="677"/>
      <c r="DC20" s="677"/>
      <c r="DD20" s="646">
        <v>73161531</v>
      </c>
      <c r="DE20" s="641"/>
      <c r="DF20" s="641"/>
      <c r="DG20" s="641"/>
      <c r="DH20" s="641"/>
      <c r="DI20" s="641"/>
      <c r="DJ20" s="641"/>
      <c r="DK20" s="641"/>
      <c r="DL20" s="641"/>
      <c r="DM20" s="641"/>
      <c r="DN20" s="641"/>
      <c r="DO20" s="641"/>
      <c r="DP20" s="642"/>
      <c r="DQ20" s="646">
        <v>337471145</v>
      </c>
      <c r="DR20" s="641"/>
      <c r="DS20" s="641"/>
      <c r="DT20" s="641"/>
      <c r="DU20" s="641"/>
      <c r="DV20" s="641"/>
      <c r="DW20" s="641"/>
      <c r="DX20" s="641"/>
      <c r="DY20" s="641"/>
      <c r="DZ20" s="641"/>
      <c r="EA20" s="641"/>
      <c r="EB20" s="641"/>
      <c r="EC20" s="684"/>
    </row>
    <row r="21" spans="2:133" ht="11.25" customHeight="1">
      <c r="B21" s="637" t="s">
        <v>277</v>
      </c>
      <c r="C21" s="638"/>
      <c r="D21" s="638"/>
      <c r="E21" s="638"/>
      <c r="F21" s="638"/>
      <c r="G21" s="638"/>
      <c r="H21" s="638"/>
      <c r="I21" s="638"/>
      <c r="J21" s="638"/>
      <c r="K21" s="638"/>
      <c r="L21" s="638"/>
      <c r="M21" s="638"/>
      <c r="N21" s="638"/>
      <c r="O21" s="638"/>
      <c r="P21" s="638"/>
      <c r="Q21" s="639"/>
      <c r="R21" s="640">
        <v>1927099</v>
      </c>
      <c r="S21" s="641"/>
      <c r="T21" s="641"/>
      <c r="U21" s="641"/>
      <c r="V21" s="641"/>
      <c r="W21" s="641"/>
      <c r="X21" s="641"/>
      <c r="Y21" s="642"/>
      <c r="Z21" s="677">
        <v>0.3</v>
      </c>
      <c r="AA21" s="677"/>
      <c r="AB21" s="677"/>
      <c r="AC21" s="677"/>
      <c r="AD21" s="678">
        <v>1927099</v>
      </c>
      <c r="AE21" s="678"/>
      <c r="AF21" s="678"/>
      <c r="AG21" s="678"/>
      <c r="AH21" s="678"/>
      <c r="AI21" s="678"/>
      <c r="AJ21" s="678"/>
      <c r="AK21" s="678"/>
      <c r="AL21" s="643">
        <v>0.6</v>
      </c>
      <c r="AM21" s="644"/>
      <c r="AN21" s="644"/>
      <c r="AO21" s="679"/>
      <c r="AP21" s="734" t="s">
        <v>278</v>
      </c>
      <c r="AQ21" s="742"/>
      <c r="AR21" s="742"/>
      <c r="AS21" s="742"/>
      <c r="AT21" s="742"/>
      <c r="AU21" s="742"/>
      <c r="AV21" s="742"/>
      <c r="AW21" s="742"/>
      <c r="AX21" s="742"/>
      <c r="AY21" s="742"/>
      <c r="AZ21" s="742"/>
      <c r="BA21" s="742"/>
      <c r="BB21" s="742"/>
      <c r="BC21" s="742"/>
      <c r="BD21" s="742"/>
      <c r="BE21" s="742"/>
      <c r="BF21" s="736"/>
      <c r="BG21" s="640">
        <v>4036</v>
      </c>
      <c r="BH21" s="641"/>
      <c r="BI21" s="641"/>
      <c r="BJ21" s="641"/>
      <c r="BK21" s="641"/>
      <c r="BL21" s="641"/>
      <c r="BM21" s="641"/>
      <c r="BN21" s="642"/>
      <c r="BO21" s="677">
        <v>0</v>
      </c>
      <c r="BP21" s="677"/>
      <c r="BQ21" s="677"/>
      <c r="BR21" s="677"/>
      <c r="BS21" s="646" t="s">
        <v>128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c r="B22" s="637" t="s">
        <v>279</v>
      </c>
      <c r="C22" s="638"/>
      <c r="D22" s="638"/>
      <c r="E22" s="638"/>
      <c r="F22" s="638"/>
      <c r="G22" s="638"/>
      <c r="H22" s="638"/>
      <c r="I22" s="638"/>
      <c r="J22" s="638"/>
      <c r="K22" s="638"/>
      <c r="L22" s="638"/>
      <c r="M22" s="638"/>
      <c r="N22" s="638"/>
      <c r="O22" s="638"/>
      <c r="P22" s="638"/>
      <c r="Q22" s="639"/>
      <c r="R22" s="640">
        <v>6770882</v>
      </c>
      <c r="S22" s="641"/>
      <c r="T22" s="641"/>
      <c r="U22" s="641"/>
      <c r="V22" s="641"/>
      <c r="W22" s="641"/>
      <c r="X22" s="641"/>
      <c r="Y22" s="642"/>
      <c r="Z22" s="677">
        <v>1.2</v>
      </c>
      <c r="AA22" s="677"/>
      <c r="AB22" s="677"/>
      <c r="AC22" s="677"/>
      <c r="AD22" s="678">
        <v>4997129</v>
      </c>
      <c r="AE22" s="678"/>
      <c r="AF22" s="678"/>
      <c r="AG22" s="678"/>
      <c r="AH22" s="678"/>
      <c r="AI22" s="678"/>
      <c r="AJ22" s="678"/>
      <c r="AK22" s="678"/>
      <c r="AL22" s="643">
        <v>1.7</v>
      </c>
      <c r="AM22" s="644"/>
      <c r="AN22" s="644"/>
      <c r="AO22" s="679"/>
      <c r="AP22" s="734" t="s">
        <v>280</v>
      </c>
      <c r="AQ22" s="742"/>
      <c r="AR22" s="742"/>
      <c r="AS22" s="742"/>
      <c r="AT22" s="742"/>
      <c r="AU22" s="742"/>
      <c r="AV22" s="742"/>
      <c r="AW22" s="742"/>
      <c r="AX22" s="742"/>
      <c r="AY22" s="742"/>
      <c r="AZ22" s="742"/>
      <c r="BA22" s="742"/>
      <c r="BB22" s="742"/>
      <c r="BC22" s="742"/>
      <c r="BD22" s="742"/>
      <c r="BE22" s="742"/>
      <c r="BF22" s="736"/>
      <c r="BG22" s="640">
        <v>4809015</v>
      </c>
      <c r="BH22" s="641"/>
      <c r="BI22" s="641"/>
      <c r="BJ22" s="641"/>
      <c r="BK22" s="641"/>
      <c r="BL22" s="641"/>
      <c r="BM22" s="641"/>
      <c r="BN22" s="642"/>
      <c r="BO22" s="677">
        <v>1.8</v>
      </c>
      <c r="BP22" s="677"/>
      <c r="BQ22" s="677"/>
      <c r="BR22" s="677"/>
      <c r="BS22" s="646" t="s">
        <v>128</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c r="B23" s="637" t="s">
        <v>282</v>
      </c>
      <c r="C23" s="638"/>
      <c r="D23" s="638"/>
      <c r="E23" s="638"/>
      <c r="F23" s="638"/>
      <c r="G23" s="638"/>
      <c r="H23" s="638"/>
      <c r="I23" s="638"/>
      <c r="J23" s="638"/>
      <c r="K23" s="638"/>
      <c r="L23" s="638"/>
      <c r="M23" s="638"/>
      <c r="N23" s="638"/>
      <c r="O23" s="638"/>
      <c r="P23" s="638"/>
      <c r="Q23" s="639"/>
      <c r="R23" s="640">
        <v>4997129</v>
      </c>
      <c r="S23" s="641"/>
      <c r="T23" s="641"/>
      <c r="U23" s="641"/>
      <c r="V23" s="641"/>
      <c r="W23" s="641"/>
      <c r="X23" s="641"/>
      <c r="Y23" s="642"/>
      <c r="Z23" s="677">
        <v>0.9</v>
      </c>
      <c r="AA23" s="677"/>
      <c r="AB23" s="677"/>
      <c r="AC23" s="677"/>
      <c r="AD23" s="678">
        <v>4997129</v>
      </c>
      <c r="AE23" s="678"/>
      <c r="AF23" s="678"/>
      <c r="AG23" s="678"/>
      <c r="AH23" s="678"/>
      <c r="AI23" s="678"/>
      <c r="AJ23" s="678"/>
      <c r="AK23" s="678"/>
      <c r="AL23" s="643">
        <v>1.7</v>
      </c>
      <c r="AM23" s="644"/>
      <c r="AN23" s="644"/>
      <c r="AO23" s="679"/>
      <c r="AP23" s="734" t="s">
        <v>283</v>
      </c>
      <c r="AQ23" s="742"/>
      <c r="AR23" s="742"/>
      <c r="AS23" s="742"/>
      <c r="AT23" s="742"/>
      <c r="AU23" s="742"/>
      <c r="AV23" s="742"/>
      <c r="AW23" s="742"/>
      <c r="AX23" s="742"/>
      <c r="AY23" s="742"/>
      <c r="AZ23" s="742"/>
      <c r="BA23" s="742"/>
      <c r="BB23" s="742"/>
      <c r="BC23" s="742"/>
      <c r="BD23" s="742"/>
      <c r="BE23" s="742"/>
      <c r="BF23" s="736"/>
      <c r="BG23" s="640">
        <v>18577765</v>
      </c>
      <c r="BH23" s="641"/>
      <c r="BI23" s="641"/>
      <c r="BJ23" s="641"/>
      <c r="BK23" s="641"/>
      <c r="BL23" s="641"/>
      <c r="BM23" s="641"/>
      <c r="BN23" s="642"/>
      <c r="BO23" s="677">
        <v>6.8</v>
      </c>
      <c r="BP23" s="677"/>
      <c r="BQ23" s="677"/>
      <c r="BR23" s="677"/>
      <c r="BS23" s="646" t="s">
        <v>182</v>
      </c>
      <c r="BT23" s="641"/>
      <c r="BU23" s="641"/>
      <c r="BV23" s="641"/>
      <c r="BW23" s="641"/>
      <c r="BX23" s="641"/>
      <c r="BY23" s="641"/>
      <c r="BZ23" s="641"/>
      <c r="CA23" s="641"/>
      <c r="CB23" s="684"/>
      <c r="CD23" s="744" t="s">
        <v>223</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c r="B24" s="637" t="s">
        <v>289</v>
      </c>
      <c r="C24" s="638"/>
      <c r="D24" s="638"/>
      <c r="E24" s="638"/>
      <c r="F24" s="638"/>
      <c r="G24" s="638"/>
      <c r="H24" s="638"/>
      <c r="I24" s="638"/>
      <c r="J24" s="638"/>
      <c r="K24" s="638"/>
      <c r="L24" s="638"/>
      <c r="M24" s="638"/>
      <c r="N24" s="638"/>
      <c r="O24" s="638"/>
      <c r="P24" s="638"/>
      <c r="Q24" s="639"/>
      <c r="R24" s="640">
        <v>1772654</v>
      </c>
      <c r="S24" s="641"/>
      <c r="T24" s="641"/>
      <c r="U24" s="641"/>
      <c r="V24" s="641"/>
      <c r="W24" s="641"/>
      <c r="X24" s="641"/>
      <c r="Y24" s="642"/>
      <c r="Z24" s="677">
        <v>0.3</v>
      </c>
      <c r="AA24" s="677"/>
      <c r="AB24" s="677"/>
      <c r="AC24" s="677"/>
      <c r="AD24" s="678" t="s">
        <v>128</v>
      </c>
      <c r="AE24" s="678"/>
      <c r="AF24" s="678"/>
      <c r="AG24" s="678"/>
      <c r="AH24" s="678"/>
      <c r="AI24" s="678"/>
      <c r="AJ24" s="678"/>
      <c r="AK24" s="678"/>
      <c r="AL24" s="643" t="s">
        <v>128</v>
      </c>
      <c r="AM24" s="644"/>
      <c r="AN24" s="644"/>
      <c r="AO24" s="679"/>
      <c r="AP24" s="734" t="s">
        <v>290</v>
      </c>
      <c r="AQ24" s="742"/>
      <c r="AR24" s="742"/>
      <c r="AS24" s="742"/>
      <c r="AT24" s="742"/>
      <c r="AU24" s="742"/>
      <c r="AV24" s="742"/>
      <c r="AW24" s="742"/>
      <c r="AX24" s="742"/>
      <c r="AY24" s="742"/>
      <c r="AZ24" s="742"/>
      <c r="BA24" s="742"/>
      <c r="BB24" s="742"/>
      <c r="BC24" s="742"/>
      <c r="BD24" s="742"/>
      <c r="BE24" s="742"/>
      <c r="BF24" s="736"/>
      <c r="BG24" s="640" t="s">
        <v>128</v>
      </c>
      <c r="BH24" s="641"/>
      <c r="BI24" s="641"/>
      <c r="BJ24" s="641"/>
      <c r="BK24" s="641"/>
      <c r="BL24" s="641"/>
      <c r="BM24" s="641"/>
      <c r="BN24" s="642"/>
      <c r="BO24" s="677" t="s">
        <v>128</v>
      </c>
      <c r="BP24" s="677"/>
      <c r="BQ24" s="677"/>
      <c r="BR24" s="677"/>
      <c r="BS24" s="646" t="s">
        <v>128</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310587254</v>
      </c>
      <c r="CS24" s="696"/>
      <c r="CT24" s="696"/>
      <c r="CU24" s="696"/>
      <c r="CV24" s="696"/>
      <c r="CW24" s="696"/>
      <c r="CX24" s="696"/>
      <c r="CY24" s="739"/>
      <c r="CZ24" s="740">
        <v>56.7</v>
      </c>
      <c r="DA24" s="711"/>
      <c r="DB24" s="711"/>
      <c r="DC24" s="743"/>
      <c r="DD24" s="738">
        <v>207466735</v>
      </c>
      <c r="DE24" s="696"/>
      <c r="DF24" s="696"/>
      <c r="DG24" s="696"/>
      <c r="DH24" s="696"/>
      <c r="DI24" s="696"/>
      <c r="DJ24" s="696"/>
      <c r="DK24" s="739"/>
      <c r="DL24" s="738">
        <v>206874123</v>
      </c>
      <c r="DM24" s="696"/>
      <c r="DN24" s="696"/>
      <c r="DO24" s="696"/>
      <c r="DP24" s="696"/>
      <c r="DQ24" s="696"/>
      <c r="DR24" s="696"/>
      <c r="DS24" s="696"/>
      <c r="DT24" s="696"/>
      <c r="DU24" s="696"/>
      <c r="DV24" s="739"/>
      <c r="DW24" s="740">
        <v>66.8</v>
      </c>
      <c r="DX24" s="711"/>
      <c r="DY24" s="711"/>
      <c r="DZ24" s="711"/>
      <c r="EA24" s="711"/>
      <c r="EB24" s="711"/>
      <c r="EC24" s="741"/>
    </row>
    <row r="25" spans="2:133" ht="11.25" customHeight="1">
      <c r="B25" s="637" t="s">
        <v>292</v>
      </c>
      <c r="C25" s="638"/>
      <c r="D25" s="638"/>
      <c r="E25" s="638"/>
      <c r="F25" s="638"/>
      <c r="G25" s="638"/>
      <c r="H25" s="638"/>
      <c r="I25" s="638"/>
      <c r="J25" s="638"/>
      <c r="K25" s="638"/>
      <c r="L25" s="638"/>
      <c r="M25" s="638"/>
      <c r="N25" s="638"/>
      <c r="O25" s="638"/>
      <c r="P25" s="638"/>
      <c r="Q25" s="639"/>
      <c r="R25" s="640">
        <v>1099</v>
      </c>
      <c r="S25" s="641"/>
      <c r="T25" s="641"/>
      <c r="U25" s="641"/>
      <c r="V25" s="641"/>
      <c r="W25" s="641"/>
      <c r="X25" s="641"/>
      <c r="Y25" s="642"/>
      <c r="Z25" s="677">
        <v>0</v>
      </c>
      <c r="AA25" s="677"/>
      <c r="AB25" s="677"/>
      <c r="AC25" s="677"/>
      <c r="AD25" s="678" t="s">
        <v>128</v>
      </c>
      <c r="AE25" s="678"/>
      <c r="AF25" s="678"/>
      <c r="AG25" s="678"/>
      <c r="AH25" s="678"/>
      <c r="AI25" s="678"/>
      <c r="AJ25" s="678"/>
      <c r="AK25" s="678"/>
      <c r="AL25" s="643" t="s">
        <v>128</v>
      </c>
      <c r="AM25" s="644"/>
      <c r="AN25" s="644"/>
      <c r="AO25" s="679"/>
      <c r="AP25" s="734" t="s">
        <v>293</v>
      </c>
      <c r="AQ25" s="742"/>
      <c r="AR25" s="742"/>
      <c r="AS25" s="742"/>
      <c r="AT25" s="742"/>
      <c r="AU25" s="742"/>
      <c r="AV25" s="742"/>
      <c r="AW25" s="742"/>
      <c r="AX25" s="742"/>
      <c r="AY25" s="742"/>
      <c r="AZ25" s="742"/>
      <c r="BA25" s="742"/>
      <c r="BB25" s="742"/>
      <c r="BC25" s="742"/>
      <c r="BD25" s="742"/>
      <c r="BE25" s="742"/>
      <c r="BF25" s="736"/>
      <c r="BG25" s="640" t="s">
        <v>128</v>
      </c>
      <c r="BH25" s="641"/>
      <c r="BI25" s="641"/>
      <c r="BJ25" s="641"/>
      <c r="BK25" s="641"/>
      <c r="BL25" s="641"/>
      <c r="BM25" s="641"/>
      <c r="BN25" s="642"/>
      <c r="BO25" s="677" t="s">
        <v>128</v>
      </c>
      <c r="BP25" s="677"/>
      <c r="BQ25" s="677"/>
      <c r="BR25" s="677"/>
      <c r="BS25" s="646" t="s">
        <v>182</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124642267</v>
      </c>
      <c r="CS25" s="659"/>
      <c r="CT25" s="659"/>
      <c r="CU25" s="659"/>
      <c r="CV25" s="659"/>
      <c r="CW25" s="659"/>
      <c r="CX25" s="659"/>
      <c r="CY25" s="660"/>
      <c r="CZ25" s="643">
        <v>22.8</v>
      </c>
      <c r="DA25" s="661"/>
      <c r="DB25" s="661"/>
      <c r="DC25" s="662"/>
      <c r="DD25" s="646">
        <v>107721508</v>
      </c>
      <c r="DE25" s="659"/>
      <c r="DF25" s="659"/>
      <c r="DG25" s="659"/>
      <c r="DH25" s="659"/>
      <c r="DI25" s="659"/>
      <c r="DJ25" s="659"/>
      <c r="DK25" s="660"/>
      <c r="DL25" s="646">
        <v>107171271</v>
      </c>
      <c r="DM25" s="659"/>
      <c r="DN25" s="659"/>
      <c r="DO25" s="659"/>
      <c r="DP25" s="659"/>
      <c r="DQ25" s="659"/>
      <c r="DR25" s="659"/>
      <c r="DS25" s="659"/>
      <c r="DT25" s="659"/>
      <c r="DU25" s="659"/>
      <c r="DV25" s="660"/>
      <c r="DW25" s="643">
        <v>34.6</v>
      </c>
      <c r="DX25" s="661"/>
      <c r="DY25" s="661"/>
      <c r="DZ25" s="661"/>
      <c r="EA25" s="661"/>
      <c r="EB25" s="661"/>
      <c r="EC25" s="676"/>
    </row>
    <row r="26" spans="2:133" ht="11.25" customHeight="1">
      <c r="B26" s="637" t="s">
        <v>295</v>
      </c>
      <c r="C26" s="638"/>
      <c r="D26" s="638"/>
      <c r="E26" s="638"/>
      <c r="F26" s="638"/>
      <c r="G26" s="638"/>
      <c r="H26" s="638"/>
      <c r="I26" s="638"/>
      <c r="J26" s="638"/>
      <c r="K26" s="638"/>
      <c r="L26" s="638"/>
      <c r="M26" s="638"/>
      <c r="N26" s="638"/>
      <c r="O26" s="638"/>
      <c r="P26" s="638"/>
      <c r="Q26" s="639"/>
      <c r="R26" s="640">
        <v>319598825</v>
      </c>
      <c r="S26" s="641"/>
      <c r="T26" s="641"/>
      <c r="U26" s="641"/>
      <c r="V26" s="641"/>
      <c r="W26" s="641"/>
      <c r="X26" s="641"/>
      <c r="Y26" s="642"/>
      <c r="Z26" s="677">
        <v>57.7</v>
      </c>
      <c r="AA26" s="677"/>
      <c r="AB26" s="677"/>
      <c r="AC26" s="677"/>
      <c r="AD26" s="678">
        <v>299247306</v>
      </c>
      <c r="AE26" s="678"/>
      <c r="AF26" s="678"/>
      <c r="AG26" s="678"/>
      <c r="AH26" s="678"/>
      <c r="AI26" s="678"/>
      <c r="AJ26" s="678"/>
      <c r="AK26" s="678"/>
      <c r="AL26" s="643">
        <v>99.4</v>
      </c>
      <c r="AM26" s="644"/>
      <c r="AN26" s="644"/>
      <c r="AO26" s="679"/>
      <c r="AP26" s="734" t="s">
        <v>296</v>
      </c>
      <c r="AQ26" s="735"/>
      <c r="AR26" s="735"/>
      <c r="AS26" s="735"/>
      <c r="AT26" s="735"/>
      <c r="AU26" s="735"/>
      <c r="AV26" s="735"/>
      <c r="AW26" s="735"/>
      <c r="AX26" s="735"/>
      <c r="AY26" s="735"/>
      <c r="AZ26" s="735"/>
      <c r="BA26" s="735"/>
      <c r="BB26" s="735"/>
      <c r="BC26" s="735"/>
      <c r="BD26" s="735"/>
      <c r="BE26" s="735"/>
      <c r="BF26" s="736"/>
      <c r="BG26" s="640" t="s">
        <v>182</v>
      </c>
      <c r="BH26" s="641"/>
      <c r="BI26" s="641"/>
      <c r="BJ26" s="641"/>
      <c r="BK26" s="641"/>
      <c r="BL26" s="641"/>
      <c r="BM26" s="641"/>
      <c r="BN26" s="642"/>
      <c r="BO26" s="677" t="s">
        <v>128</v>
      </c>
      <c r="BP26" s="677"/>
      <c r="BQ26" s="677"/>
      <c r="BR26" s="677"/>
      <c r="BS26" s="646" t="s">
        <v>182</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92695798</v>
      </c>
      <c r="CS26" s="641"/>
      <c r="CT26" s="641"/>
      <c r="CU26" s="641"/>
      <c r="CV26" s="641"/>
      <c r="CW26" s="641"/>
      <c r="CX26" s="641"/>
      <c r="CY26" s="642"/>
      <c r="CZ26" s="643">
        <v>16.899999999999999</v>
      </c>
      <c r="DA26" s="661"/>
      <c r="DB26" s="661"/>
      <c r="DC26" s="662"/>
      <c r="DD26" s="646">
        <v>77039753</v>
      </c>
      <c r="DE26" s="641"/>
      <c r="DF26" s="641"/>
      <c r="DG26" s="641"/>
      <c r="DH26" s="641"/>
      <c r="DI26" s="641"/>
      <c r="DJ26" s="641"/>
      <c r="DK26" s="642"/>
      <c r="DL26" s="646" t="s">
        <v>128</v>
      </c>
      <c r="DM26" s="641"/>
      <c r="DN26" s="641"/>
      <c r="DO26" s="641"/>
      <c r="DP26" s="641"/>
      <c r="DQ26" s="641"/>
      <c r="DR26" s="641"/>
      <c r="DS26" s="641"/>
      <c r="DT26" s="641"/>
      <c r="DU26" s="641"/>
      <c r="DV26" s="642"/>
      <c r="DW26" s="643" t="s">
        <v>128</v>
      </c>
      <c r="DX26" s="661"/>
      <c r="DY26" s="661"/>
      <c r="DZ26" s="661"/>
      <c r="EA26" s="661"/>
      <c r="EB26" s="661"/>
      <c r="EC26" s="676"/>
    </row>
    <row r="27" spans="2:133" ht="11.25" customHeight="1">
      <c r="B27" s="637" t="s">
        <v>298</v>
      </c>
      <c r="C27" s="638"/>
      <c r="D27" s="638"/>
      <c r="E27" s="638"/>
      <c r="F27" s="638"/>
      <c r="G27" s="638"/>
      <c r="H27" s="638"/>
      <c r="I27" s="638"/>
      <c r="J27" s="638"/>
      <c r="K27" s="638"/>
      <c r="L27" s="638"/>
      <c r="M27" s="638"/>
      <c r="N27" s="638"/>
      <c r="O27" s="638"/>
      <c r="P27" s="638"/>
      <c r="Q27" s="639"/>
      <c r="R27" s="640">
        <v>302456</v>
      </c>
      <c r="S27" s="641"/>
      <c r="T27" s="641"/>
      <c r="U27" s="641"/>
      <c r="V27" s="641"/>
      <c r="W27" s="641"/>
      <c r="X27" s="641"/>
      <c r="Y27" s="642"/>
      <c r="Z27" s="677">
        <v>0.1</v>
      </c>
      <c r="AA27" s="677"/>
      <c r="AB27" s="677"/>
      <c r="AC27" s="677"/>
      <c r="AD27" s="678">
        <v>302456</v>
      </c>
      <c r="AE27" s="678"/>
      <c r="AF27" s="678"/>
      <c r="AG27" s="678"/>
      <c r="AH27" s="678"/>
      <c r="AI27" s="678"/>
      <c r="AJ27" s="678"/>
      <c r="AK27" s="678"/>
      <c r="AL27" s="643">
        <v>0.1</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274011537</v>
      </c>
      <c r="BH27" s="641"/>
      <c r="BI27" s="641"/>
      <c r="BJ27" s="641"/>
      <c r="BK27" s="641"/>
      <c r="BL27" s="641"/>
      <c r="BM27" s="641"/>
      <c r="BN27" s="642"/>
      <c r="BO27" s="677">
        <v>100</v>
      </c>
      <c r="BP27" s="677"/>
      <c r="BQ27" s="677"/>
      <c r="BR27" s="677"/>
      <c r="BS27" s="646">
        <v>3929749</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131405883</v>
      </c>
      <c r="CS27" s="659"/>
      <c r="CT27" s="659"/>
      <c r="CU27" s="659"/>
      <c r="CV27" s="659"/>
      <c r="CW27" s="659"/>
      <c r="CX27" s="659"/>
      <c r="CY27" s="660"/>
      <c r="CZ27" s="643">
        <v>24</v>
      </c>
      <c r="DA27" s="661"/>
      <c r="DB27" s="661"/>
      <c r="DC27" s="662"/>
      <c r="DD27" s="646">
        <v>45331472</v>
      </c>
      <c r="DE27" s="659"/>
      <c r="DF27" s="659"/>
      <c r="DG27" s="659"/>
      <c r="DH27" s="659"/>
      <c r="DI27" s="659"/>
      <c r="DJ27" s="659"/>
      <c r="DK27" s="660"/>
      <c r="DL27" s="646">
        <v>45289097</v>
      </c>
      <c r="DM27" s="659"/>
      <c r="DN27" s="659"/>
      <c r="DO27" s="659"/>
      <c r="DP27" s="659"/>
      <c r="DQ27" s="659"/>
      <c r="DR27" s="659"/>
      <c r="DS27" s="659"/>
      <c r="DT27" s="659"/>
      <c r="DU27" s="659"/>
      <c r="DV27" s="660"/>
      <c r="DW27" s="643">
        <v>14.6</v>
      </c>
      <c r="DX27" s="661"/>
      <c r="DY27" s="661"/>
      <c r="DZ27" s="661"/>
      <c r="EA27" s="661"/>
      <c r="EB27" s="661"/>
      <c r="EC27" s="676"/>
    </row>
    <row r="28" spans="2:133" ht="11.25" customHeight="1">
      <c r="B28" s="637" t="s">
        <v>301</v>
      </c>
      <c r="C28" s="638"/>
      <c r="D28" s="638"/>
      <c r="E28" s="638"/>
      <c r="F28" s="638"/>
      <c r="G28" s="638"/>
      <c r="H28" s="638"/>
      <c r="I28" s="638"/>
      <c r="J28" s="638"/>
      <c r="K28" s="638"/>
      <c r="L28" s="638"/>
      <c r="M28" s="638"/>
      <c r="N28" s="638"/>
      <c r="O28" s="638"/>
      <c r="P28" s="638"/>
      <c r="Q28" s="639"/>
      <c r="R28" s="640">
        <v>4388542</v>
      </c>
      <c r="S28" s="641"/>
      <c r="T28" s="641"/>
      <c r="U28" s="641"/>
      <c r="V28" s="641"/>
      <c r="W28" s="641"/>
      <c r="X28" s="641"/>
      <c r="Y28" s="642"/>
      <c r="Z28" s="677">
        <v>0.8</v>
      </c>
      <c r="AA28" s="677"/>
      <c r="AB28" s="677"/>
      <c r="AC28" s="677"/>
      <c r="AD28" s="678">
        <v>14</v>
      </c>
      <c r="AE28" s="678"/>
      <c r="AF28" s="678"/>
      <c r="AG28" s="678"/>
      <c r="AH28" s="678"/>
      <c r="AI28" s="678"/>
      <c r="AJ28" s="678"/>
      <c r="AK28" s="678"/>
      <c r="AL28" s="643">
        <v>0</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54539104</v>
      </c>
      <c r="CS28" s="641"/>
      <c r="CT28" s="641"/>
      <c r="CU28" s="641"/>
      <c r="CV28" s="641"/>
      <c r="CW28" s="641"/>
      <c r="CX28" s="641"/>
      <c r="CY28" s="642"/>
      <c r="CZ28" s="643">
        <v>10</v>
      </c>
      <c r="DA28" s="661"/>
      <c r="DB28" s="661"/>
      <c r="DC28" s="662"/>
      <c r="DD28" s="646">
        <v>54413755</v>
      </c>
      <c r="DE28" s="641"/>
      <c r="DF28" s="641"/>
      <c r="DG28" s="641"/>
      <c r="DH28" s="641"/>
      <c r="DI28" s="641"/>
      <c r="DJ28" s="641"/>
      <c r="DK28" s="642"/>
      <c r="DL28" s="646">
        <v>54413755</v>
      </c>
      <c r="DM28" s="641"/>
      <c r="DN28" s="641"/>
      <c r="DO28" s="641"/>
      <c r="DP28" s="641"/>
      <c r="DQ28" s="641"/>
      <c r="DR28" s="641"/>
      <c r="DS28" s="641"/>
      <c r="DT28" s="641"/>
      <c r="DU28" s="641"/>
      <c r="DV28" s="642"/>
      <c r="DW28" s="643">
        <v>17.600000000000001</v>
      </c>
      <c r="DX28" s="661"/>
      <c r="DY28" s="661"/>
      <c r="DZ28" s="661"/>
      <c r="EA28" s="661"/>
      <c r="EB28" s="661"/>
      <c r="EC28" s="676"/>
    </row>
    <row r="29" spans="2:133" ht="11.25" customHeight="1">
      <c r="B29" s="637" t="s">
        <v>303</v>
      </c>
      <c r="C29" s="638"/>
      <c r="D29" s="638"/>
      <c r="E29" s="638"/>
      <c r="F29" s="638"/>
      <c r="G29" s="638"/>
      <c r="H29" s="638"/>
      <c r="I29" s="638"/>
      <c r="J29" s="638"/>
      <c r="K29" s="638"/>
      <c r="L29" s="638"/>
      <c r="M29" s="638"/>
      <c r="N29" s="638"/>
      <c r="O29" s="638"/>
      <c r="P29" s="638"/>
      <c r="Q29" s="639"/>
      <c r="R29" s="640">
        <v>4938487</v>
      </c>
      <c r="S29" s="641"/>
      <c r="T29" s="641"/>
      <c r="U29" s="641"/>
      <c r="V29" s="641"/>
      <c r="W29" s="641"/>
      <c r="X29" s="641"/>
      <c r="Y29" s="642"/>
      <c r="Z29" s="677">
        <v>0.9</v>
      </c>
      <c r="AA29" s="677"/>
      <c r="AB29" s="677"/>
      <c r="AC29" s="677"/>
      <c r="AD29" s="678">
        <v>1159693</v>
      </c>
      <c r="AE29" s="678"/>
      <c r="AF29" s="678"/>
      <c r="AG29" s="678"/>
      <c r="AH29" s="678"/>
      <c r="AI29" s="678"/>
      <c r="AJ29" s="678"/>
      <c r="AK29" s="678"/>
      <c r="AL29" s="643">
        <v>0.4</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304</v>
      </c>
      <c r="CE29" s="726"/>
      <c r="CF29" s="673" t="s">
        <v>70</v>
      </c>
      <c r="CG29" s="674"/>
      <c r="CH29" s="674"/>
      <c r="CI29" s="674"/>
      <c r="CJ29" s="674"/>
      <c r="CK29" s="674"/>
      <c r="CL29" s="674"/>
      <c r="CM29" s="674"/>
      <c r="CN29" s="674"/>
      <c r="CO29" s="674"/>
      <c r="CP29" s="674"/>
      <c r="CQ29" s="675"/>
      <c r="CR29" s="640">
        <v>54535137</v>
      </c>
      <c r="CS29" s="659"/>
      <c r="CT29" s="659"/>
      <c r="CU29" s="659"/>
      <c r="CV29" s="659"/>
      <c r="CW29" s="659"/>
      <c r="CX29" s="659"/>
      <c r="CY29" s="660"/>
      <c r="CZ29" s="643">
        <v>10</v>
      </c>
      <c r="DA29" s="661"/>
      <c r="DB29" s="661"/>
      <c r="DC29" s="662"/>
      <c r="DD29" s="646">
        <v>54409788</v>
      </c>
      <c r="DE29" s="659"/>
      <c r="DF29" s="659"/>
      <c r="DG29" s="659"/>
      <c r="DH29" s="659"/>
      <c r="DI29" s="659"/>
      <c r="DJ29" s="659"/>
      <c r="DK29" s="660"/>
      <c r="DL29" s="646">
        <v>54409788</v>
      </c>
      <c r="DM29" s="659"/>
      <c r="DN29" s="659"/>
      <c r="DO29" s="659"/>
      <c r="DP29" s="659"/>
      <c r="DQ29" s="659"/>
      <c r="DR29" s="659"/>
      <c r="DS29" s="659"/>
      <c r="DT29" s="659"/>
      <c r="DU29" s="659"/>
      <c r="DV29" s="660"/>
      <c r="DW29" s="643">
        <v>17.600000000000001</v>
      </c>
      <c r="DX29" s="661"/>
      <c r="DY29" s="661"/>
      <c r="DZ29" s="661"/>
      <c r="EA29" s="661"/>
      <c r="EB29" s="661"/>
      <c r="EC29" s="676"/>
    </row>
    <row r="30" spans="2:133" ht="11.25" customHeight="1">
      <c r="B30" s="637" t="s">
        <v>305</v>
      </c>
      <c r="C30" s="638"/>
      <c r="D30" s="638"/>
      <c r="E30" s="638"/>
      <c r="F30" s="638"/>
      <c r="G30" s="638"/>
      <c r="H30" s="638"/>
      <c r="I30" s="638"/>
      <c r="J30" s="638"/>
      <c r="K30" s="638"/>
      <c r="L30" s="638"/>
      <c r="M30" s="638"/>
      <c r="N30" s="638"/>
      <c r="O30" s="638"/>
      <c r="P30" s="638"/>
      <c r="Q30" s="639"/>
      <c r="R30" s="640">
        <v>2977021</v>
      </c>
      <c r="S30" s="641"/>
      <c r="T30" s="641"/>
      <c r="U30" s="641"/>
      <c r="V30" s="641"/>
      <c r="W30" s="641"/>
      <c r="X30" s="641"/>
      <c r="Y30" s="642"/>
      <c r="Z30" s="677">
        <v>0.5</v>
      </c>
      <c r="AA30" s="677"/>
      <c r="AB30" s="677"/>
      <c r="AC30" s="677"/>
      <c r="AD30" s="678" t="s">
        <v>128</v>
      </c>
      <c r="AE30" s="678"/>
      <c r="AF30" s="678"/>
      <c r="AG30" s="678"/>
      <c r="AH30" s="678"/>
      <c r="AI30" s="678"/>
      <c r="AJ30" s="678"/>
      <c r="AK30" s="678"/>
      <c r="AL30" s="643" t="s">
        <v>128</v>
      </c>
      <c r="AM30" s="644"/>
      <c r="AN30" s="644"/>
      <c r="AO30" s="679"/>
      <c r="AP30" s="701" t="s">
        <v>223</v>
      </c>
      <c r="AQ30" s="702"/>
      <c r="AR30" s="702"/>
      <c r="AS30" s="702"/>
      <c r="AT30" s="702"/>
      <c r="AU30" s="702"/>
      <c r="AV30" s="702"/>
      <c r="AW30" s="702"/>
      <c r="AX30" s="702"/>
      <c r="AY30" s="702"/>
      <c r="AZ30" s="702"/>
      <c r="BA30" s="702"/>
      <c r="BB30" s="702"/>
      <c r="BC30" s="702"/>
      <c r="BD30" s="702"/>
      <c r="BE30" s="702"/>
      <c r="BF30" s="703"/>
      <c r="BG30" s="701" t="s">
        <v>306</v>
      </c>
      <c r="BH30" s="714"/>
      <c r="BI30" s="714"/>
      <c r="BJ30" s="714"/>
      <c r="BK30" s="714"/>
      <c r="BL30" s="714"/>
      <c r="BM30" s="714"/>
      <c r="BN30" s="714"/>
      <c r="BO30" s="714"/>
      <c r="BP30" s="714"/>
      <c r="BQ30" s="715"/>
      <c r="BR30" s="701" t="s">
        <v>307</v>
      </c>
      <c r="BS30" s="714"/>
      <c r="BT30" s="714"/>
      <c r="BU30" s="714"/>
      <c r="BV30" s="714"/>
      <c r="BW30" s="714"/>
      <c r="BX30" s="714"/>
      <c r="BY30" s="714"/>
      <c r="BZ30" s="714"/>
      <c r="CA30" s="714"/>
      <c r="CB30" s="715"/>
      <c r="CD30" s="727"/>
      <c r="CE30" s="728"/>
      <c r="CF30" s="673" t="s">
        <v>308</v>
      </c>
      <c r="CG30" s="674"/>
      <c r="CH30" s="674"/>
      <c r="CI30" s="674"/>
      <c r="CJ30" s="674"/>
      <c r="CK30" s="674"/>
      <c r="CL30" s="674"/>
      <c r="CM30" s="674"/>
      <c r="CN30" s="674"/>
      <c r="CO30" s="674"/>
      <c r="CP30" s="674"/>
      <c r="CQ30" s="675"/>
      <c r="CR30" s="640">
        <v>52129382</v>
      </c>
      <c r="CS30" s="641"/>
      <c r="CT30" s="641"/>
      <c r="CU30" s="641"/>
      <c r="CV30" s="641"/>
      <c r="CW30" s="641"/>
      <c r="CX30" s="641"/>
      <c r="CY30" s="642"/>
      <c r="CZ30" s="643">
        <v>9.5</v>
      </c>
      <c r="DA30" s="661"/>
      <c r="DB30" s="661"/>
      <c r="DC30" s="662"/>
      <c r="DD30" s="646">
        <v>52004033</v>
      </c>
      <c r="DE30" s="641"/>
      <c r="DF30" s="641"/>
      <c r="DG30" s="641"/>
      <c r="DH30" s="641"/>
      <c r="DI30" s="641"/>
      <c r="DJ30" s="641"/>
      <c r="DK30" s="642"/>
      <c r="DL30" s="646">
        <v>52004033</v>
      </c>
      <c r="DM30" s="641"/>
      <c r="DN30" s="641"/>
      <c r="DO30" s="641"/>
      <c r="DP30" s="641"/>
      <c r="DQ30" s="641"/>
      <c r="DR30" s="641"/>
      <c r="DS30" s="641"/>
      <c r="DT30" s="641"/>
      <c r="DU30" s="641"/>
      <c r="DV30" s="642"/>
      <c r="DW30" s="643">
        <v>16.8</v>
      </c>
      <c r="DX30" s="661"/>
      <c r="DY30" s="661"/>
      <c r="DZ30" s="661"/>
      <c r="EA30" s="661"/>
      <c r="EB30" s="661"/>
      <c r="EC30" s="676"/>
    </row>
    <row r="31" spans="2:133" ht="11.25" customHeight="1">
      <c r="B31" s="637" t="s">
        <v>309</v>
      </c>
      <c r="C31" s="638"/>
      <c r="D31" s="638"/>
      <c r="E31" s="638"/>
      <c r="F31" s="638"/>
      <c r="G31" s="638"/>
      <c r="H31" s="638"/>
      <c r="I31" s="638"/>
      <c r="J31" s="638"/>
      <c r="K31" s="638"/>
      <c r="L31" s="638"/>
      <c r="M31" s="638"/>
      <c r="N31" s="638"/>
      <c r="O31" s="638"/>
      <c r="P31" s="638"/>
      <c r="Q31" s="639"/>
      <c r="R31" s="640">
        <v>96885220</v>
      </c>
      <c r="S31" s="641"/>
      <c r="T31" s="641"/>
      <c r="U31" s="641"/>
      <c r="V31" s="641"/>
      <c r="W31" s="641"/>
      <c r="X31" s="641"/>
      <c r="Y31" s="642"/>
      <c r="Z31" s="677">
        <v>17.5</v>
      </c>
      <c r="AA31" s="677"/>
      <c r="AB31" s="677"/>
      <c r="AC31" s="677"/>
      <c r="AD31" s="678" t="s">
        <v>128</v>
      </c>
      <c r="AE31" s="678"/>
      <c r="AF31" s="678"/>
      <c r="AG31" s="678"/>
      <c r="AH31" s="678"/>
      <c r="AI31" s="678"/>
      <c r="AJ31" s="678"/>
      <c r="AK31" s="678"/>
      <c r="AL31" s="643" t="s">
        <v>182</v>
      </c>
      <c r="AM31" s="644"/>
      <c r="AN31" s="644"/>
      <c r="AO31" s="679"/>
      <c r="AP31" s="716" t="s">
        <v>310</v>
      </c>
      <c r="AQ31" s="717"/>
      <c r="AR31" s="717"/>
      <c r="AS31" s="717"/>
      <c r="AT31" s="722" t="s">
        <v>311</v>
      </c>
      <c r="AU31" s="231"/>
      <c r="AV31" s="231"/>
      <c r="AW31" s="231"/>
      <c r="AX31" s="706" t="s">
        <v>187</v>
      </c>
      <c r="AY31" s="707"/>
      <c r="AZ31" s="707"/>
      <c r="BA31" s="707"/>
      <c r="BB31" s="707"/>
      <c r="BC31" s="707"/>
      <c r="BD31" s="707"/>
      <c r="BE31" s="707"/>
      <c r="BF31" s="708"/>
      <c r="BG31" s="709">
        <v>99.3</v>
      </c>
      <c r="BH31" s="710"/>
      <c r="BI31" s="710"/>
      <c r="BJ31" s="710"/>
      <c r="BK31" s="710"/>
      <c r="BL31" s="710"/>
      <c r="BM31" s="711">
        <v>98.2</v>
      </c>
      <c r="BN31" s="710"/>
      <c r="BO31" s="710"/>
      <c r="BP31" s="710"/>
      <c r="BQ31" s="712"/>
      <c r="BR31" s="709">
        <v>99.1</v>
      </c>
      <c r="BS31" s="710"/>
      <c r="BT31" s="710"/>
      <c r="BU31" s="710"/>
      <c r="BV31" s="710"/>
      <c r="BW31" s="710"/>
      <c r="BX31" s="711">
        <v>98.1</v>
      </c>
      <c r="BY31" s="710"/>
      <c r="BZ31" s="710"/>
      <c r="CA31" s="710"/>
      <c r="CB31" s="712"/>
      <c r="CD31" s="727"/>
      <c r="CE31" s="728"/>
      <c r="CF31" s="673" t="s">
        <v>312</v>
      </c>
      <c r="CG31" s="674"/>
      <c r="CH31" s="674"/>
      <c r="CI31" s="674"/>
      <c r="CJ31" s="674"/>
      <c r="CK31" s="674"/>
      <c r="CL31" s="674"/>
      <c r="CM31" s="674"/>
      <c r="CN31" s="674"/>
      <c r="CO31" s="674"/>
      <c r="CP31" s="674"/>
      <c r="CQ31" s="675"/>
      <c r="CR31" s="640">
        <v>2405755</v>
      </c>
      <c r="CS31" s="659"/>
      <c r="CT31" s="659"/>
      <c r="CU31" s="659"/>
      <c r="CV31" s="659"/>
      <c r="CW31" s="659"/>
      <c r="CX31" s="659"/>
      <c r="CY31" s="660"/>
      <c r="CZ31" s="643">
        <v>0.4</v>
      </c>
      <c r="DA31" s="661"/>
      <c r="DB31" s="661"/>
      <c r="DC31" s="662"/>
      <c r="DD31" s="646">
        <v>2405755</v>
      </c>
      <c r="DE31" s="659"/>
      <c r="DF31" s="659"/>
      <c r="DG31" s="659"/>
      <c r="DH31" s="659"/>
      <c r="DI31" s="659"/>
      <c r="DJ31" s="659"/>
      <c r="DK31" s="660"/>
      <c r="DL31" s="646">
        <v>2405755</v>
      </c>
      <c r="DM31" s="659"/>
      <c r="DN31" s="659"/>
      <c r="DO31" s="659"/>
      <c r="DP31" s="659"/>
      <c r="DQ31" s="659"/>
      <c r="DR31" s="659"/>
      <c r="DS31" s="659"/>
      <c r="DT31" s="659"/>
      <c r="DU31" s="659"/>
      <c r="DV31" s="660"/>
      <c r="DW31" s="643">
        <v>0.8</v>
      </c>
      <c r="DX31" s="661"/>
      <c r="DY31" s="661"/>
      <c r="DZ31" s="661"/>
      <c r="EA31" s="661"/>
      <c r="EB31" s="661"/>
      <c r="EC31" s="676"/>
    </row>
    <row r="32" spans="2:133" ht="11.25" customHeight="1">
      <c r="B32" s="731" t="s">
        <v>313</v>
      </c>
      <c r="C32" s="732"/>
      <c r="D32" s="732"/>
      <c r="E32" s="732"/>
      <c r="F32" s="732"/>
      <c r="G32" s="732"/>
      <c r="H32" s="732"/>
      <c r="I32" s="732"/>
      <c r="J32" s="732"/>
      <c r="K32" s="732"/>
      <c r="L32" s="732"/>
      <c r="M32" s="732"/>
      <c r="N32" s="732"/>
      <c r="O32" s="732"/>
      <c r="P32" s="732"/>
      <c r="Q32" s="733"/>
      <c r="R32" s="640" t="s">
        <v>182</v>
      </c>
      <c r="S32" s="641"/>
      <c r="T32" s="641"/>
      <c r="U32" s="641"/>
      <c r="V32" s="641"/>
      <c r="W32" s="641"/>
      <c r="X32" s="641"/>
      <c r="Y32" s="642"/>
      <c r="Z32" s="677" t="s">
        <v>128</v>
      </c>
      <c r="AA32" s="677"/>
      <c r="AB32" s="677"/>
      <c r="AC32" s="677"/>
      <c r="AD32" s="678" t="s">
        <v>128</v>
      </c>
      <c r="AE32" s="678"/>
      <c r="AF32" s="678"/>
      <c r="AG32" s="678"/>
      <c r="AH32" s="678"/>
      <c r="AI32" s="678"/>
      <c r="AJ32" s="678"/>
      <c r="AK32" s="678"/>
      <c r="AL32" s="643" t="s">
        <v>182</v>
      </c>
      <c r="AM32" s="644"/>
      <c r="AN32" s="644"/>
      <c r="AO32" s="679"/>
      <c r="AP32" s="718"/>
      <c r="AQ32" s="719"/>
      <c r="AR32" s="719"/>
      <c r="AS32" s="719"/>
      <c r="AT32" s="723"/>
      <c r="AU32" s="230" t="s">
        <v>314</v>
      </c>
      <c r="AV32" s="230"/>
      <c r="AW32" s="230"/>
      <c r="AX32" s="637" t="s">
        <v>315</v>
      </c>
      <c r="AY32" s="638"/>
      <c r="AZ32" s="638"/>
      <c r="BA32" s="638"/>
      <c r="BB32" s="638"/>
      <c r="BC32" s="638"/>
      <c r="BD32" s="638"/>
      <c r="BE32" s="638"/>
      <c r="BF32" s="639"/>
      <c r="BG32" s="713">
        <v>99.2</v>
      </c>
      <c r="BH32" s="659"/>
      <c r="BI32" s="659"/>
      <c r="BJ32" s="659"/>
      <c r="BK32" s="659"/>
      <c r="BL32" s="659"/>
      <c r="BM32" s="644">
        <v>97.8</v>
      </c>
      <c r="BN32" s="705"/>
      <c r="BO32" s="705"/>
      <c r="BP32" s="705"/>
      <c r="BQ32" s="683"/>
      <c r="BR32" s="713">
        <v>98.9</v>
      </c>
      <c r="BS32" s="659"/>
      <c r="BT32" s="659"/>
      <c r="BU32" s="659"/>
      <c r="BV32" s="659"/>
      <c r="BW32" s="659"/>
      <c r="BX32" s="644">
        <v>97.6</v>
      </c>
      <c r="BY32" s="705"/>
      <c r="BZ32" s="705"/>
      <c r="CA32" s="705"/>
      <c r="CB32" s="683"/>
      <c r="CD32" s="729"/>
      <c r="CE32" s="730"/>
      <c r="CF32" s="673" t="s">
        <v>316</v>
      </c>
      <c r="CG32" s="674"/>
      <c r="CH32" s="674"/>
      <c r="CI32" s="674"/>
      <c r="CJ32" s="674"/>
      <c r="CK32" s="674"/>
      <c r="CL32" s="674"/>
      <c r="CM32" s="674"/>
      <c r="CN32" s="674"/>
      <c r="CO32" s="674"/>
      <c r="CP32" s="674"/>
      <c r="CQ32" s="675"/>
      <c r="CR32" s="640">
        <v>3967</v>
      </c>
      <c r="CS32" s="641"/>
      <c r="CT32" s="641"/>
      <c r="CU32" s="641"/>
      <c r="CV32" s="641"/>
      <c r="CW32" s="641"/>
      <c r="CX32" s="641"/>
      <c r="CY32" s="642"/>
      <c r="CZ32" s="643">
        <v>0</v>
      </c>
      <c r="DA32" s="661"/>
      <c r="DB32" s="661"/>
      <c r="DC32" s="662"/>
      <c r="DD32" s="646">
        <v>3967</v>
      </c>
      <c r="DE32" s="641"/>
      <c r="DF32" s="641"/>
      <c r="DG32" s="641"/>
      <c r="DH32" s="641"/>
      <c r="DI32" s="641"/>
      <c r="DJ32" s="641"/>
      <c r="DK32" s="642"/>
      <c r="DL32" s="646">
        <v>3967</v>
      </c>
      <c r="DM32" s="641"/>
      <c r="DN32" s="641"/>
      <c r="DO32" s="641"/>
      <c r="DP32" s="641"/>
      <c r="DQ32" s="641"/>
      <c r="DR32" s="641"/>
      <c r="DS32" s="641"/>
      <c r="DT32" s="641"/>
      <c r="DU32" s="641"/>
      <c r="DV32" s="642"/>
      <c r="DW32" s="643">
        <v>0</v>
      </c>
      <c r="DX32" s="661"/>
      <c r="DY32" s="661"/>
      <c r="DZ32" s="661"/>
      <c r="EA32" s="661"/>
      <c r="EB32" s="661"/>
      <c r="EC32" s="676"/>
    </row>
    <row r="33" spans="2:133" ht="11.25" customHeight="1">
      <c r="B33" s="637" t="s">
        <v>317</v>
      </c>
      <c r="C33" s="638"/>
      <c r="D33" s="638"/>
      <c r="E33" s="638"/>
      <c r="F33" s="638"/>
      <c r="G33" s="638"/>
      <c r="H33" s="638"/>
      <c r="I33" s="638"/>
      <c r="J33" s="638"/>
      <c r="K33" s="638"/>
      <c r="L33" s="638"/>
      <c r="M33" s="638"/>
      <c r="N33" s="638"/>
      <c r="O33" s="638"/>
      <c r="P33" s="638"/>
      <c r="Q33" s="639"/>
      <c r="R33" s="640">
        <v>24726174</v>
      </c>
      <c r="S33" s="641"/>
      <c r="T33" s="641"/>
      <c r="U33" s="641"/>
      <c r="V33" s="641"/>
      <c r="W33" s="641"/>
      <c r="X33" s="641"/>
      <c r="Y33" s="642"/>
      <c r="Z33" s="677">
        <v>4.5</v>
      </c>
      <c r="AA33" s="677"/>
      <c r="AB33" s="677"/>
      <c r="AC33" s="677"/>
      <c r="AD33" s="678" t="s">
        <v>128</v>
      </c>
      <c r="AE33" s="678"/>
      <c r="AF33" s="678"/>
      <c r="AG33" s="678"/>
      <c r="AH33" s="678"/>
      <c r="AI33" s="678"/>
      <c r="AJ33" s="678"/>
      <c r="AK33" s="678"/>
      <c r="AL33" s="643" t="s">
        <v>128</v>
      </c>
      <c r="AM33" s="644"/>
      <c r="AN33" s="644"/>
      <c r="AO33" s="679"/>
      <c r="AP33" s="720"/>
      <c r="AQ33" s="721"/>
      <c r="AR33" s="721"/>
      <c r="AS33" s="721"/>
      <c r="AT33" s="724"/>
      <c r="AU33" s="232"/>
      <c r="AV33" s="232"/>
      <c r="AW33" s="232"/>
      <c r="AX33" s="621" t="s">
        <v>318</v>
      </c>
      <c r="AY33" s="622"/>
      <c r="AZ33" s="622"/>
      <c r="BA33" s="622"/>
      <c r="BB33" s="622"/>
      <c r="BC33" s="622"/>
      <c r="BD33" s="622"/>
      <c r="BE33" s="622"/>
      <c r="BF33" s="623"/>
      <c r="BG33" s="704">
        <v>99.4</v>
      </c>
      <c r="BH33" s="625"/>
      <c r="BI33" s="625"/>
      <c r="BJ33" s="625"/>
      <c r="BK33" s="625"/>
      <c r="BL33" s="625"/>
      <c r="BM33" s="668">
        <v>98.8</v>
      </c>
      <c r="BN33" s="625"/>
      <c r="BO33" s="625"/>
      <c r="BP33" s="625"/>
      <c r="BQ33" s="689"/>
      <c r="BR33" s="704">
        <v>99.5</v>
      </c>
      <c r="BS33" s="625"/>
      <c r="BT33" s="625"/>
      <c r="BU33" s="625"/>
      <c r="BV33" s="625"/>
      <c r="BW33" s="625"/>
      <c r="BX33" s="668">
        <v>98.7</v>
      </c>
      <c r="BY33" s="625"/>
      <c r="BZ33" s="625"/>
      <c r="CA33" s="625"/>
      <c r="CB33" s="689"/>
      <c r="CD33" s="673" t="s">
        <v>319</v>
      </c>
      <c r="CE33" s="674"/>
      <c r="CF33" s="674"/>
      <c r="CG33" s="674"/>
      <c r="CH33" s="674"/>
      <c r="CI33" s="674"/>
      <c r="CJ33" s="674"/>
      <c r="CK33" s="674"/>
      <c r="CL33" s="674"/>
      <c r="CM33" s="674"/>
      <c r="CN33" s="674"/>
      <c r="CO33" s="674"/>
      <c r="CP33" s="674"/>
      <c r="CQ33" s="675"/>
      <c r="CR33" s="640">
        <v>163527990</v>
      </c>
      <c r="CS33" s="659"/>
      <c r="CT33" s="659"/>
      <c r="CU33" s="659"/>
      <c r="CV33" s="659"/>
      <c r="CW33" s="659"/>
      <c r="CX33" s="659"/>
      <c r="CY33" s="660"/>
      <c r="CZ33" s="643">
        <v>29.9</v>
      </c>
      <c r="DA33" s="661"/>
      <c r="DB33" s="661"/>
      <c r="DC33" s="662"/>
      <c r="DD33" s="646">
        <v>118000508</v>
      </c>
      <c r="DE33" s="659"/>
      <c r="DF33" s="659"/>
      <c r="DG33" s="659"/>
      <c r="DH33" s="659"/>
      <c r="DI33" s="659"/>
      <c r="DJ33" s="659"/>
      <c r="DK33" s="660"/>
      <c r="DL33" s="646">
        <v>99368251</v>
      </c>
      <c r="DM33" s="659"/>
      <c r="DN33" s="659"/>
      <c r="DO33" s="659"/>
      <c r="DP33" s="659"/>
      <c r="DQ33" s="659"/>
      <c r="DR33" s="659"/>
      <c r="DS33" s="659"/>
      <c r="DT33" s="659"/>
      <c r="DU33" s="659"/>
      <c r="DV33" s="660"/>
      <c r="DW33" s="643">
        <v>32.1</v>
      </c>
      <c r="DX33" s="661"/>
      <c r="DY33" s="661"/>
      <c r="DZ33" s="661"/>
      <c r="EA33" s="661"/>
      <c r="EB33" s="661"/>
      <c r="EC33" s="676"/>
    </row>
    <row r="34" spans="2:133" ht="11.25" customHeight="1">
      <c r="B34" s="637" t="s">
        <v>320</v>
      </c>
      <c r="C34" s="638"/>
      <c r="D34" s="638"/>
      <c r="E34" s="638"/>
      <c r="F34" s="638"/>
      <c r="G34" s="638"/>
      <c r="H34" s="638"/>
      <c r="I34" s="638"/>
      <c r="J34" s="638"/>
      <c r="K34" s="638"/>
      <c r="L34" s="638"/>
      <c r="M34" s="638"/>
      <c r="N34" s="638"/>
      <c r="O34" s="638"/>
      <c r="P34" s="638"/>
      <c r="Q34" s="639"/>
      <c r="R34" s="640">
        <v>1360106</v>
      </c>
      <c r="S34" s="641"/>
      <c r="T34" s="641"/>
      <c r="U34" s="641"/>
      <c r="V34" s="641"/>
      <c r="W34" s="641"/>
      <c r="X34" s="641"/>
      <c r="Y34" s="642"/>
      <c r="Z34" s="677">
        <v>0.2</v>
      </c>
      <c r="AA34" s="677"/>
      <c r="AB34" s="677"/>
      <c r="AC34" s="677"/>
      <c r="AD34" s="678">
        <v>391073</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72095413</v>
      </c>
      <c r="CS34" s="641"/>
      <c r="CT34" s="641"/>
      <c r="CU34" s="641"/>
      <c r="CV34" s="641"/>
      <c r="CW34" s="641"/>
      <c r="CX34" s="641"/>
      <c r="CY34" s="642"/>
      <c r="CZ34" s="643">
        <v>13.2</v>
      </c>
      <c r="DA34" s="661"/>
      <c r="DB34" s="661"/>
      <c r="DC34" s="662"/>
      <c r="DD34" s="646">
        <v>61870881</v>
      </c>
      <c r="DE34" s="641"/>
      <c r="DF34" s="641"/>
      <c r="DG34" s="641"/>
      <c r="DH34" s="641"/>
      <c r="DI34" s="641"/>
      <c r="DJ34" s="641"/>
      <c r="DK34" s="642"/>
      <c r="DL34" s="646">
        <v>57933288</v>
      </c>
      <c r="DM34" s="641"/>
      <c r="DN34" s="641"/>
      <c r="DO34" s="641"/>
      <c r="DP34" s="641"/>
      <c r="DQ34" s="641"/>
      <c r="DR34" s="641"/>
      <c r="DS34" s="641"/>
      <c r="DT34" s="641"/>
      <c r="DU34" s="641"/>
      <c r="DV34" s="642"/>
      <c r="DW34" s="643">
        <v>18.7</v>
      </c>
      <c r="DX34" s="661"/>
      <c r="DY34" s="661"/>
      <c r="DZ34" s="661"/>
      <c r="EA34" s="661"/>
      <c r="EB34" s="661"/>
      <c r="EC34" s="676"/>
    </row>
    <row r="35" spans="2:133" ht="11.25" customHeight="1">
      <c r="B35" s="637" t="s">
        <v>322</v>
      </c>
      <c r="C35" s="638"/>
      <c r="D35" s="638"/>
      <c r="E35" s="638"/>
      <c r="F35" s="638"/>
      <c r="G35" s="638"/>
      <c r="H35" s="638"/>
      <c r="I35" s="638"/>
      <c r="J35" s="638"/>
      <c r="K35" s="638"/>
      <c r="L35" s="638"/>
      <c r="M35" s="638"/>
      <c r="N35" s="638"/>
      <c r="O35" s="638"/>
      <c r="P35" s="638"/>
      <c r="Q35" s="639"/>
      <c r="R35" s="640">
        <v>227291</v>
      </c>
      <c r="S35" s="641"/>
      <c r="T35" s="641"/>
      <c r="U35" s="641"/>
      <c r="V35" s="641"/>
      <c r="W35" s="641"/>
      <c r="X35" s="641"/>
      <c r="Y35" s="642"/>
      <c r="Z35" s="677">
        <v>0</v>
      </c>
      <c r="AA35" s="677"/>
      <c r="AB35" s="677"/>
      <c r="AC35" s="677"/>
      <c r="AD35" s="678" t="s">
        <v>128</v>
      </c>
      <c r="AE35" s="678"/>
      <c r="AF35" s="678"/>
      <c r="AG35" s="678"/>
      <c r="AH35" s="678"/>
      <c r="AI35" s="678"/>
      <c r="AJ35" s="678"/>
      <c r="AK35" s="678"/>
      <c r="AL35" s="643" t="s">
        <v>182</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5166897</v>
      </c>
      <c r="CS35" s="659"/>
      <c r="CT35" s="659"/>
      <c r="CU35" s="659"/>
      <c r="CV35" s="659"/>
      <c r="CW35" s="659"/>
      <c r="CX35" s="659"/>
      <c r="CY35" s="660"/>
      <c r="CZ35" s="643">
        <v>0.9</v>
      </c>
      <c r="DA35" s="661"/>
      <c r="DB35" s="661"/>
      <c r="DC35" s="662"/>
      <c r="DD35" s="646">
        <v>4809812</v>
      </c>
      <c r="DE35" s="659"/>
      <c r="DF35" s="659"/>
      <c r="DG35" s="659"/>
      <c r="DH35" s="659"/>
      <c r="DI35" s="659"/>
      <c r="DJ35" s="659"/>
      <c r="DK35" s="660"/>
      <c r="DL35" s="646">
        <v>4788917</v>
      </c>
      <c r="DM35" s="659"/>
      <c r="DN35" s="659"/>
      <c r="DO35" s="659"/>
      <c r="DP35" s="659"/>
      <c r="DQ35" s="659"/>
      <c r="DR35" s="659"/>
      <c r="DS35" s="659"/>
      <c r="DT35" s="659"/>
      <c r="DU35" s="659"/>
      <c r="DV35" s="660"/>
      <c r="DW35" s="643">
        <v>1.5</v>
      </c>
      <c r="DX35" s="661"/>
      <c r="DY35" s="661"/>
      <c r="DZ35" s="661"/>
      <c r="EA35" s="661"/>
      <c r="EB35" s="661"/>
      <c r="EC35" s="676"/>
    </row>
    <row r="36" spans="2:133" ht="11.25" customHeight="1">
      <c r="B36" s="637" t="s">
        <v>326</v>
      </c>
      <c r="C36" s="638"/>
      <c r="D36" s="638"/>
      <c r="E36" s="638"/>
      <c r="F36" s="638"/>
      <c r="G36" s="638"/>
      <c r="H36" s="638"/>
      <c r="I36" s="638"/>
      <c r="J36" s="638"/>
      <c r="K36" s="638"/>
      <c r="L36" s="638"/>
      <c r="M36" s="638"/>
      <c r="N36" s="638"/>
      <c r="O36" s="638"/>
      <c r="P36" s="638"/>
      <c r="Q36" s="639"/>
      <c r="R36" s="640">
        <v>7156698</v>
      </c>
      <c r="S36" s="641"/>
      <c r="T36" s="641"/>
      <c r="U36" s="641"/>
      <c r="V36" s="641"/>
      <c r="W36" s="641"/>
      <c r="X36" s="641"/>
      <c r="Y36" s="642"/>
      <c r="Z36" s="677">
        <v>1.3</v>
      </c>
      <c r="AA36" s="677"/>
      <c r="AB36" s="677"/>
      <c r="AC36" s="677"/>
      <c r="AD36" s="678" t="s">
        <v>128</v>
      </c>
      <c r="AE36" s="678"/>
      <c r="AF36" s="678"/>
      <c r="AG36" s="678"/>
      <c r="AH36" s="678"/>
      <c r="AI36" s="678"/>
      <c r="AJ36" s="678"/>
      <c r="AK36" s="678"/>
      <c r="AL36" s="643" t="s">
        <v>182</v>
      </c>
      <c r="AM36" s="644"/>
      <c r="AN36" s="644"/>
      <c r="AO36" s="679"/>
      <c r="AP36" s="235"/>
      <c r="AQ36" s="692" t="s">
        <v>327</v>
      </c>
      <c r="AR36" s="693"/>
      <c r="AS36" s="693"/>
      <c r="AT36" s="693"/>
      <c r="AU36" s="693"/>
      <c r="AV36" s="693"/>
      <c r="AW36" s="693"/>
      <c r="AX36" s="693"/>
      <c r="AY36" s="694"/>
      <c r="AZ36" s="695">
        <v>39452716</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108264</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26550921</v>
      </c>
      <c r="CS36" s="641"/>
      <c r="CT36" s="641"/>
      <c r="CU36" s="641"/>
      <c r="CV36" s="641"/>
      <c r="CW36" s="641"/>
      <c r="CX36" s="641"/>
      <c r="CY36" s="642"/>
      <c r="CZ36" s="643">
        <v>4.9000000000000004</v>
      </c>
      <c r="DA36" s="661"/>
      <c r="DB36" s="661"/>
      <c r="DC36" s="662"/>
      <c r="DD36" s="646">
        <v>20997899</v>
      </c>
      <c r="DE36" s="641"/>
      <c r="DF36" s="641"/>
      <c r="DG36" s="641"/>
      <c r="DH36" s="641"/>
      <c r="DI36" s="641"/>
      <c r="DJ36" s="641"/>
      <c r="DK36" s="642"/>
      <c r="DL36" s="646">
        <v>12840836</v>
      </c>
      <c r="DM36" s="641"/>
      <c r="DN36" s="641"/>
      <c r="DO36" s="641"/>
      <c r="DP36" s="641"/>
      <c r="DQ36" s="641"/>
      <c r="DR36" s="641"/>
      <c r="DS36" s="641"/>
      <c r="DT36" s="641"/>
      <c r="DU36" s="641"/>
      <c r="DV36" s="642"/>
      <c r="DW36" s="643">
        <v>4.0999999999999996</v>
      </c>
      <c r="DX36" s="661"/>
      <c r="DY36" s="661"/>
      <c r="DZ36" s="661"/>
      <c r="EA36" s="661"/>
      <c r="EB36" s="661"/>
      <c r="EC36" s="676"/>
    </row>
    <row r="37" spans="2:133" ht="11.25" customHeight="1">
      <c r="B37" s="637" t="s">
        <v>330</v>
      </c>
      <c r="C37" s="638"/>
      <c r="D37" s="638"/>
      <c r="E37" s="638"/>
      <c r="F37" s="638"/>
      <c r="G37" s="638"/>
      <c r="H37" s="638"/>
      <c r="I37" s="638"/>
      <c r="J37" s="638"/>
      <c r="K37" s="638"/>
      <c r="L37" s="638"/>
      <c r="M37" s="638"/>
      <c r="N37" s="638"/>
      <c r="O37" s="638"/>
      <c r="P37" s="638"/>
      <c r="Q37" s="639"/>
      <c r="R37" s="640">
        <v>6595142</v>
      </c>
      <c r="S37" s="641"/>
      <c r="T37" s="641"/>
      <c r="U37" s="641"/>
      <c r="V37" s="641"/>
      <c r="W37" s="641"/>
      <c r="X37" s="641"/>
      <c r="Y37" s="642"/>
      <c r="Z37" s="677">
        <v>1.2</v>
      </c>
      <c r="AA37" s="677"/>
      <c r="AB37" s="677"/>
      <c r="AC37" s="677"/>
      <c r="AD37" s="678" t="s">
        <v>128</v>
      </c>
      <c r="AE37" s="678"/>
      <c r="AF37" s="678"/>
      <c r="AG37" s="678"/>
      <c r="AH37" s="678"/>
      <c r="AI37" s="678"/>
      <c r="AJ37" s="678"/>
      <c r="AK37" s="678"/>
      <c r="AL37" s="643" t="s">
        <v>128</v>
      </c>
      <c r="AM37" s="644"/>
      <c r="AN37" s="644"/>
      <c r="AO37" s="679"/>
      <c r="AQ37" s="680" t="s">
        <v>331</v>
      </c>
      <c r="AR37" s="681"/>
      <c r="AS37" s="681"/>
      <c r="AT37" s="681"/>
      <c r="AU37" s="681"/>
      <c r="AV37" s="681"/>
      <c r="AW37" s="681"/>
      <c r="AX37" s="681"/>
      <c r="AY37" s="682"/>
      <c r="AZ37" s="640">
        <v>4786509</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-555576</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20645</v>
      </c>
      <c r="CS37" s="659"/>
      <c r="CT37" s="659"/>
      <c r="CU37" s="659"/>
      <c r="CV37" s="659"/>
      <c r="CW37" s="659"/>
      <c r="CX37" s="659"/>
      <c r="CY37" s="660"/>
      <c r="CZ37" s="643">
        <v>0</v>
      </c>
      <c r="DA37" s="661"/>
      <c r="DB37" s="661"/>
      <c r="DC37" s="662"/>
      <c r="DD37" s="646">
        <v>20622</v>
      </c>
      <c r="DE37" s="659"/>
      <c r="DF37" s="659"/>
      <c r="DG37" s="659"/>
      <c r="DH37" s="659"/>
      <c r="DI37" s="659"/>
      <c r="DJ37" s="659"/>
      <c r="DK37" s="660"/>
      <c r="DL37" s="646">
        <v>18853</v>
      </c>
      <c r="DM37" s="659"/>
      <c r="DN37" s="659"/>
      <c r="DO37" s="659"/>
      <c r="DP37" s="659"/>
      <c r="DQ37" s="659"/>
      <c r="DR37" s="659"/>
      <c r="DS37" s="659"/>
      <c r="DT37" s="659"/>
      <c r="DU37" s="659"/>
      <c r="DV37" s="660"/>
      <c r="DW37" s="643">
        <v>0</v>
      </c>
      <c r="DX37" s="661"/>
      <c r="DY37" s="661"/>
      <c r="DZ37" s="661"/>
      <c r="EA37" s="661"/>
      <c r="EB37" s="661"/>
      <c r="EC37" s="676"/>
    </row>
    <row r="38" spans="2:133" ht="11.25" customHeight="1">
      <c r="B38" s="637" t="s">
        <v>334</v>
      </c>
      <c r="C38" s="638"/>
      <c r="D38" s="638"/>
      <c r="E38" s="638"/>
      <c r="F38" s="638"/>
      <c r="G38" s="638"/>
      <c r="H38" s="638"/>
      <c r="I38" s="638"/>
      <c r="J38" s="638"/>
      <c r="K38" s="638"/>
      <c r="L38" s="638"/>
      <c r="M38" s="638"/>
      <c r="N38" s="638"/>
      <c r="O38" s="638"/>
      <c r="P38" s="638"/>
      <c r="Q38" s="639"/>
      <c r="R38" s="640">
        <v>33260779</v>
      </c>
      <c r="S38" s="641"/>
      <c r="T38" s="641"/>
      <c r="U38" s="641"/>
      <c r="V38" s="641"/>
      <c r="W38" s="641"/>
      <c r="X38" s="641"/>
      <c r="Y38" s="642"/>
      <c r="Z38" s="677">
        <v>6</v>
      </c>
      <c r="AA38" s="677"/>
      <c r="AB38" s="677"/>
      <c r="AC38" s="677"/>
      <c r="AD38" s="678">
        <v>40673</v>
      </c>
      <c r="AE38" s="678"/>
      <c r="AF38" s="678"/>
      <c r="AG38" s="678"/>
      <c r="AH38" s="678"/>
      <c r="AI38" s="678"/>
      <c r="AJ38" s="678"/>
      <c r="AK38" s="678"/>
      <c r="AL38" s="643">
        <v>0</v>
      </c>
      <c r="AM38" s="644"/>
      <c r="AN38" s="644"/>
      <c r="AO38" s="679"/>
      <c r="AQ38" s="680" t="s">
        <v>335</v>
      </c>
      <c r="AR38" s="681"/>
      <c r="AS38" s="681"/>
      <c r="AT38" s="681"/>
      <c r="AU38" s="681"/>
      <c r="AV38" s="681"/>
      <c r="AW38" s="681"/>
      <c r="AX38" s="681"/>
      <c r="AY38" s="682"/>
      <c r="AZ38" s="640">
        <v>2411228</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151715</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32183272</v>
      </c>
      <c r="CS38" s="641"/>
      <c r="CT38" s="641"/>
      <c r="CU38" s="641"/>
      <c r="CV38" s="641"/>
      <c r="CW38" s="641"/>
      <c r="CX38" s="641"/>
      <c r="CY38" s="642"/>
      <c r="CZ38" s="643">
        <v>5.9</v>
      </c>
      <c r="DA38" s="661"/>
      <c r="DB38" s="661"/>
      <c r="DC38" s="662"/>
      <c r="DD38" s="646">
        <v>27065604</v>
      </c>
      <c r="DE38" s="641"/>
      <c r="DF38" s="641"/>
      <c r="DG38" s="641"/>
      <c r="DH38" s="641"/>
      <c r="DI38" s="641"/>
      <c r="DJ38" s="641"/>
      <c r="DK38" s="642"/>
      <c r="DL38" s="646">
        <v>23805210</v>
      </c>
      <c r="DM38" s="641"/>
      <c r="DN38" s="641"/>
      <c r="DO38" s="641"/>
      <c r="DP38" s="641"/>
      <c r="DQ38" s="641"/>
      <c r="DR38" s="641"/>
      <c r="DS38" s="641"/>
      <c r="DT38" s="641"/>
      <c r="DU38" s="641"/>
      <c r="DV38" s="642"/>
      <c r="DW38" s="643">
        <v>7.7</v>
      </c>
      <c r="DX38" s="661"/>
      <c r="DY38" s="661"/>
      <c r="DZ38" s="661"/>
      <c r="EA38" s="661"/>
      <c r="EB38" s="661"/>
      <c r="EC38" s="676"/>
    </row>
    <row r="39" spans="2:133" ht="11.25" customHeight="1">
      <c r="B39" s="637" t="s">
        <v>338</v>
      </c>
      <c r="C39" s="638"/>
      <c r="D39" s="638"/>
      <c r="E39" s="638"/>
      <c r="F39" s="638"/>
      <c r="G39" s="638"/>
      <c r="H39" s="638"/>
      <c r="I39" s="638"/>
      <c r="J39" s="638"/>
      <c r="K39" s="638"/>
      <c r="L39" s="638"/>
      <c r="M39" s="638"/>
      <c r="N39" s="638"/>
      <c r="O39" s="638"/>
      <c r="P39" s="638"/>
      <c r="Q39" s="639"/>
      <c r="R39" s="640">
        <v>51261069</v>
      </c>
      <c r="S39" s="641"/>
      <c r="T39" s="641"/>
      <c r="U39" s="641"/>
      <c r="V39" s="641"/>
      <c r="W39" s="641"/>
      <c r="X39" s="641"/>
      <c r="Y39" s="642"/>
      <c r="Z39" s="677">
        <v>9.3000000000000007</v>
      </c>
      <c r="AA39" s="677"/>
      <c r="AB39" s="677"/>
      <c r="AC39" s="677"/>
      <c r="AD39" s="678" t="s">
        <v>128</v>
      </c>
      <c r="AE39" s="678"/>
      <c r="AF39" s="678"/>
      <c r="AG39" s="678"/>
      <c r="AH39" s="678"/>
      <c r="AI39" s="678"/>
      <c r="AJ39" s="678"/>
      <c r="AK39" s="678"/>
      <c r="AL39" s="643" t="s">
        <v>128</v>
      </c>
      <c r="AM39" s="644"/>
      <c r="AN39" s="644"/>
      <c r="AO39" s="679"/>
      <c r="AQ39" s="680" t="s">
        <v>339</v>
      </c>
      <c r="AR39" s="681"/>
      <c r="AS39" s="681"/>
      <c r="AT39" s="681"/>
      <c r="AU39" s="681"/>
      <c r="AV39" s="681"/>
      <c r="AW39" s="681"/>
      <c r="AX39" s="681"/>
      <c r="AY39" s="682"/>
      <c r="AZ39" s="640">
        <v>1142731</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235866</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3122463</v>
      </c>
      <c r="CS39" s="659"/>
      <c r="CT39" s="659"/>
      <c r="CU39" s="659"/>
      <c r="CV39" s="659"/>
      <c r="CW39" s="659"/>
      <c r="CX39" s="659"/>
      <c r="CY39" s="660"/>
      <c r="CZ39" s="643">
        <v>0.6</v>
      </c>
      <c r="DA39" s="661"/>
      <c r="DB39" s="661"/>
      <c r="DC39" s="662"/>
      <c r="DD39" s="646">
        <v>3075190</v>
      </c>
      <c r="DE39" s="659"/>
      <c r="DF39" s="659"/>
      <c r="DG39" s="659"/>
      <c r="DH39" s="659"/>
      <c r="DI39" s="659"/>
      <c r="DJ39" s="659"/>
      <c r="DK39" s="660"/>
      <c r="DL39" s="646" t="s">
        <v>128</v>
      </c>
      <c r="DM39" s="659"/>
      <c r="DN39" s="659"/>
      <c r="DO39" s="659"/>
      <c r="DP39" s="659"/>
      <c r="DQ39" s="659"/>
      <c r="DR39" s="659"/>
      <c r="DS39" s="659"/>
      <c r="DT39" s="659"/>
      <c r="DU39" s="659"/>
      <c r="DV39" s="660"/>
      <c r="DW39" s="643" t="s">
        <v>128</v>
      </c>
      <c r="DX39" s="661"/>
      <c r="DY39" s="661"/>
      <c r="DZ39" s="661"/>
      <c r="EA39" s="661"/>
      <c r="EB39" s="661"/>
      <c r="EC39" s="676"/>
    </row>
    <row r="40" spans="2:133" ht="11.25" customHeight="1">
      <c r="B40" s="637" t="s">
        <v>342</v>
      </c>
      <c r="C40" s="638"/>
      <c r="D40" s="638"/>
      <c r="E40" s="638"/>
      <c r="F40" s="638"/>
      <c r="G40" s="638"/>
      <c r="H40" s="638"/>
      <c r="I40" s="638"/>
      <c r="J40" s="638"/>
      <c r="K40" s="638"/>
      <c r="L40" s="638"/>
      <c r="M40" s="638"/>
      <c r="N40" s="638"/>
      <c r="O40" s="638"/>
      <c r="P40" s="638"/>
      <c r="Q40" s="639"/>
      <c r="R40" s="640" t="s">
        <v>128</v>
      </c>
      <c r="S40" s="641"/>
      <c r="T40" s="641"/>
      <c r="U40" s="641"/>
      <c r="V40" s="641"/>
      <c r="W40" s="641"/>
      <c r="X40" s="641"/>
      <c r="Y40" s="642"/>
      <c r="Z40" s="677" t="s">
        <v>128</v>
      </c>
      <c r="AA40" s="677"/>
      <c r="AB40" s="677"/>
      <c r="AC40" s="677"/>
      <c r="AD40" s="678" t="s">
        <v>128</v>
      </c>
      <c r="AE40" s="678"/>
      <c r="AF40" s="678"/>
      <c r="AG40" s="678"/>
      <c r="AH40" s="678"/>
      <c r="AI40" s="678"/>
      <c r="AJ40" s="678"/>
      <c r="AK40" s="678"/>
      <c r="AL40" s="643" t="s">
        <v>128</v>
      </c>
      <c r="AM40" s="644"/>
      <c r="AN40" s="644"/>
      <c r="AO40" s="679"/>
      <c r="AQ40" s="680" t="s">
        <v>343</v>
      </c>
      <c r="AR40" s="681"/>
      <c r="AS40" s="681"/>
      <c r="AT40" s="681"/>
      <c r="AU40" s="681"/>
      <c r="AV40" s="681"/>
      <c r="AW40" s="681"/>
      <c r="AX40" s="681"/>
      <c r="AY40" s="682"/>
      <c r="AZ40" s="640">
        <v>211827</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103</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24409024</v>
      </c>
      <c r="CS40" s="641"/>
      <c r="CT40" s="641"/>
      <c r="CU40" s="641"/>
      <c r="CV40" s="641"/>
      <c r="CW40" s="641"/>
      <c r="CX40" s="641"/>
      <c r="CY40" s="642"/>
      <c r="CZ40" s="643">
        <v>4.5</v>
      </c>
      <c r="DA40" s="661"/>
      <c r="DB40" s="661"/>
      <c r="DC40" s="662"/>
      <c r="DD40" s="646">
        <v>181122</v>
      </c>
      <c r="DE40" s="641"/>
      <c r="DF40" s="641"/>
      <c r="DG40" s="641"/>
      <c r="DH40" s="641"/>
      <c r="DI40" s="641"/>
      <c r="DJ40" s="641"/>
      <c r="DK40" s="642"/>
      <c r="DL40" s="646" t="s">
        <v>182</v>
      </c>
      <c r="DM40" s="641"/>
      <c r="DN40" s="641"/>
      <c r="DO40" s="641"/>
      <c r="DP40" s="641"/>
      <c r="DQ40" s="641"/>
      <c r="DR40" s="641"/>
      <c r="DS40" s="641"/>
      <c r="DT40" s="641"/>
      <c r="DU40" s="641"/>
      <c r="DV40" s="642"/>
      <c r="DW40" s="643" t="s">
        <v>128</v>
      </c>
      <c r="DX40" s="661"/>
      <c r="DY40" s="661"/>
      <c r="DZ40" s="661"/>
      <c r="EA40" s="661"/>
      <c r="EB40" s="661"/>
      <c r="EC40" s="676"/>
    </row>
    <row r="41" spans="2:133" ht="11.25" customHeight="1">
      <c r="B41" s="637" t="s">
        <v>347</v>
      </c>
      <c r="C41" s="638"/>
      <c r="D41" s="638"/>
      <c r="E41" s="638"/>
      <c r="F41" s="638"/>
      <c r="G41" s="638"/>
      <c r="H41" s="638"/>
      <c r="I41" s="638"/>
      <c r="J41" s="638"/>
      <c r="K41" s="638"/>
      <c r="L41" s="638"/>
      <c r="M41" s="638"/>
      <c r="N41" s="638"/>
      <c r="O41" s="638"/>
      <c r="P41" s="638"/>
      <c r="Q41" s="639"/>
      <c r="R41" s="640">
        <v>8633662</v>
      </c>
      <c r="S41" s="641"/>
      <c r="T41" s="641"/>
      <c r="U41" s="641"/>
      <c r="V41" s="641"/>
      <c r="W41" s="641"/>
      <c r="X41" s="641"/>
      <c r="Y41" s="642"/>
      <c r="Z41" s="677">
        <v>1.6</v>
      </c>
      <c r="AA41" s="677"/>
      <c r="AB41" s="677"/>
      <c r="AC41" s="677"/>
      <c r="AD41" s="678" t="s">
        <v>182</v>
      </c>
      <c r="AE41" s="678"/>
      <c r="AF41" s="678"/>
      <c r="AG41" s="678"/>
      <c r="AH41" s="678"/>
      <c r="AI41" s="678"/>
      <c r="AJ41" s="678"/>
      <c r="AK41" s="678"/>
      <c r="AL41" s="643" t="s">
        <v>128</v>
      </c>
      <c r="AM41" s="644"/>
      <c r="AN41" s="644"/>
      <c r="AO41" s="679"/>
      <c r="AQ41" s="680" t="s">
        <v>348</v>
      </c>
      <c r="AR41" s="681"/>
      <c r="AS41" s="681"/>
      <c r="AT41" s="681"/>
      <c r="AU41" s="681"/>
      <c r="AV41" s="681"/>
      <c r="AW41" s="681"/>
      <c r="AX41" s="681"/>
      <c r="AY41" s="682"/>
      <c r="AZ41" s="640">
        <v>6257259</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t="s">
        <v>182</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128</v>
      </c>
      <c r="CS41" s="659"/>
      <c r="CT41" s="659"/>
      <c r="CU41" s="659"/>
      <c r="CV41" s="659"/>
      <c r="CW41" s="659"/>
      <c r="CX41" s="659"/>
      <c r="CY41" s="660"/>
      <c r="CZ41" s="643" t="s">
        <v>182</v>
      </c>
      <c r="DA41" s="661"/>
      <c r="DB41" s="661"/>
      <c r="DC41" s="662"/>
      <c r="DD41" s="646" t="s">
        <v>128</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c r="B42" s="621" t="s">
        <v>351</v>
      </c>
      <c r="C42" s="622"/>
      <c r="D42" s="622"/>
      <c r="E42" s="622"/>
      <c r="F42" s="622"/>
      <c r="G42" s="622"/>
      <c r="H42" s="622"/>
      <c r="I42" s="622"/>
      <c r="J42" s="622"/>
      <c r="K42" s="622"/>
      <c r="L42" s="622"/>
      <c r="M42" s="622"/>
      <c r="N42" s="622"/>
      <c r="O42" s="622"/>
      <c r="P42" s="622"/>
      <c r="Q42" s="623"/>
      <c r="R42" s="624">
        <v>553677810</v>
      </c>
      <c r="S42" s="663"/>
      <c r="T42" s="663"/>
      <c r="U42" s="663"/>
      <c r="V42" s="663"/>
      <c r="W42" s="663"/>
      <c r="X42" s="663"/>
      <c r="Y42" s="665"/>
      <c r="Z42" s="666">
        <v>100</v>
      </c>
      <c r="AA42" s="666"/>
      <c r="AB42" s="666"/>
      <c r="AC42" s="666"/>
      <c r="AD42" s="667">
        <v>301141215</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24643162</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294</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73315060</v>
      </c>
      <c r="CS42" s="641"/>
      <c r="CT42" s="641"/>
      <c r="CU42" s="641"/>
      <c r="CV42" s="641"/>
      <c r="CW42" s="641"/>
      <c r="CX42" s="641"/>
      <c r="CY42" s="642"/>
      <c r="CZ42" s="643">
        <v>13.4</v>
      </c>
      <c r="DA42" s="644"/>
      <c r="DB42" s="644"/>
      <c r="DC42" s="645"/>
      <c r="DD42" s="646">
        <v>12003902</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932931</v>
      </c>
      <c r="CS43" s="659"/>
      <c r="CT43" s="659"/>
      <c r="CU43" s="659"/>
      <c r="CV43" s="659"/>
      <c r="CW43" s="659"/>
      <c r="CX43" s="659"/>
      <c r="CY43" s="660"/>
      <c r="CZ43" s="643">
        <v>0.2</v>
      </c>
      <c r="DA43" s="661"/>
      <c r="DB43" s="661"/>
      <c r="DC43" s="662"/>
      <c r="DD43" s="646">
        <v>932931</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c r="CD44" s="653" t="s">
        <v>304</v>
      </c>
      <c r="CE44" s="654"/>
      <c r="CF44" s="637" t="s">
        <v>356</v>
      </c>
      <c r="CG44" s="638"/>
      <c r="CH44" s="638"/>
      <c r="CI44" s="638"/>
      <c r="CJ44" s="638"/>
      <c r="CK44" s="638"/>
      <c r="CL44" s="638"/>
      <c r="CM44" s="638"/>
      <c r="CN44" s="638"/>
      <c r="CO44" s="638"/>
      <c r="CP44" s="638"/>
      <c r="CQ44" s="639"/>
      <c r="CR44" s="640">
        <v>73161531</v>
      </c>
      <c r="CS44" s="641"/>
      <c r="CT44" s="641"/>
      <c r="CU44" s="641"/>
      <c r="CV44" s="641"/>
      <c r="CW44" s="641"/>
      <c r="CX44" s="641"/>
      <c r="CY44" s="642"/>
      <c r="CZ44" s="643">
        <v>13.4</v>
      </c>
      <c r="DA44" s="644"/>
      <c r="DB44" s="644"/>
      <c r="DC44" s="645"/>
      <c r="DD44" s="646">
        <v>12001158</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c r="CD45" s="655"/>
      <c r="CE45" s="656"/>
      <c r="CF45" s="637" t="s">
        <v>357</v>
      </c>
      <c r="CG45" s="638"/>
      <c r="CH45" s="638"/>
      <c r="CI45" s="638"/>
      <c r="CJ45" s="638"/>
      <c r="CK45" s="638"/>
      <c r="CL45" s="638"/>
      <c r="CM45" s="638"/>
      <c r="CN45" s="638"/>
      <c r="CO45" s="638"/>
      <c r="CP45" s="638"/>
      <c r="CQ45" s="639"/>
      <c r="CR45" s="640">
        <v>19450917</v>
      </c>
      <c r="CS45" s="659"/>
      <c r="CT45" s="659"/>
      <c r="CU45" s="659"/>
      <c r="CV45" s="659"/>
      <c r="CW45" s="659"/>
      <c r="CX45" s="659"/>
      <c r="CY45" s="660"/>
      <c r="CZ45" s="643">
        <v>3.6</v>
      </c>
      <c r="DA45" s="661"/>
      <c r="DB45" s="661"/>
      <c r="DC45" s="662"/>
      <c r="DD45" s="646">
        <v>596812</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52929780</v>
      </c>
      <c r="CS46" s="641"/>
      <c r="CT46" s="641"/>
      <c r="CU46" s="641"/>
      <c r="CV46" s="641"/>
      <c r="CW46" s="641"/>
      <c r="CX46" s="641"/>
      <c r="CY46" s="642"/>
      <c r="CZ46" s="643">
        <v>9.6999999999999993</v>
      </c>
      <c r="DA46" s="644"/>
      <c r="DB46" s="644"/>
      <c r="DC46" s="645"/>
      <c r="DD46" s="646">
        <v>11327412</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v>153529</v>
      </c>
      <c r="CS47" s="659"/>
      <c r="CT47" s="659"/>
      <c r="CU47" s="659"/>
      <c r="CV47" s="659"/>
      <c r="CW47" s="659"/>
      <c r="CX47" s="659"/>
      <c r="CY47" s="660"/>
      <c r="CZ47" s="643">
        <v>0</v>
      </c>
      <c r="DA47" s="661"/>
      <c r="DB47" s="661"/>
      <c r="DC47" s="662"/>
      <c r="DD47" s="646">
        <v>2744</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ht="10.8">
      <c r="B48" s="241" t="s">
        <v>362</v>
      </c>
      <c r="CD48" s="657"/>
      <c r="CE48" s="658"/>
      <c r="CF48" s="637" t="s">
        <v>363</v>
      </c>
      <c r="CG48" s="638"/>
      <c r="CH48" s="638"/>
      <c r="CI48" s="638"/>
      <c r="CJ48" s="638"/>
      <c r="CK48" s="638"/>
      <c r="CL48" s="638"/>
      <c r="CM48" s="638"/>
      <c r="CN48" s="638"/>
      <c r="CO48" s="638"/>
      <c r="CP48" s="638"/>
      <c r="CQ48" s="639"/>
      <c r="CR48" s="640" t="s">
        <v>364</v>
      </c>
      <c r="CS48" s="641"/>
      <c r="CT48" s="641"/>
      <c r="CU48" s="641"/>
      <c r="CV48" s="641"/>
      <c r="CW48" s="641"/>
      <c r="CX48" s="641"/>
      <c r="CY48" s="642"/>
      <c r="CZ48" s="643" t="s">
        <v>128</v>
      </c>
      <c r="DA48" s="644"/>
      <c r="DB48" s="644"/>
      <c r="DC48" s="645"/>
      <c r="DD48" s="646" t="s">
        <v>364</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c r="CD49" s="621" t="s">
        <v>365</v>
      </c>
      <c r="CE49" s="622"/>
      <c r="CF49" s="622"/>
      <c r="CG49" s="622"/>
      <c r="CH49" s="622"/>
      <c r="CI49" s="622"/>
      <c r="CJ49" s="622"/>
      <c r="CK49" s="622"/>
      <c r="CL49" s="622"/>
      <c r="CM49" s="622"/>
      <c r="CN49" s="622"/>
      <c r="CO49" s="622"/>
      <c r="CP49" s="622"/>
      <c r="CQ49" s="623"/>
      <c r="CR49" s="624">
        <v>547430304</v>
      </c>
      <c r="CS49" s="625"/>
      <c r="CT49" s="625"/>
      <c r="CU49" s="625"/>
      <c r="CV49" s="625"/>
      <c r="CW49" s="625"/>
      <c r="CX49" s="625"/>
      <c r="CY49" s="626"/>
      <c r="CZ49" s="627">
        <v>100</v>
      </c>
      <c r="DA49" s="628"/>
      <c r="DB49" s="628"/>
      <c r="DC49" s="629"/>
      <c r="DD49" s="630">
        <v>337471145</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vGH3fZB9pVgAq5oDvTCgUBiOSAYvMvVwgKDj/HS8YtsGTCd6BHt7umF4O/Wf7xBvVQpksVrfCcSx20YotVMdmA==" saltValue="REZeXMJ5M155my0IH5hFm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5" zoomScaleNormal="45" zoomScaleSheetLayoutView="70" workbookViewId="0"/>
  </sheetViews>
  <sheetFormatPr defaultColWidth="0" defaultRowHeight="13.2" zeroHeight="1"/>
  <cols>
    <col min="1" max="130" width="2.77734375" style="290" customWidth="1"/>
    <col min="131" max="131" width="1.6640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367</v>
      </c>
      <c r="DK2" s="1166"/>
      <c r="DL2" s="1166"/>
      <c r="DM2" s="1166"/>
      <c r="DN2" s="1166"/>
      <c r="DO2" s="1167"/>
      <c r="DP2" s="250"/>
      <c r="DQ2" s="1165" t="s">
        <v>368</v>
      </c>
      <c r="DR2" s="1166"/>
      <c r="DS2" s="1166"/>
      <c r="DT2" s="1166"/>
      <c r="DU2" s="1166"/>
      <c r="DV2" s="1166"/>
      <c r="DW2" s="1166"/>
      <c r="DX2" s="1166"/>
      <c r="DY2" s="1166"/>
      <c r="DZ2" s="1167"/>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18" t="s">
        <v>369</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50" t="s">
        <v>371</v>
      </c>
      <c r="B5" s="1051"/>
      <c r="C5" s="1051"/>
      <c r="D5" s="1051"/>
      <c r="E5" s="1051"/>
      <c r="F5" s="1051"/>
      <c r="G5" s="1051"/>
      <c r="H5" s="1051"/>
      <c r="I5" s="1051"/>
      <c r="J5" s="1051"/>
      <c r="K5" s="1051"/>
      <c r="L5" s="1051"/>
      <c r="M5" s="1051"/>
      <c r="N5" s="1051"/>
      <c r="O5" s="1051"/>
      <c r="P5" s="1052"/>
      <c r="Q5" s="1056" t="s">
        <v>372</v>
      </c>
      <c r="R5" s="1057"/>
      <c r="S5" s="1057"/>
      <c r="T5" s="1057"/>
      <c r="U5" s="1058"/>
      <c r="V5" s="1056" t="s">
        <v>373</v>
      </c>
      <c r="W5" s="1057"/>
      <c r="X5" s="1057"/>
      <c r="Y5" s="1057"/>
      <c r="Z5" s="1058"/>
      <c r="AA5" s="1056" t="s">
        <v>374</v>
      </c>
      <c r="AB5" s="1057"/>
      <c r="AC5" s="1057"/>
      <c r="AD5" s="1057"/>
      <c r="AE5" s="1057"/>
      <c r="AF5" s="1168" t="s">
        <v>375</v>
      </c>
      <c r="AG5" s="1057"/>
      <c r="AH5" s="1057"/>
      <c r="AI5" s="1057"/>
      <c r="AJ5" s="1072"/>
      <c r="AK5" s="1057" t="s">
        <v>376</v>
      </c>
      <c r="AL5" s="1057"/>
      <c r="AM5" s="1057"/>
      <c r="AN5" s="1057"/>
      <c r="AO5" s="1058"/>
      <c r="AP5" s="1056" t="s">
        <v>377</v>
      </c>
      <c r="AQ5" s="1057"/>
      <c r="AR5" s="1057"/>
      <c r="AS5" s="1057"/>
      <c r="AT5" s="1058"/>
      <c r="AU5" s="1056" t="s">
        <v>378</v>
      </c>
      <c r="AV5" s="1057"/>
      <c r="AW5" s="1057"/>
      <c r="AX5" s="1057"/>
      <c r="AY5" s="1072"/>
      <c r="AZ5" s="257"/>
      <c r="BA5" s="257"/>
      <c r="BB5" s="257"/>
      <c r="BC5" s="257"/>
      <c r="BD5" s="257"/>
      <c r="BE5" s="258"/>
      <c r="BF5" s="258"/>
      <c r="BG5" s="258"/>
      <c r="BH5" s="258"/>
      <c r="BI5" s="258"/>
      <c r="BJ5" s="258"/>
      <c r="BK5" s="258"/>
      <c r="BL5" s="258"/>
      <c r="BM5" s="258"/>
      <c r="BN5" s="258"/>
      <c r="BO5" s="258"/>
      <c r="BP5" s="258"/>
      <c r="BQ5" s="1050" t="s">
        <v>379</v>
      </c>
      <c r="BR5" s="1051"/>
      <c r="BS5" s="1051"/>
      <c r="BT5" s="1051"/>
      <c r="BU5" s="1051"/>
      <c r="BV5" s="1051"/>
      <c r="BW5" s="1051"/>
      <c r="BX5" s="1051"/>
      <c r="BY5" s="1051"/>
      <c r="BZ5" s="1051"/>
      <c r="CA5" s="1051"/>
      <c r="CB5" s="1051"/>
      <c r="CC5" s="1051"/>
      <c r="CD5" s="1051"/>
      <c r="CE5" s="1051"/>
      <c r="CF5" s="1051"/>
      <c r="CG5" s="1052"/>
      <c r="CH5" s="1056" t="s">
        <v>380</v>
      </c>
      <c r="CI5" s="1057"/>
      <c r="CJ5" s="1057"/>
      <c r="CK5" s="1057"/>
      <c r="CL5" s="1058"/>
      <c r="CM5" s="1056" t="s">
        <v>381</v>
      </c>
      <c r="CN5" s="1057"/>
      <c r="CO5" s="1057"/>
      <c r="CP5" s="1057"/>
      <c r="CQ5" s="1058"/>
      <c r="CR5" s="1056" t="s">
        <v>382</v>
      </c>
      <c r="CS5" s="1057"/>
      <c r="CT5" s="1057"/>
      <c r="CU5" s="1057"/>
      <c r="CV5" s="1058"/>
      <c r="CW5" s="1056" t="s">
        <v>383</v>
      </c>
      <c r="CX5" s="1057"/>
      <c r="CY5" s="1057"/>
      <c r="CZ5" s="1057"/>
      <c r="DA5" s="1058"/>
      <c r="DB5" s="1056" t="s">
        <v>384</v>
      </c>
      <c r="DC5" s="1057"/>
      <c r="DD5" s="1057"/>
      <c r="DE5" s="1057"/>
      <c r="DF5" s="1058"/>
      <c r="DG5" s="1153" t="s">
        <v>385</v>
      </c>
      <c r="DH5" s="1154"/>
      <c r="DI5" s="1154"/>
      <c r="DJ5" s="1154"/>
      <c r="DK5" s="1155"/>
      <c r="DL5" s="1153" t="s">
        <v>386</v>
      </c>
      <c r="DM5" s="1154"/>
      <c r="DN5" s="1154"/>
      <c r="DO5" s="1154"/>
      <c r="DP5" s="1155"/>
      <c r="DQ5" s="1056" t="s">
        <v>387</v>
      </c>
      <c r="DR5" s="1057"/>
      <c r="DS5" s="1057"/>
      <c r="DT5" s="1057"/>
      <c r="DU5" s="1058"/>
      <c r="DV5" s="1056" t="s">
        <v>378</v>
      </c>
      <c r="DW5" s="1057"/>
      <c r="DX5" s="1057"/>
      <c r="DY5" s="1057"/>
      <c r="DZ5" s="1072"/>
      <c r="EA5" s="255"/>
    </row>
    <row r="6" spans="1:131" s="256" customFormat="1" ht="26.25" customHeight="1" thickBot="1">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c r="A7" s="259">
        <v>1</v>
      </c>
      <c r="B7" s="1105" t="s">
        <v>388</v>
      </c>
      <c r="C7" s="1106"/>
      <c r="D7" s="1106"/>
      <c r="E7" s="1106"/>
      <c r="F7" s="1106"/>
      <c r="G7" s="1106"/>
      <c r="H7" s="1106"/>
      <c r="I7" s="1106"/>
      <c r="J7" s="1106"/>
      <c r="K7" s="1106"/>
      <c r="L7" s="1106"/>
      <c r="M7" s="1106"/>
      <c r="N7" s="1106"/>
      <c r="O7" s="1106"/>
      <c r="P7" s="1107"/>
      <c r="Q7" s="1159">
        <v>551534</v>
      </c>
      <c r="R7" s="1160"/>
      <c r="S7" s="1160"/>
      <c r="T7" s="1160"/>
      <c r="U7" s="1160"/>
      <c r="V7" s="1160">
        <v>545551</v>
      </c>
      <c r="W7" s="1160"/>
      <c r="X7" s="1160"/>
      <c r="Y7" s="1160"/>
      <c r="Z7" s="1160"/>
      <c r="AA7" s="1160">
        <v>5983</v>
      </c>
      <c r="AB7" s="1160"/>
      <c r="AC7" s="1160"/>
      <c r="AD7" s="1160"/>
      <c r="AE7" s="1161"/>
      <c r="AF7" s="1162">
        <v>1749</v>
      </c>
      <c r="AG7" s="1163"/>
      <c r="AH7" s="1163"/>
      <c r="AI7" s="1163"/>
      <c r="AJ7" s="1164"/>
      <c r="AK7" s="1146">
        <v>6419</v>
      </c>
      <c r="AL7" s="1147"/>
      <c r="AM7" s="1147"/>
      <c r="AN7" s="1147"/>
      <c r="AO7" s="1147"/>
      <c r="AP7" s="1147">
        <v>466127</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598</v>
      </c>
      <c r="BT7" s="1151"/>
      <c r="BU7" s="1151"/>
      <c r="BV7" s="1151"/>
      <c r="BW7" s="1151"/>
      <c r="BX7" s="1151"/>
      <c r="BY7" s="1151"/>
      <c r="BZ7" s="1151"/>
      <c r="CA7" s="1151"/>
      <c r="CB7" s="1151"/>
      <c r="CC7" s="1151"/>
      <c r="CD7" s="1151"/>
      <c r="CE7" s="1151"/>
      <c r="CF7" s="1151"/>
      <c r="CG7" s="1152"/>
      <c r="CH7" s="1143">
        <v>1</v>
      </c>
      <c r="CI7" s="1144"/>
      <c r="CJ7" s="1144"/>
      <c r="CK7" s="1144"/>
      <c r="CL7" s="1145"/>
      <c r="CM7" s="1143">
        <v>243</v>
      </c>
      <c r="CN7" s="1144"/>
      <c r="CO7" s="1144"/>
      <c r="CP7" s="1144"/>
      <c r="CQ7" s="1145"/>
      <c r="CR7" s="1143">
        <v>200</v>
      </c>
      <c r="CS7" s="1144"/>
      <c r="CT7" s="1144"/>
      <c r="CU7" s="1144"/>
      <c r="CV7" s="1145"/>
      <c r="CW7" s="1143">
        <v>45</v>
      </c>
      <c r="CX7" s="1144"/>
      <c r="CY7" s="1144"/>
      <c r="CZ7" s="1144"/>
      <c r="DA7" s="1145"/>
      <c r="DB7" s="1143">
        <v>0</v>
      </c>
      <c r="DC7" s="1144"/>
      <c r="DD7" s="1144"/>
      <c r="DE7" s="1144"/>
      <c r="DF7" s="1145"/>
      <c r="DG7" s="1143">
        <v>0</v>
      </c>
      <c r="DH7" s="1144"/>
      <c r="DI7" s="1144"/>
      <c r="DJ7" s="1144"/>
      <c r="DK7" s="1145"/>
      <c r="DL7" s="1143">
        <v>0</v>
      </c>
      <c r="DM7" s="1144"/>
      <c r="DN7" s="1144"/>
      <c r="DO7" s="1144"/>
      <c r="DP7" s="1145"/>
      <c r="DQ7" s="1143">
        <v>0</v>
      </c>
      <c r="DR7" s="1144"/>
      <c r="DS7" s="1144"/>
      <c r="DT7" s="1144"/>
      <c r="DU7" s="1145"/>
      <c r="DV7" s="1170"/>
      <c r="DW7" s="1171"/>
      <c r="DX7" s="1171"/>
      <c r="DY7" s="1171"/>
      <c r="DZ7" s="1172"/>
      <c r="EA7" s="255"/>
    </row>
    <row r="8" spans="1:131" s="256" customFormat="1" ht="26.25" customHeight="1">
      <c r="A8" s="262">
        <v>2</v>
      </c>
      <c r="B8" s="1092" t="s">
        <v>389</v>
      </c>
      <c r="C8" s="1093"/>
      <c r="D8" s="1093"/>
      <c r="E8" s="1093"/>
      <c r="F8" s="1093"/>
      <c r="G8" s="1093"/>
      <c r="H8" s="1093"/>
      <c r="I8" s="1093"/>
      <c r="J8" s="1093"/>
      <c r="K8" s="1093"/>
      <c r="L8" s="1093"/>
      <c r="M8" s="1093"/>
      <c r="N8" s="1093"/>
      <c r="O8" s="1093"/>
      <c r="P8" s="1094"/>
      <c r="Q8" s="1098">
        <v>137</v>
      </c>
      <c r="R8" s="1099"/>
      <c r="S8" s="1099"/>
      <c r="T8" s="1099"/>
      <c r="U8" s="1099"/>
      <c r="V8" s="1099">
        <v>67</v>
      </c>
      <c r="W8" s="1099"/>
      <c r="X8" s="1099"/>
      <c r="Y8" s="1099"/>
      <c r="Z8" s="1099"/>
      <c r="AA8" s="1100">
        <v>70</v>
      </c>
      <c r="AB8" s="1075"/>
      <c r="AC8" s="1075"/>
      <c r="AD8" s="1075"/>
      <c r="AE8" s="1076"/>
      <c r="AF8" s="1074" t="s">
        <v>128</v>
      </c>
      <c r="AG8" s="1075"/>
      <c r="AH8" s="1075"/>
      <c r="AI8" s="1075"/>
      <c r="AJ8" s="1076"/>
      <c r="AK8" s="1141">
        <v>21</v>
      </c>
      <c r="AL8" s="1142"/>
      <c r="AM8" s="1142"/>
      <c r="AN8" s="1142"/>
      <c r="AO8" s="1142"/>
      <c r="AP8" s="1142">
        <v>305</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599</v>
      </c>
      <c r="BT8" s="1070"/>
      <c r="BU8" s="1070"/>
      <c r="BV8" s="1070"/>
      <c r="BW8" s="1070"/>
      <c r="BX8" s="1070"/>
      <c r="BY8" s="1070"/>
      <c r="BZ8" s="1070"/>
      <c r="CA8" s="1070"/>
      <c r="CB8" s="1070"/>
      <c r="CC8" s="1070"/>
      <c r="CD8" s="1070"/>
      <c r="CE8" s="1070"/>
      <c r="CF8" s="1070"/>
      <c r="CG8" s="1071"/>
      <c r="CH8" s="1044">
        <v>20</v>
      </c>
      <c r="CI8" s="1045"/>
      <c r="CJ8" s="1045"/>
      <c r="CK8" s="1045"/>
      <c r="CL8" s="1046"/>
      <c r="CM8" s="1044">
        <v>378</v>
      </c>
      <c r="CN8" s="1045"/>
      <c r="CO8" s="1045"/>
      <c r="CP8" s="1045"/>
      <c r="CQ8" s="1046"/>
      <c r="CR8" s="1044">
        <v>165</v>
      </c>
      <c r="CS8" s="1045"/>
      <c r="CT8" s="1045"/>
      <c r="CU8" s="1045"/>
      <c r="CV8" s="1046"/>
      <c r="CW8" s="1044">
        <v>0</v>
      </c>
      <c r="CX8" s="1045"/>
      <c r="CY8" s="1045"/>
      <c r="CZ8" s="1045"/>
      <c r="DA8" s="1046"/>
      <c r="DB8" s="1044">
        <v>0</v>
      </c>
      <c r="DC8" s="1045"/>
      <c r="DD8" s="1045"/>
      <c r="DE8" s="1045"/>
      <c r="DF8" s="1046"/>
      <c r="DG8" s="1044">
        <v>0</v>
      </c>
      <c r="DH8" s="1045"/>
      <c r="DI8" s="1045"/>
      <c r="DJ8" s="1045"/>
      <c r="DK8" s="1046"/>
      <c r="DL8" s="1044">
        <v>0</v>
      </c>
      <c r="DM8" s="1045"/>
      <c r="DN8" s="1045"/>
      <c r="DO8" s="1045"/>
      <c r="DP8" s="1046"/>
      <c r="DQ8" s="1044">
        <v>0</v>
      </c>
      <c r="DR8" s="1045"/>
      <c r="DS8" s="1045"/>
      <c r="DT8" s="1045"/>
      <c r="DU8" s="1046"/>
      <c r="DV8" s="1047"/>
      <c r="DW8" s="1048"/>
      <c r="DX8" s="1048"/>
      <c r="DY8" s="1048"/>
      <c r="DZ8" s="1049"/>
      <c r="EA8" s="255"/>
    </row>
    <row r="9" spans="1:131" s="256" customFormat="1" ht="26.25" customHeight="1">
      <c r="A9" s="262">
        <v>3</v>
      </c>
      <c r="B9" s="1092" t="s">
        <v>390</v>
      </c>
      <c r="C9" s="1093"/>
      <c r="D9" s="1093"/>
      <c r="E9" s="1093"/>
      <c r="F9" s="1093"/>
      <c r="G9" s="1093"/>
      <c r="H9" s="1093"/>
      <c r="I9" s="1093"/>
      <c r="J9" s="1093"/>
      <c r="K9" s="1093"/>
      <c r="L9" s="1093"/>
      <c r="M9" s="1093"/>
      <c r="N9" s="1093"/>
      <c r="O9" s="1093"/>
      <c r="P9" s="1094"/>
      <c r="Q9" s="1098">
        <v>193</v>
      </c>
      <c r="R9" s="1099"/>
      <c r="S9" s="1099"/>
      <c r="T9" s="1099"/>
      <c r="U9" s="1099"/>
      <c r="V9" s="1099">
        <v>193</v>
      </c>
      <c r="W9" s="1099"/>
      <c r="X9" s="1099"/>
      <c r="Y9" s="1099"/>
      <c r="Z9" s="1099"/>
      <c r="AA9" s="1100">
        <v>0</v>
      </c>
      <c r="AB9" s="1075"/>
      <c r="AC9" s="1075"/>
      <c r="AD9" s="1075"/>
      <c r="AE9" s="1076"/>
      <c r="AF9" s="1074" t="s">
        <v>128</v>
      </c>
      <c r="AG9" s="1075"/>
      <c r="AH9" s="1075"/>
      <c r="AI9" s="1075"/>
      <c r="AJ9" s="1076"/>
      <c r="AK9" s="1141">
        <v>61</v>
      </c>
      <c r="AL9" s="1142"/>
      <c r="AM9" s="1142"/>
      <c r="AN9" s="1142"/>
      <c r="AO9" s="1142"/>
      <c r="AP9" s="1142">
        <v>805</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600</v>
      </c>
      <c r="BT9" s="1070"/>
      <c r="BU9" s="1070"/>
      <c r="BV9" s="1070"/>
      <c r="BW9" s="1070"/>
      <c r="BX9" s="1070"/>
      <c r="BY9" s="1070"/>
      <c r="BZ9" s="1070"/>
      <c r="CA9" s="1070"/>
      <c r="CB9" s="1070"/>
      <c r="CC9" s="1070"/>
      <c r="CD9" s="1070"/>
      <c r="CE9" s="1070"/>
      <c r="CF9" s="1070"/>
      <c r="CG9" s="1071"/>
      <c r="CH9" s="1044">
        <v>12</v>
      </c>
      <c r="CI9" s="1045"/>
      <c r="CJ9" s="1045"/>
      <c r="CK9" s="1045"/>
      <c r="CL9" s="1046"/>
      <c r="CM9" s="1044">
        <v>443</v>
      </c>
      <c r="CN9" s="1045"/>
      <c r="CO9" s="1045"/>
      <c r="CP9" s="1045"/>
      <c r="CQ9" s="1046"/>
      <c r="CR9" s="1044">
        <v>30</v>
      </c>
      <c r="CS9" s="1045"/>
      <c r="CT9" s="1045"/>
      <c r="CU9" s="1045"/>
      <c r="CV9" s="1046"/>
      <c r="CW9" s="1044">
        <v>0</v>
      </c>
      <c r="CX9" s="1045"/>
      <c r="CY9" s="1045"/>
      <c r="CZ9" s="1045"/>
      <c r="DA9" s="1046"/>
      <c r="DB9" s="1044">
        <v>0</v>
      </c>
      <c r="DC9" s="1045"/>
      <c r="DD9" s="1045"/>
      <c r="DE9" s="1045"/>
      <c r="DF9" s="1046"/>
      <c r="DG9" s="1044">
        <v>0</v>
      </c>
      <c r="DH9" s="1045"/>
      <c r="DI9" s="1045"/>
      <c r="DJ9" s="1045"/>
      <c r="DK9" s="1046"/>
      <c r="DL9" s="1044">
        <v>0</v>
      </c>
      <c r="DM9" s="1045"/>
      <c r="DN9" s="1045"/>
      <c r="DO9" s="1045"/>
      <c r="DP9" s="1046"/>
      <c r="DQ9" s="1044">
        <v>0</v>
      </c>
      <c r="DR9" s="1045"/>
      <c r="DS9" s="1045"/>
      <c r="DT9" s="1045"/>
      <c r="DU9" s="1046"/>
      <c r="DV9" s="1047"/>
      <c r="DW9" s="1048"/>
      <c r="DX9" s="1048"/>
      <c r="DY9" s="1048"/>
      <c r="DZ9" s="1049"/>
      <c r="EA9" s="255"/>
    </row>
    <row r="10" spans="1:131" s="256" customFormat="1" ht="26.25" customHeight="1">
      <c r="A10" s="262">
        <v>4</v>
      </c>
      <c r="B10" s="1092" t="s">
        <v>391</v>
      </c>
      <c r="C10" s="1093"/>
      <c r="D10" s="1093"/>
      <c r="E10" s="1093"/>
      <c r="F10" s="1093"/>
      <c r="G10" s="1093"/>
      <c r="H10" s="1093"/>
      <c r="I10" s="1093"/>
      <c r="J10" s="1093"/>
      <c r="K10" s="1093"/>
      <c r="L10" s="1093"/>
      <c r="M10" s="1093"/>
      <c r="N10" s="1093"/>
      <c r="O10" s="1093"/>
      <c r="P10" s="1094"/>
      <c r="Q10" s="1098">
        <v>1215</v>
      </c>
      <c r="R10" s="1099"/>
      <c r="S10" s="1099"/>
      <c r="T10" s="1099"/>
      <c r="U10" s="1099"/>
      <c r="V10" s="1099">
        <v>1177</v>
      </c>
      <c r="W10" s="1099"/>
      <c r="X10" s="1099"/>
      <c r="Y10" s="1099"/>
      <c r="Z10" s="1099"/>
      <c r="AA10" s="1100">
        <v>37</v>
      </c>
      <c r="AB10" s="1075"/>
      <c r="AC10" s="1075"/>
      <c r="AD10" s="1075"/>
      <c r="AE10" s="1076"/>
      <c r="AF10" s="1074" t="s">
        <v>128</v>
      </c>
      <c r="AG10" s="1075"/>
      <c r="AH10" s="1075"/>
      <c r="AI10" s="1075"/>
      <c r="AJ10" s="1076"/>
      <c r="AK10" s="1141">
        <v>856</v>
      </c>
      <c r="AL10" s="1142"/>
      <c r="AM10" s="1142"/>
      <c r="AN10" s="1142"/>
      <c r="AO10" s="1142"/>
      <c r="AP10" s="1142">
        <v>2817</v>
      </c>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601</v>
      </c>
      <c r="BT10" s="1070"/>
      <c r="BU10" s="1070"/>
      <c r="BV10" s="1070"/>
      <c r="BW10" s="1070"/>
      <c r="BX10" s="1070"/>
      <c r="BY10" s="1070"/>
      <c r="BZ10" s="1070"/>
      <c r="CA10" s="1070"/>
      <c r="CB10" s="1070"/>
      <c r="CC10" s="1070"/>
      <c r="CD10" s="1070"/>
      <c r="CE10" s="1070"/>
      <c r="CF10" s="1070"/>
      <c r="CG10" s="1071"/>
      <c r="CH10" s="1044">
        <v>-8</v>
      </c>
      <c r="CI10" s="1045"/>
      <c r="CJ10" s="1045"/>
      <c r="CK10" s="1045"/>
      <c r="CL10" s="1046"/>
      <c r="CM10" s="1044">
        <v>256</v>
      </c>
      <c r="CN10" s="1045"/>
      <c r="CO10" s="1045"/>
      <c r="CP10" s="1045"/>
      <c r="CQ10" s="1046"/>
      <c r="CR10" s="1044">
        <v>200</v>
      </c>
      <c r="CS10" s="1045"/>
      <c r="CT10" s="1045"/>
      <c r="CU10" s="1045"/>
      <c r="CV10" s="1046"/>
      <c r="CW10" s="1044">
        <v>275</v>
      </c>
      <c r="CX10" s="1045"/>
      <c r="CY10" s="1045"/>
      <c r="CZ10" s="1045"/>
      <c r="DA10" s="1046"/>
      <c r="DB10" s="1044">
        <v>0</v>
      </c>
      <c r="DC10" s="1045"/>
      <c r="DD10" s="1045"/>
      <c r="DE10" s="1045"/>
      <c r="DF10" s="1046"/>
      <c r="DG10" s="1044">
        <v>0</v>
      </c>
      <c r="DH10" s="1045"/>
      <c r="DI10" s="1045"/>
      <c r="DJ10" s="1045"/>
      <c r="DK10" s="1046"/>
      <c r="DL10" s="1044">
        <v>0</v>
      </c>
      <c r="DM10" s="1045"/>
      <c r="DN10" s="1045"/>
      <c r="DO10" s="1045"/>
      <c r="DP10" s="1046"/>
      <c r="DQ10" s="1044">
        <v>0</v>
      </c>
      <c r="DR10" s="1045"/>
      <c r="DS10" s="1045"/>
      <c r="DT10" s="1045"/>
      <c r="DU10" s="1046"/>
      <c r="DV10" s="1047"/>
      <c r="DW10" s="1048"/>
      <c r="DX10" s="1048"/>
      <c r="DY10" s="1048"/>
      <c r="DZ10" s="1049"/>
      <c r="EA10" s="255"/>
    </row>
    <row r="11" spans="1:131" s="256" customFormat="1" ht="26.25" customHeight="1">
      <c r="A11" s="262">
        <v>5</v>
      </c>
      <c r="B11" s="1092" t="s">
        <v>392</v>
      </c>
      <c r="C11" s="1093"/>
      <c r="D11" s="1093"/>
      <c r="E11" s="1093"/>
      <c r="F11" s="1093"/>
      <c r="G11" s="1093"/>
      <c r="H11" s="1093"/>
      <c r="I11" s="1093"/>
      <c r="J11" s="1093"/>
      <c r="K11" s="1093"/>
      <c r="L11" s="1093"/>
      <c r="M11" s="1093"/>
      <c r="N11" s="1093"/>
      <c r="O11" s="1093"/>
      <c r="P11" s="1094"/>
      <c r="Q11" s="1098">
        <v>643</v>
      </c>
      <c r="R11" s="1099"/>
      <c r="S11" s="1099"/>
      <c r="T11" s="1099"/>
      <c r="U11" s="1099"/>
      <c r="V11" s="1099">
        <v>577</v>
      </c>
      <c r="W11" s="1099"/>
      <c r="X11" s="1099"/>
      <c r="Y11" s="1099"/>
      <c r="Z11" s="1099"/>
      <c r="AA11" s="1100">
        <v>66</v>
      </c>
      <c r="AB11" s="1075"/>
      <c r="AC11" s="1075"/>
      <c r="AD11" s="1075"/>
      <c r="AE11" s="1076"/>
      <c r="AF11" s="1074" t="s">
        <v>128</v>
      </c>
      <c r="AG11" s="1075"/>
      <c r="AH11" s="1075"/>
      <c r="AI11" s="1075"/>
      <c r="AJ11" s="1076"/>
      <c r="AK11" s="1141">
        <v>350</v>
      </c>
      <c r="AL11" s="1142"/>
      <c r="AM11" s="1142"/>
      <c r="AN11" s="1142"/>
      <c r="AO11" s="1142"/>
      <c r="AP11" s="1142">
        <v>989</v>
      </c>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602</v>
      </c>
      <c r="BT11" s="1070"/>
      <c r="BU11" s="1070"/>
      <c r="BV11" s="1070"/>
      <c r="BW11" s="1070"/>
      <c r="BX11" s="1070"/>
      <c r="BY11" s="1070"/>
      <c r="BZ11" s="1070"/>
      <c r="CA11" s="1070"/>
      <c r="CB11" s="1070"/>
      <c r="CC11" s="1070"/>
      <c r="CD11" s="1070"/>
      <c r="CE11" s="1070"/>
      <c r="CF11" s="1070"/>
      <c r="CG11" s="1071"/>
      <c r="CH11" s="1044">
        <v>2</v>
      </c>
      <c r="CI11" s="1045"/>
      <c r="CJ11" s="1045"/>
      <c r="CK11" s="1045"/>
      <c r="CL11" s="1046"/>
      <c r="CM11" s="1044">
        <v>219</v>
      </c>
      <c r="CN11" s="1045"/>
      <c r="CO11" s="1045"/>
      <c r="CP11" s="1045"/>
      <c r="CQ11" s="1046"/>
      <c r="CR11" s="1044">
        <v>124</v>
      </c>
      <c r="CS11" s="1045"/>
      <c r="CT11" s="1045"/>
      <c r="CU11" s="1045"/>
      <c r="CV11" s="1046"/>
      <c r="CW11" s="1044">
        <v>381</v>
      </c>
      <c r="CX11" s="1045"/>
      <c r="CY11" s="1045"/>
      <c r="CZ11" s="1045"/>
      <c r="DA11" s="1046"/>
      <c r="DB11" s="1044">
        <v>0</v>
      </c>
      <c r="DC11" s="1045"/>
      <c r="DD11" s="1045"/>
      <c r="DE11" s="1045"/>
      <c r="DF11" s="1046"/>
      <c r="DG11" s="1044">
        <v>0</v>
      </c>
      <c r="DH11" s="1045"/>
      <c r="DI11" s="1045"/>
      <c r="DJ11" s="1045"/>
      <c r="DK11" s="1046"/>
      <c r="DL11" s="1044">
        <v>0</v>
      </c>
      <c r="DM11" s="1045"/>
      <c r="DN11" s="1045"/>
      <c r="DO11" s="1045"/>
      <c r="DP11" s="1046"/>
      <c r="DQ11" s="1044">
        <v>0</v>
      </c>
      <c r="DR11" s="1045"/>
      <c r="DS11" s="1045"/>
      <c r="DT11" s="1045"/>
      <c r="DU11" s="1046"/>
      <c r="DV11" s="1047"/>
      <c r="DW11" s="1048"/>
      <c r="DX11" s="1048"/>
      <c r="DY11" s="1048"/>
      <c r="DZ11" s="1049"/>
      <c r="EA11" s="255"/>
    </row>
    <row r="12" spans="1:131" s="256" customFormat="1" ht="26.25" customHeight="1">
      <c r="A12" s="262">
        <v>6</v>
      </c>
      <c r="B12" s="1092" t="s">
        <v>393</v>
      </c>
      <c r="C12" s="1093"/>
      <c r="D12" s="1093"/>
      <c r="E12" s="1093"/>
      <c r="F12" s="1093"/>
      <c r="G12" s="1093"/>
      <c r="H12" s="1093"/>
      <c r="I12" s="1093"/>
      <c r="J12" s="1093"/>
      <c r="K12" s="1093"/>
      <c r="L12" s="1093"/>
      <c r="M12" s="1093"/>
      <c r="N12" s="1093"/>
      <c r="O12" s="1093"/>
      <c r="P12" s="1094"/>
      <c r="Q12" s="1098">
        <v>86640</v>
      </c>
      <c r="R12" s="1099"/>
      <c r="S12" s="1099"/>
      <c r="T12" s="1099"/>
      <c r="U12" s="1099"/>
      <c r="V12" s="1099">
        <v>86640</v>
      </c>
      <c r="W12" s="1099"/>
      <c r="X12" s="1099"/>
      <c r="Y12" s="1099"/>
      <c r="Z12" s="1099"/>
      <c r="AA12" s="1100">
        <v>0</v>
      </c>
      <c r="AB12" s="1075"/>
      <c r="AC12" s="1075"/>
      <c r="AD12" s="1075"/>
      <c r="AE12" s="1076"/>
      <c r="AF12" s="1074" t="s">
        <v>128</v>
      </c>
      <c r="AG12" s="1075"/>
      <c r="AH12" s="1075"/>
      <c r="AI12" s="1075"/>
      <c r="AJ12" s="1076"/>
      <c r="AK12" s="1141">
        <v>80568</v>
      </c>
      <c r="AL12" s="1142"/>
      <c r="AM12" s="1142"/>
      <c r="AN12" s="1142"/>
      <c r="AO12" s="1142"/>
      <c r="AP12" s="1142">
        <v>0</v>
      </c>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603</v>
      </c>
      <c r="BT12" s="1070"/>
      <c r="BU12" s="1070"/>
      <c r="BV12" s="1070"/>
      <c r="BW12" s="1070"/>
      <c r="BX12" s="1070"/>
      <c r="BY12" s="1070"/>
      <c r="BZ12" s="1070"/>
      <c r="CA12" s="1070"/>
      <c r="CB12" s="1070"/>
      <c r="CC12" s="1070"/>
      <c r="CD12" s="1070"/>
      <c r="CE12" s="1070"/>
      <c r="CF12" s="1070"/>
      <c r="CG12" s="1071"/>
      <c r="CH12" s="1044">
        <v>90</v>
      </c>
      <c r="CI12" s="1045"/>
      <c r="CJ12" s="1045"/>
      <c r="CK12" s="1045"/>
      <c r="CL12" s="1046"/>
      <c r="CM12" s="1044">
        <v>394</v>
      </c>
      <c r="CN12" s="1045"/>
      <c r="CO12" s="1045"/>
      <c r="CP12" s="1045"/>
      <c r="CQ12" s="1046"/>
      <c r="CR12" s="1044">
        <v>28</v>
      </c>
      <c r="CS12" s="1045"/>
      <c r="CT12" s="1045"/>
      <c r="CU12" s="1045"/>
      <c r="CV12" s="1046"/>
      <c r="CW12" s="1044">
        <v>17</v>
      </c>
      <c r="CX12" s="1045"/>
      <c r="CY12" s="1045"/>
      <c r="CZ12" s="1045"/>
      <c r="DA12" s="1046"/>
      <c r="DB12" s="1044">
        <v>0</v>
      </c>
      <c r="DC12" s="1045"/>
      <c r="DD12" s="1045"/>
      <c r="DE12" s="1045"/>
      <c r="DF12" s="1046"/>
      <c r="DG12" s="1044">
        <v>0</v>
      </c>
      <c r="DH12" s="1045"/>
      <c r="DI12" s="1045"/>
      <c r="DJ12" s="1045"/>
      <c r="DK12" s="1046"/>
      <c r="DL12" s="1044">
        <v>0</v>
      </c>
      <c r="DM12" s="1045"/>
      <c r="DN12" s="1045"/>
      <c r="DO12" s="1045"/>
      <c r="DP12" s="1046"/>
      <c r="DQ12" s="1044">
        <v>0</v>
      </c>
      <c r="DR12" s="1045"/>
      <c r="DS12" s="1045"/>
      <c r="DT12" s="1045"/>
      <c r="DU12" s="1046"/>
      <c r="DV12" s="1047"/>
      <c r="DW12" s="1048"/>
      <c r="DX12" s="1048"/>
      <c r="DY12" s="1048"/>
      <c r="DZ12" s="1049"/>
      <c r="EA12" s="255"/>
    </row>
    <row r="13" spans="1:131" s="256" customFormat="1" ht="26.25" customHeight="1">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t="s">
        <v>604</v>
      </c>
      <c r="BT13" s="1070"/>
      <c r="BU13" s="1070"/>
      <c r="BV13" s="1070"/>
      <c r="BW13" s="1070"/>
      <c r="BX13" s="1070"/>
      <c r="BY13" s="1070"/>
      <c r="BZ13" s="1070"/>
      <c r="CA13" s="1070"/>
      <c r="CB13" s="1070"/>
      <c r="CC13" s="1070"/>
      <c r="CD13" s="1070"/>
      <c r="CE13" s="1070"/>
      <c r="CF13" s="1070"/>
      <c r="CG13" s="1071"/>
      <c r="CH13" s="1044">
        <v>-64</v>
      </c>
      <c r="CI13" s="1045"/>
      <c r="CJ13" s="1045"/>
      <c r="CK13" s="1045"/>
      <c r="CL13" s="1046"/>
      <c r="CM13" s="1044">
        <v>6778</v>
      </c>
      <c r="CN13" s="1045"/>
      <c r="CO13" s="1045"/>
      <c r="CP13" s="1045"/>
      <c r="CQ13" s="1046"/>
      <c r="CR13" s="1044">
        <v>25</v>
      </c>
      <c r="CS13" s="1045"/>
      <c r="CT13" s="1045"/>
      <c r="CU13" s="1045"/>
      <c r="CV13" s="1046"/>
      <c r="CW13" s="1044">
        <v>0</v>
      </c>
      <c r="CX13" s="1045"/>
      <c r="CY13" s="1045"/>
      <c r="CZ13" s="1045"/>
      <c r="DA13" s="1046"/>
      <c r="DB13" s="1044">
        <v>0</v>
      </c>
      <c r="DC13" s="1045"/>
      <c r="DD13" s="1045"/>
      <c r="DE13" s="1045"/>
      <c r="DF13" s="1046"/>
      <c r="DG13" s="1044">
        <v>0</v>
      </c>
      <c r="DH13" s="1045"/>
      <c r="DI13" s="1045"/>
      <c r="DJ13" s="1045"/>
      <c r="DK13" s="1046"/>
      <c r="DL13" s="1044">
        <v>0</v>
      </c>
      <c r="DM13" s="1045"/>
      <c r="DN13" s="1045"/>
      <c r="DO13" s="1045"/>
      <c r="DP13" s="1046"/>
      <c r="DQ13" s="1044">
        <v>0</v>
      </c>
      <c r="DR13" s="1045"/>
      <c r="DS13" s="1045"/>
      <c r="DT13" s="1045"/>
      <c r="DU13" s="1046"/>
      <c r="DV13" s="1047"/>
      <c r="DW13" s="1048"/>
      <c r="DX13" s="1048"/>
      <c r="DY13" s="1048"/>
      <c r="DZ13" s="1049"/>
      <c r="EA13" s="255"/>
    </row>
    <row r="14" spans="1:131" s="256" customFormat="1" ht="26.25" customHeight="1">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t="s">
        <v>605</v>
      </c>
      <c r="BT14" s="1070"/>
      <c r="BU14" s="1070"/>
      <c r="BV14" s="1070"/>
      <c r="BW14" s="1070"/>
      <c r="BX14" s="1070"/>
      <c r="BY14" s="1070"/>
      <c r="BZ14" s="1070"/>
      <c r="CA14" s="1070"/>
      <c r="CB14" s="1070"/>
      <c r="CC14" s="1070"/>
      <c r="CD14" s="1070"/>
      <c r="CE14" s="1070"/>
      <c r="CF14" s="1070"/>
      <c r="CG14" s="1071"/>
      <c r="CH14" s="1044">
        <v>23</v>
      </c>
      <c r="CI14" s="1045"/>
      <c r="CJ14" s="1045"/>
      <c r="CK14" s="1045"/>
      <c r="CL14" s="1046"/>
      <c r="CM14" s="1044">
        <v>587</v>
      </c>
      <c r="CN14" s="1045"/>
      <c r="CO14" s="1045"/>
      <c r="CP14" s="1045"/>
      <c r="CQ14" s="1046"/>
      <c r="CR14" s="1044">
        <v>67</v>
      </c>
      <c r="CS14" s="1045"/>
      <c r="CT14" s="1045"/>
      <c r="CU14" s="1045"/>
      <c r="CV14" s="1046"/>
      <c r="CW14" s="1044">
        <v>0</v>
      </c>
      <c r="CX14" s="1045"/>
      <c r="CY14" s="1045"/>
      <c r="CZ14" s="1045"/>
      <c r="DA14" s="1046"/>
      <c r="DB14" s="1044">
        <v>0</v>
      </c>
      <c r="DC14" s="1045"/>
      <c r="DD14" s="1045"/>
      <c r="DE14" s="1045"/>
      <c r="DF14" s="1046"/>
      <c r="DG14" s="1044">
        <v>0</v>
      </c>
      <c r="DH14" s="1045"/>
      <c r="DI14" s="1045"/>
      <c r="DJ14" s="1045"/>
      <c r="DK14" s="1046"/>
      <c r="DL14" s="1044">
        <v>0</v>
      </c>
      <c r="DM14" s="1045"/>
      <c r="DN14" s="1045"/>
      <c r="DO14" s="1045"/>
      <c r="DP14" s="1046"/>
      <c r="DQ14" s="1044">
        <v>0</v>
      </c>
      <c r="DR14" s="1045"/>
      <c r="DS14" s="1045"/>
      <c r="DT14" s="1045"/>
      <c r="DU14" s="1046"/>
      <c r="DV14" s="1047"/>
      <c r="DW14" s="1048"/>
      <c r="DX14" s="1048"/>
      <c r="DY14" s="1048"/>
      <c r="DZ14" s="1049"/>
      <c r="EA14" s="255"/>
    </row>
    <row r="15" spans="1:131" s="256" customFormat="1" ht="26.25" customHeight="1">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t="s">
        <v>606</v>
      </c>
      <c r="BT15" s="1070"/>
      <c r="BU15" s="1070"/>
      <c r="BV15" s="1070"/>
      <c r="BW15" s="1070"/>
      <c r="BX15" s="1070"/>
      <c r="BY15" s="1070"/>
      <c r="BZ15" s="1070"/>
      <c r="CA15" s="1070"/>
      <c r="CB15" s="1070"/>
      <c r="CC15" s="1070"/>
      <c r="CD15" s="1070"/>
      <c r="CE15" s="1070"/>
      <c r="CF15" s="1070"/>
      <c r="CG15" s="1071"/>
      <c r="CH15" s="1044">
        <v>71</v>
      </c>
      <c r="CI15" s="1045"/>
      <c r="CJ15" s="1045"/>
      <c r="CK15" s="1045"/>
      <c r="CL15" s="1046"/>
      <c r="CM15" s="1044">
        <v>676</v>
      </c>
      <c r="CN15" s="1045"/>
      <c r="CO15" s="1045"/>
      <c r="CP15" s="1045"/>
      <c r="CQ15" s="1046"/>
      <c r="CR15" s="1044">
        <v>500</v>
      </c>
      <c r="CS15" s="1045"/>
      <c r="CT15" s="1045"/>
      <c r="CU15" s="1045"/>
      <c r="CV15" s="1046"/>
      <c r="CW15" s="1044">
        <v>0</v>
      </c>
      <c r="CX15" s="1045"/>
      <c r="CY15" s="1045"/>
      <c r="CZ15" s="1045"/>
      <c r="DA15" s="1046"/>
      <c r="DB15" s="1044">
        <v>1800</v>
      </c>
      <c r="DC15" s="1045"/>
      <c r="DD15" s="1045"/>
      <c r="DE15" s="1045"/>
      <c r="DF15" s="1046"/>
      <c r="DG15" s="1044">
        <v>0</v>
      </c>
      <c r="DH15" s="1045"/>
      <c r="DI15" s="1045"/>
      <c r="DJ15" s="1045"/>
      <c r="DK15" s="1046"/>
      <c r="DL15" s="1044">
        <v>0</v>
      </c>
      <c r="DM15" s="1045"/>
      <c r="DN15" s="1045"/>
      <c r="DO15" s="1045"/>
      <c r="DP15" s="1046"/>
      <c r="DQ15" s="1044">
        <v>0</v>
      </c>
      <c r="DR15" s="1045"/>
      <c r="DS15" s="1045"/>
      <c r="DT15" s="1045"/>
      <c r="DU15" s="1046"/>
      <c r="DV15" s="1047"/>
      <c r="DW15" s="1048"/>
      <c r="DX15" s="1048"/>
      <c r="DY15" s="1048"/>
      <c r="DZ15" s="1049"/>
      <c r="EA15" s="255"/>
    </row>
    <row r="16" spans="1:131" s="256" customFormat="1" ht="26.25" customHeight="1">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t="s">
        <v>607</v>
      </c>
      <c r="BT16" s="1070"/>
      <c r="BU16" s="1070"/>
      <c r="BV16" s="1070"/>
      <c r="BW16" s="1070"/>
      <c r="BX16" s="1070"/>
      <c r="BY16" s="1070"/>
      <c r="BZ16" s="1070"/>
      <c r="CA16" s="1070"/>
      <c r="CB16" s="1070"/>
      <c r="CC16" s="1070"/>
      <c r="CD16" s="1070"/>
      <c r="CE16" s="1070"/>
      <c r="CF16" s="1070"/>
      <c r="CG16" s="1071"/>
      <c r="CH16" s="1044">
        <v>45</v>
      </c>
      <c r="CI16" s="1045"/>
      <c r="CJ16" s="1045"/>
      <c r="CK16" s="1045"/>
      <c r="CL16" s="1046"/>
      <c r="CM16" s="1044">
        <v>761</v>
      </c>
      <c r="CN16" s="1045"/>
      <c r="CO16" s="1045"/>
      <c r="CP16" s="1045"/>
      <c r="CQ16" s="1046"/>
      <c r="CR16" s="1044">
        <v>500</v>
      </c>
      <c r="CS16" s="1045"/>
      <c r="CT16" s="1045"/>
      <c r="CU16" s="1045"/>
      <c r="CV16" s="1046"/>
      <c r="CW16" s="1044">
        <v>0</v>
      </c>
      <c r="CX16" s="1045"/>
      <c r="CY16" s="1045"/>
      <c r="CZ16" s="1045"/>
      <c r="DA16" s="1046"/>
      <c r="DB16" s="1044">
        <v>500</v>
      </c>
      <c r="DC16" s="1045"/>
      <c r="DD16" s="1045"/>
      <c r="DE16" s="1045"/>
      <c r="DF16" s="1046"/>
      <c r="DG16" s="1044">
        <v>0</v>
      </c>
      <c r="DH16" s="1045"/>
      <c r="DI16" s="1045"/>
      <c r="DJ16" s="1045"/>
      <c r="DK16" s="1046"/>
      <c r="DL16" s="1044">
        <v>0</v>
      </c>
      <c r="DM16" s="1045"/>
      <c r="DN16" s="1045"/>
      <c r="DO16" s="1045"/>
      <c r="DP16" s="1046"/>
      <c r="DQ16" s="1044">
        <v>0</v>
      </c>
      <c r="DR16" s="1045"/>
      <c r="DS16" s="1045"/>
      <c r="DT16" s="1045"/>
      <c r="DU16" s="1046"/>
      <c r="DV16" s="1047"/>
      <c r="DW16" s="1048"/>
      <c r="DX16" s="1048"/>
      <c r="DY16" s="1048"/>
      <c r="DZ16" s="1049"/>
      <c r="EA16" s="255"/>
    </row>
    <row r="17" spans="1:131" s="256" customFormat="1" ht="26.25" customHeight="1">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t="s">
        <v>608</v>
      </c>
      <c r="BT17" s="1070"/>
      <c r="BU17" s="1070"/>
      <c r="BV17" s="1070"/>
      <c r="BW17" s="1070"/>
      <c r="BX17" s="1070"/>
      <c r="BY17" s="1070"/>
      <c r="BZ17" s="1070"/>
      <c r="CA17" s="1070"/>
      <c r="CB17" s="1070"/>
      <c r="CC17" s="1070"/>
      <c r="CD17" s="1070"/>
      <c r="CE17" s="1070"/>
      <c r="CF17" s="1070"/>
      <c r="CG17" s="1071"/>
      <c r="CH17" s="1044">
        <v>-8</v>
      </c>
      <c r="CI17" s="1045"/>
      <c r="CJ17" s="1045"/>
      <c r="CK17" s="1045"/>
      <c r="CL17" s="1046"/>
      <c r="CM17" s="1044">
        <v>21</v>
      </c>
      <c r="CN17" s="1045"/>
      <c r="CO17" s="1045"/>
      <c r="CP17" s="1045"/>
      <c r="CQ17" s="1046"/>
      <c r="CR17" s="1044">
        <v>10</v>
      </c>
      <c r="CS17" s="1045"/>
      <c r="CT17" s="1045"/>
      <c r="CU17" s="1045"/>
      <c r="CV17" s="1046"/>
      <c r="CW17" s="1044">
        <v>128</v>
      </c>
      <c r="CX17" s="1045"/>
      <c r="CY17" s="1045"/>
      <c r="CZ17" s="1045"/>
      <c r="DA17" s="1046"/>
      <c r="DB17" s="1044">
        <v>0</v>
      </c>
      <c r="DC17" s="1045"/>
      <c r="DD17" s="1045"/>
      <c r="DE17" s="1045"/>
      <c r="DF17" s="1046"/>
      <c r="DG17" s="1044">
        <v>0</v>
      </c>
      <c r="DH17" s="1045"/>
      <c r="DI17" s="1045"/>
      <c r="DJ17" s="1045"/>
      <c r="DK17" s="1046"/>
      <c r="DL17" s="1044">
        <v>0</v>
      </c>
      <c r="DM17" s="1045"/>
      <c r="DN17" s="1045"/>
      <c r="DO17" s="1045"/>
      <c r="DP17" s="1046"/>
      <c r="DQ17" s="1044">
        <v>0</v>
      </c>
      <c r="DR17" s="1045"/>
      <c r="DS17" s="1045"/>
      <c r="DT17" s="1045"/>
      <c r="DU17" s="1046"/>
      <c r="DV17" s="1047"/>
      <c r="DW17" s="1048"/>
      <c r="DX17" s="1048"/>
      <c r="DY17" s="1048"/>
      <c r="DZ17" s="1049"/>
      <c r="EA17" s="255"/>
    </row>
    <row r="18" spans="1:131" s="256" customFormat="1" ht="26.25" customHeight="1">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t="s">
        <v>597</v>
      </c>
      <c r="BS18" s="1069" t="s">
        <v>609</v>
      </c>
      <c r="BT18" s="1070"/>
      <c r="BU18" s="1070"/>
      <c r="BV18" s="1070"/>
      <c r="BW18" s="1070"/>
      <c r="BX18" s="1070"/>
      <c r="BY18" s="1070"/>
      <c r="BZ18" s="1070"/>
      <c r="CA18" s="1070"/>
      <c r="CB18" s="1070"/>
      <c r="CC18" s="1070"/>
      <c r="CD18" s="1070"/>
      <c r="CE18" s="1070"/>
      <c r="CF18" s="1070"/>
      <c r="CG18" s="1071"/>
      <c r="CH18" s="1044">
        <v>3852</v>
      </c>
      <c r="CI18" s="1045"/>
      <c r="CJ18" s="1045"/>
      <c r="CK18" s="1045"/>
      <c r="CL18" s="1046"/>
      <c r="CM18" s="1044">
        <v>20956</v>
      </c>
      <c r="CN18" s="1045"/>
      <c r="CO18" s="1045"/>
      <c r="CP18" s="1045"/>
      <c r="CQ18" s="1046"/>
      <c r="CR18" s="1044">
        <v>8371</v>
      </c>
      <c r="CS18" s="1045"/>
      <c r="CT18" s="1045"/>
      <c r="CU18" s="1045"/>
      <c r="CV18" s="1046"/>
      <c r="CW18" s="1044">
        <v>0</v>
      </c>
      <c r="CX18" s="1045"/>
      <c r="CY18" s="1045"/>
      <c r="CZ18" s="1045"/>
      <c r="DA18" s="1046"/>
      <c r="DB18" s="1044">
        <v>277</v>
      </c>
      <c r="DC18" s="1045"/>
      <c r="DD18" s="1045"/>
      <c r="DE18" s="1045"/>
      <c r="DF18" s="1046"/>
      <c r="DG18" s="1044">
        <v>0</v>
      </c>
      <c r="DH18" s="1045"/>
      <c r="DI18" s="1045"/>
      <c r="DJ18" s="1045"/>
      <c r="DK18" s="1046"/>
      <c r="DL18" s="1044">
        <v>0</v>
      </c>
      <c r="DM18" s="1045"/>
      <c r="DN18" s="1045"/>
      <c r="DO18" s="1045"/>
      <c r="DP18" s="1046"/>
      <c r="DQ18" s="1044">
        <v>0</v>
      </c>
      <c r="DR18" s="1045"/>
      <c r="DS18" s="1045"/>
      <c r="DT18" s="1045"/>
      <c r="DU18" s="1046"/>
      <c r="DV18" s="1047"/>
      <c r="DW18" s="1048"/>
      <c r="DX18" s="1048"/>
      <c r="DY18" s="1048"/>
      <c r="DZ18" s="1049"/>
      <c r="EA18" s="255"/>
    </row>
    <row r="19" spans="1:131" s="256" customFormat="1" ht="26.25" customHeight="1">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t="s">
        <v>597</v>
      </c>
      <c r="BS19" s="1069" t="s">
        <v>610</v>
      </c>
      <c r="BT19" s="1070"/>
      <c r="BU19" s="1070"/>
      <c r="BV19" s="1070"/>
      <c r="BW19" s="1070"/>
      <c r="BX19" s="1070"/>
      <c r="BY19" s="1070"/>
      <c r="BZ19" s="1070"/>
      <c r="CA19" s="1070"/>
      <c r="CB19" s="1070"/>
      <c r="CC19" s="1070"/>
      <c r="CD19" s="1070"/>
      <c r="CE19" s="1070"/>
      <c r="CF19" s="1070"/>
      <c r="CG19" s="1071"/>
      <c r="CH19" s="1044">
        <v>37</v>
      </c>
      <c r="CI19" s="1045"/>
      <c r="CJ19" s="1045"/>
      <c r="CK19" s="1045"/>
      <c r="CL19" s="1046"/>
      <c r="CM19" s="1044">
        <v>0</v>
      </c>
      <c r="CN19" s="1045"/>
      <c r="CO19" s="1045"/>
      <c r="CP19" s="1045"/>
      <c r="CQ19" s="1046"/>
      <c r="CR19" s="1044">
        <v>0</v>
      </c>
      <c r="CS19" s="1045"/>
      <c r="CT19" s="1045"/>
      <c r="CU19" s="1045"/>
      <c r="CV19" s="1046"/>
      <c r="CW19" s="1044">
        <v>15</v>
      </c>
      <c r="CX19" s="1045"/>
      <c r="CY19" s="1045"/>
      <c r="CZ19" s="1045"/>
      <c r="DA19" s="1046"/>
      <c r="DB19" s="1044">
        <v>0</v>
      </c>
      <c r="DC19" s="1045"/>
      <c r="DD19" s="1045"/>
      <c r="DE19" s="1045"/>
      <c r="DF19" s="1046"/>
      <c r="DG19" s="1044">
        <v>0</v>
      </c>
      <c r="DH19" s="1045"/>
      <c r="DI19" s="1045"/>
      <c r="DJ19" s="1045"/>
      <c r="DK19" s="1046"/>
      <c r="DL19" s="1044">
        <v>0</v>
      </c>
      <c r="DM19" s="1045"/>
      <c r="DN19" s="1045"/>
      <c r="DO19" s="1045"/>
      <c r="DP19" s="1046"/>
      <c r="DQ19" s="1044">
        <v>0</v>
      </c>
      <c r="DR19" s="1045"/>
      <c r="DS19" s="1045"/>
      <c r="DT19" s="1045"/>
      <c r="DU19" s="1046"/>
      <c r="DV19" s="1047"/>
      <c r="DW19" s="1048"/>
      <c r="DX19" s="1048"/>
      <c r="DY19" s="1048"/>
      <c r="DZ19" s="1049"/>
      <c r="EA19" s="255"/>
    </row>
    <row r="20" spans="1:131" s="256" customFormat="1" ht="26.25" customHeight="1">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t="s">
        <v>597</v>
      </c>
      <c r="BS20" s="1069" t="s">
        <v>611</v>
      </c>
      <c r="BT20" s="1070"/>
      <c r="BU20" s="1070"/>
      <c r="BV20" s="1070"/>
      <c r="BW20" s="1070"/>
      <c r="BX20" s="1070"/>
      <c r="BY20" s="1070"/>
      <c r="BZ20" s="1070"/>
      <c r="CA20" s="1070"/>
      <c r="CB20" s="1070"/>
      <c r="CC20" s="1070"/>
      <c r="CD20" s="1070"/>
      <c r="CE20" s="1070"/>
      <c r="CF20" s="1070"/>
      <c r="CG20" s="1071"/>
      <c r="CH20" s="1044">
        <v>152</v>
      </c>
      <c r="CI20" s="1045"/>
      <c r="CJ20" s="1045"/>
      <c r="CK20" s="1045"/>
      <c r="CL20" s="1046"/>
      <c r="CM20" s="1044">
        <v>0</v>
      </c>
      <c r="CN20" s="1045"/>
      <c r="CO20" s="1045"/>
      <c r="CP20" s="1045"/>
      <c r="CQ20" s="1046"/>
      <c r="CR20" s="1044">
        <v>0</v>
      </c>
      <c r="CS20" s="1045"/>
      <c r="CT20" s="1045"/>
      <c r="CU20" s="1045"/>
      <c r="CV20" s="1046"/>
      <c r="CW20" s="1044">
        <v>491</v>
      </c>
      <c r="CX20" s="1045"/>
      <c r="CY20" s="1045"/>
      <c r="CZ20" s="1045"/>
      <c r="DA20" s="1046"/>
      <c r="DB20" s="1044">
        <v>0</v>
      </c>
      <c r="DC20" s="1045"/>
      <c r="DD20" s="1045"/>
      <c r="DE20" s="1045"/>
      <c r="DF20" s="1046"/>
      <c r="DG20" s="1044">
        <v>0</v>
      </c>
      <c r="DH20" s="1045"/>
      <c r="DI20" s="1045"/>
      <c r="DJ20" s="1045"/>
      <c r="DK20" s="1046"/>
      <c r="DL20" s="1044">
        <v>2289</v>
      </c>
      <c r="DM20" s="1045"/>
      <c r="DN20" s="1045"/>
      <c r="DO20" s="1045"/>
      <c r="DP20" s="1046"/>
      <c r="DQ20" s="1044">
        <v>0</v>
      </c>
      <c r="DR20" s="1045"/>
      <c r="DS20" s="1045"/>
      <c r="DT20" s="1045"/>
      <c r="DU20" s="1046"/>
      <c r="DV20" s="1047"/>
      <c r="DW20" s="1048"/>
      <c r="DX20" s="1048"/>
      <c r="DY20" s="1048"/>
      <c r="DZ20" s="1049"/>
      <c r="EA20" s="255"/>
    </row>
    <row r="21" spans="1:131" s="256" customFormat="1" ht="26.25" customHeight="1" thickBot="1">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t="s">
        <v>597</v>
      </c>
      <c r="BS21" s="1069" t="s">
        <v>612</v>
      </c>
      <c r="BT21" s="1070"/>
      <c r="BU21" s="1070"/>
      <c r="BV21" s="1070"/>
      <c r="BW21" s="1070"/>
      <c r="BX21" s="1070"/>
      <c r="BY21" s="1070"/>
      <c r="BZ21" s="1070"/>
      <c r="CA21" s="1070"/>
      <c r="CB21" s="1070"/>
      <c r="CC21" s="1070"/>
      <c r="CD21" s="1070"/>
      <c r="CE21" s="1070"/>
      <c r="CF21" s="1070"/>
      <c r="CG21" s="1071"/>
      <c r="CH21" s="1044">
        <v>82</v>
      </c>
      <c r="CI21" s="1045"/>
      <c r="CJ21" s="1045"/>
      <c r="CK21" s="1045"/>
      <c r="CL21" s="1046"/>
      <c r="CM21" s="1044">
        <v>0</v>
      </c>
      <c r="CN21" s="1045"/>
      <c r="CO21" s="1045"/>
      <c r="CP21" s="1045"/>
      <c r="CQ21" s="1046"/>
      <c r="CR21" s="1044">
        <v>0</v>
      </c>
      <c r="CS21" s="1045"/>
      <c r="CT21" s="1045"/>
      <c r="CU21" s="1045"/>
      <c r="CV21" s="1046"/>
      <c r="CW21" s="1044">
        <v>84</v>
      </c>
      <c r="CX21" s="1045"/>
      <c r="CY21" s="1045"/>
      <c r="CZ21" s="1045"/>
      <c r="DA21" s="1046"/>
      <c r="DB21" s="1044">
        <v>0</v>
      </c>
      <c r="DC21" s="1045"/>
      <c r="DD21" s="1045"/>
      <c r="DE21" s="1045"/>
      <c r="DF21" s="1046"/>
      <c r="DG21" s="1044">
        <v>0</v>
      </c>
      <c r="DH21" s="1045"/>
      <c r="DI21" s="1045"/>
      <c r="DJ21" s="1045"/>
      <c r="DK21" s="1046"/>
      <c r="DL21" s="1044">
        <v>92</v>
      </c>
      <c r="DM21" s="1045"/>
      <c r="DN21" s="1045"/>
      <c r="DO21" s="1045"/>
      <c r="DP21" s="1046"/>
      <c r="DQ21" s="1044">
        <v>0</v>
      </c>
      <c r="DR21" s="1045"/>
      <c r="DS21" s="1045"/>
      <c r="DT21" s="1045"/>
      <c r="DU21" s="1046"/>
      <c r="DV21" s="1047"/>
      <c r="DW21" s="1048"/>
      <c r="DX21" s="1048"/>
      <c r="DY21" s="1048"/>
      <c r="DZ21" s="1049"/>
      <c r="EA21" s="255"/>
    </row>
    <row r="22" spans="1:131" s="256" customFormat="1" ht="26.25" customHeight="1">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394</v>
      </c>
      <c r="BA22" s="1090"/>
      <c r="BB22" s="1090"/>
      <c r="BC22" s="1090"/>
      <c r="BD22" s="1091"/>
      <c r="BE22" s="254"/>
      <c r="BF22" s="254"/>
      <c r="BG22" s="254"/>
      <c r="BH22" s="254"/>
      <c r="BI22" s="254"/>
      <c r="BJ22" s="254"/>
      <c r="BK22" s="254"/>
      <c r="BL22" s="254"/>
      <c r="BM22" s="254"/>
      <c r="BN22" s="254"/>
      <c r="BO22" s="254"/>
      <c r="BP22" s="254"/>
      <c r="BQ22" s="263">
        <v>16</v>
      </c>
      <c r="BR22" s="264" t="s">
        <v>597</v>
      </c>
      <c r="BS22" s="1069" t="s">
        <v>613</v>
      </c>
      <c r="BT22" s="1070"/>
      <c r="BU22" s="1070"/>
      <c r="BV22" s="1070"/>
      <c r="BW22" s="1070"/>
      <c r="BX22" s="1070"/>
      <c r="BY22" s="1070"/>
      <c r="BZ22" s="1070"/>
      <c r="CA22" s="1070"/>
      <c r="CB22" s="1070"/>
      <c r="CC22" s="1070"/>
      <c r="CD22" s="1070"/>
      <c r="CE22" s="1070"/>
      <c r="CF22" s="1070"/>
      <c r="CG22" s="1071"/>
      <c r="CH22" s="1044">
        <v>44</v>
      </c>
      <c r="CI22" s="1045"/>
      <c r="CJ22" s="1045"/>
      <c r="CK22" s="1045"/>
      <c r="CL22" s="1046"/>
      <c r="CM22" s="1044">
        <v>0</v>
      </c>
      <c r="CN22" s="1045"/>
      <c r="CO22" s="1045"/>
      <c r="CP22" s="1045"/>
      <c r="CQ22" s="1046"/>
      <c r="CR22" s="1044">
        <v>0</v>
      </c>
      <c r="CS22" s="1045"/>
      <c r="CT22" s="1045"/>
      <c r="CU22" s="1045"/>
      <c r="CV22" s="1046"/>
      <c r="CW22" s="1044">
        <v>280</v>
      </c>
      <c r="CX22" s="1045"/>
      <c r="CY22" s="1045"/>
      <c r="CZ22" s="1045"/>
      <c r="DA22" s="1046"/>
      <c r="DB22" s="1044">
        <v>0</v>
      </c>
      <c r="DC22" s="1045"/>
      <c r="DD22" s="1045"/>
      <c r="DE22" s="1045"/>
      <c r="DF22" s="1046"/>
      <c r="DG22" s="1044">
        <v>0</v>
      </c>
      <c r="DH22" s="1045"/>
      <c r="DI22" s="1045"/>
      <c r="DJ22" s="1045"/>
      <c r="DK22" s="1046"/>
      <c r="DL22" s="1044">
        <v>1006</v>
      </c>
      <c r="DM22" s="1045"/>
      <c r="DN22" s="1045"/>
      <c r="DO22" s="1045"/>
      <c r="DP22" s="1046"/>
      <c r="DQ22" s="1044">
        <v>0</v>
      </c>
      <c r="DR22" s="1045"/>
      <c r="DS22" s="1045"/>
      <c r="DT22" s="1045"/>
      <c r="DU22" s="1046"/>
      <c r="DV22" s="1047"/>
      <c r="DW22" s="1048"/>
      <c r="DX22" s="1048"/>
      <c r="DY22" s="1048"/>
      <c r="DZ22" s="1049"/>
      <c r="EA22" s="255"/>
    </row>
    <row r="23" spans="1:131" s="256" customFormat="1" ht="26.25" customHeight="1" thickBot="1">
      <c r="A23" s="265" t="s">
        <v>395</v>
      </c>
      <c r="B23" s="999" t="s">
        <v>396</v>
      </c>
      <c r="C23" s="1000"/>
      <c r="D23" s="1000"/>
      <c r="E23" s="1000"/>
      <c r="F23" s="1000"/>
      <c r="G23" s="1000"/>
      <c r="H23" s="1000"/>
      <c r="I23" s="1000"/>
      <c r="J23" s="1000"/>
      <c r="K23" s="1000"/>
      <c r="L23" s="1000"/>
      <c r="M23" s="1000"/>
      <c r="N23" s="1000"/>
      <c r="O23" s="1000"/>
      <c r="P23" s="1001"/>
      <c r="Q23" s="1123">
        <v>585346</v>
      </c>
      <c r="R23" s="1124"/>
      <c r="S23" s="1124"/>
      <c r="T23" s="1124"/>
      <c r="U23" s="1124"/>
      <c r="V23" s="1124">
        <v>579189</v>
      </c>
      <c r="W23" s="1124"/>
      <c r="X23" s="1124"/>
      <c r="Y23" s="1124"/>
      <c r="Z23" s="1124"/>
      <c r="AA23" s="1124">
        <v>6157</v>
      </c>
      <c r="AB23" s="1124"/>
      <c r="AC23" s="1124"/>
      <c r="AD23" s="1124"/>
      <c r="AE23" s="1125"/>
      <c r="AF23" s="1126">
        <v>1749</v>
      </c>
      <c r="AG23" s="1124"/>
      <c r="AH23" s="1124"/>
      <c r="AI23" s="1124"/>
      <c r="AJ23" s="1127"/>
      <c r="AK23" s="1128"/>
      <c r="AL23" s="1129"/>
      <c r="AM23" s="1129"/>
      <c r="AN23" s="1129"/>
      <c r="AO23" s="1129"/>
      <c r="AP23" s="1124">
        <v>471043</v>
      </c>
      <c r="AQ23" s="1124"/>
      <c r="AR23" s="1124"/>
      <c r="AS23" s="1124"/>
      <c r="AT23" s="1124"/>
      <c r="AU23" s="1130"/>
      <c r="AV23" s="1130"/>
      <c r="AW23" s="1130"/>
      <c r="AX23" s="1130"/>
      <c r="AY23" s="1131"/>
      <c r="AZ23" s="1120" t="s">
        <v>128</v>
      </c>
      <c r="BA23" s="1121"/>
      <c r="BB23" s="1121"/>
      <c r="BC23" s="1121"/>
      <c r="BD23" s="1122"/>
      <c r="BE23" s="254"/>
      <c r="BF23" s="254"/>
      <c r="BG23" s="254"/>
      <c r="BH23" s="254"/>
      <c r="BI23" s="254"/>
      <c r="BJ23" s="254"/>
      <c r="BK23" s="254"/>
      <c r="BL23" s="254"/>
      <c r="BM23" s="254"/>
      <c r="BN23" s="254"/>
      <c r="BO23" s="254"/>
      <c r="BP23" s="254"/>
      <c r="BQ23" s="263">
        <v>17</v>
      </c>
      <c r="BR23" s="264" t="s">
        <v>597</v>
      </c>
      <c r="BS23" s="1069" t="s">
        <v>614</v>
      </c>
      <c r="BT23" s="1070"/>
      <c r="BU23" s="1070"/>
      <c r="BV23" s="1070"/>
      <c r="BW23" s="1070"/>
      <c r="BX23" s="1070"/>
      <c r="BY23" s="1070"/>
      <c r="BZ23" s="1070"/>
      <c r="CA23" s="1070"/>
      <c r="CB23" s="1070"/>
      <c r="CC23" s="1070"/>
      <c r="CD23" s="1070"/>
      <c r="CE23" s="1070"/>
      <c r="CF23" s="1070"/>
      <c r="CG23" s="1071"/>
      <c r="CH23" s="1044">
        <v>183</v>
      </c>
      <c r="CI23" s="1045"/>
      <c r="CJ23" s="1045"/>
      <c r="CK23" s="1045"/>
      <c r="CL23" s="1046"/>
      <c r="CM23" s="1044">
        <v>0</v>
      </c>
      <c r="CN23" s="1045"/>
      <c r="CO23" s="1045"/>
      <c r="CP23" s="1045"/>
      <c r="CQ23" s="1046"/>
      <c r="CR23" s="1044">
        <v>0</v>
      </c>
      <c r="CS23" s="1045"/>
      <c r="CT23" s="1045"/>
      <c r="CU23" s="1045"/>
      <c r="CV23" s="1046"/>
      <c r="CW23" s="1044">
        <v>185</v>
      </c>
      <c r="CX23" s="1045"/>
      <c r="CY23" s="1045"/>
      <c r="CZ23" s="1045"/>
      <c r="DA23" s="1046"/>
      <c r="DB23" s="1044">
        <v>0</v>
      </c>
      <c r="DC23" s="1045"/>
      <c r="DD23" s="1045"/>
      <c r="DE23" s="1045"/>
      <c r="DF23" s="1046"/>
      <c r="DG23" s="1044">
        <v>0</v>
      </c>
      <c r="DH23" s="1045"/>
      <c r="DI23" s="1045"/>
      <c r="DJ23" s="1045"/>
      <c r="DK23" s="1046"/>
      <c r="DL23" s="1044">
        <v>0</v>
      </c>
      <c r="DM23" s="1045"/>
      <c r="DN23" s="1045"/>
      <c r="DO23" s="1045"/>
      <c r="DP23" s="1046"/>
      <c r="DQ23" s="1044">
        <v>0</v>
      </c>
      <c r="DR23" s="1045"/>
      <c r="DS23" s="1045"/>
      <c r="DT23" s="1045"/>
      <c r="DU23" s="1046"/>
      <c r="DV23" s="1047"/>
      <c r="DW23" s="1048"/>
      <c r="DX23" s="1048"/>
      <c r="DY23" s="1048"/>
      <c r="DZ23" s="1049"/>
      <c r="EA23" s="255"/>
    </row>
    <row r="24" spans="1:131" s="256" customFormat="1" ht="26.25" customHeight="1">
      <c r="A24" s="1119" t="s">
        <v>397</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t="s">
        <v>597</v>
      </c>
      <c r="BS24" s="1069" t="s">
        <v>615</v>
      </c>
      <c r="BT24" s="1070"/>
      <c r="BU24" s="1070"/>
      <c r="BV24" s="1070"/>
      <c r="BW24" s="1070"/>
      <c r="BX24" s="1070"/>
      <c r="BY24" s="1070"/>
      <c r="BZ24" s="1070"/>
      <c r="CA24" s="1070"/>
      <c r="CB24" s="1070"/>
      <c r="CC24" s="1070"/>
      <c r="CD24" s="1070"/>
      <c r="CE24" s="1070"/>
      <c r="CF24" s="1070"/>
      <c r="CG24" s="1071"/>
      <c r="CH24" s="1044">
        <v>14</v>
      </c>
      <c r="CI24" s="1045"/>
      <c r="CJ24" s="1045"/>
      <c r="CK24" s="1045"/>
      <c r="CL24" s="1046"/>
      <c r="CM24" s="1044">
        <v>0</v>
      </c>
      <c r="CN24" s="1045"/>
      <c r="CO24" s="1045"/>
      <c r="CP24" s="1045"/>
      <c r="CQ24" s="1046"/>
      <c r="CR24" s="1044">
        <v>0</v>
      </c>
      <c r="CS24" s="1045"/>
      <c r="CT24" s="1045"/>
      <c r="CU24" s="1045"/>
      <c r="CV24" s="1046"/>
      <c r="CW24" s="1044">
        <v>1568</v>
      </c>
      <c r="CX24" s="1045"/>
      <c r="CY24" s="1045"/>
      <c r="CZ24" s="1045"/>
      <c r="DA24" s="1046"/>
      <c r="DB24" s="1044">
        <v>0</v>
      </c>
      <c r="DC24" s="1045"/>
      <c r="DD24" s="1045"/>
      <c r="DE24" s="1045"/>
      <c r="DF24" s="1046"/>
      <c r="DG24" s="1044">
        <v>0</v>
      </c>
      <c r="DH24" s="1045"/>
      <c r="DI24" s="1045"/>
      <c r="DJ24" s="1045"/>
      <c r="DK24" s="1046"/>
      <c r="DL24" s="1044">
        <v>78</v>
      </c>
      <c r="DM24" s="1045"/>
      <c r="DN24" s="1045"/>
      <c r="DO24" s="1045"/>
      <c r="DP24" s="1046"/>
      <c r="DQ24" s="1044">
        <v>0</v>
      </c>
      <c r="DR24" s="1045"/>
      <c r="DS24" s="1045"/>
      <c r="DT24" s="1045"/>
      <c r="DU24" s="1046"/>
      <c r="DV24" s="1047"/>
      <c r="DW24" s="1048"/>
      <c r="DX24" s="1048"/>
      <c r="DY24" s="1048"/>
      <c r="DZ24" s="1049"/>
      <c r="EA24" s="255"/>
    </row>
    <row r="25" spans="1:131" s="248" customFormat="1" ht="26.25" customHeight="1" thickBot="1">
      <c r="A25" s="1118" t="s">
        <v>398</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t="s">
        <v>597</v>
      </c>
      <c r="BS25" s="1069" t="s">
        <v>616</v>
      </c>
      <c r="BT25" s="1070"/>
      <c r="BU25" s="1070"/>
      <c r="BV25" s="1070"/>
      <c r="BW25" s="1070"/>
      <c r="BX25" s="1070"/>
      <c r="BY25" s="1070"/>
      <c r="BZ25" s="1070"/>
      <c r="CA25" s="1070"/>
      <c r="CB25" s="1070"/>
      <c r="CC25" s="1070"/>
      <c r="CD25" s="1070"/>
      <c r="CE25" s="1070"/>
      <c r="CF25" s="1070"/>
      <c r="CG25" s="1071"/>
      <c r="CH25" s="1044">
        <v>127</v>
      </c>
      <c r="CI25" s="1045"/>
      <c r="CJ25" s="1045"/>
      <c r="CK25" s="1045"/>
      <c r="CL25" s="1046"/>
      <c r="CM25" s="1044">
        <v>0</v>
      </c>
      <c r="CN25" s="1045"/>
      <c r="CO25" s="1045"/>
      <c r="CP25" s="1045"/>
      <c r="CQ25" s="1046"/>
      <c r="CR25" s="1044">
        <v>0</v>
      </c>
      <c r="CS25" s="1045"/>
      <c r="CT25" s="1045"/>
      <c r="CU25" s="1045"/>
      <c r="CV25" s="1046"/>
      <c r="CW25" s="1044">
        <v>86</v>
      </c>
      <c r="CX25" s="1045"/>
      <c r="CY25" s="1045"/>
      <c r="CZ25" s="1045"/>
      <c r="DA25" s="1046"/>
      <c r="DB25" s="1044">
        <v>0</v>
      </c>
      <c r="DC25" s="1045"/>
      <c r="DD25" s="1045"/>
      <c r="DE25" s="1045"/>
      <c r="DF25" s="1046"/>
      <c r="DG25" s="1044">
        <v>0</v>
      </c>
      <c r="DH25" s="1045"/>
      <c r="DI25" s="1045"/>
      <c r="DJ25" s="1045"/>
      <c r="DK25" s="1046"/>
      <c r="DL25" s="1044">
        <v>0</v>
      </c>
      <c r="DM25" s="1045"/>
      <c r="DN25" s="1045"/>
      <c r="DO25" s="1045"/>
      <c r="DP25" s="1046"/>
      <c r="DQ25" s="1044">
        <v>0</v>
      </c>
      <c r="DR25" s="1045"/>
      <c r="DS25" s="1045"/>
      <c r="DT25" s="1045"/>
      <c r="DU25" s="1046"/>
      <c r="DV25" s="1047"/>
      <c r="DW25" s="1048"/>
      <c r="DX25" s="1048"/>
      <c r="DY25" s="1048"/>
      <c r="DZ25" s="1049"/>
      <c r="EA25" s="247"/>
    </row>
    <row r="26" spans="1:131" s="248" customFormat="1" ht="26.25" customHeight="1">
      <c r="A26" s="1050" t="s">
        <v>371</v>
      </c>
      <c r="B26" s="1051"/>
      <c r="C26" s="1051"/>
      <c r="D26" s="1051"/>
      <c r="E26" s="1051"/>
      <c r="F26" s="1051"/>
      <c r="G26" s="1051"/>
      <c r="H26" s="1051"/>
      <c r="I26" s="1051"/>
      <c r="J26" s="1051"/>
      <c r="K26" s="1051"/>
      <c r="L26" s="1051"/>
      <c r="M26" s="1051"/>
      <c r="N26" s="1051"/>
      <c r="O26" s="1051"/>
      <c r="P26" s="1052"/>
      <c r="Q26" s="1056" t="s">
        <v>399</v>
      </c>
      <c r="R26" s="1057"/>
      <c r="S26" s="1057"/>
      <c r="T26" s="1057"/>
      <c r="U26" s="1058"/>
      <c r="V26" s="1056" t="s">
        <v>400</v>
      </c>
      <c r="W26" s="1057"/>
      <c r="X26" s="1057"/>
      <c r="Y26" s="1057"/>
      <c r="Z26" s="1058"/>
      <c r="AA26" s="1056" t="s">
        <v>401</v>
      </c>
      <c r="AB26" s="1057"/>
      <c r="AC26" s="1057"/>
      <c r="AD26" s="1057"/>
      <c r="AE26" s="1057"/>
      <c r="AF26" s="1114" t="s">
        <v>402</v>
      </c>
      <c r="AG26" s="1063"/>
      <c r="AH26" s="1063"/>
      <c r="AI26" s="1063"/>
      <c r="AJ26" s="1115"/>
      <c r="AK26" s="1057" t="s">
        <v>403</v>
      </c>
      <c r="AL26" s="1057"/>
      <c r="AM26" s="1057"/>
      <c r="AN26" s="1057"/>
      <c r="AO26" s="1058"/>
      <c r="AP26" s="1056" t="s">
        <v>404</v>
      </c>
      <c r="AQ26" s="1057"/>
      <c r="AR26" s="1057"/>
      <c r="AS26" s="1057"/>
      <c r="AT26" s="1058"/>
      <c r="AU26" s="1056" t="s">
        <v>405</v>
      </c>
      <c r="AV26" s="1057"/>
      <c r="AW26" s="1057"/>
      <c r="AX26" s="1057"/>
      <c r="AY26" s="1058"/>
      <c r="AZ26" s="1056" t="s">
        <v>406</v>
      </c>
      <c r="BA26" s="1057"/>
      <c r="BB26" s="1057"/>
      <c r="BC26" s="1057"/>
      <c r="BD26" s="1058"/>
      <c r="BE26" s="1056" t="s">
        <v>378</v>
      </c>
      <c r="BF26" s="1057"/>
      <c r="BG26" s="1057"/>
      <c r="BH26" s="1057"/>
      <c r="BI26" s="1072"/>
      <c r="BJ26" s="253"/>
      <c r="BK26" s="253"/>
      <c r="BL26" s="253"/>
      <c r="BM26" s="253"/>
      <c r="BN26" s="253"/>
      <c r="BO26" s="266"/>
      <c r="BP26" s="266"/>
      <c r="BQ26" s="263">
        <v>20</v>
      </c>
      <c r="BR26" s="264" t="s">
        <v>597</v>
      </c>
      <c r="BS26" s="1069" t="s">
        <v>617</v>
      </c>
      <c r="BT26" s="1070"/>
      <c r="BU26" s="1070"/>
      <c r="BV26" s="1070"/>
      <c r="BW26" s="1070"/>
      <c r="BX26" s="1070"/>
      <c r="BY26" s="1070"/>
      <c r="BZ26" s="1070"/>
      <c r="CA26" s="1070"/>
      <c r="CB26" s="1070"/>
      <c r="CC26" s="1070"/>
      <c r="CD26" s="1070"/>
      <c r="CE26" s="1070"/>
      <c r="CF26" s="1070"/>
      <c r="CG26" s="1071"/>
      <c r="CH26" s="1044">
        <v>13</v>
      </c>
      <c r="CI26" s="1045"/>
      <c r="CJ26" s="1045"/>
      <c r="CK26" s="1045"/>
      <c r="CL26" s="1046"/>
      <c r="CM26" s="1044">
        <v>145</v>
      </c>
      <c r="CN26" s="1045"/>
      <c r="CO26" s="1045"/>
      <c r="CP26" s="1045"/>
      <c r="CQ26" s="1046"/>
      <c r="CR26" s="1044">
        <v>0</v>
      </c>
      <c r="CS26" s="1045"/>
      <c r="CT26" s="1045"/>
      <c r="CU26" s="1045"/>
      <c r="CV26" s="1046"/>
      <c r="CW26" s="1044">
        <v>1012</v>
      </c>
      <c r="CX26" s="1045"/>
      <c r="CY26" s="1045"/>
      <c r="CZ26" s="1045"/>
      <c r="DA26" s="1046"/>
      <c r="DB26" s="1044">
        <v>0</v>
      </c>
      <c r="DC26" s="1045"/>
      <c r="DD26" s="1045"/>
      <c r="DE26" s="1045"/>
      <c r="DF26" s="1046"/>
      <c r="DG26" s="1044">
        <v>0</v>
      </c>
      <c r="DH26" s="1045"/>
      <c r="DI26" s="1045"/>
      <c r="DJ26" s="1045"/>
      <c r="DK26" s="1046"/>
      <c r="DL26" s="1044">
        <v>231</v>
      </c>
      <c r="DM26" s="1045"/>
      <c r="DN26" s="1045"/>
      <c r="DO26" s="1045"/>
      <c r="DP26" s="1046"/>
      <c r="DQ26" s="1044">
        <v>0</v>
      </c>
      <c r="DR26" s="1045"/>
      <c r="DS26" s="1045"/>
      <c r="DT26" s="1045"/>
      <c r="DU26" s="1046"/>
      <c r="DV26" s="1047"/>
      <c r="DW26" s="1048"/>
      <c r="DX26" s="1048"/>
      <c r="DY26" s="1048"/>
      <c r="DZ26" s="1049"/>
      <c r="EA26" s="247"/>
    </row>
    <row r="27" spans="1:131" s="248" customFormat="1" ht="26.25" customHeight="1" thickBot="1">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t="s">
        <v>597</v>
      </c>
      <c r="BS27" s="1069" t="s">
        <v>618</v>
      </c>
      <c r="BT27" s="1070"/>
      <c r="BU27" s="1070"/>
      <c r="BV27" s="1070"/>
      <c r="BW27" s="1070"/>
      <c r="BX27" s="1070"/>
      <c r="BY27" s="1070"/>
      <c r="BZ27" s="1070"/>
      <c r="CA27" s="1070"/>
      <c r="CB27" s="1070"/>
      <c r="CC27" s="1070"/>
      <c r="CD27" s="1070"/>
      <c r="CE27" s="1070"/>
      <c r="CF27" s="1070"/>
      <c r="CG27" s="1071"/>
      <c r="CH27" s="1044">
        <v>23</v>
      </c>
      <c r="CI27" s="1045"/>
      <c r="CJ27" s="1045"/>
      <c r="CK27" s="1045"/>
      <c r="CL27" s="1046"/>
      <c r="CM27" s="1044">
        <v>37</v>
      </c>
      <c r="CN27" s="1045"/>
      <c r="CO27" s="1045"/>
      <c r="CP27" s="1045"/>
      <c r="CQ27" s="1046"/>
      <c r="CR27" s="1044">
        <v>0</v>
      </c>
      <c r="CS27" s="1045"/>
      <c r="CT27" s="1045"/>
      <c r="CU27" s="1045"/>
      <c r="CV27" s="1046"/>
      <c r="CW27" s="1044">
        <v>119</v>
      </c>
      <c r="CX27" s="1045"/>
      <c r="CY27" s="1045"/>
      <c r="CZ27" s="1045"/>
      <c r="DA27" s="1046"/>
      <c r="DB27" s="1044">
        <v>0</v>
      </c>
      <c r="DC27" s="1045"/>
      <c r="DD27" s="1045"/>
      <c r="DE27" s="1045"/>
      <c r="DF27" s="1046"/>
      <c r="DG27" s="1044">
        <v>0</v>
      </c>
      <c r="DH27" s="1045"/>
      <c r="DI27" s="1045"/>
      <c r="DJ27" s="1045"/>
      <c r="DK27" s="1046"/>
      <c r="DL27" s="1044">
        <v>156</v>
      </c>
      <c r="DM27" s="1045"/>
      <c r="DN27" s="1045"/>
      <c r="DO27" s="1045"/>
      <c r="DP27" s="1046"/>
      <c r="DQ27" s="1044">
        <v>0</v>
      </c>
      <c r="DR27" s="1045"/>
      <c r="DS27" s="1045"/>
      <c r="DT27" s="1045"/>
      <c r="DU27" s="1046"/>
      <c r="DV27" s="1047"/>
      <c r="DW27" s="1048"/>
      <c r="DX27" s="1048"/>
      <c r="DY27" s="1048"/>
      <c r="DZ27" s="1049"/>
      <c r="EA27" s="247"/>
    </row>
    <row r="28" spans="1:131" s="248" customFormat="1" ht="26.25" customHeight="1" thickTop="1">
      <c r="A28" s="267">
        <v>1</v>
      </c>
      <c r="B28" s="1105" t="s">
        <v>407</v>
      </c>
      <c r="C28" s="1106"/>
      <c r="D28" s="1106"/>
      <c r="E28" s="1106"/>
      <c r="F28" s="1106"/>
      <c r="G28" s="1106"/>
      <c r="H28" s="1106"/>
      <c r="I28" s="1106"/>
      <c r="J28" s="1106"/>
      <c r="K28" s="1106"/>
      <c r="L28" s="1106"/>
      <c r="M28" s="1106"/>
      <c r="N28" s="1106"/>
      <c r="O28" s="1106"/>
      <c r="P28" s="1107"/>
      <c r="Q28" s="1108">
        <v>103797</v>
      </c>
      <c r="R28" s="1109"/>
      <c r="S28" s="1109"/>
      <c r="T28" s="1109"/>
      <c r="U28" s="1109"/>
      <c r="V28" s="1109">
        <v>103689</v>
      </c>
      <c r="W28" s="1109"/>
      <c r="X28" s="1109"/>
      <c r="Y28" s="1109"/>
      <c r="Z28" s="1109"/>
      <c r="AA28" s="1109">
        <v>108</v>
      </c>
      <c r="AB28" s="1109"/>
      <c r="AC28" s="1109"/>
      <c r="AD28" s="1109"/>
      <c r="AE28" s="1110"/>
      <c r="AF28" s="1111">
        <v>108</v>
      </c>
      <c r="AG28" s="1109"/>
      <c r="AH28" s="1109"/>
      <c r="AI28" s="1109"/>
      <c r="AJ28" s="1112"/>
      <c r="AK28" s="1113">
        <v>8253292</v>
      </c>
      <c r="AL28" s="1101"/>
      <c r="AM28" s="1101"/>
      <c r="AN28" s="1101"/>
      <c r="AO28" s="1101"/>
      <c r="AP28" s="1101">
        <v>0</v>
      </c>
      <c r="AQ28" s="1101"/>
      <c r="AR28" s="1101"/>
      <c r="AS28" s="1101"/>
      <c r="AT28" s="1101"/>
      <c r="AU28" s="1101">
        <v>0</v>
      </c>
      <c r="AV28" s="1101"/>
      <c r="AW28" s="1101"/>
      <c r="AX28" s="1101"/>
      <c r="AY28" s="1101"/>
      <c r="AZ28" s="1102" t="s">
        <v>127</v>
      </c>
      <c r="BA28" s="1102"/>
      <c r="BB28" s="1102"/>
      <c r="BC28" s="1102"/>
      <c r="BD28" s="1102"/>
      <c r="BE28" s="1103"/>
      <c r="BF28" s="1103"/>
      <c r="BG28" s="1103"/>
      <c r="BH28" s="1103"/>
      <c r="BI28" s="1104"/>
      <c r="BJ28" s="253"/>
      <c r="BK28" s="253"/>
      <c r="BL28" s="253"/>
      <c r="BM28" s="253"/>
      <c r="BN28" s="253"/>
      <c r="BO28" s="266"/>
      <c r="BP28" s="266"/>
      <c r="BQ28" s="263">
        <v>22</v>
      </c>
      <c r="BR28" s="264" t="s">
        <v>597</v>
      </c>
      <c r="BS28" s="1069" t="s">
        <v>619</v>
      </c>
      <c r="BT28" s="1070"/>
      <c r="BU28" s="1070"/>
      <c r="BV28" s="1070"/>
      <c r="BW28" s="1070"/>
      <c r="BX28" s="1070"/>
      <c r="BY28" s="1070"/>
      <c r="BZ28" s="1070"/>
      <c r="CA28" s="1070"/>
      <c r="CB28" s="1070"/>
      <c r="CC28" s="1070"/>
      <c r="CD28" s="1070"/>
      <c r="CE28" s="1070"/>
      <c r="CF28" s="1070"/>
      <c r="CG28" s="1071"/>
      <c r="CH28" s="1044">
        <v>8</v>
      </c>
      <c r="CI28" s="1045"/>
      <c r="CJ28" s="1045"/>
      <c r="CK28" s="1045"/>
      <c r="CL28" s="1046"/>
      <c r="CM28" s="1044">
        <v>0</v>
      </c>
      <c r="CN28" s="1045"/>
      <c r="CO28" s="1045"/>
      <c r="CP28" s="1045"/>
      <c r="CQ28" s="1046"/>
      <c r="CR28" s="1044">
        <v>0</v>
      </c>
      <c r="CS28" s="1045"/>
      <c r="CT28" s="1045"/>
      <c r="CU28" s="1045"/>
      <c r="CV28" s="1046"/>
      <c r="CW28" s="1044">
        <v>702</v>
      </c>
      <c r="CX28" s="1045"/>
      <c r="CY28" s="1045"/>
      <c r="CZ28" s="1045"/>
      <c r="DA28" s="1046"/>
      <c r="DB28" s="1044">
        <v>0</v>
      </c>
      <c r="DC28" s="1045"/>
      <c r="DD28" s="1045"/>
      <c r="DE28" s="1045"/>
      <c r="DF28" s="1046"/>
      <c r="DG28" s="1044">
        <v>0</v>
      </c>
      <c r="DH28" s="1045"/>
      <c r="DI28" s="1045"/>
      <c r="DJ28" s="1045"/>
      <c r="DK28" s="1046"/>
      <c r="DL28" s="1044">
        <v>217</v>
      </c>
      <c r="DM28" s="1045"/>
      <c r="DN28" s="1045"/>
      <c r="DO28" s="1045"/>
      <c r="DP28" s="1046"/>
      <c r="DQ28" s="1044">
        <v>0</v>
      </c>
      <c r="DR28" s="1045"/>
      <c r="DS28" s="1045"/>
      <c r="DT28" s="1045"/>
      <c r="DU28" s="1046"/>
      <c r="DV28" s="1047"/>
      <c r="DW28" s="1048"/>
      <c r="DX28" s="1048"/>
      <c r="DY28" s="1048"/>
      <c r="DZ28" s="1049"/>
      <c r="EA28" s="247"/>
    </row>
    <row r="29" spans="1:131" s="248" customFormat="1" ht="26.25" customHeight="1">
      <c r="A29" s="267">
        <v>2</v>
      </c>
      <c r="B29" s="1092" t="s">
        <v>408</v>
      </c>
      <c r="C29" s="1093"/>
      <c r="D29" s="1093"/>
      <c r="E29" s="1093"/>
      <c r="F29" s="1093"/>
      <c r="G29" s="1093"/>
      <c r="H29" s="1093"/>
      <c r="I29" s="1093"/>
      <c r="J29" s="1093"/>
      <c r="K29" s="1093"/>
      <c r="L29" s="1093"/>
      <c r="M29" s="1093"/>
      <c r="N29" s="1093"/>
      <c r="O29" s="1093"/>
      <c r="P29" s="1094"/>
      <c r="Q29" s="1098">
        <v>87378</v>
      </c>
      <c r="R29" s="1099"/>
      <c r="S29" s="1099"/>
      <c r="T29" s="1099"/>
      <c r="U29" s="1099"/>
      <c r="V29" s="1099">
        <v>86648</v>
      </c>
      <c r="W29" s="1099"/>
      <c r="X29" s="1099"/>
      <c r="Y29" s="1099"/>
      <c r="Z29" s="1099"/>
      <c r="AA29" s="1099">
        <v>729</v>
      </c>
      <c r="AB29" s="1099"/>
      <c r="AC29" s="1099"/>
      <c r="AD29" s="1099"/>
      <c r="AE29" s="1100"/>
      <c r="AF29" s="1074">
        <v>729</v>
      </c>
      <c r="AG29" s="1075"/>
      <c r="AH29" s="1075"/>
      <c r="AI29" s="1075"/>
      <c r="AJ29" s="1076"/>
      <c r="AK29" s="1035">
        <v>14286</v>
      </c>
      <c r="AL29" s="1026"/>
      <c r="AM29" s="1026"/>
      <c r="AN29" s="1026"/>
      <c r="AO29" s="1026"/>
      <c r="AP29" s="1026">
        <v>0</v>
      </c>
      <c r="AQ29" s="1026"/>
      <c r="AR29" s="1026"/>
      <c r="AS29" s="1026"/>
      <c r="AT29" s="1026"/>
      <c r="AU29" s="1026">
        <v>0</v>
      </c>
      <c r="AV29" s="1026"/>
      <c r="AW29" s="1026"/>
      <c r="AX29" s="1026"/>
      <c r="AY29" s="1026"/>
      <c r="AZ29" s="1097" t="s">
        <v>127</v>
      </c>
      <c r="BA29" s="1097"/>
      <c r="BB29" s="1097"/>
      <c r="BC29" s="1097"/>
      <c r="BD29" s="1097"/>
      <c r="BE29" s="1087"/>
      <c r="BF29" s="1087"/>
      <c r="BG29" s="1087"/>
      <c r="BH29" s="1087"/>
      <c r="BI29" s="1088"/>
      <c r="BJ29" s="253"/>
      <c r="BK29" s="253"/>
      <c r="BL29" s="253"/>
      <c r="BM29" s="253"/>
      <c r="BN29" s="253"/>
      <c r="BO29" s="266"/>
      <c r="BP29" s="266"/>
      <c r="BQ29" s="263">
        <v>23</v>
      </c>
      <c r="BR29" s="264" t="s">
        <v>597</v>
      </c>
      <c r="BS29" s="1069" t="s">
        <v>620</v>
      </c>
      <c r="BT29" s="1070"/>
      <c r="BU29" s="1070"/>
      <c r="BV29" s="1070"/>
      <c r="BW29" s="1070"/>
      <c r="BX29" s="1070"/>
      <c r="BY29" s="1070"/>
      <c r="BZ29" s="1070"/>
      <c r="CA29" s="1070"/>
      <c r="CB29" s="1070"/>
      <c r="CC29" s="1070"/>
      <c r="CD29" s="1070"/>
      <c r="CE29" s="1070"/>
      <c r="CF29" s="1070"/>
      <c r="CG29" s="1071"/>
      <c r="CH29" s="1044">
        <v>84</v>
      </c>
      <c r="CI29" s="1045"/>
      <c r="CJ29" s="1045"/>
      <c r="CK29" s="1045"/>
      <c r="CL29" s="1046"/>
      <c r="CM29" s="1044">
        <v>0</v>
      </c>
      <c r="CN29" s="1045"/>
      <c r="CO29" s="1045"/>
      <c r="CP29" s="1045"/>
      <c r="CQ29" s="1046"/>
      <c r="CR29" s="1044">
        <v>0</v>
      </c>
      <c r="CS29" s="1045"/>
      <c r="CT29" s="1045"/>
      <c r="CU29" s="1045"/>
      <c r="CV29" s="1046"/>
      <c r="CW29" s="1044">
        <v>385</v>
      </c>
      <c r="CX29" s="1045"/>
      <c r="CY29" s="1045"/>
      <c r="CZ29" s="1045"/>
      <c r="DA29" s="1046"/>
      <c r="DB29" s="1044">
        <v>0</v>
      </c>
      <c r="DC29" s="1045"/>
      <c r="DD29" s="1045"/>
      <c r="DE29" s="1045"/>
      <c r="DF29" s="1046"/>
      <c r="DG29" s="1044">
        <v>0</v>
      </c>
      <c r="DH29" s="1045"/>
      <c r="DI29" s="1045"/>
      <c r="DJ29" s="1045"/>
      <c r="DK29" s="1046"/>
      <c r="DL29" s="1044">
        <v>0</v>
      </c>
      <c r="DM29" s="1045"/>
      <c r="DN29" s="1045"/>
      <c r="DO29" s="1045"/>
      <c r="DP29" s="1046"/>
      <c r="DQ29" s="1044">
        <v>0</v>
      </c>
      <c r="DR29" s="1045"/>
      <c r="DS29" s="1045"/>
      <c r="DT29" s="1045"/>
      <c r="DU29" s="1046"/>
      <c r="DV29" s="1047"/>
      <c r="DW29" s="1048"/>
      <c r="DX29" s="1048"/>
      <c r="DY29" s="1048"/>
      <c r="DZ29" s="1049"/>
      <c r="EA29" s="247"/>
    </row>
    <row r="30" spans="1:131" s="248" customFormat="1" ht="26.25" customHeight="1">
      <c r="A30" s="267">
        <v>3</v>
      </c>
      <c r="B30" s="1092" t="s">
        <v>409</v>
      </c>
      <c r="C30" s="1093"/>
      <c r="D30" s="1093"/>
      <c r="E30" s="1093"/>
      <c r="F30" s="1093"/>
      <c r="G30" s="1093"/>
      <c r="H30" s="1093"/>
      <c r="I30" s="1093"/>
      <c r="J30" s="1093"/>
      <c r="K30" s="1093"/>
      <c r="L30" s="1093"/>
      <c r="M30" s="1093"/>
      <c r="N30" s="1093"/>
      <c r="O30" s="1093"/>
      <c r="P30" s="1094"/>
      <c r="Q30" s="1098">
        <v>23924</v>
      </c>
      <c r="R30" s="1099"/>
      <c r="S30" s="1099"/>
      <c r="T30" s="1099"/>
      <c r="U30" s="1099"/>
      <c r="V30" s="1099">
        <v>23879</v>
      </c>
      <c r="W30" s="1099"/>
      <c r="X30" s="1099"/>
      <c r="Y30" s="1099"/>
      <c r="Z30" s="1099"/>
      <c r="AA30" s="1099">
        <v>44</v>
      </c>
      <c r="AB30" s="1099"/>
      <c r="AC30" s="1099"/>
      <c r="AD30" s="1099"/>
      <c r="AE30" s="1100"/>
      <c r="AF30" s="1074">
        <v>44</v>
      </c>
      <c r="AG30" s="1075"/>
      <c r="AH30" s="1075"/>
      <c r="AI30" s="1075"/>
      <c r="AJ30" s="1076"/>
      <c r="AK30" s="1035">
        <v>11077</v>
      </c>
      <c r="AL30" s="1026"/>
      <c r="AM30" s="1026"/>
      <c r="AN30" s="1026"/>
      <c r="AO30" s="1026"/>
      <c r="AP30" s="1026">
        <v>0</v>
      </c>
      <c r="AQ30" s="1026"/>
      <c r="AR30" s="1026"/>
      <c r="AS30" s="1026"/>
      <c r="AT30" s="1026"/>
      <c r="AU30" s="1026">
        <v>0</v>
      </c>
      <c r="AV30" s="1026"/>
      <c r="AW30" s="1026"/>
      <c r="AX30" s="1026"/>
      <c r="AY30" s="1026"/>
      <c r="AZ30" s="1097" t="s">
        <v>127</v>
      </c>
      <c r="BA30" s="1097"/>
      <c r="BB30" s="1097"/>
      <c r="BC30" s="1097"/>
      <c r="BD30" s="1097"/>
      <c r="BE30" s="1087"/>
      <c r="BF30" s="1087"/>
      <c r="BG30" s="1087"/>
      <c r="BH30" s="1087"/>
      <c r="BI30" s="1088"/>
      <c r="BJ30" s="253"/>
      <c r="BK30" s="253"/>
      <c r="BL30" s="253"/>
      <c r="BM30" s="253"/>
      <c r="BN30" s="253"/>
      <c r="BO30" s="266"/>
      <c r="BP30" s="266"/>
      <c r="BQ30" s="263">
        <v>24</v>
      </c>
      <c r="BR30" s="264" t="s">
        <v>597</v>
      </c>
      <c r="BS30" s="1069" t="s">
        <v>621</v>
      </c>
      <c r="BT30" s="1070"/>
      <c r="BU30" s="1070"/>
      <c r="BV30" s="1070"/>
      <c r="BW30" s="1070"/>
      <c r="BX30" s="1070"/>
      <c r="BY30" s="1070"/>
      <c r="BZ30" s="1070"/>
      <c r="CA30" s="1070"/>
      <c r="CB30" s="1070"/>
      <c r="CC30" s="1070"/>
      <c r="CD30" s="1070"/>
      <c r="CE30" s="1070"/>
      <c r="CF30" s="1070"/>
      <c r="CG30" s="1071"/>
      <c r="CH30" s="1044">
        <v>771</v>
      </c>
      <c r="CI30" s="1045"/>
      <c r="CJ30" s="1045"/>
      <c r="CK30" s="1045"/>
      <c r="CL30" s="1046"/>
      <c r="CM30" s="1044">
        <v>0</v>
      </c>
      <c r="CN30" s="1045"/>
      <c r="CO30" s="1045"/>
      <c r="CP30" s="1045"/>
      <c r="CQ30" s="1046"/>
      <c r="CR30" s="1044">
        <v>0</v>
      </c>
      <c r="CS30" s="1045"/>
      <c r="CT30" s="1045"/>
      <c r="CU30" s="1045"/>
      <c r="CV30" s="1046"/>
      <c r="CW30" s="1044">
        <v>18</v>
      </c>
      <c r="CX30" s="1045"/>
      <c r="CY30" s="1045"/>
      <c r="CZ30" s="1045"/>
      <c r="DA30" s="1046"/>
      <c r="DB30" s="1044">
        <v>0</v>
      </c>
      <c r="DC30" s="1045"/>
      <c r="DD30" s="1045"/>
      <c r="DE30" s="1045"/>
      <c r="DF30" s="1046"/>
      <c r="DG30" s="1044">
        <v>0</v>
      </c>
      <c r="DH30" s="1045"/>
      <c r="DI30" s="1045"/>
      <c r="DJ30" s="1045"/>
      <c r="DK30" s="1046"/>
      <c r="DL30" s="1044">
        <v>285</v>
      </c>
      <c r="DM30" s="1045"/>
      <c r="DN30" s="1045"/>
      <c r="DO30" s="1045"/>
      <c r="DP30" s="1046"/>
      <c r="DQ30" s="1044">
        <v>0</v>
      </c>
      <c r="DR30" s="1045"/>
      <c r="DS30" s="1045"/>
      <c r="DT30" s="1045"/>
      <c r="DU30" s="1046"/>
      <c r="DV30" s="1047"/>
      <c r="DW30" s="1048"/>
      <c r="DX30" s="1048"/>
      <c r="DY30" s="1048"/>
      <c r="DZ30" s="1049"/>
      <c r="EA30" s="247"/>
    </row>
    <row r="31" spans="1:131" s="248" customFormat="1" ht="26.25" customHeight="1">
      <c r="A31" s="267">
        <v>4</v>
      </c>
      <c r="B31" s="1092" t="s">
        <v>410</v>
      </c>
      <c r="C31" s="1093"/>
      <c r="D31" s="1093"/>
      <c r="E31" s="1093"/>
      <c r="F31" s="1093"/>
      <c r="G31" s="1093"/>
      <c r="H31" s="1093"/>
      <c r="I31" s="1093"/>
      <c r="J31" s="1093"/>
      <c r="K31" s="1093"/>
      <c r="L31" s="1093"/>
      <c r="M31" s="1093"/>
      <c r="N31" s="1093"/>
      <c r="O31" s="1093"/>
      <c r="P31" s="1094"/>
      <c r="Q31" s="1098">
        <v>30528</v>
      </c>
      <c r="R31" s="1099"/>
      <c r="S31" s="1099"/>
      <c r="T31" s="1099"/>
      <c r="U31" s="1099"/>
      <c r="V31" s="1099">
        <v>25966</v>
      </c>
      <c r="W31" s="1099"/>
      <c r="X31" s="1099"/>
      <c r="Y31" s="1099"/>
      <c r="Z31" s="1099"/>
      <c r="AA31" s="1099">
        <v>4563</v>
      </c>
      <c r="AB31" s="1099"/>
      <c r="AC31" s="1099"/>
      <c r="AD31" s="1099"/>
      <c r="AE31" s="1100"/>
      <c r="AF31" s="1074">
        <v>11790</v>
      </c>
      <c r="AG31" s="1075"/>
      <c r="AH31" s="1075"/>
      <c r="AI31" s="1075"/>
      <c r="AJ31" s="1076"/>
      <c r="AK31" s="1035">
        <v>62</v>
      </c>
      <c r="AL31" s="1026"/>
      <c r="AM31" s="1026"/>
      <c r="AN31" s="1026"/>
      <c r="AO31" s="1026"/>
      <c r="AP31" s="1026">
        <v>44500</v>
      </c>
      <c r="AQ31" s="1026"/>
      <c r="AR31" s="1026"/>
      <c r="AS31" s="1026"/>
      <c r="AT31" s="1026"/>
      <c r="AU31" s="1026">
        <v>89</v>
      </c>
      <c r="AV31" s="1026"/>
      <c r="AW31" s="1026"/>
      <c r="AX31" s="1026"/>
      <c r="AY31" s="1026"/>
      <c r="AZ31" s="1097" t="s">
        <v>127</v>
      </c>
      <c r="BA31" s="1097"/>
      <c r="BB31" s="1097"/>
      <c r="BC31" s="1097"/>
      <c r="BD31" s="1097"/>
      <c r="BE31" s="1087" t="s">
        <v>411</v>
      </c>
      <c r="BF31" s="1087"/>
      <c r="BG31" s="1087"/>
      <c r="BH31" s="1087"/>
      <c r="BI31" s="1088"/>
      <c r="BJ31" s="253"/>
      <c r="BK31" s="253"/>
      <c r="BL31" s="253"/>
      <c r="BM31" s="253"/>
      <c r="BN31" s="253"/>
      <c r="BO31" s="266"/>
      <c r="BP31" s="266"/>
      <c r="BQ31" s="263">
        <v>25</v>
      </c>
      <c r="BR31" s="264" t="s">
        <v>597</v>
      </c>
      <c r="BS31" s="1069" t="s">
        <v>622</v>
      </c>
      <c r="BT31" s="1070"/>
      <c r="BU31" s="1070"/>
      <c r="BV31" s="1070"/>
      <c r="BW31" s="1070"/>
      <c r="BX31" s="1070"/>
      <c r="BY31" s="1070"/>
      <c r="BZ31" s="1070"/>
      <c r="CA31" s="1070"/>
      <c r="CB31" s="1070"/>
      <c r="CC31" s="1070"/>
      <c r="CD31" s="1070"/>
      <c r="CE31" s="1070"/>
      <c r="CF31" s="1070"/>
      <c r="CG31" s="1071"/>
      <c r="CH31" s="1044">
        <v>11</v>
      </c>
      <c r="CI31" s="1045"/>
      <c r="CJ31" s="1045"/>
      <c r="CK31" s="1045"/>
      <c r="CL31" s="1046"/>
      <c r="CM31" s="1044">
        <v>0</v>
      </c>
      <c r="CN31" s="1045"/>
      <c r="CO31" s="1045"/>
      <c r="CP31" s="1045"/>
      <c r="CQ31" s="1046"/>
      <c r="CR31" s="1044">
        <v>0</v>
      </c>
      <c r="CS31" s="1045"/>
      <c r="CT31" s="1045"/>
      <c r="CU31" s="1045"/>
      <c r="CV31" s="1046"/>
      <c r="CW31" s="1044">
        <v>39</v>
      </c>
      <c r="CX31" s="1045"/>
      <c r="CY31" s="1045"/>
      <c r="CZ31" s="1045"/>
      <c r="DA31" s="1046"/>
      <c r="DB31" s="1044">
        <v>0</v>
      </c>
      <c r="DC31" s="1045"/>
      <c r="DD31" s="1045"/>
      <c r="DE31" s="1045"/>
      <c r="DF31" s="1046"/>
      <c r="DG31" s="1044">
        <v>0</v>
      </c>
      <c r="DH31" s="1045"/>
      <c r="DI31" s="1045"/>
      <c r="DJ31" s="1045"/>
      <c r="DK31" s="1046"/>
      <c r="DL31" s="1044">
        <v>0</v>
      </c>
      <c r="DM31" s="1045"/>
      <c r="DN31" s="1045"/>
      <c r="DO31" s="1045"/>
      <c r="DP31" s="1046"/>
      <c r="DQ31" s="1044">
        <v>0</v>
      </c>
      <c r="DR31" s="1045"/>
      <c r="DS31" s="1045"/>
      <c r="DT31" s="1045"/>
      <c r="DU31" s="1046"/>
      <c r="DV31" s="1047"/>
      <c r="DW31" s="1048"/>
      <c r="DX31" s="1048"/>
      <c r="DY31" s="1048"/>
      <c r="DZ31" s="1049"/>
      <c r="EA31" s="247"/>
    </row>
    <row r="32" spans="1:131" s="248" customFormat="1" ht="26.25" customHeight="1">
      <c r="A32" s="267">
        <v>5</v>
      </c>
      <c r="B32" s="1092" t="s">
        <v>412</v>
      </c>
      <c r="C32" s="1093"/>
      <c r="D32" s="1093"/>
      <c r="E32" s="1093"/>
      <c r="F32" s="1093"/>
      <c r="G32" s="1093"/>
      <c r="H32" s="1093"/>
      <c r="I32" s="1093"/>
      <c r="J32" s="1093"/>
      <c r="K32" s="1093"/>
      <c r="L32" s="1093"/>
      <c r="M32" s="1093"/>
      <c r="N32" s="1093"/>
      <c r="O32" s="1093"/>
      <c r="P32" s="1094"/>
      <c r="Q32" s="1098">
        <v>17838</v>
      </c>
      <c r="R32" s="1099"/>
      <c r="S32" s="1099"/>
      <c r="T32" s="1099"/>
      <c r="U32" s="1099"/>
      <c r="V32" s="1099">
        <v>20727</v>
      </c>
      <c r="W32" s="1099"/>
      <c r="X32" s="1099"/>
      <c r="Y32" s="1099"/>
      <c r="Z32" s="1099"/>
      <c r="AA32" s="1099">
        <v>-2889</v>
      </c>
      <c r="AB32" s="1099"/>
      <c r="AC32" s="1099"/>
      <c r="AD32" s="1099"/>
      <c r="AE32" s="1100"/>
      <c r="AF32" s="1074">
        <v>2434</v>
      </c>
      <c r="AG32" s="1075"/>
      <c r="AH32" s="1075"/>
      <c r="AI32" s="1075"/>
      <c r="AJ32" s="1076"/>
      <c r="AK32" s="1035">
        <v>2257</v>
      </c>
      <c r="AL32" s="1026"/>
      <c r="AM32" s="1026"/>
      <c r="AN32" s="1026"/>
      <c r="AO32" s="1026"/>
      <c r="AP32" s="1026">
        <v>34120</v>
      </c>
      <c r="AQ32" s="1026"/>
      <c r="AR32" s="1026"/>
      <c r="AS32" s="1026"/>
      <c r="AT32" s="1026"/>
      <c r="AU32" s="1026">
        <v>21086</v>
      </c>
      <c r="AV32" s="1026"/>
      <c r="AW32" s="1026"/>
      <c r="AX32" s="1026"/>
      <c r="AY32" s="1026"/>
      <c r="AZ32" s="1097" t="s">
        <v>127</v>
      </c>
      <c r="BA32" s="1097"/>
      <c r="BB32" s="1097"/>
      <c r="BC32" s="1097"/>
      <c r="BD32" s="1097"/>
      <c r="BE32" s="1087" t="s">
        <v>413</v>
      </c>
      <c r="BF32" s="1087"/>
      <c r="BG32" s="1087"/>
      <c r="BH32" s="1087"/>
      <c r="BI32" s="1088"/>
      <c r="BJ32" s="253"/>
      <c r="BK32" s="253"/>
      <c r="BL32" s="253"/>
      <c r="BM32" s="253"/>
      <c r="BN32" s="253"/>
      <c r="BO32" s="266"/>
      <c r="BP32" s="266"/>
      <c r="BQ32" s="263">
        <v>26</v>
      </c>
      <c r="BR32" s="264" t="s">
        <v>597</v>
      </c>
      <c r="BS32" s="1069" t="s">
        <v>623</v>
      </c>
      <c r="BT32" s="1070"/>
      <c r="BU32" s="1070"/>
      <c r="BV32" s="1070"/>
      <c r="BW32" s="1070"/>
      <c r="BX32" s="1070"/>
      <c r="BY32" s="1070"/>
      <c r="BZ32" s="1070"/>
      <c r="CA32" s="1070"/>
      <c r="CB32" s="1070"/>
      <c r="CC32" s="1070"/>
      <c r="CD32" s="1070"/>
      <c r="CE32" s="1070"/>
      <c r="CF32" s="1070"/>
      <c r="CG32" s="1071"/>
      <c r="CH32" s="1044">
        <v>98</v>
      </c>
      <c r="CI32" s="1045"/>
      <c r="CJ32" s="1045"/>
      <c r="CK32" s="1045"/>
      <c r="CL32" s="1046"/>
      <c r="CM32" s="1044">
        <v>0</v>
      </c>
      <c r="CN32" s="1045"/>
      <c r="CO32" s="1045"/>
      <c r="CP32" s="1045"/>
      <c r="CQ32" s="1046"/>
      <c r="CR32" s="1044">
        <v>0</v>
      </c>
      <c r="CS32" s="1045"/>
      <c r="CT32" s="1045"/>
      <c r="CU32" s="1045"/>
      <c r="CV32" s="1046"/>
      <c r="CW32" s="1044">
        <v>150</v>
      </c>
      <c r="CX32" s="1045"/>
      <c r="CY32" s="1045"/>
      <c r="CZ32" s="1045"/>
      <c r="DA32" s="1046"/>
      <c r="DB32" s="1044">
        <v>0</v>
      </c>
      <c r="DC32" s="1045"/>
      <c r="DD32" s="1045"/>
      <c r="DE32" s="1045"/>
      <c r="DF32" s="1046"/>
      <c r="DG32" s="1044">
        <v>0</v>
      </c>
      <c r="DH32" s="1045"/>
      <c r="DI32" s="1045"/>
      <c r="DJ32" s="1045"/>
      <c r="DK32" s="1046"/>
      <c r="DL32" s="1044">
        <v>0</v>
      </c>
      <c r="DM32" s="1045"/>
      <c r="DN32" s="1045"/>
      <c r="DO32" s="1045"/>
      <c r="DP32" s="1046"/>
      <c r="DQ32" s="1044">
        <v>0</v>
      </c>
      <c r="DR32" s="1045"/>
      <c r="DS32" s="1045"/>
      <c r="DT32" s="1045"/>
      <c r="DU32" s="1046"/>
      <c r="DV32" s="1047"/>
      <c r="DW32" s="1048"/>
      <c r="DX32" s="1048"/>
      <c r="DY32" s="1048"/>
      <c r="DZ32" s="1049"/>
      <c r="EA32" s="247"/>
    </row>
    <row r="33" spans="1:131" s="248" customFormat="1" ht="26.25" customHeight="1">
      <c r="A33" s="267">
        <v>6</v>
      </c>
      <c r="B33" s="1092" t="s">
        <v>414</v>
      </c>
      <c r="C33" s="1093"/>
      <c r="D33" s="1093"/>
      <c r="E33" s="1093"/>
      <c r="F33" s="1093"/>
      <c r="G33" s="1093"/>
      <c r="H33" s="1093"/>
      <c r="I33" s="1093"/>
      <c r="J33" s="1093"/>
      <c r="K33" s="1093"/>
      <c r="L33" s="1093"/>
      <c r="M33" s="1093"/>
      <c r="N33" s="1093"/>
      <c r="O33" s="1093"/>
      <c r="P33" s="1094"/>
      <c r="Q33" s="1098">
        <v>24517</v>
      </c>
      <c r="R33" s="1099"/>
      <c r="S33" s="1099"/>
      <c r="T33" s="1099"/>
      <c r="U33" s="1099"/>
      <c r="V33" s="1099">
        <v>23570</v>
      </c>
      <c r="W33" s="1099"/>
      <c r="X33" s="1099"/>
      <c r="Y33" s="1099"/>
      <c r="Z33" s="1099"/>
      <c r="AA33" s="1099">
        <v>947</v>
      </c>
      <c r="AB33" s="1099"/>
      <c r="AC33" s="1099"/>
      <c r="AD33" s="1099"/>
      <c r="AE33" s="1100"/>
      <c r="AF33" s="1074">
        <v>4660</v>
      </c>
      <c r="AG33" s="1075"/>
      <c r="AH33" s="1075"/>
      <c r="AI33" s="1075"/>
      <c r="AJ33" s="1076"/>
      <c r="AK33" s="1035">
        <v>4429</v>
      </c>
      <c r="AL33" s="1026"/>
      <c r="AM33" s="1026"/>
      <c r="AN33" s="1026"/>
      <c r="AO33" s="1026"/>
      <c r="AP33" s="1026">
        <v>180638</v>
      </c>
      <c r="AQ33" s="1026"/>
      <c r="AR33" s="1026"/>
      <c r="AS33" s="1026"/>
      <c r="AT33" s="1026"/>
      <c r="AU33" s="1026">
        <v>50579</v>
      </c>
      <c r="AV33" s="1026"/>
      <c r="AW33" s="1026"/>
      <c r="AX33" s="1026"/>
      <c r="AY33" s="1026"/>
      <c r="AZ33" s="1097" t="s">
        <v>127</v>
      </c>
      <c r="BA33" s="1097"/>
      <c r="BB33" s="1097"/>
      <c r="BC33" s="1097"/>
      <c r="BD33" s="1097"/>
      <c r="BE33" s="1087" t="s">
        <v>415</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c r="A34" s="267">
        <v>7</v>
      </c>
      <c r="B34" s="1092" t="s">
        <v>416</v>
      </c>
      <c r="C34" s="1093"/>
      <c r="D34" s="1093"/>
      <c r="E34" s="1093"/>
      <c r="F34" s="1093"/>
      <c r="G34" s="1093"/>
      <c r="H34" s="1093"/>
      <c r="I34" s="1093"/>
      <c r="J34" s="1093"/>
      <c r="K34" s="1093"/>
      <c r="L34" s="1093"/>
      <c r="M34" s="1093"/>
      <c r="N34" s="1093"/>
      <c r="O34" s="1093"/>
      <c r="P34" s="1094"/>
      <c r="Q34" s="1098">
        <v>299</v>
      </c>
      <c r="R34" s="1099"/>
      <c r="S34" s="1099"/>
      <c r="T34" s="1099"/>
      <c r="U34" s="1099"/>
      <c r="V34" s="1099">
        <v>296</v>
      </c>
      <c r="W34" s="1099"/>
      <c r="X34" s="1099"/>
      <c r="Y34" s="1099"/>
      <c r="Z34" s="1099"/>
      <c r="AA34" s="1099">
        <v>3</v>
      </c>
      <c r="AB34" s="1099"/>
      <c r="AC34" s="1099"/>
      <c r="AD34" s="1099"/>
      <c r="AE34" s="1100"/>
      <c r="AF34" s="1074">
        <v>3</v>
      </c>
      <c r="AG34" s="1075"/>
      <c r="AH34" s="1075"/>
      <c r="AI34" s="1075"/>
      <c r="AJ34" s="1076"/>
      <c r="AK34" s="1035">
        <v>172</v>
      </c>
      <c r="AL34" s="1026"/>
      <c r="AM34" s="1026"/>
      <c r="AN34" s="1026"/>
      <c r="AO34" s="1026"/>
      <c r="AP34" s="1026">
        <v>0</v>
      </c>
      <c r="AQ34" s="1026"/>
      <c r="AR34" s="1026"/>
      <c r="AS34" s="1026"/>
      <c r="AT34" s="1026"/>
      <c r="AU34" s="1026">
        <v>0</v>
      </c>
      <c r="AV34" s="1026"/>
      <c r="AW34" s="1026"/>
      <c r="AX34" s="1026"/>
      <c r="AY34" s="1026"/>
      <c r="AZ34" s="1097" t="s">
        <v>127</v>
      </c>
      <c r="BA34" s="1097"/>
      <c r="BB34" s="1097"/>
      <c r="BC34" s="1097"/>
      <c r="BD34" s="1097"/>
      <c r="BE34" s="1087" t="s">
        <v>417</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c r="A35" s="267">
        <v>8</v>
      </c>
      <c r="B35" s="1092" t="s">
        <v>418</v>
      </c>
      <c r="C35" s="1093"/>
      <c r="D35" s="1093"/>
      <c r="E35" s="1093"/>
      <c r="F35" s="1093"/>
      <c r="G35" s="1093"/>
      <c r="H35" s="1093"/>
      <c r="I35" s="1093"/>
      <c r="J35" s="1093"/>
      <c r="K35" s="1093"/>
      <c r="L35" s="1093"/>
      <c r="M35" s="1093"/>
      <c r="N35" s="1093"/>
      <c r="O35" s="1093"/>
      <c r="P35" s="1094"/>
      <c r="Q35" s="1098">
        <v>3965</v>
      </c>
      <c r="R35" s="1099"/>
      <c r="S35" s="1099"/>
      <c r="T35" s="1099"/>
      <c r="U35" s="1099"/>
      <c r="V35" s="1099">
        <v>3644</v>
      </c>
      <c r="W35" s="1099"/>
      <c r="X35" s="1099"/>
      <c r="Y35" s="1099"/>
      <c r="Z35" s="1099"/>
      <c r="AA35" s="1099">
        <v>321</v>
      </c>
      <c r="AB35" s="1099"/>
      <c r="AC35" s="1099"/>
      <c r="AD35" s="1099"/>
      <c r="AE35" s="1100"/>
      <c r="AF35" s="1074" t="s">
        <v>419</v>
      </c>
      <c r="AG35" s="1075"/>
      <c r="AH35" s="1075"/>
      <c r="AI35" s="1075"/>
      <c r="AJ35" s="1076"/>
      <c r="AK35" s="1035">
        <v>1473</v>
      </c>
      <c r="AL35" s="1026"/>
      <c r="AM35" s="1026"/>
      <c r="AN35" s="1026"/>
      <c r="AO35" s="1026"/>
      <c r="AP35" s="1026">
        <v>5350</v>
      </c>
      <c r="AQ35" s="1026"/>
      <c r="AR35" s="1026"/>
      <c r="AS35" s="1026"/>
      <c r="AT35" s="1026"/>
      <c r="AU35" s="1026">
        <v>3939</v>
      </c>
      <c r="AV35" s="1026"/>
      <c r="AW35" s="1026"/>
      <c r="AX35" s="1026"/>
      <c r="AY35" s="1026"/>
      <c r="AZ35" s="1097" t="s">
        <v>127</v>
      </c>
      <c r="BA35" s="1097"/>
      <c r="BB35" s="1097"/>
      <c r="BC35" s="1097"/>
      <c r="BD35" s="1097"/>
      <c r="BE35" s="1087" t="s">
        <v>420</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421</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c r="A63" s="265" t="s">
        <v>395</v>
      </c>
      <c r="B63" s="999" t="s">
        <v>422</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19769</v>
      </c>
      <c r="AG63" s="1014"/>
      <c r="AH63" s="1014"/>
      <c r="AI63" s="1014"/>
      <c r="AJ63" s="1085"/>
      <c r="AK63" s="1086"/>
      <c r="AL63" s="1018"/>
      <c r="AM63" s="1018"/>
      <c r="AN63" s="1018"/>
      <c r="AO63" s="1018"/>
      <c r="AP63" s="1014"/>
      <c r="AQ63" s="1014"/>
      <c r="AR63" s="1014"/>
      <c r="AS63" s="1014"/>
      <c r="AT63" s="1014"/>
      <c r="AU63" s="1014"/>
      <c r="AV63" s="1014"/>
      <c r="AW63" s="1014"/>
      <c r="AX63" s="1014"/>
      <c r="AY63" s="1014"/>
      <c r="AZ63" s="1080"/>
      <c r="BA63" s="1080"/>
      <c r="BB63" s="1080"/>
      <c r="BC63" s="1080"/>
      <c r="BD63" s="1080"/>
      <c r="BE63" s="1015"/>
      <c r="BF63" s="1015"/>
      <c r="BG63" s="1015"/>
      <c r="BH63" s="1015"/>
      <c r="BI63" s="1016"/>
      <c r="BJ63" s="1081" t="s">
        <v>419</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c r="A65" s="253" t="s">
        <v>423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c r="A66" s="1050" t="s">
        <v>424</v>
      </c>
      <c r="B66" s="1051"/>
      <c r="C66" s="1051"/>
      <c r="D66" s="1051"/>
      <c r="E66" s="1051"/>
      <c r="F66" s="1051"/>
      <c r="G66" s="1051"/>
      <c r="H66" s="1051"/>
      <c r="I66" s="1051"/>
      <c r="J66" s="1051"/>
      <c r="K66" s="1051"/>
      <c r="L66" s="1051"/>
      <c r="M66" s="1051"/>
      <c r="N66" s="1051"/>
      <c r="O66" s="1051"/>
      <c r="P66" s="1052"/>
      <c r="Q66" s="1056" t="s">
        <v>425</v>
      </c>
      <c r="R66" s="1057"/>
      <c r="S66" s="1057"/>
      <c r="T66" s="1057"/>
      <c r="U66" s="1058"/>
      <c r="V66" s="1056" t="s">
        <v>426</v>
      </c>
      <c r="W66" s="1057"/>
      <c r="X66" s="1057"/>
      <c r="Y66" s="1057"/>
      <c r="Z66" s="1058"/>
      <c r="AA66" s="1056" t="s">
        <v>427</v>
      </c>
      <c r="AB66" s="1057"/>
      <c r="AC66" s="1057"/>
      <c r="AD66" s="1057"/>
      <c r="AE66" s="1058"/>
      <c r="AF66" s="1062" t="s">
        <v>428</v>
      </c>
      <c r="AG66" s="1063"/>
      <c r="AH66" s="1063"/>
      <c r="AI66" s="1063"/>
      <c r="AJ66" s="1064"/>
      <c r="AK66" s="1056" t="s">
        <v>429</v>
      </c>
      <c r="AL66" s="1051"/>
      <c r="AM66" s="1051"/>
      <c r="AN66" s="1051"/>
      <c r="AO66" s="1052"/>
      <c r="AP66" s="1056" t="s">
        <v>404</v>
      </c>
      <c r="AQ66" s="1057"/>
      <c r="AR66" s="1057"/>
      <c r="AS66" s="1057"/>
      <c r="AT66" s="1058"/>
      <c r="AU66" s="1056" t="s">
        <v>430</v>
      </c>
      <c r="AV66" s="1057"/>
      <c r="AW66" s="1057"/>
      <c r="AX66" s="1057"/>
      <c r="AY66" s="1058"/>
      <c r="AZ66" s="1056" t="s">
        <v>378</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c r="A68" s="259">
        <v>1</v>
      </c>
      <c r="B68" s="1040" t="s">
        <v>592</v>
      </c>
      <c r="C68" s="1041"/>
      <c r="D68" s="1041"/>
      <c r="E68" s="1041"/>
      <c r="F68" s="1041"/>
      <c r="G68" s="1041"/>
      <c r="H68" s="1041"/>
      <c r="I68" s="1041"/>
      <c r="J68" s="1041"/>
      <c r="K68" s="1041"/>
      <c r="L68" s="1041"/>
      <c r="M68" s="1041"/>
      <c r="N68" s="1041"/>
      <c r="O68" s="1041"/>
      <c r="P68" s="1042"/>
      <c r="Q68" s="1043">
        <v>348164</v>
      </c>
      <c r="R68" s="1037"/>
      <c r="S68" s="1037"/>
      <c r="T68" s="1037"/>
      <c r="U68" s="1037"/>
      <c r="V68" s="1037">
        <v>320282</v>
      </c>
      <c r="W68" s="1037"/>
      <c r="X68" s="1037"/>
      <c r="Y68" s="1037"/>
      <c r="Z68" s="1037"/>
      <c r="AA68" s="1037">
        <v>27882</v>
      </c>
      <c r="AB68" s="1037"/>
      <c r="AC68" s="1037"/>
      <c r="AD68" s="1037"/>
      <c r="AE68" s="1037"/>
      <c r="AF68" s="1037">
        <v>27882</v>
      </c>
      <c r="AG68" s="1037"/>
      <c r="AH68" s="1037"/>
      <c r="AI68" s="1037"/>
      <c r="AJ68" s="1037"/>
      <c r="AK68" s="1037">
        <v>0</v>
      </c>
      <c r="AL68" s="1037"/>
      <c r="AM68" s="1037"/>
      <c r="AN68" s="1037"/>
      <c r="AO68" s="1037"/>
      <c r="AP68" s="1037">
        <v>0</v>
      </c>
      <c r="AQ68" s="1037"/>
      <c r="AR68" s="1037"/>
      <c r="AS68" s="1037"/>
      <c r="AT68" s="1037"/>
      <c r="AU68" s="1037">
        <v>0</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c r="A69" s="262">
        <v>2</v>
      </c>
      <c r="B69" s="1029" t="s">
        <v>593</v>
      </c>
      <c r="C69" s="1030"/>
      <c r="D69" s="1030"/>
      <c r="E69" s="1030"/>
      <c r="F69" s="1030"/>
      <c r="G69" s="1030"/>
      <c r="H69" s="1030"/>
      <c r="I69" s="1030"/>
      <c r="J69" s="1030"/>
      <c r="K69" s="1030"/>
      <c r="L69" s="1030"/>
      <c r="M69" s="1030"/>
      <c r="N69" s="1030"/>
      <c r="O69" s="1030"/>
      <c r="P69" s="1031"/>
      <c r="Q69" s="1032">
        <v>33149</v>
      </c>
      <c r="R69" s="1026"/>
      <c r="S69" s="1026"/>
      <c r="T69" s="1026"/>
      <c r="U69" s="1026"/>
      <c r="V69" s="1026">
        <v>32546</v>
      </c>
      <c r="W69" s="1026"/>
      <c r="X69" s="1026"/>
      <c r="Y69" s="1026"/>
      <c r="Z69" s="1026"/>
      <c r="AA69" s="1026">
        <v>603</v>
      </c>
      <c r="AB69" s="1026"/>
      <c r="AC69" s="1026"/>
      <c r="AD69" s="1026"/>
      <c r="AE69" s="1026"/>
      <c r="AF69" s="1026">
        <v>4159</v>
      </c>
      <c r="AG69" s="1026"/>
      <c r="AH69" s="1026"/>
      <c r="AI69" s="1026"/>
      <c r="AJ69" s="1026"/>
      <c r="AK69" s="1026">
        <v>0</v>
      </c>
      <c r="AL69" s="1026"/>
      <c r="AM69" s="1026"/>
      <c r="AN69" s="1026"/>
      <c r="AO69" s="1026"/>
      <c r="AP69" s="1026">
        <v>0</v>
      </c>
      <c r="AQ69" s="1026"/>
      <c r="AR69" s="1026"/>
      <c r="AS69" s="1026"/>
      <c r="AT69" s="1026"/>
      <c r="AU69" s="1026">
        <v>0</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c r="A70" s="262">
        <v>3</v>
      </c>
      <c r="B70" s="1029" t="s">
        <v>594</v>
      </c>
      <c r="C70" s="1030"/>
      <c r="D70" s="1030"/>
      <c r="E70" s="1030"/>
      <c r="F70" s="1030"/>
      <c r="G70" s="1030"/>
      <c r="H70" s="1030"/>
      <c r="I70" s="1030"/>
      <c r="J70" s="1030"/>
      <c r="K70" s="1030"/>
      <c r="L70" s="1030"/>
      <c r="M70" s="1030"/>
      <c r="N70" s="1030"/>
      <c r="O70" s="1030"/>
      <c r="P70" s="1031"/>
      <c r="Q70" s="1032">
        <v>63125</v>
      </c>
      <c r="R70" s="1026"/>
      <c r="S70" s="1026"/>
      <c r="T70" s="1026"/>
      <c r="U70" s="1026"/>
      <c r="V70" s="1026">
        <v>60582</v>
      </c>
      <c r="W70" s="1026"/>
      <c r="X70" s="1026"/>
      <c r="Y70" s="1026"/>
      <c r="Z70" s="1026"/>
      <c r="AA70" s="1026">
        <v>2543</v>
      </c>
      <c r="AB70" s="1026"/>
      <c r="AC70" s="1026"/>
      <c r="AD70" s="1026"/>
      <c r="AE70" s="1026"/>
      <c r="AF70" s="1026">
        <v>2435</v>
      </c>
      <c r="AG70" s="1026"/>
      <c r="AH70" s="1026"/>
      <c r="AI70" s="1026"/>
      <c r="AJ70" s="1026"/>
      <c r="AK70" s="1026">
        <v>0</v>
      </c>
      <c r="AL70" s="1026"/>
      <c r="AM70" s="1026"/>
      <c r="AN70" s="1026"/>
      <c r="AO70" s="1026"/>
      <c r="AP70" s="1026">
        <v>0</v>
      </c>
      <c r="AQ70" s="1026"/>
      <c r="AR70" s="1026"/>
      <c r="AS70" s="1026"/>
      <c r="AT70" s="1026"/>
      <c r="AU70" s="1026">
        <v>0</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c r="A71" s="262">
        <v>4</v>
      </c>
      <c r="B71" s="1029" t="s">
        <v>595</v>
      </c>
      <c r="C71" s="1030"/>
      <c r="D71" s="1030"/>
      <c r="E71" s="1030"/>
      <c r="F71" s="1030"/>
      <c r="G71" s="1030"/>
      <c r="H71" s="1030"/>
      <c r="I71" s="1030"/>
      <c r="J71" s="1030"/>
      <c r="K71" s="1030"/>
      <c r="L71" s="1030"/>
      <c r="M71" s="1030"/>
      <c r="N71" s="1030"/>
      <c r="O71" s="1030"/>
      <c r="P71" s="1031"/>
      <c r="Q71" s="1032">
        <v>1496</v>
      </c>
      <c r="R71" s="1026"/>
      <c r="S71" s="1026"/>
      <c r="T71" s="1026"/>
      <c r="U71" s="1026"/>
      <c r="V71" s="1026">
        <v>1481</v>
      </c>
      <c r="W71" s="1026"/>
      <c r="X71" s="1026"/>
      <c r="Y71" s="1026"/>
      <c r="Z71" s="1026"/>
      <c r="AA71" s="1026">
        <v>15</v>
      </c>
      <c r="AB71" s="1026"/>
      <c r="AC71" s="1026"/>
      <c r="AD71" s="1026"/>
      <c r="AE71" s="1026"/>
      <c r="AF71" s="1026">
        <v>15</v>
      </c>
      <c r="AG71" s="1026"/>
      <c r="AH71" s="1026"/>
      <c r="AI71" s="1026"/>
      <c r="AJ71" s="1026"/>
      <c r="AK71" s="1026">
        <v>0</v>
      </c>
      <c r="AL71" s="1026"/>
      <c r="AM71" s="1026"/>
      <c r="AN71" s="1026"/>
      <c r="AO71" s="1026"/>
      <c r="AP71" s="1026">
        <v>0</v>
      </c>
      <c r="AQ71" s="1026"/>
      <c r="AR71" s="1026"/>
      <c r="AS71" s="1026"/>
      <c r="AT71" s="1026"/>
      <c r="AU71" s="1026">
        <v>0</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c r="A72" s="262">
        <v>5</v>
      </c>
      <c r="B72" s="1029" t="s">
        <v>596</v>
      </c>
      <c r="C72" s="1030"/>
      <c r="D72" s="1030"/>
      <c r="E72" s="1030"/>
      <c r="F72" s="1030"/>
      <c r="G72" s="1030"/>
      <c r="H72" s="1030"/>
      <c r="I72" s="1030"/>
      <c r="J72" s="1030"/>
      <c r="K72" s="1030"/>
      <c r="L72" s="1030"/>
      <c r="M72" s="1030"/>
      <c r="N72" s="1030"/>
      <c r="O72" s="1030"/>
      <c r="P72" s="1031"/>
      <c r="Q72" s="1032">
        <v>768538</v>
      </c>
      <c r="R72" s="1026"/>
      <c r="S72" s="1026"/>
      <c r="T72" s="1026"/>
      <c r="U72" s="1026"/>
      <c r="V72" s="1026">
        <v>753941</v>
      </c>
      <c r="W72" s="1026"/>
      <c r="X72" s="1026"/>
      <c r="Y72" s="1026"/>
      <c r="Z72" s="1026"/>
      <c r="AA72" s="1026">
        <v>14597</v>
      </c>
      <c r="AB72" s="1026"/>
      <c r="AC72" s="1026"/>
      <c r="AD72" s="1026"/>
      <c r="AE72" s="1026"/>
      <c r="AF72" s="1026">
        <v>14597</v>
      </c>
      <c r="AG72" s="1026"/>
      <c r="AH72" s="1026"/>
      <c r="AI72" s="1026"/>
      <c r="AJ72" s="1026"/>
      <c r="AK72" s="1026">
        <v>1142</v>
      </c>
      <c r="AL72" s="1026"/>
      <c r="AM72" s="1026"/>
      <c r="AN72" s="1026"/>
      <c r="AO72" s="1026"/>
      <c r="AP72" s="1026">
        <v>0</v>
      </c>
      <c r="AQ72" s="1026"/>
      <c r="AR72" s="1026"/>
      <c r="AS72" s="1026"/>
      <c r="AT72" s="1026"/>
      <c r="AU72" s="1026">
        <v>0</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c r="A88" s="265" t="s">
        <v>395</v>
      </c>
      <c r="B88" s="999" t="s">
        <v>431</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999" t="s">
        <v>432</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10220</v>
      </c>
      <c r="CS102" s="1006"/>
      <c r="CT102" s="1006"/>
      <c r="CU102" s="1006"/>
      <c r="CV102" s="1007"/>
      <c r="CW102" s="1005">
        <v>5980</v>
      </c>
      <c r="CX102" s="1006"/>
      <c r="CY102" s="1006"/>
      <c r="CZ102" s="1006"/>
      <c r="DA102" s="1007"/>
      <c r="DB102" s="1005">
        <v>2577</v>
      </c>
      <c r="DC102" s="1006"/>
      <c r="DD102" s="1006"/>
      <c r="DE102" s="1006"/>
      <c r="DF102" s="1007"/>
      <c r="DG102" s="1005">
        <v>0</v>
      </c>
      <c r="DH102" s="1006"/>
      <c r="DI102" s="1006"/>
      <c r="DJ102" s="1006"/>
      <c r="DK102" s="1007"/>
      <c r="DL102" s="1005">
        <v>4354</v>
      </c>
      <c r="DM102" s="1006"/>
      <c r="DN102" s="1006"/>
      <c r="DO102" s="1006"/>
      <c r="DP102" s="1007"/>
      <c r="DQ102" s="1005">
        <v>0</v>
      </c>
      <c r="DR102" s="1006"/>
      <c r="DS102" s="1006"/>
      <c r="DT102" s="1006"/>
      <c r="DU102" s="1007"/>
      <c r="DV102" s="988"/>
      <c r="DW102" s="989"/>
      <c r="DX102" s="989"/>
      <c r="DY102" s="989"/>
      <c r="DZ102" s="990"/>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433</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434</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93" t="s">
        <v>437</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438</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c r="A109" s="948" t="s">
        <v>439</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440</v>
      </c>
      <c r="AB109" s="949"/>
      <c r="AC109" s="949"/>
      <c r="AD109" s="949"/>
      <c r="AE109" s="950"/>
      <c r="AF109" s="951" t="s">
        <v>307</v>
      </c>
      <c r="AG109" s="949"/>
      <c r="AH109" s="949"/>
      <c r="AI109" s="949"/>
      <c r="AJ109" s="950"/>
      <c r="AK109" s="951" t="s">
        <v>306</v>
      </c>
      <c r="AL109" s="949"/>
      <c r="AM109" s="949"/>
      <c r="AN109" s="949"/>
      <c r="AO109" s="950"/>
      <c r="AP109" s="951" t="s">
        <v>441</v>
      </c>
      <c r="AQ109" s="949"/>
      <c r="AR109" s="949"/>
      <c r="AS109" s="949"/>
      <c r="AT109" s="980"/>
      <c r="AU109" s="948" t="s">
        <v>439</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440</v>
      </c>
      <c r="BR109" s="949"/>
      <c r="BS109" s="949"/>
      <c r="BT109" s="949"/>
      <c r="BU109" s="950"/>
      <c r="BV109" s="951" t="s">
        <v>307</v>
      </c>
      <c r="BW109" s="949"/>
      <c r="BX109" s="949"/>
      <c r="BY109" s="949"/>
      <c r="BZ109" s="950"/>
      <c r="CA109" s="951" t="s">
        <v>306</v>
      </c>
      <c r="CB109" s="949"/>
      <c r="CC109" s="949"/>
      <c r="CD109" s="949"/>
      <c r="CE109" s="950"/>
      <c r="CF109" s="987" t="s">
        <v>441</v>
      </c>
      <c r="CG109" s="987"/>
      <c r="CH109" s="987"/>
      <c r="CI109" s="987"/>
      <c r="CJ109" s="987"/>
      <c r="CK109" s="951" t="s">
        <v>442</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440</v>
      </c>
      <c r="DH109" s="949"/>
      <c r="DI109" s="949"/>
      <c r="DJ109" s="949"/>
      <c r="DK109" s="950"/>
      <c r="DL109" s="951" t="s">
        <v>307</v>
      </c>
      <c r="DM109" s="949"/>
      <c r="DN109" s="949"/>
      <c r="DO109" s="949"/>
      <c r="DP109" s="950"/>
      <c r="DQ109" s="951" t="s">
        <v>306</v>
      </c>
      <c r="DR109" s="949"/>
      <c r="DS109" s="949"/>
      <c r="DT109" s="949"/>
      <c r="DU109" s="950"/>
      <c r="DV109" s="951" t="s">
        <v>441</v>
      </c>
      <c r="DW109" s="949"/>
      <c r="DX109" s="949"/>
      <c r="DY109" s="949"/>
      <c r="DZ109" s="980"/>
    </row>
    <row r="110" spans="1:131" s="247" customFormat="1" ht="26.25" customHeight="1">
      <c r="A110" s="851" t="s">
        <v>443</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46705299</v>
      </c>
      <c r="AB110" s="942"/>
      <c r="AC110" s="942"/>
      <c r="AD110" s="942"/>
      <c r="AE110" s="943"/>
      <c r="AF110" s="944">
        <v>47553865</v>
      </c>
      <c r="AG110" s="942"/>
      <c r="AH110" s="942"/>
      <c r="AI110" s="942"/>
      <c r="AJ110" s="943"/>
      <c r="AK110" s="944">
        <v>49396509</v>
      </c>
      <c r="AL110" s="942"/>
      <c r="AM110" s="942"/>
      <c r="AN110" s="942"/>
      <c r="AO110" s="943"/>
      <c r="AP110" s="945">
        <v>18.100000000000001</v>
      </c>
      <c r="AQ110" s="946"/>
      <c r="AR110" s="946"/>
      <c r="AS110" s="946"/>
      <c r="AT110" s="947"/>
      <c r="AU110" s="981" t="s">
        <v>73</v>
      </c>
      <c r="AV110" s="982"/>
      <c r="AW110" s="982"/>
      <c r="AX110" s="982"/>
      <c r="AY110" s="982"/>
      <c r="AZ110" s="907" t="s">
        <v>444</v>
      </c>
      <c r="BA110" s="852"/>
      <c r="BB110" s="852"/>
      <c r="BC110" s="852"/>
      <c r="BD110" s="852"/>
      <c r="BE110" s="852"/>
      <c r="BF110" s="852"/>
      <c r="BG110" s="852"/>
      <c r="BH110" s="852"/>
      <c r="BI110" s="852"/>
      <c r="BJ110" s="852"/>
      <c r="BK110" s="852"/>
      <c r="BL110" s="852"/>
      <c r="BM110" s="852"/>
      <c r="BN110" s="852"/>
      <c r="BO110" s="852"/>
      <c r="BP110" s="853"/>
      <c r="BQ110" s="908">
        <v>461232457</v>
      </c>
      <c r="BR110" s="889"/>
      <c r="BS110" s="889"/>
      <c r="BT110" s="889"/>
      <c r="BU110" s="889"/>
      <c r="BV110" s="889">
        <v>471864368</v>
      </c>
      <c r="BW110" s="889"/>
      <c r="BX110" s="889"/>
      <c r="BY110" s="889"/>
      <c r="BZ110" s="889"/>
      <c r="CA110" s="889">
        <v>471043211</v>
      </c>
      <c r="CB110" s="889"/>
      <c r="CC110" s="889"/>
      <c r="CD110" s="889"/>
      <c r="CE110" s="889"/>
      <c r="CF110" s="913">
        <v>172.6</v>
      </c>
      <c r="CG110" s="914"/>
      <c r="CH110" s="914"/>
      <c r="CI110" s="914"/>
      <c r="CJ110" s="914"/>
      <c r="CK110" s="977" t="s">
        <v>445</v>
      </c>
      <c r="CL110" s="863"/>
      <c r="CM110" s="938" t="s">
        <v>446</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v>1608408</v>
      </c>
      <c r="DH110" s="889"/>
      <c r="DI110" s="889"/>
      <c r="DJ110" s="889"/>
      <c r="DK110" s="889"/>
      <c r="DL110" s="889">
        <v>5111613</v>
      </c>
      <c r="DM110" s="889"/>
      <c r="DN110" s="889"/>
      <c r="DO110" s="889"/>
      <c r="DP110" s="889"/>
      <c r="DQ110" s="889">
        <v>4599043</v>
      </c>
      <c r="DR110" s="889"/>
      <c r="DS110" s="889"/>
      <c r="DT110" s="889"/>
      <c r="DU110" s="889"/>
      <c r="DV110" s="890">
        <v>1.7</v>
      </c>
      <c r="DW110" s="890"/>
      <c r="DX110" s="890"/>
      <c r="DY110" s="890"/>
      <c r="DZ110" s="891"/>
    </row>
    <row r="111" spans="1:131" s="247" customFormat="1" ht="26.25" customHeight="1">
      <c r="A111" s="818" t="s">
        <v>447</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448</v>
      </c>
      <c r="AB111" s="970"/>
      <c r="AC111" s="970"/>
      <c r="AD111" s="970"/>
      <c r="AE111" s="971"/>
      <c r="AF111" s="972" t="s">
        <v>448</v>
      </c>
      <c r="AG111" s="970"/>
      <c r="AH111" s="970"/>
      <c r="AI111" s="970"/>
      <c r="AJ111" s="971"/>
      <c r="AK111" s="972" t="s">
        <v>419</v>
      </c>
      <c r="AL111" s="970"/>
      <c r="AM111" s="970"/>
      <c r="AN111" s="970"/>
      <c r="AO111" s="971"/>
      <c r="AP111" s="973" t="s">
        <v>128</v>
      </c>
      <c r="AQ111" s="974"/>
      <c r="AR111" s="974"/>
      <c r="AS111" s="974"/>
      <c r="AT111" s="975"/>
      <c r="AU111" s="983"/>
      <c r="AV111" s="984"/>
      <c r="AW111" s="984"/>
      <c r="AX111" s="984"/>
      <c r="AY111" s="984"/>
      <c r="AZ111" s="859" t="s">
        <v>449</v>
      </c>
      <c r="BA111" s="794"/>
      <c r="BB111" s="794"/>
      <c r="BC111" s="794"/>
      <c r="BD111" s="794"/>
      <c r="BE111" s="794"/>
      <c r="BF111" s="794"/>
      <c r="BG111" s="794"/>
      <c r="BH111" s="794"/>
      <c r="BI111" s="794"/>
      <c r="BJ111" s="794"/>
      <c r="BK111" s="794"/>
      <c r="BL111" s="794"/>
      <c r="BM111" s="794"/>
      <c r="BN111" s="794"/>
      <c r="BO111" s="794"/>
      <c r="BP111" s="795"/>
      <c r="BQ111" s="860">
        <v>1608408</v>
      </c>
      <c r="BR111" s="861"/>
      <c r="BS111" s="861"/>
      <c r="BT111" s="861"/>
      <c r="BU111" s="861"/>
      <c r="BV111" s="861">
        <v>5111613</v>
      </c>
      <c r="BW111" s="861"/>
      <c r="BX111" s="861"/>
      <c r="BY111" s="861"/>
      <c r="BZ111" s="861"/>
      <c r="CA111" s="861">
        <v>4599043</v>
      </c>
      <c r="CB111" s="861"/>
      <c r="CC111" s="861"/>
      <c r="CD111" s="861"/>
      <c r="CE111" s="861"/>
      <c r="CF111" s="922">
        <v>1.7</v>
      </c>
      <c r="CG111" s="923"/>
      <c r="CH111" s="923"/>
      <c r="CI111" s="923"/>
      <c r="CJ111" s="923"/>
      <c r="CK111" s="978"/>
      <c r="CL111" s="865"/>
      <c r="CM111" s="868" t="s">
        <v>450</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448</v>
      </c>
      <c r="DH111" s="861"/>
      <c r="DI111" s="861"/>
      <c r="DJ111" s="861"/>
      <c r="DK111" s="861"/>
      <c r="DL111" s="861" t="s">
        <v>448</v>
      </c>
      <c r="DM111" s="861"/>
      <c r="DN111" s="861"/>
      <c r="DO111" s="861"/>
      <c r="DP111" s="861"/>
      <c r="DQ111" s="861" t="s">
        <v>448</v>
      </c>
      <c r="DR111" s="861"/>
      <c r="DS111" s="861"/>
      <c r="DT111" s="861"/>
      <c r="DU111" s="861"/>
      <c r="DV111" s="838" t="s">
        <v>448</v>
      </c>
      <c r="DW111" s="838"/>
      <c r="DX111" s="838"/>
      <c r="DY111" s="838"/>
      <c r="DZ111" s="839"/>
    </row>
    <row r="112" spans="1:131" s="247" customFormat="1" ht="26.25" customHeight="1">
      <c r="A112" s="963" t="s">
        <v>451</v>
      </c>
      <c r="B112" s="964"/>
      <c r="C112" s="794" t="s">
        <v>452</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v>3333333</v>
      </c>
      <c r="AB112" s="824"/>
      <c r="AC112" s="824"/>
      <c r="AD112" s="824"/>
      <c r="AE112" s="825"/>
      <c r="AF112" s="826">
        <v>3333333</v>
      </c>
      <c r="AG112" s="824"/>
      <c r="AH112" s="824"/>
      <c r="AI112" s="824"/>
      <c r="AJ112" s="825"/>
      <c r="AK112" s="826">
        <v>3333333</v>
      </c>
      <c r="AL112" s="824"/>
      <c r="AM112" s="824"/>
      <c r="AN112" s="824"/>
      <c r="AO112" s="825"/>
      <c r="AP112" s="871">
        <v>1.2</v>
      </c>
      <c r="AQ112" s="872"/>
      <c r="AR112" s="872"/>
      <c r="AS112" s="872"/>
      <c r="AT112" s="873"/>
      <c r="AU112" s="983"/>
      <c r="AV112" s="984"/>
      <c r="AW112" s="984"/>
      <c r="AX112" s="984"/>
      <c r="AY112" s="984"/>
      <c r="AZ112" s="859" t="s">
        <v>453</v>
      </c>
      <c r="BA112" s="794"/>
      <c r="BB112" s="794"/>
      <c r="BC112" s="794"/>
      <c r="BD112" s="794"/>
      <c r="BE112" s="794"/>
      <c r="BF112" s="794"/>
      <c r="BG112" s="794"/>
      <c r="BH112" s="794"/>
      <c r="BI112" s="794"/>
      <c r="BJ112" s="794"/>
      <c r="BK112" s="794"/>
      <c r="BL112" s="794"/>
      <c r="BM112" s="794"/>
      <c r="BN112" s="794"/>
      <c r="BO112" s="794"/>
      <c r="BP112" s="795"/>
      <c r="BQ112" s="860">
        <v>59105205</v>
      </c>
      <c r="BR112" s="861"/>
      <c r="BS112" s="861"/>
      <c r="BT112" s="861"/>
      <c r="BU112" s="861"/>
      <c r="BV112" s="861">
        <v>60801119</v>
      </c>
      <c r="BW112" s="861"/>
      <c r="BX112" s="861"/>
      <c r="BY112" s="861"/>
      <c r="BZ112" s="861"/>
      <c r="CA112" s="861">
        <v>75693441</v>
      </c>
      <c r="CB112" s="861"/>
      <c r="CC112" s="861"/>
      <c r="CD112" s="861"/>
      <c r="CE112" s="861"/>
      <c r="CF112" s="922">
        <v>27.7</v>
      </c>
      <c r="CG112" s="923"/>
      <c r="CH112" s="923"/>
      <c r="CI112" s="923"/>
      <c r="CJ112" s="923"/>
      <c r="CK112" s="978"/>
      <c r="CL112" s="865"/>
      <c r="CM112" s="868" t="s">
        <v>454</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448</v>
      </c>
      <c r="DH112" s="861"/>
      <c r="DI112" s="861"/>
      <c r="DJ112" s="861"/>
      <c r="DK112" s="861"/>
      <c r="DL112" s="861" t="s">
        <v>448</v>
      </c>
      <c r="DM112" s="861"/>
      <c r="DN112" s="861"/>
      <c r="DO112" s="861"/>
      <c r="DP112" s="861"/>
      <c r="DQ112" s="861" t="s">
        <v>448</v>
      </c>
      <c r="DR112" s="861"/>
      <c r="DS112" s="861"/>
      <c r="DT112" s="861"/>
      <c r="DU112" s="861"/>
      <c r="DV112" s="838" t="s">
        <v>448</v>
      </c>
      <c r="DW112" s="838"/>
      <c r="DX112" s="838"/>
      <c r="DY112" s="838"/>
      <c r="DZ112" s="839"/>
    </row>
    <row r="113" spans="1:130" s="247" customFormat="1" ht="26.25" customHeight="1">
      <c r="A113" s="965"/>
      <c r="B113" s="966"/>
      <c r="C113" s="794" t="s">
        <v>455</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4720173</v>
      </c>
      <c r="AB113" s="970"/>
      <c r="AC113" s="970"/>
      <c r="AD113" s="970"/>
      <c r="AE113" s="971"/>
      <c r="AF113" s="972">
        <v>5032592</v>
      </c>
      <c r="AG113" s="970"/>
      <c r="AH113" s="970"/>
      <c r="AI113" s="970"/>
      <c r="AJ113" s="971"/>
      <c r="AK113" s="972">
        <v>4435244</v>
      </c>
      <c r="AL113" s="970"/>
      <c r="AM113" s="970"/>
      <c r="AN113" s="970"/>
      <c r="AO113" s="971"/>
      <c r="AP113" s="973">
        <v>1.6</v>
      </c>
      <c r="AQ113" s="974"/>
      <c r="AR113" s="974"/>
      <c r="AS113" s="974"/>
      <c r="AT113" s="975"/>
      <c r="AU113" s="983"/>
      <c r="AV113" s="984"/>
      <c r="AW113" s="984"/>
      <c r="AX113" s="984"/>
      <c r="AY113" s="984"/>
      <c r="AZ113" s="859" t="s">
        <v>456</v>
      </c>
      <c r="BA113" s="794"/>
      <c r="BB113" s="794"/>
      <c r="BC113" s="794"/>
      <c r="BD113" s="794"/>
      <c r="BE113" s="794"/>
      <c r="BF113" s="794"/>
      <c r="BG113" s="794"/>
      <c r="BH113" s="794"/>
      <c r="BI113" s="794"/>
      <c r="BJ113" s="794"/>
      <c r="BK113" s="794"/>
      <c r="BL113" s="794"/>
      <c r="BM113" s="794"/>
      <c r="BN113" s="794"/>
      <c r="BO113" s="794"/>
      <c r="BP113" s="795"/>
      <c r="BQ113" s="860" t="s">
        <v>448</v>
      </c>
      <c r="BR113" s="861"/>
      <c r="BS113" s="861"/>
      <c r="BT113" s="861"/>
      <c r="BU113" s="861"/>
      <c r="BV113" s="861" t="s">
        <v>448</v>
      </c>
      <c r="BW113" s="861"/>
      <c r="BX113" s="861"/>
      <c r="BY113" s="861"/>
      <c r="BZ113" s="861"/>
      <c r="CA113" s="861" t="s">
        <v>128</v>
      </c>
      <c r="CB113" s="861"/>
      <c r="CC113" s="861"/>
      <c r="CD113" s="861"/>
      <c r="CE113" s="861"/>
      <c r="CF113" s="922" t="s">
        <v>448</v>
      </c>
      <c r="CG113" s="923"/>
      <c r="CH113" s="923"/>
      <c r="CI113" s="923"/>
      <c r="CJ113" s="923"/>
      <c r="CK113" s="978"/>
      <c r="CL113" s="865"/>
      <c r="CM113" s="868" t="s">
        <v>457</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448</v>
      </c>
      <c r="DH113" s="824"/>
      <c r="DI113" s="824"/>
      <c r="DJ113" s="824"/>
      <c r="DK113" s="825"/>
      <c r="DL113" s="826" t="s">
        <v>448</v>
      </c>
      <c r="DM113" s="824"/>
      <c r="DN113" s="824"/>
      <c r="DO113" s="824"/>
      <c r="DP113" s="825"/>
      <c r="DQ113" s="826" t="s">
        <v>448</v>
      </c>
      <c r="DR113" s="824"/>
      <c r="DS113" s="824"/>
      <c r="DT113" s="824"/>
      <c r="DU113" s="825"/>
      <c r="DV113" s="871" t="s">
        <v>128</v>
      </c>
      <c r="DW113" s="872"/>
      <c r="DX113" s="872"/>
      <c r="DY113" s="872"/>
      <c r="DZ113" s="873"/>
    </row>
    <row r="114" spans="1:130" s="247" customFormat="1" ht="26.25" customHeight="1">
      <c r="A114" s="965"/>
      <c r="B114" s="966"/>
      <c r="C114" s="794" t="s">
        <v>458</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448</v>
      </c>
      <c r="AB114" s="824"/>
      <c r="AC114" s="824"/>
      <c r="AD114" s="824"/>
      <c r="AE114" s="825"/>
      <c r="AF114" s="826" t="s">
        <v>128</v>
      </c>
      <c r="AG114" s="824"/>
      <c r="AH114" s="824"/>
      <c r="AI114" s="824"/>
      <c r="AJ114" s="825"/>
      <c r="AK114" s="826" t="s">
        <v>448</v>
      </c>
      <c r="AL114" s="824"/>
      <c r="AM114" s="824"/>
      <c r="AN114" s="824"/>
      <c r="AO114" s="825"/>
      <c r="AP114" s="871" t="s">
        <v>448</v>
      </c>
      <c r="AQ114" s="872"/>
      <c r="AR114" s="872"/>
      <c r="AS114" s="872"/>
      <c r="AT114" s="873"/>
      <c r="AU114" s="983"/>
      <c r="AV114" s="984"/>
      <c r="AW114" s="984"/>
      <c r="AX114" s="984"/>
      <c r="AY114" s="984"/>
      <c r="AZ114" s="859" t="s">
        <v>459</v>
      </c>
      <c r="BA114" s="794"/>
      <c r="BB114" s="794"/>
      <c r="BC114" s="794"/>
      <c r="BD114" s="794"/>
      <c r="BE114" s="794"/>
      <c r="BF114" s="794"/>
      <c r="BG114" s="794"/>
      <c r="BH114" s="794"/>
      <c r="BI114" s="794"/>
      <c r="BJ114" s="794"/>
      <c r="BK114" s="794"/>
      <c r="BL114" s="794"/>
      <c r="BM114" s="794"/>
      <c r="BN114" s="794"/>
      <c r="BO114" s="794"/>
      <c r="BP114" s="795"/>
      <c r="BQ114" s="860">
        <v>77602430</v>
      </c>
      <c r="BR114" s="861"/>
      <c r="BS114" s="861"/>
      <c r="BT114" s="861"/>
      <c r="BU114" s="861"/>
      <c r="BV114" s="861">
        <v>74885029</v>
      </c>
      <c r="BW114" s="861"/>
      <c r="BX114" s="861"/>
      <c r="BY114" s="861"/>
      <c r="BZ114" s="861"/>
      <c r="CA114" s="861">
        <v>74154157</v>
      </c>
      <c r="CB114" s="861"/>
      <c r="CC114" s="861"/>
      <c r="CD114" s="861"/>
      <c r="CE114" s="861"/>
      <c r="CF114" s="922">
        <v>27.2</v>
      </c>
      <c r="CG114" s="923"/>
      <c r="CH114" s="923"/>
      <c r="CI114" s="923"/>
      <c r="CJ114" s="923"/>
      <c r="CK114" s="978"/>
      <c r="CL114" s="865"/>
      <c r="CM114" s="868" t="s">
        <v>460</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448</v>
      </c>
      <c r="DH114" s="824"/>
      <c r="DI114" s="824"/>
      <c r="DJ114" s="824"/>
      <c r="DK114" s="825"/>
      <c r="DL114" s="826" t="s">
        <v>448</v>
      </c>
      <c r="DM114" s="824"/>
      <c r="DN114" s="824"/>
      <c r="DO114" s="824"/>
      <c r="DP114" s="825"/>
      <c r="DQ114" s="826" t="s">
        <v>448</v>
      </c>
      <c r="DR114" s="824"/>
      <c r="DS114" s="824"/>
      <c r="DT114" s="824"/>
      <c r="DU114" s="825"/>
      <c r="DV114" s="871" t="s">
        <v>448</v>
      </c>
      <c r="DW114" s="872"/>
      <c r="DX114" s="872"/>
      <c r="DY114" s="872"/>
      <c r="DZ114" s="873"/>
    </row>
    <row r="115" spans="1:130" s="247" customFormat="1" ht="26.25" customHeight="1">
      <c r="A115" s="965"/>
      <c r="B115" s="966"/>
      <c r="C115" s="794" t="s">
        <v>461</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356495</v>
      </c>
      <c r="AB115" s="970"/>
      <c r="AC115" s="970"/>
      <c r="AD115" s="970"/>
      <c r="AE115" s="971"/>
      <c r="AF115" s="972">
        <v>366323</v>
      </c>
      <c r="AG115" s="970"/>
      <c r="AH115" s="970"/>
      <c r="AI115" s="970"/>
      <c r="AJ115" s="971"/>
      <c r="AK115" s="972">
        <v>581436</v>
      </c>
      <c r="AL115" s="970"/>
      <c r="AM115" s="970"/>
      <c r="AN115" s="970"/>
      <c r="AO115" s="971"/>
      <c r="AP115" s="973">
        <v>0.2</v>
      </c>
      <c r="AQ115" s="974"/>
      <c r="AR115" s="974"/>
      <c r="AS115" s="974"/>
      <c r="AT115" s="975"/>
      <c r="AU115" s="983"/>
      <c r="AV115" s="984"/>
      <c r="AW115" s="984"/>
      <c r="AX115" s="984"/>
      <c r="AY115" s="984"/>
      <c r="AZ115" s="859" t="s">
        <v>462</v>
      </c>
      <c r="BA115" s="794"/>
      <c r="BB115" s="794"/>
      <c r="BC115" s="794"/>
      <c r="BD115" s="794"/>
      <c r="BE115" s="794"/>
      <c r="BF115" s="794"/>
      <c r="BG115" s="794"/>
      <c r="BH115" s="794"/>
      <c r="BI115" s="794"/>
      <c r="BJ115" s="794"/>
      <c r="BK115" s="794"/>
      <c r="BL115" s="794"/>
      <c r="BM115" s="794"/>
      <c r="BN115" s="794"/>
      <c r="BO115" s="794"/>
      <c r="BP115" s="795"/>
      <c r="BQ115" s="860">
        <v>636926</v>
      </c>
      <c r="BR115" s="861"/>
      <c r="BS115" s="861"/>
      <c r="BT115" s="861"/>
      <c r="BU115" s="861"/>
      <c r="BV115" s="861">
        <v>530208</v>
      </c>
      <c r="BW115" s="861"/>
      <c r="BX115" s="861"/>
      <c r="BY115" s="861"/>
      <c r="BZ115" s="861"/>
      <c r="CA115" s="861">
        <v>435384</v>
      </c>
      <c r="CB115" s="861"/>
      <c r="CC115" s="861"/>
      <c r="CD115" s="861"/>
      <c r="CE115" s="861"/>
      <c r="CF115" s="922">
        <v>0.2</v>
      </c>
      <c r="CG115" s="923"/>
      <c r="CH115" s="923"/>
      <c r="CI115" s="923"/>
      <c r="CJ115" s="923"/>
      <c r="CK115" s="978"/>
      <c r="CL115" s="865"/>
      <c r="CM115" s="859" t="s">
        <v>463</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448</v>
      </c>
      <c r="DH115" s="824"/>
      <c r="DI115" s="824"/>
      <c r="DJ115" s="824"/>
      <c r="DK115" s="825"/>
      <c r="DL115" s="826" t="s">
        <v>128</v>
      </c>
      <c r="DM115" s="824"/>
      <c r="DN115" s="824"/>
      <c r="DO115" s="824"/>
      <c r="DP115" s="825"/>
      <c r="DQ115" s="826" t="s">
        <v>448</v>
      </c>
      <c r="DR115" s="824"/>
      <c r="DS115" s="824"/>
      <c r="DT115" s="824"/>
      <c r="DU115" s="825"/>
      <c r="DV115" s="871" t="s">
        <v>448</v>
      </c>
      <c r="DW115" s="872"/>
      <c r="DX115" s="872"/>
      <c r="DY115" s="872"/>
      <c r="DZ115" s="873"/>
    </row>
    <row r="116" spans="1:130" s="247" customFormat="1" ht="26.25" customHeight="1">
      <c r="A116" s="967"/>
      <c r="B116" s="968"/>
      <c r="C116" s="927" t="s">
        <v>464</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448</v>
      </c>
      <c r="AB116" s="824"/>
      <c r="AC116" s="824"/>
      <c r="AD116" s="824"/>
      <c r="AE116" s="825"/>
      <c r="AF116" s="826" t="s">
        <v>448</v>
      </c>
      <c r="AG116" s="824"/>
      <c r="AH116" s="824"/>
      <c r="AI116" s="824"/>
      <c r="AJ116" s="825"/>
      <c r="AK116" s="826" t="s">
        <v>448</v>
      </c>
      <c r="AL116" s="824"/>
      <c r="AM116" s="824"/>
      <c r="AN116" s="824"/>
      <c r="AO116" s="825"/>
      <c r="AP116" s="871" t="s">
        <v>448</v>
      </c>
      <c r="AQ116" s="872"/>
      <c r="AR116" s="872"/>
      <c r="AS116" s="872"/>
      <c r="AT116" s="873"/>
      <c r="AU116" s="983"/>
      <c r="AV116" s="984"/>
      <c r="AW116" s="984"/>
      <c r="AX116" s="984"/>
      <c r="AY116" s="984"/>
      <c r="AZ116" s="910" t="s">
        <v>465</v>
      </c>
      <c r="BA116" s="911"/>
      <c r="BB116" s="911"/>
      <c r="BC116" s="911"/>
      <c r="BD116" s="911"/>
      <c r="BE116" s="911"/>
      <c r="BF116" s="911"/>
      <c r="BG116" s="911"/>
      <c r="BH116" s="911"/>
      <c r="BI116" s="911"/>
      <c r="BJ116" s="911"/>
      <c r="BK116" s="911"/>
      <c r="BL116" s="911"/>
      <c r="BM116" s="911"/>
      <c r="BN116" s="911"/>
      <c r="BO116" s="911"/>
      <c r="BP116" s="912"/>
      <c r="BQ116" s="860" t="s">
        <v>466</v>
      </c>
      <c r="BR116" s="861"/>
      <c r="BS116" s="861"/>
      <c r="BT116" s="861"/>
      <c r="BU116" s="861"/>
      <c r="BV116" s="861" t="s">
        <v>448</v>
      </c>
      <c r="BW116" s="861"/>
      <c r="BX116" s="861"/>
      <c r="BY116" s="861"/>
      <c r="BZ116" s="861"/>
      <c r="CA116" s="861" t="s">
        <v>448</v>
      </c>
      <c r="CB116" s="861"/>
      <c r="CC116" s="861"/>
      <c r="CD116" s="861"/>
      <c r="CE116" s="861"/>
      <c r="CF116" s="922" t="s">
        <v>448</v>
      </c>
      <c r="CG116" s="923"/>
      <c r="CH116" s="923"/>
      <c r="CI116" s="923"/>
      <c r="CJ116" s="923"/>
      <c r="CK116" s="978"/>
      <c r="CL116" s="865"/>
      <c r="CM116" s="868" t="s">
        <v>467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448</v>
      </c>
      <c r="DH116" s="824"/>
      <c r="DI116" s="824"/>
      <c r="DJ116" s="824"/>
      <c r="DK116" s="825"/>
      <c r="DL116" s="826" t="s">
        <v>448</v>
      </c>
      <c r="DM116" s="824"/>
      <c r="DN116" s="824"/>
      <c r="DO116" s="824"/>
      <c r="DP116" s="825"/>
      <c r="DQ116" s="826" t="s">
        <v>448</v>
      </c>
      <c r="DR116" s="824"/>
      <c r="DS116" s="824"/>
      <c r="DT116" s="824"/>
      <c r="DU116" s="825"/>
      <c r="DV116" s="871" t="s">
        <v>448</v>
      </c>
      <c r="DW116" s="872"/>
      <c r="DX116" s="872"/>
      <c r="DY116" s="872"/>
      <c r="DZ116" s="873"/>
    </row>
    <row r="117" spans="1:130" s="247" customFormat="1" ht="26.25" customHeight="1">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468</v>
      </c>
      <c r="Z117" s="950"/>
      <c r="AA117" s="955">
        <v>55115300</v>
      </c>
      <c r="AB117" s="956"/>
      <c r="AC117" s="956"/>
      <c r="AD117" s="956"/>
      <c r="AE117" s="957"/>
      <c r="AF117" s="958">
        <v>56286113</v>
      </c>
      <c r="AG117" s="956"/>
      <c r="AH117" s="956"/>
      <c r="AI117" s="956"/>
      <c r="AJ117" s="957"/>
      <c r="AK117" s="958">
        <v>57746522</v>
      </c>
      <c r="AL117" s="956"/>
      <c r="AM117" s="956"/>
      <c r="AN117" s="956"/>
      <c r="AO117" s="957"/>
      <c r="AP117" s="959"/>
      <c r="AQ117" s="960"/>
      <c r="AR117" s="960"/>
      <c r="AS117" s="960"/>
      <c r="AT117" s="961"/>
      <c r="AU117" s="983"/>
      <c r="AV117" s="984"/>
      <c r="AW117" s="984"/>
      <c r="AX117" s="984"/>
      <c r="AY117" s="984"/>
      <c r="AZ117" s="910" t="s">
        <v>469</v>
      </c>
      <c r="BA117" s="911"/>
      <c r="BB117" s="911"/>
      <c r="BC117" s="911"/>
      <c r="BD117" s="911"/>
      <c r="BE117" s="911"/>
      <c r="BF117" s="911"/>
      <c r="BG117" s="911"/>
      <c r="BH117" s="911"/>
      <c r="BI117" s="911"/>
      <c r="BJ117" s="911"/>
      <c r="BK117" s="911"/>
      <c r="BL117" s="911"/>
      <c r="BM117" s="911"/>
      <c r="BN117" s="911"/>
      <c r="BO117" s="911"/>
      <c r="BP117" s="912"/>
      <c r="BQ117" s="860" t="s">
        <v>128</v>
      </c>
      <c r="BR117" s="861"/>
      <c r="BS117" s="861"/>
      <c r="BT117" s="861"/>
      <c r="BU117" s="861"/>
      <c r="BV117" s="861" t="s">
        <v>128</v>
      </c>
      <c r="BW117" s="861"/>
      <c r="BX117" s="861"/>
      <c r="BY117" s="861"/>
      <c r="BZ117" s="861"/>
      <c r="CA117" s="861" t="s">
        <v>128</v>
      </c>
      <c r="CB117" s="861"/>
      <c r="CC117" s="861"/>
      <c r="CD117" s="861"/>
      <c r="CE117" s="861"/>
      <c r="CF117" s="922" t="s">
        <v>128</v>
      </c>
      <c r="CG117" s="923"/>
      <c r="CH117" s="923"/>
      <c r="CI117" s="923"/>
      <c r="CJ117" s="923"/>
      <c r="CK117" s="978"/>
      <c r="CL117" s="865"/>
      <c r="CM117" s="868" t="s">
        <v>470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128</v>
      </c>
      <c r="DH117" s="824"/>
      <c r="DI117" s="824"/>
      <c r="DJ117" s="824"/>
      <c r="DK117" s="825"/>
      <c r="DL117" s="826" t="s">
        <v>128</v>
      </c>
      <c r="DM117" s="824"/>
      <c r="DN117" s="824"/>
      <c r="DO117" s="824"/>
      <c r="DP117" s="825"/>
      <c r="DQ117" s="826" t="s">
        <v>128</v>
      </c>
      <c r="DR117" s="824"/>
      <c r="DS117" s="824"/>
      <c r="DT117" s="824"/>
      <c r="DU117" s="825"/>
      <c r="DV117" s="871" t="s">
        <v>128</v>
      </c>
      <c r="DW117" s="872"/>
      <c r="DX117" s="872"/>
      <c r="DY117" s="872"/>
      <c r="DZ117" s="873"/>
    </row>
    <row r="118" spans="1:130" s="247" customFormat="1" ht="26.25" customHeight="1">
      <c r="A118" s="948" t="s">
        <v>442</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440</v>
      </c>
      <c r="AB118" s="949"/>
      <c r="AC118" s="949"/>
      <c r="AD118" s="949"/>
      <c r="AE118" s="950"/>
      <c r="AF118" s="951" t="s">
        <v>307</v>
      </c>
      <c r="AG118" s="949"/>
      <c r="AH118" s="949"/>
      <c r="AI118" s="949"/>
      <c r="AJ118" s="950"/>
      <c r="AK118" s="951" t="s">
        <v>306</v>
      </c>
      <c r="AL118" s="949"/>
      <c r="AM118" s="949"/>
      <c r="AN118" s="949"/>
      <c r="AO118" s="950"/>
      <c r="AP118" s="952" t="s">
        <v>441</v>
      </c>
      <c r="AQ118" s="953"/>
      <c r="AR118" s="953"/>
      <c r="AS118" s="953"/>
      <c r="AT118" s="954"/>
      <c r="AU118" s="983"/>
      <c r="AV118" s="984"/>
      <c r="AW118" s="984"/>
      <c r="AX118" s="984"/>
      <c r="AY118" s="984"/>
      <c r="AZ118" s="926" t="s">
        <v>471</v>
      </c>
      <c r="BA118" s="927"/>
      <c r="BB118" s="927"/>
      <c r="BC118" s="927"/>
      <c r="BD118" s="927"/>
      <c r="BE118" s="927"/>
      <c r="BF118" s="927"/>
      <c r="BG118" s="927"/>
      <c r="BH118" s="927"/>
      <c r="BI118" s="927"/>
      <c r="BJ118" s="927"/>
      <c r="BK118" s="927"/>
      <c r="BL118" s="927"/>
      <c r="BM118" s="927"/>
      <c r="BN118" s="927"/>
      <c r="BO118" s="927"/>
      <c r="BP118" s="928"/>
      <c r="BQ118" s="929" t="s">
        <v>128</v>
      </c>
      <c r="BR118" s="892"/>
      <c r="BS118" s="892"/>
      <c r="BT118" s="892"/>
      <c r="BU118" s="892"/>
      <c r="BV118" s="892" t="s">
        <v>128</v>
      </c>
      <c r="BW118" s="892"/>
      <c r="BX118" s="892"/>
      <c r="BY118" s="892"/>
      <c r="BZ118" s="892"/>
      <c r="CA118" s="892" t="s">
        <v>128</v>
      </c>
      <c r="CB118" s="892"/>
      <c r="CC118" s="892"/>
      <c r="CD118" s="892"/>
      <c r="CE118" s="892"/>
      <c r="CF118" s="922" t="s">
        <v>128</v>
      </c>
      <c r="CG118" s="923"/>
      <c r="CH118" s="923"/>
      <c r="CI118" s="923"/>
      <c r="CJ118" s="923"/>
      <c r="CK118" s="978"/>
      <c r="CL118" s="865"/>
      <c r="CM118" s="868" t="s">
        <v>472</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128</v>
      </c>
      <c r="DH118" s="824"/>
      <c r="DI118" s="824"/>
      <c r="DJ118" s="824"/>
      <c r="DK118" s="825"/>
      <c r="DL118" s="826" t="s">
        <v>128</v>
      </c>
      <c r="DM118" s="824"/>
      <c r="DN118" s="824"/>
      <c r="DO118" s="824"/>
      <c r="DP118" s="825"/>
      <c r="DQ118" s="826" t="s">
        <v>128</v>
      </c>
      <c r="DR118" s="824"/>
      <c r="DS118" s="824"/>
      <c r="DT118" s="824"/>
      <c r="DU118" s="825"/>
      <c r="DV118" s="871" t="s">
        <v>128</v>
      </c>
      <c r="DW118" s="872"/>
      <c r="DX118" s="872"/>
      <c r="DY118" s="872"/>
      <c r="DZ118" s="873"/>
    </row>
    <row r="119" spans="1:130" s="247" customFormat="1" ht="26.25" customHeight="1">
      <c r="A119" s="862" t="s">
        <v>445</v>
      </c>
      <c r="B119" s="863"/>
      <c r="C119" s="938" t="s">
        <v>446</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v>338636</v>
      </c>
      <c r="AB119" s="942"/>
      <c r="AC119" s="942"/>
      <c r="AD119" s="942"/>
      <c r="AE119" s="943"/>
      <c r="AF119" s="944">
        <v>338952</v>
      </c>
      <c r="AG119" s="942"/>
      <c r="AH119" s="942"/>
      <c r="AI119" s="942"/>
      <c r="AJ119" s="943"/>
      <c r="AK119" s="944">
        <v>561393</v>
      </c>
      <c r="AL119" s="942"/>
      <c r="AM119" s="942"/>
      <c r="AN119" s="942"/>
      <c r="AO119" s="943"/>
      <c r="AP119" s="945">
        <v>0.2</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473</v>
      </c>
      <c r="BP119" s="925"/>
      <c r="BQ119" s="929">
        <v>600185426</v>
      </c>
      <c r="BR119" s="892"/>
      <c r="BS119" s="892"/>
      <c r="BT119" s="892"/>
      <c r="BU119" s="892"/>
      <c r="BV119" s="892">
        <v>613192337</v>
      </c>
      <c r="BW119" s="892"/>
      <c r="BX119" s="892"/>
      <c r="BY119" s="892"/>
      <c r="BZ119" s="892"/>
      <c r="CA119" s="892">
        <v>625925236</v>
      </c>
      <c r="CB119" s="892"/>
      <c r="CC119" s="892"/>
      <c r="CD119" s="892"/>
      <c r="CE119" s="892"/>
      <c r="CF119" s="790"/>
      <c r="CG119" s="791"/>
      <c r="CH119" s="791"/>
      <c r="CI119" s="791"/>
      <c r="CJ119" s="881"/>
      <c r="CK119" s="979"/>
      <c r="CL119" s="867"/>
      <c r="CM119" s="885" t="s">
        <v>474</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128</v>
      </c>
      <c r="DH119" s="807"/>
      <c r="DI119" s="807"/>
      <c r="DJ119" s="807"/>
      <c r="DK119" s="808"/>
      <c r="DL119" s="809" t="s">
        <v>128</v>
      </c>
      <c r="DM119" s="807"/>
      <c r="DN119" s="807"/>
      <c r="DO119" s="807"/>
      <c r="DP119" s="808"/>
      <c r="DQ119" s="809" t="s">
        <v>128</v>
      </c>
      <c r="DR119" s="807"/>
      <c r="DS119" s="807"/>
      <c r="DT119" s="807"/>
      <c r="DU119" s="808"/>
      <c r="DV119" s="895" t="s">
        <v>128</v>
      </c>
      <c r="DW119" s="896"/>
      <c r="DX119" s="896"/>
      <c r="DY119" s="896"/>
      <c r="DZ119" s="897"/>
    </row>
    <row r="120" spans="1:130" s="247" customFormat="1" ht="26.25" customHeight="1">
      <c r="A120" s="864"/>
      <c r="B120" s="865"/>
      <c r="C120" s="868" t="s">
        <v>450</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128</v>
      </c>
      <c r="AB120" s="824"/>
      <c r="AC120" s="824"/>
      <c r="AD120" s="824"/>
      <c r="AE120" s="825"/>
      <c r="AF120" s="826" t="s">
        <v>128</v>
      </c>
      <c r="AG120" s="824"/>
      <c r="AH120" s="824"/>
      <c r="AI120" s="824"/>
      <c r="AJ120" s="825"/>
      <c r="AK120" s="826" t="s">
        <v>128</v>
      </c>
      <c r="AL120" s="824"/>
      <c r="AM120" s="824"/>
      <c r="AN120" s="824"/>
      <c r="AO120" s="825"/>
      <c r="AP120" s="871" t="s">
        <v>128</v>
      </c>
      <c r="AQ120" s="872"/>
      <c r="AR120" s="872"/>
      <c r="AS120" s="872"/>
      <c r="AT120" s="873"/>
      <c r="AU120" s="930" t="s">
        <v>475</v>
      </c>
      <c r="AV120" s="931"/>
      <c r="AW120" s="931"/>
      <c r="AX120" s="931"/>
      <c r="AY120" s="932"/>
      <c r="AZ120" s="907" t="s">
        <v>476</v>
      </c>
      <c r="BA120" s="852"/>
      <c r="BB120" s="852"/>
      <c r="BC120" s="852"/>
      <c r="BD120" s="852"/>
      <c r="BE120" s="852"/>
      <c r="BF120" s="852"/>
      <c r="BG120" s="852"/>
      <c r="BH120" s="852"/>
      <c r="BI120" s="852"/>
      <c r="BJ120" s="852"/>
      <c r="BK120" s="852"/>
      <c r="BL120" s="852"/>
      <c r="BM120" s="852"/>
      <c r="BN120" s="852"/>
      <c r="BO120" s="852"/>
      <c r="BP120" s="853"/>
      <c r="BQ120" s="908">
        <v>69129259</v>
      </c>
      <c r="BR120" s="889"/>
      <c r="BS120" s="889"/>
      <c r="BT120" s="889"/>
      <c r="BU120" s="889"/>
      <c r="BV120" s="889">
        <v>67554934</v>
      </c>
      <c r="BW120" s="889"/>
      <c r="BX120" s="889"/>
      <c r="BY120" s="889"/>
      <c r="BZ120" s="889"/>
      <c r="CA120" s="889">
        <v>61314967</v>
      </c>
      <c r="CB120" s="889"/>
      <c r="CC120" s="889"/>
      <c r="CD120" s="889"/>
      <c r="CE120" s="889"/>
      <c r="CF120" s="913">
        <v>22.5</v>
      </c>
      <c r="CG120" s="914"/>
      <c r="CH120" s="914"/>
      <c r="CI120" s="914"/>
      <c r="CJ120" s="914"/>
      <c r="CK120" s="915" t="s">
        <v>477</v>
      </c>
      <c r="CL120" s="899"/>
      <c r="CM120" s="899"/>
      <c r="CN120" s="899"/>
      <c r="CO120" s="900"/>
      <c r="CP120" s="919" t="s">
        <v>478</v>
      </c>
      <c r="CQ120" s="920"/>
      <c r="CR120" s="920"/>
      <c r="CS120" s="920"/>
      <c r="CT120" s="920"/>
      <c r="CU120" s="920"/>
      <c r="CV120" s="920"/>
      <c r="CW120" s="920"/>
      <c r="CX120" s="920"/>
      <c r="CY120" s="920"/>
      <c r="CZ120" s="920"/>
      <c r="DA120" s="920"/>
      <c r="DB120" s="920"/>
      <c r="DC120" s="920"/>
      <c r="DD120" s="920"/>
      <c r="DE120" s="920"/>
      <c r="DF120" s="921"/>
      <c r="DG120" s="908">
        <v>50615375</v>
      </c>
      <c r="DH120" s="889"/>
      <c r="DI120" s="889"/>
      <c r="DJ120" s="889"/>
      <c r="DK120" s="889"/>
      <c r="DL120" s="889">
        <v>50745504</v>
      </c>
      <c r="DM120" s="889"/>
      <c r="DN120" s="889"/>
      <c r="DO120" s="889"/>
      <c r="DP120" s="889"/>
      <c r="DQ120" s="889">
        <v>50578604</v>
      </c>
      <c r="DR120" s="889"/>
      <c r="DS120" s="889"/>
      <c r="DT120" s="889"/>
      <c r="DU120" s="889"/>
      <c r="DV120" s="890">
        <v>18.5</v>
      </c>
      <c r="DW120" s="890"/>
      <c r="DX120" s="890"/>
      <c r="DY120" s="890"/>
      <c r="DZ120" s="891"/>
    </row>
    <row r="121" spans="1:130" s="247" customFormat="1" ht="26.25" customHeight="1">
      <c r="A121" s="864"/>
      <c r="B121" s="865"/>
      <c r="C121" s="910" t="s">
        <v>479</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128</v>
      </c>
      <c r="AB121" s="824"/>
      <c r="AC121" s="824"/>
      <c r="AD121" s="824"/>
      <c r="AE121" s="825"/>
      <c r="AF121" s="826" t="s">
        <v>128</v>
      </c>
      <c r="AG121" s="824"/>
      <c r="AH121" s="824"/>
      <c r="AI121" s="824"/>
      <c r="AJ121" s="825"/>
      <c r="AK121" s="826" t="s">
        <v>128</v>
      </c>
      <c r="AL121" s="824"/>
      <c r="AM121" s="824"/>
      <c r="AN121" s="824"/>
      <c r="AO121" s="825"/>
      <c r="AP121" s="871" t="s">
        <v>128</v>
      </c>
      <c r="AQ121" s="872"/>
      <c r="AR121" s="872"/>
      <c r="AS121" s="872"/>
      <c r="AT121" s="873"/>
      <c r="AU121" s="933"/>
      <c r="AV121" s="934"/>
      <c r="AW121" s="934"/>
      <c r="AX121" s="934"/>
      <c r="AY121" s="935"/>
      <c r="AZ121" s="859" t="s">
        <v>480</v>
      </c>
      <c r="BA121" s="794"/>
      <c r="BB121" s="794"/>
      <c r="BC121" s="794"/>
      <c r="BD121" s="794"/>
      <c r="BE121" s="794"/>
      <c r="BF121" s="794"/>
      <c r="BG121" s="794"/>
      <c r="BH121" s="794"/>
      <c r="BI121" s="794"/>
      <c r="BJ121" s="794"/>
      <c r="BK121" s="794"/>
      <c r="BL121" s="794"/>
      <c r="BM121" s="794"/>
      <c r="BN121" s="794"/>
      <c r="BO121" s="794"/>
      <c r="BP121" s="795"/>
      <c r="BQ121" s="860">
        <v>99628741</v>
      </c>
      <c r="BR121" s="861"/>
      <c r="BS121" s="861"/>
      <c r="BT121" s="861"/>
      <c r="BU121" s="861"/>
      <c r="BV121" s="861">
        <v>103898393</v>
      </c>
      <c r="BW121" s="861"/>
      <c r="BX121" s="861"/>
      <c r="BY121" s="861"/>
      <c r="BZ121" s="861"/>
      <c r="CA121" s="861">
        <v>98808408</v>
      </c>
      <c r="CB121" s="861"/>
      <c r="CC121" s="861"/>
      <c r="CD121" s="861"/>
      <c r="CE121" s="861"/>
      <c r="CF121" s="922">
        <v>36.200000000000003</v>
      </c>
      <c r="CG121" s="923"/>
      <c r="CH121" s="923"/>
      <c r="CI121" s="923"/>
      <c r="CJ121" s="923"/>
      <c r="CK121" s="916"/>
      <c r="CL121" s="902"/>
      <c r="CM121" s="902"/>
      <c r="CN121" s="902"/>
      <c r="CO121" s="903"/>
      <c r="CP121" s="882" t="s">
        <v>481</v>
      </c>
      <c r="CQ121" s="883"/>
      <c r="CR121" s="883"/>
      <c r="CS121" s="883"/>
      <c r="CT121" s="883"/>
      <c r="CU121" s="883"/>
      <c r="CV121" s="883"/>
      <c r="CW121" s="883"/>
      <c r="CX121" s="883"/>
      <c r="CY121" s="883"/>
      <c r="CZ121" s="883"/>
      <c r="DA121" s="883"/>
      <c r="DB121" s="883"/>
      <c r="DC121" s="883"/>
      <c r="DD121" s="883"/>
      <c r="DE121" s="883"/>
      <c r="DF121" s="884"/>
      <c r="DG121" s="860">
        <v>2837967</v>
      </c>
      <c r="DH121" s="861"/>
      <c r="DI121" s="861"/>
      <c r="DJ121" s="861"/>
      <c r="DK121" s="861"/>
      <c r="DL121" s="861">
        <v>5134542</v>
      </c>
      <c r="DM121" s="861"/>
      <c r="DN121" s="861"/>
      <c r="DO121" s="861"/>
      <c r="DP121" s="861"/>
      <c r="DQ121" s="861">
        <v>21086441</v>
      </c>
      <c r="DR121" s="861"/>
      <c r="DS121" s="861"/>
      <c r="DT121" s="861"/>
      <c r="DU121" s="861"/>
      <c r="DV121" s="838">
        <v>7.7</v>
      </c>
      <c r="DW121" s="838"/>
      <c r="DX121" s="838"/>
      <c r="DY121" s="838"/>
      <c r="DZ121" s="839"/>
    </row>
    <row r="122" spans="1:130" s="247" customFormat="1" ht="26.25" customHeight="1">
      <c r="A122" s="864"/>
      <c r="B122" s="865"/>
      <c r="C122" s="868" t="s">
        <v>460</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128</v>
      </c>
      <c r="AB122" s="824"/>
      <c r="AC122" s="824"/>
      <c r="AD122" s="824"/>
      <c r="AE122" s="825"/>
      <c r="AF122" s="826" t="s">
        <v>128</v>
      </c>
      <c r="AG122" s="824"/>
      <c r="AH122" s="824"/>
      <c r="AI122" s="824"/>
      <c r="AJ122" s="825"/>
      <c r="AK122" s="826" t="s">
        <v>128</v>
      </c>
      <c r="AL122" s="824"/>
      <c r="AM122" s="824"/>
      <c r="AN122" s="824"/>
      <c r="AO122" s="825"/>
      <c r="AP122" s="871" t="s">
        <v>128</v>
      </c>
      <c r="AQ122" s="872"/>
      <c r="AR122" s="872"/>
      <c r="AS122" s="872"/>
      <c r="AT122" s="873"/>
      <c r="AU122" s="933"/>
      <c r="AV122" s="934"/>
      <c r="AW122" s="934"/>
      <c r="AX122" s="934"/>
      <c r="AY122" s="935"/>
      <c r="AZ122" s="926" t="s">
        <v>482</v>
      </c>
      <c r="BA122" s="927"/>
      <c r="BB122" s="927"/>
      <c r="BC122" s="927"/>
      <c r="BD122" s="927"/>
      <c r="BE122" s="927"/>
      <c r="BF122" s="927"/>
      <c r="BG122" s="927"/>
      <c r="BH122" s="927"/>
      <c r="BI122" s="927"/>
      <c r="BJ122" s="927"/>
      <c r="BK122" s="927"/>
      <c r="BL122" s="927"/>
      <c r="BM122" s="927"/>
      <c r="BN122" s="927"/>
      <c r="BO122" s="927"/>
      <c r="BP122" s="928"/>
      <c r="BQ122" s="929">
        <v>390684650</v>
      </c>
      <c r="BR122" s="892"/>
      <c r="BS122" s="892"/>
      <c r="BT122" s="892"/>
      <c r="BU122" s="892"/>
      <c r="BV122" s="892">
        <v>384430986</v>
      </c>
      <c r="BW122" s="892"/>
      <c r="BX122" s="892"/>
      <c r="BY122" s="892"/>
      <c r="BZ122" s="892"/>
      <c r="CA122" s="892">
        <v>378372356</v>
      </c>
      <c r="CB122" s="892"/>
      <c r="CC122" s="892"/>
      <c r="CD122" s="892"/>
      <c r="CE122" s="892"/>
      <c r="CF122" s="893">
        <v>138.6</v>
      </c>
      <c r="CG122" s="894"/>
      <c r="CH122" s="894"/>
      <c r="CI122" s="894"/>
      <c r="CJ122" s="894"/>
      <c r="CK122" s="916"/>
      <c r="CL122" s="902"/>
      <c r="CM122" s="902"/>
      <c r="CN122" s="902"/>
      <c r="CO122" s="903"/>
      <c r="CP122" s="882" t="s">
        <v>483</v>
      </c>
      <c r="CQ122" s="883"/>
      <c r="CR122" s="883"/>
      <c r="CS122" s="883"/>
      <c r="CT122" s="883"/>
      <c r="CU122" s="883"/>
      <c r="CV122" s="883"/>
      <c r="CW122" s="883"/>
      <c r="CX122" s="883"/>
      <c r="CY122" s="883"/>
      <c r="CZ122" s="883"/>
      <c r="DA122" s="883"/>
      <c r="DB122" s="883"/>
      <c r="DC122" s="883"/>
      <c r="DD122" s="883"/>
      <c r="DE122" s="883"/>
      <c r="DF122" s="884"/>
      <c r="DG122" s="860">
        <v>2887870</v>
      </c>
      <c r="DH122" s="861"/>
      <c r="DI122" s="861"/>
      <c r="DJ122" s="861"/>
      <c r="DK122" s="861"/>
      <c r="DL122" s="861">
        <v>2359282</v>
      </c>
      <c r="DM122" s="861"/>
      <c r="DN122" s="861"/>
      <c r="DO122" s="861"/>
      <c r="DP122" s="861"/>
      <c r="DQ122" s="861">
        <v>1660759</v>
      </c>
      <c r="DR122" s="861"/>
      <c r="DS122" s="861"/>
      <c r="DT122" s="861"/>
      <c r="DU122" s="861"/>
      <c r="DV122" s="838">
        <v>0.6</v>
      </c>
      <c r="DW122" s="838"/>
      <c r="DX122" s="838"/>
      <c r="DY122" s="838"/>
      <c r="DZ122" s="839"/>
    </row>
    <row r="123" spans="1:130" s="247" customFormat="1" ht="26.25" customHeight="1">
      <c r="A123" s="864"/>
      <c r="B123" s="865"/>
      <c r="C123" s="868" t="s">
        <v>467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484</v>
      </c>
      <c r="AB123" s="824"/>
      <c r="AC123" s="824"/>
      <c r="AD123" s="824"/>
      <c r="AE123" s="825"/>
      <c r="AF123" s="826" t="s">
        <v>484</v>
      </c>
      <c r="AG123" s="824"/>
      <c r="AH123" s="824"/>
      <c r="AI123" s="824"/>
      <c r="AJ123" s="825"/>
      <c r="AK123" s="826" t="s">
        <v>484</v>
      </c>
      <c r="AL123" s="824"/>
      <c r="AM123" s="824"/>
      <c r="AN123" s="824"/>
      <c r="AO123" s="825"/>
      <c r="AP123" s="871" t="s">
        <v>484</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485</v>
      </c>
      <c r="BP123" s="925"/>
      <c r="BQ123" s="879">
        <v>559442650</v>
      </c>
      <c r="BR123" s="880"/>
      <c r="BS123" s="880"/>
      <c r="BT123" s="880"/>
      <c r="BU123" s="880"/>
      <c r="BV123" s="880">
        <v>555884313</v>
      </c>
      <c r="BW123" s="880"/>
      <c r="BX123" s="880"/>
      <c r="BY123" s="880"/>
      <c r="BZ123" s="880"/>
      <c r="CA123" s="880">
        <v>538495731</v>
      </c>
      <c r="CB123" s="880"/>
      <c r="CC123" s="880"/>
      <c r="CD123" s="880"/>
      <c r="CE123" s="880"/>
      <c r="CF123" s="790"/>
      <c r="CG123" s="791"/>
      <c r="CH123" s="791"/>
      <c r="CI123" s="791"/>
      <c r="CJ123" s="881"/>
      <c r="CK123" s="916"/>
      <c r="CL123" s="902"/>
      <c r="CM123" s="902"/>
      <c r="CN123" s="902"/>
      <c r="CO123" s="903"/>
      <c r="CP123" s="882" t="s">
        <v>486</v>
      </c>
      <c r="CQ123" s="883"/>
      <c r="CR123" s="883"/>
      <c r="CS123" s="883"/>
      <c r="CT123" s="883"/>
      <c r="CU123" s="883"/>
      <c r="CV123" s="883"/>
      <c r="CW123" s="883"/>
      <c r="CX123" s="883"/>
      <c r="CY123" s="883"/>
      <c r="CZ123" s="883"/>
      <c r="DA123" s="883"/>
      <c r="DB123" s="883"/>
      <c r="DC123" s="883"/>
      <c r="DD123" s="883"/>
      <c r="DE123" s="883"/>
      <c r="DF123" s="884"/>
      <c r="DG123" s="823">
        <v>2243271</v>
      </c>
      <c r="DH123" s="824"/>
      <c r="DI123" s="824"/>
      <c r="DJ123" s="824"/>
      <c r="DK123" s="825"/>
      <c r="DL123" s="826">
        <v>1867444</v>
      </c>
      <c r="DM123" s="824"/>
      <c r="DN123" s="824"/>
      <c r="DO123" s="824"/>
      <c r="DP123" s="825"/>
      <c r="DQ123" s="826">
        <v>1506824</v>
      </c>
      <c r="DR123" s="824"/>
      <c r="DS123" s="824"/>
      <c r="DT123" s="824"/>
      <c r="DU123" s="825"/>
      <c r="DV123" s="871">
        <v>0.6</v>
      </c>
      <c r="DW123" s="872"/>
      <c r="DX123" s="872"/>
      <c r="DY123" s="872"/>
      <c r="DZ123" s="873"/>
    </row>
    <row r="124" spans="1:130" s="247" customFormat="1" ht="26.25" customHeight="1" thickBot="1">
      <c r="A124" s="864"/>
      <c r="B124" s="865"/>
      <c r="C124" s="868" t="s">
        <v>470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v>9972</v>
      </c>
      <c r="AB124" s="824"/>
      <c r="AC124" s="824"/>
      <c r="AD124" s="824"/>
      <c r="AE124" s="825"/>
      <c r="AF124" s="826">
        <v>18700</v>
      </c>
      <c r="AG124" s="824"/>
      <c r="AH124" s="824"/>
      <c r="AI124" s="824"/>
      <c r="AJ124" s="825"/>
      <c r="AK124" s="826">
        <v>11705</v>
      </c>
      <c r="AL124" s="824"/>
      <c r="AM124" s="824"/>
      <c r="AN124" s="824"/>
      <c r="AO124" s="825"/>
      <c r="AP124" s="871">
        <v>0</v>
      </c>
      <c r="AQ124" s="872"/>
      <c r="AR124" s="872"/>
      <c r="AS124" s="872"/>
      <c r="AT124" s="873"/>
      <c r="AU124" s="874" t="s">
        <v>487</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15.3</v>
      </c>
      <c r="BR124" s="878"/>
      <c r="BS124" s="878"/>
      <c r="BT124" s="878"/>
      <c r="BU124" s="878"/>
      <c r="BV124" s="878">
        <v>21.2</v>
      </c>
      <c r="BW124" s="878"/>
      <c r="BX124" s="878"/>
      <c r="BY124" s="878"/>
      <c r="BZ124" s="878"/>
      <c r="CA124" s="878">
        <v>32</v>
      </c>
      <c r="CB124" s="878"/>
      <c r="CC124" s="878"/>
      <c r="CD124" s="878"/>
      <c r="CE124" s="878"/>
      <c r="CF124" s="768"/>
      <c r="CG124" s="769"/>
      <c r="CH124" s="769"/>
      <c r="CI124" s="769"/>
      <c r="CJ124" s="909"/>
      <c r="CK124" s="917"/>
      <c r="CL124" s="917"/>
      <c r="CM124" s="917"/>
      <c r="CN124" s="917"/>
      <c r="CO124" s="918"/>
      <c r="CP124" s="882" t="s">
        <v>488</v>
      </c>
      <c r="CQ124" s="883"/>
      <c r="CR124" s="883"/>
      <c r="CS124" s="883"/>
      <c r="CT124" s="883"/>
      <c r="CU124" s="883"/>
      <c r="CV124" s="883"/>
      <c r="CW124" s="883"/>
      <c r="CX124" s="883"/>
      <c r="CY124" s="883"/>
      <c r="CZ124" s="883"/>
      <c r="DA124" s="883"/>
      <c r="DB124" s="883"/>
      <c r="DC124" s="883"/>
      <c r="DD124" s="883"/>
      <c r="DE124" s="883"/>
      <c r="DF124" s="884"/>
      <c r="DG124" s="806">
        <v>520722</v>
      </c>
      <c r="DH124" s="807"/>
      <c r="DI124" s="807"/>
      <c r="DJ124" s="807"/>
      <c r="DK124" s="808"/>
      <c r="DL124" s="809">
        <v>694347</v>
      </c>
      <c r="DM124" s="807"/>
      <c r="DN124" s="807"/>
      <c r="DO124" s="807"/>
      <c r="DP124" s="808"/>
      <c r="DQ124" s="809">
        <v>860813</v>
      </c>
      <c r="DR124" s="807"/>
      <c r="DS124" s="807"/>
      <c r="DT124" s="807"/>
      <c r="DU124" s="808"/>
      <c r="DV124" s="895">
        <v>0.3</v>
      </c>
      <c r="DW124" s="896"/>
      <c r="DX124" s="896"/>
      <c r="DY124" s="896"/>
      <c r="DZ124" s="897"/>
    </row>
    <row r="125" spans="1:130" s="247" customFormat="1" ht="26.25" customHeight="1">
      <c r="A125" s="864"/>
      <c r="B125" s="865"/>
      <c r="C125" s="868" t="s">
        <v>472</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489</v>
      </c>
      <c r="AB125" s="824"/>
      <c r="AC125" s="824"/>
      <c r="AD125" s="824"/>
      <c r="AE125" s="825"/>
      <c r="AF125" s="826" t="s">
        <v>489</v>
      </c>
      <c r="AG125" s="824"/>
      <c r="AH125" s="824"/>
      <c r="AI125" s="824"/>
      <c r="AJ125" s="825"/>
      <c r="AK125" s="826" t="s">
        <v>489</v>
      </c>
      <c r="AL125" s="824"/>
      <c r="AM125" s="824"/>
      <c r="AN125" s="824"/>
      <c r="AO125" s="825"/>
      <c r="AP125" s="871" t="s">
        <v>489</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490</v>
      </c>
      <c r="CL125" s="899"/>
      <c r="CM125" s="899"/>
      <c r="CN125" s="899"/>
      <c r="CO125" s="900"/>
      <c r="CP125" s="907" t="s">
        <v>491</v>
      </c>
      <c r="CQ125" s="852"/>
      <c r="CR125" s="852"/>
      <c r="CS125" s="852"/>
      <c r="CT125" s="852"/>
      <c r="CU125" s="852"/>
      <c r="CV125" s="852"/>
      <c r="CW125" s="852"/>
      <c r="CX125" s="852"/>
      <c r="CY125" s="852"/>
      <c r="CZ125" s="852"/>
      <c r="DA125" s="852"/>
      <c r="DB125" s="852"/>
      <c r="DC125" s="852"/>
      <c r="DD125" s="852"/>
      <c r="DE125" s="852"/>
      <c r="DF125" s="853"/>
      <c r="DG125" s="908" t="s">
        <v>484</v>
      </c>
      <c r="DH125" s="889"/>
      <c r="DI125" s="889"/>
      <c r="DJ125" s="889"/>
      <c r="DK125" s="889"/>
      <c r="DL125" s="889" t="s">
        <v>484</v>
      </c>
      <c r="DM125" s="889"/>
      <c r="DN125" s="889"/>
      <c r="DO125" s="889"/>
      <c r="DP125" s="889"/>
      <c r="DQ125" s="889" t="s">
        <v>484</v>
      </c>
      <c r="DR125" s="889"/>
      <c r="DS125" s="889"/>
      <c r="DT125" s="889"/>
      <c r="DU125" s="889"/>
      <c r="DV125" s="890" t="s">
        <v>484</v>
      </c>
      <c r="DW125" s="890"/>
      <c r="DX125" s="890"/>
      <c r="DY125" s="890"/>
      <c r="DZ125" s="891"/>
    </row>
    <row r="126" spans="1:130" s="247" customFormat="1" ht="26.25" customHeight="1" thickBot="1">
      <c r="A126" s="864"/>
      <c r="B126" s="865"/>
      <c r="C126" s="868" t="s">
        <v>474</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489</v>
      </c>
      <c r="AB126" s="824"/>
      <c r="AC126" s="824"/>
      <c r="AD126" s="824"/>
      <c r="AE126" s="825"/>
      <c r="AF126" s="826" t="s">
        <v>489</v>
      </c>
      <c r="AG126" s="824"/>
      <c r="AH126" s="824"/>
      <c r="AI126" s="824"/>
      <c r="AJ126" s="825"/>
      <c r="AK126" s="826" t="s">
        <v>484</v>
      </c>
      <c r="AL126" s="824"/>
      <c r="AM126" s="824"/>
      <c r="AN126" s="824"/>
      <c r="AO126" s="825"/>
      <c r="AP126" s="871" t="s">
        <v>484</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492</v>
      </c>
      <c r="CQ126" s="794"/>
      <c r="CR126" s="794"/>
      <c r="CS126" s="794"/>
      <c r="CT126" s="794"/>
      <c r="CU126" s="794"/>
      <c r="CV126" s="794"/>
      <c r="CW126" s="794"/>
      <c r="CX126" s="794"/>
      <c r="CY126" s="794"/>
      <c r="CZ126" s="794"/>
      <c r="DA126" s="794"/>
      <c r="DB126" s="794"/>
      <c r="DC126" s="794"/>
      <c r="DD126" s="794"/>
      <c r="DE126" s="794"/>
      <c r="DF126" s="795"/>
      <c r="DG126" s="860" t="s">
        <v>489</v>
      </c>
      <c r="DH126" s="861"/>
      <c r="DI126" s="861"/>
      <c r="DJ126" s="861"/>
      <c r="DK126" s="861"/>
      <c r="DL126" s="861" t="s">
        <v>489</v>
      </c>
      <c r="DM126" s="861"/>
      <c r="DN126" s="861"/>
      <c r="DO126" s="861"/>
      <c r="DP126" s="861"/>
      <c r="DQ126" s="861" t="s">
        <v>489</v>
      </c>
      <c r="DR126" s="861"/>
      <c r="DS126" s="861"/>
      <c r="DT126" s="861"/>
      <c r="DU126" s="861"/>
      <c r="DV126" s="838" t="s">
        <v>489</v>
      </c>
      <c r="DW126" s="838"/>
      <c r="DX126" s="838"/>
      <c r="DY126" s="838"/>
      <c r="DZ126" s="839"/>
    </row>
    <row r="127" spans="1:130" s="247" customFormat="1" ht="26.25" customHeight="1">
      <c r="A127" s="866"/>
      <c r="B127" s="867"/>
      <c r="C127" s="885" t="s">
        <v>493</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7887</v>
      </c>
      <c r="AB127" s="824"/>
      <c r="AC127" s="824"/>
      <c r="AD127" s="824"/>
      <c r="AE127" s="825"/>
      <c r="AF127" s="826">
        <v>8671</v>
      </c>
      <c r="AG127" s="824"/>
      <c r="AH127" s="824"/>
      <c r="AI127" s="824"/>
      <c r="AJ127" s="825"/>
      <c r="AK127" s="826">
        <v>8338</v>
      </c>
      <c r="AL127" s="824"/>
      <c r="AM127" s="824"/>
      <c r="AN127" s="824"/>
      <c r="AO127" s="825"/>
      <c r="AP127" s="871">
        <v>0</v>
      </c>
      <c r="AQ127" s="872"/>
      <c r="AR127" s="872"/>
      <c r="AS127" s="872"/>
      <c r="AT127" s="873"/>
      <c r="AU127" s="283"/>
      <c r="AV127" s="283"/>
      <c r="AW127" s="283"/>
      <c r="AX127" s="888" t="s">
        <v>494</v>
      </c>
      <c r="AY127" s="856"/>
      <c r="AZ127" s="856"/>
      <c r="BA127" s="856"/>
      <c r="BB127" s="856"/>
      <c r="BC127" s="856"/>
      <c r="BD127" s="856"/>
      <c r="BE127" s="857"/>
      <c r="BF127" s="855" t="s">
        <v>495</v>
      </c>
      <c r="BG127" s="856"/>
      <c r="BH127" s="856"/>
      <c r="BI127" s="856"/>
      <c r="BJ127" s="856"/>
      <c r="BK127" s="856"/>
      <c r="BL127" s="857"/>
      <c r="BM127" s="855" t="s">
        <v>496</v>
      </c>
      <c r="BN127" s="856"/>
      <c r="BO127" s="856"/>
      <c r="BP127" s="856"/>
      <c r="BQ127" s="856"/>
      <c r="BR127" s="856"/>
      <c r="BS127" s="857"/>
      <c r="BT127" s="855" t="s">
        <v>497</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498</v>
      </c>
      <c r="CQ127" s="794"/>
      <c r="CR127" s="794"/>
      <c r="CS127" s="794"/>
      <c r="CT127" s="794"/>
      <c r="CU127" s="794"/>
      <c r="CV127" s="794"/>
      <c r="CW127" s="794"/>
      <c r="CX127" s="794"/>
      <c r="CY127" s="794"/>
      <c r="CZ127" s="794"/>
      <c r="DA127" s="794"/>
      <c r="DB127" s="794"/>
      <c r="DC127" s="794"/>
      <c r="DD127" s="794"/>
      <c r="DE127" s="794"/>
      <c r="DF127" s="795"/>
      <c r="DG127" s="860" t="s">
        <v>489</v>
      </c>
      <c r="DH127" s="861"/>
      <c r="DI127" s="861"/>
      <c r="DJ127" s="861"/>
      <c r="DK127" s="861"/>
      <c r="DL127" s="861" t="s">
        <v>489</v>
      </c>
      <c r="DM127" s="861"/>
      <c r="DN127" s="861"/>
      <c r="DO127" s="861"/>
      <c r="DP127" s="861"/>
      <c r="DQ127" s="861" t="s">
        <v>484</v>
      </c>
      <c r="DR127" s="861"/>
      <c r="DS127" s="861"/>
      <c r="DT127" s="861"/>
      <c r="DU127" s="861"/>
      <c r="DV127" s="838" t="s">
        <v>489</v>
      </c>
      <c r="DW127" s="838"/>
      <c r="DX127" s="838"/>
      <c r="DY127" s="838"/>
      <c r="DZ127" s="839"/>
    </row>
    <row r="128" spans="1:130" s="247" customFormat="1" ht="26.25" customHeight="1" thickBot="1">
      <c r="A128" s="840" t="s">
        <v>499</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500</v>
      </c>
      <c r="X128" s="842"/>
      <c r="Y128" s="842"/>
      <c r="Z128" s="843"/>
      <c r="AA128" s="844">
        <v>12202882</v>
      </c>
      <c r="AB128" s="845"/>
      <c r="AC128" s="845"/>
      <c r="AD128" s="845"/>
      <c r="AE128" s="846"/>
      <c r="AF128" s="847">
        <v>13742812</v>
      </c>
      <c r="AG128" s="845"/>
      <c r="AH128" s="845"/>
      <c r="AI128" s="845"/>
      <c r="AJ128" s="846"/>
      <c r="AK128" s="847">
        <v>13290307</v>
      </c>
      <c r="AL128" s="845"/>
      <c r="AM128" s="845"/>
      <c r="AN128" s="845"/>
      <c r="AO128" s="846"/>
      <c r="AP128" s="848"/>
      <c r="AQ128" s="849"/>
      <c r="AR128" s="849"/>
      <c r="AS128" s="849"/>
      <c r="AT128" s="850"/>
      <c r="AU128" s="283"/>
      <c r="AV128" s="283"/>
      <c r="AW128" s="283"/>
      <c r="AX128" s="851" t="s">
        <v>501</v>
      </c>
      <c r="AY128" s="852"/>
      <c r="AZ128" s="852"/>
      <c r="BA128" s="852"/>
      <c r="BB128" s="852"/>
      <c r="BC128" s="852"/>
      <c r="BD128" s="852"/>
      <c r="BE128" s="853"/>
      <c r="BF128" s="830" t="s">
        <v>502</v>
      </c>
      <c r="BG128" s="831"/>
      <c r="BH128" s="831"/>
      <c r="BI128" s="831"/>
      <c r="BJ128" s="831"/>
      <c r="BK128" s="831"/>
      <c r="BL128" s="854"/>
      <c r="BM128" s="830">
        <v>11.25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503</v>
      </c>
      <c r="CQ128" s="772"/>
      <c r="CR128" s="772"/>
      <c r="CS128" s="772"/>
      <c r="CT128" s="772"/>
      <c r="CU128" s="772"/>
      <c r="CV128" s="772"/>
      <c r="CW128" s="772"/>
      <c r="CX128" s="772"/>
      <c r="CY128" s="772"/>
      <c r="CZ128" s="772"/>
      <c r="DA128" s="772"/>
      <c r="DB128" s="772"/>
      <c r="DC128" s="772"/>
      <c r="DD128" s="772"/>
      <c r="DE128" s="772"/>
      <c r="DF128" s="773"/>
      <c r="DG128" s="834">
        <v>636926</v>
      </c>
      <c r="DH128" s="835"/>
      <c r="DI128" s="835"/>
      <c r="DJ128" s="835"/>
      <c r="DK128" s="835"/>
      <c r="DL128" s="835">
        <v>530208</v>
      </c>
      <c r="DM128" s="835"/>
      <c r="DN128" s="835"/>
      <c r="DO128" s="835"/>
      <c r="DP128" s="835"/>
      <c r="DQ128" s="835">
        <v>435384</v>
      </c>
      <c r="DR128" s="835"/>
      <c r="DS128" s="835"/>
      <c r="DT128" s="835"/>
      <c r="DU128" s="835"/>
      <c r="DV128" s="836">
        <v>0.2</v>
      </c>
      <c r="DW128" s="836"/>
      <c r="DX128" s="836"/>
      <c r="DY128" s="836"/>
      <c r="DZ128" s="837"/>
    </row>
    <row r="129" spans="1:131" s="247" customFormat="1" ht="26.25" customHeight="1">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504</v>
      </c>
      <c r="X129" s="821"/>
      <c r="Y129" s="821"/>
      <c r="Z129" s="822"/>
      <c r="AA129" s="823">
        <v>295599050</v>
      </c>
      <c r="AB129" s="824"/>
      <c r="AC129" s="824"/>
      <c r="AD129" s="824"/>
      <c r="AE129" s="825"/>
      <c r="AF129" s="826">
        <v>299298216</v>
      </c>
      <c r="AG129" s="824"/>
      <c r="AH129" s="824"/>
      <c r="AI129" s="824"/>
      <c r="AJ129" s="825"/>
      <c r="AK129" s="826">
        <v>301289416</v>
      </c>
      <c r="AL129" s="824"/>
      <c r="AM129" s="824"/>
      <c r="AN129" s="824"/>
      <c r="AO129" s="825"/>
      <c r="AP129" s="827"/>
      <c r="AQ129" s="828"/>
      <c r="AR129" s="828"/>
      <c r="AS129" s="828"/>
      <c r="AT129" s="829"/>
      <c r="AU129" s="285"/>
      <c r="AV129" s="285"/>
      <c r="AW129" s="285"/>
      <c r="AX129" s="793" t="s">
        <v>505</v>
      </c>
      <c r="AY129" s="794"/>
      <c r="AZ129" s="794"/>
      <c r="BA129" s="794"/>
      <c r="BB129" s="794"/>
      <c r="BC129" s="794"/>
      <c r="BD129" s="794"/>
      <c r="BE129" s="795"/>
      <c r="BF129" s="813" t="s">
        <v>506</v>
      </c>
      <c r="BG129" s="814"/>
      <c r="BH129" s="814"/>
      <c r="BI129" s="814"/>
      <c r="BJ129" s="814"/>
      <c r="BK129" s="814"/>
      <c r="BL129" s="815"/>
      <c r="BM129" s="813">
        <v>16.25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18" t="s">
        <v>507</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508</v>
      </c>
      <c r="X130" s="821"/>
      <c r="Y130" s="821"/>
      <c r="Z130" s="822"/>
      <c r="AA130" s="823">
        <v>29568389</v>
      </c>
      <c r="AB130" s="824"/>
      <c r="AC130" s="824"/>
      <c r="AD130" s="824"/>
      <c r="AE130" s="825"/>
      <c r="AF130" s="826">
        <v>29050269</v>
      </c>
      <c r="AG130" s="824"/>
      <c r="AH130" s="824"/>
      <c r="AI130" s="824"/>
      <c r="AJ130" s="825"/>
      <c r="AK130" s="826">
        <v>28331273</v>
      </c>
      <c r="AL130" s="824"/>
      <c r="AM130" s="824"/>
      <c r="AN130" s="824"/>
      <c r="AO130" s="825"/>
      <c r="AP130" s="827"/>
      <c r="AQ130" s="828"/>
      <c r="AR130" s="828"/>
      <c r="AS130" s="828"/>
      <c r="AT130" s="829"/>
      <c r="AU130" s="285"/>
      <c r="AV130" s="285"/>
      <c r="AW130" s="285"/>
      <c r="AX130" s="793" t="s">
        <v>509</v>
      </c>
      <c r="AY130" s="794"/>
      <c r="AZ130" s="794"/>
      <c r="BA130" s="794"/>
      <c r="BB130" s="794"/>
      <c r="BC130" s="794"/>
      <c r="BD130" s="794"/>
      <c r="BE130" s="795"/>
      <c r="BF130" s="796">
        <v>5.3</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510</v>
      </c>
      <c r="X131" s="804"/>
      <c r="Y131" s="804"/>
      <c r="Z131" s="805"/>
      <c r="AA131" s="806">
        <v>266030661</v>
      </c>
      <c r="AB131" s="807"/>
      <c r="AC131" s="807"/>
      <c r="AD131" s="807"/>
      <c r="AE131" s="808"/>
      <c r="AF131" s="809">
        <v>270247947</v>
      </c>
      <c r="AG131" s="807"/>
      <c r="AH131" s="807"/>
      <c r="AI131" s="807"/>
      <c r="AJ131" s="808"/>
      <c r="AK131" s="809">
        <v>272958143</v>
      </c>
      <c r="AL131" s="807"/>
      <c r="AM131" s="807"/>
      <c r="AN131" s="807"/>
      <c r="AO131" s="808"/>
      <c r="AP131" s="810"/>
      <c r="AQ131" s="811"/>
      <c r="AR131" s="811"/>
      <c r="AS131" s="811"/>
      <c r="AT131" s="812"/>
      <c r="AU131" s="285"/>
      <c r="AV131" s="285"/>
      <c r="AW131" s="285"/>
      <c r="AX131" s="771" t="s">
        <v>511</v>
      </c>
      <c r="AY131" s="772"/>
      <c r="AZ131" s="772"/>
      <c r="BA131" s="772"/>
      <c r="BB131" s="772"/>
      <c r="BC131" s="772"/>
      <c r="BD131" s="772"/>
      <c r="BE131" s="773"/>
      <c r="BF131" s="774">
        <v>32</v>
      </c>
      <c r="BG131" s="775"/>
      <c r="BH131" s="775"/>
      <c r="BI131" s="775"/>
      <c r="BJ131" s="775"/>
      <c r="BK131" s="775"/>
      <c r="BL131" s="776"/>
      <c r="BM131" s="774">
        <v>400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780" t="s">
        <v>512</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513</v>
      </c>
      <c r="W132" s="784"/>
      <c r="X132" s="784"/>
      <c r="Y132" s="784"/>
      <c r="Z132" s="785"/>
      <c r="AA132" s="786">
        <v>5.0159740800000003</v>
      </c>
      <c r="AB132" s="787"/>
      <c r="AC132" s="787"/>
      <c r="AD132" s="787"/>
      <c r="AE132" s="788"/>
      <c r="AF132" s="789">
        <v>4.9928342289999996</v>
      </c>
      <c r="AG132" s="787"/>
      <c r="AH132" s="787"/>
      <c r="AI132" s="787"/>
      <c r="AJ132" s="788"/>
      <c r="AK132" s="789">
        <v>5.9074779099999999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514</v>
      </c>
      <c r="W133" s="763"/>
      <c r="X133" s="763"/>
      <c r="Y133" s="763"/>
      <c r="Z133" s="764"/>
      <c r="AA133" s="765">
        <v>5.0999999999999996</v>
      </c>
      <c r="AB133" s="766"/>
      <c r="AC133" s="766"/>
      <c r="AD133" s="766"/>
      <c r="AE133" s="767"/>
      <c r="AF133" s="765">
        <v>5.0999999999999996</v>
      </c>
      <c r="AG133" s="766"/>
      <c r="AH133" s="766"/>
      <c r="AI133" s="766"/>
      <c r="AJ133" s="767"/>
      <c r="AK133" s="765">
        <v>5.3</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h8IvF9Cd5O43OmttH9by+UgK8enEu6mrbkm5pdDffEeoyhGgshb9Yd0Vy+FbqD8U7Zmzggz6PVvpAJAp0fFhNw==" saltValue="hTfR7k+PWDZTL0/d0o6wn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0" zoomScaleNormal="85" zoomScaleSheetLayoutView="50" workbookViewId="0"/>
  </sheetViews>
  <sheetFormatPr defaultColWidth="0" defaultRowHeight="13.5" customHeight="1" zeroHeight="1"/>
  <cols>
    <col min="1" max="120" width="2.77734375" style="292" customWidth="1"/>
    <col min="121" max="121" width="0" style="291" hidden="1" customWidth="1"/>
    <col min="122" max="16384" width="9" style="291" hidden="1"/>
  </cols>
  <sheetData>
    <row r="1" spans="1:120" ht="13.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91"/>
    </row>
    <row r="17" spans="119:120" ht="13.2">
      <c r="DP17" s="291"/>
    </row>
    <row r="18" spans="119:120" ht="13.2"/>
    <row r="19" spans="119:120" ht="13.2"/>
    <row r="20" spans="119:120" ht="13.2">
      <c r="DO20" s="291"/>
      <c r="DP20" s="291"/>
    </row>
    <row r="21" spans="119:120" ht="13.2">
      <c r="DP21" s="291"/>
    </row>
    <row r="22" spans="119:120" ht="13.2"/>
    <row r="23" spans="119:120" ht="13.2">
      <c r="DO23" s="291"/>
      <c r="DP23" s="291"/>
    </row>
    <row r="24" spans="119:120" ht="13.2">
      <c r="DP24" s="291"/>
    </row>
    <row r="25" spans="119:120" ht="13.2">
      <c r="DP25" s="291"/>
    </row>
    <row r="26" spans="119:120" ht="13.2">
      <c r="DO26" s="291"/>
      <c r="DP26" s="291"/>
    </row>
    <row r="27" spans="119:120" ht="13.2"/>
    <row r="28" spans="119:120" ht="13.2">
      <c r="DO28" s="291"/>
      <c r="DP28" s="291"/>
    </row>
    <row r="29" spans="119:120" ht="13.2">
      <c r="DP29" s="291"/>
    </row>
    <row r="30" spans="119:120" ht="13.2"/>
    <row r="31" spans="119:120" ht="13.2">
      <c r="DO31" s="291"/>
      <c r="DP31" s="291"/>
    </row>
    <row r="32" spans="119:120" ht="13.2"/>
    <row r="33" spans="98:120" ht="13.2">
      <c r="DO33" s="291"/>
      <c r="DP33" s="291"/>
    </row>
    <row r="34" spans="98:120" ht="13.2">
      <c r="DM34" s="291"/>
    </row>
    <row r="35" spans="98:120" ht="13.2">
      <c r="CT35" s="291"/>
      <c r="CU35" s="291"/>
      <c r="CV35" s="291"/>
      <c r="CY35" s="291"/>
      <c r="CZ35" s="291"/>
      <c r="DA35" s="291"/>
      <c r="DD35" s="291"/>
      <c r="DE35" s="291"/>
      <c r="DF35" s="291"/>
      <c r="DI35" s="291"/>
      <c r="DJ35" s="291"/>
      <c r="DK35" s="291"/>
      <c r="DM35" s="291"/>
      <c r="DN35" s="291"/>
      <c r="DO35" s="291"/>
      <c r="DP35" s="291"/>
    </row>
    <row r="36" spans="98:120" ht="13.2"/>
    <row r="37" spans="98:120" ht="13.2">
      <c r="CW37" s="291"/>
      <c r="DB37" s="291"/>
      <c r="DG37" s="291"/>
      <c r="DL37" s="291"/>
      <c r="DP37" s="291"/>
    </row>
    <row r="38" spans="98:120" ht="13.2">
      <c r="CT38" s="291"/>
      <c r="CU38" s="291"/>
      <c r="CV38" s="291"/>
      <c r="CW38" s="291"/>
      <c r="CY38" s="291"/>
      <c r="CZ38" s="291"/>
      <c r="DA38" s="291"/>
      <c r="DB38" s="291"/>
      <c r="DD38" s="291"/>
      <c r="DE38" s="291"/>
      <c r="DF38" s="291"/>
      <c r="DG38" s="291"/>
      <c r="DI38" s="291"/>
      <c r="DJ38" s="291"/>
      <c r="DK38" s="291"/>
      <c r="DL38" s="291"/>
      <c r="DN38" s="291"/>
      <c r="DO38" s="291"/>
      <c r="DP38" s="291"/>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91"/>
      <c r="DO49" s="291"/>
      <c r="DP49" s="291"/>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91"/>
      <c r="CS63" s="291"/>
      <c r="CX63" s="291"/>
      <c r="DC63" s="291"/>
      <c r="DH63" s="291"/>
    </row>
    <row r="64" spans="22:120" ht="13.2">
      <c r="V64" s="291"/>
    </row>
    <row r="65" spans="15:120" ht="13.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c r="Q66" s="291"/>
      <c r="S66" s="291"/>
      <c r="U66" s="291"/>
      <c r="DM66" s="291"/>
    </row>
    <row r="67" spans="15:120" ht="13.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row r="69" spans="15:120" ht="13.2"/>
    <row r="70" spans="15:120" ht="13.2"/>
    <row r="71" spans="15:120" ht="13.2"/>
    <row r="72" spans="15:120" ht="13.2">
      <c r="DP72" s="291"/>
    </row>
    <row r="73" spans="15:120" ht="13.2">
      <c r="DP73" s="291"/>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91"/>
      <c r="CX96" s="291"/>
      <c r="DC96" s="291"/>
      <c r="DH96" s="291"/>
    </row>
    <row r="97" spans="24:120" ht="13.2">
      <c r="CS97" s="291"/>
      <c r="CX97" s="291"/>
      <c r="DC97" s="291"/>
      <c r="DH97" s="291"/>
      <c r="DP97" s="292" t="s">
        <v>515</v>
      </c>
    </row>
    <row r="98" spans="24:120" ht="13.2" hidden="1">
      <c r="CS98" s="291"/>
      <c r="CX98" s="291"/>
      <c r="DC98" s="291"/>
      <c r="DH98" s="291"/>
    </row>
    <row r="99" spans="24:120" ht="13.2"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t="13.2" hidden="1">
      <c r="CT103" s="291"/>
      <c r="CV103" s="291"/>
      <c r="CW103" s="291"/>
      <c r="CY103" s="291"/>
      <c r="DA103" s="291"/>
      <c r="DB103" s="291"/>
      <c r="DD103" s="291"/>
      <c r="DF103" s="291"/>
      <c r="DG103" s="291"/>
      <c r="DI103" s="291"/>
      <c r="DK103" s="291"/>
      <c r="DL103" s="291"/>
      <c r="DM103" s="291"/>
      <c r="DN103" s="291"/>
      <c r="DO103" s="291"/>
      <c r="DP103" s="291"/>
    </row>
    <row r="104" spans="24:120" ht="13.2" hidden="1">
      <c r="CV104" s="291"/>
      <c r="CW104" s="291"/>
      <c r="DA104" s="291"/>
      <c r="DB104" s="291"/>
      <c r="DF104" s="291"/>
      <c r="DG104" s="291"/>
      <c r="DK104" s="291"/>
      <c r="DL104" s="291"/>
      <c r="DN104" s="291"/>
      <c r="DO104" s="291"/>
      <c r="DP104" s="291"/>
    </row>
    <row r="105" spans="24:120" ht="12.75" hidden="1" customHeight="1"/>
  </sheetData>
  <sheetProtection algorithmName="SHA-512" hashValue="Pz4gC/lgmNtJxHM8xDBb/BldKjHaqnsRRkTdOZVxrCpRCf1KWP2IEKS2vjFLtBGelsurAtI+ixAuTogn+ktrgQ==" saltValue="iV/QbSMmWRRYTnOhF6K2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3" zoomScale="55" zoomScaleNormal="55" zoomScaleSheetLayoutView="55" workbookViewId="0"/>
  </sheetViews>
  <sheetFormatPr defaultColWidth="0" defaultRowHeight="13.5" customHeight="1" zeroHeight="1"/>
  <cols>
    <col min="1" max="116" width="2.6640625" style="292" customWidth="1"/>
    <col min="117" max="16384" width="9" style="291" hidden="1"/>
  </cols>
  <sheetData>
    <row r="1" spans="2:116" ht="13.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row r="3" spans="2:116" ht="13.2"/>
    <row r="4" spans="2:116" ht="13.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row r="20" spans="9:116" ht="13.2"/>
    <row r="21" spans="9:116" ht="13.2">
      <c r="DL21" s="291"/>
    </row>
    <row r="22" spans="9:116" ht="13.2">
      <c r="DI22" s="291"/>
      <c r="DJ22" s="291"/>
      <c r="DK22" s="291"/>
      <c r="DL22" s="291"/>
    </row>
    <row r="23" spans="9:116" ht="13.2">
      <c r="CY23" s="291"/>
      <c r="CZ23" s="291"/>
      <c r="DA23" s="291"/>
      <c r="DB23" s="291"/>
      <c r="DC23" s="291"/>
      <c r="DD23" s="291"/>
      <c r="DE23" s="291"/>
      <c r="DF23" s="291"/>
      <c r="DG23" s="291"/>
      <c r="DH23" s="291"/>
      <c r="DI23" s="291"/>
      <c r="DJ23" s="291"/>
      <c r="DK23" s="291"/>
      <c r="DL23" s="291"/>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91"/>
      <c r="DA35" s="291"/>
      <c r="DB35" s="291"/>
      <c r="DC35" s="291"/>
      <c r="DD35" s="291"/>
      <c r="DE35" s="291"/>
      <c r="DF35" s="291"/>
      <c r="DG35" s="291"/>
      <c r="DH35" s="291"/>
      <c r="DI35" s="291"/>
      <c r="DJ35" s="291"/>
      <c r="DK35" s="291"/>
      <c r="DL35" s="291"/>
    </row>
    <row r="36" spans="15:116" ht="13.2"/>
    <row r="37" spans="15:116" ht="13.2">
      <c r="DL37" s="291"/>
    </row>
    <row r="38" spans="15:116" ht="13.2">
      <c r="DI38" s="291"/>
      <c r="DJ38" s="291"/>
      <c r="DK38" s="291"/>
      <c r="DL38" s="291"/>
    </row>
    <row r="39" spans="15:116" ht="13.2"/>
    <row r="40" spans="15:116" ht="13.2"/>
    <row r="41" spans="15:116" ht="13.2"/>
    <row r="42" spans="15:116" ht="13.2"/>
    <row r="43" spans="15:116" ht="13.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c r="DL44" s="291"/>
    </row>
    <row r="45" spans="15:116" ht="13.2"/>
    <row r="46" spans="15:116" ht="13.2">
      <c r="DA46" s="291"/>
      <c r="DB46" s="291"/>
      <c r="DC46" s="291"/>
      <c r="DD46" s="291"/>
      <c r="DE46" s="291"/>
      <c r="DF46" s="291"/>
      <c r="DG46" s="291"/>
      <c r="DH46" s="291"/>
      <c r="DI46" s="291"/>
      <c r="DJ46" s="291"/>
      <c r="DK46" s="291"/>
      <c r="DL46" s="291"/>
    </row>
    <row r="47" spans="15:116" ht="13.2"/>
    <row r="48" spans="15:116" ht="13.2"/>
    <row r="49" spans="104:116" ht="13.2"/>
    <row r="50" spans="104:116" ht="13.2">
      <c r="CZ50" s="291"/>
      <c r="DA50" s="291"/>
      <c r="DB50" s="291"/>
      <c r="DC50" s="291"/>
      <c r="DD50" s="291"/>
      <c r="DE50" s="291"/>
      <c r="DF50" s="291"/>
      <c r="DG50" s="291"/>
      <c r="DH50" s="291"/>
      <c r="DI50" s="291"/>
      <c r="DJ50" s="291"/>
      <c r="DK50" s="291"/>
      <c r="DL50" s="291"/>
    </row>
    <row r="51" spans="104:116" ht="13.2"/>
    <row r="52" spans="104:116" ht="13.2"/>
    <row r="53" spans="104:116" ht="13.2">
      <c r="DL53" s="291"/>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91"/>
      <c r="DD67" s="291"/>
      <c r="DE67" s="291"/>
      <c r="DF67" s="291"/>
      <c r="DG67" s="291"/>
      <c r="DH67" s="291"/>
      <c r="DI67" s="291"/>
      <c r="DJ67" s="291"/>
      <c r="DK67" s="291"/>
      <c r="DL67" s="291"/>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rRlhfjcduFvONnpEpwPdmUjoVf/oqDxW+Wa0vQhtq30xPsz/j7oIDfO4jmJDHZa5LZqiyhq6lGkqy4DFUT3yoQ==" saltValue="itz87bFvWdai9RHX+oADvA=="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c r="AS1" s="294"/>
      <c r="AT1" s="294"/>
    </row>
    <row r="2" spans="1:46" ht="13.2">
      <c r="AS2" s="294"/>
      <c r="AT2" s="294"/>
    </row>
    <row r="3" spans="1:46" ht="13.2">
      <c r="AS3" s="294"/>
      <c r="AT3" s="294"/>
    </row>
    <row r="4" spans="1:46" ht="13.2">
      <c r="AS4" s="294"/>
      <c r="AT4" s="294"/>
    </row>
    <row r="5" spans="1:46" ht="16.2">
      <c r="A5" s="295" t="s">
        <v>516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517</v>
      </c>
      <c r="AL6" s="299"/>
      <c r="AM6" s="299"/>
      <c r="AN6" s="299"/>
      <c r="AO6" s="294"/>
      <c r="AP6" s="294"/>
      <c r="AQ6" s="294"/>
      <c r="AR6" s="294"/>
    </row>
    <row r="7" spans="1:46" ht="13.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518</v>
      </c>
      <c r="AP7" s="304"/>
      <c r="AQ7" s="305" t="s">
        <v>519</v>
      </c>
      <c r="AR7" s="306"/>
    </row>
    <row r="8" spans="1:46" ht="13.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520</v>
      </c>
      <c r="AQ8" s="311" t="s">
        <v>521</v>
      </c>
      <c r="AR8" s="312" t="s">
        <v>522</v>
      </c>
    </row>
    <row r="9" spans="1:46" ht="13.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523</v>
      </c>
      <c r="AL9" s="1193"/>
      <c r="AM9" s="1193"/>
      <c r="AN9" s="1194"/>
      <c r="AO9" s="313">
        <v>124642267</v>
      </c>
      <c r="AP9" s="313">
        <v>94847</v>
      </c>
      <c r="AQ9" s="314">
        <v>103263</v>
      </c>
      <c r="AR9" s="315">
        <v>-8.1999999999999993</v>
      </c>
    </row>
    <row r="10" spans="1:46" ht="13.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524</v>
      </c>
      <c r="AL10" s="1193"/>
      <c r="AM10" s="1193"/>
      <c r="AN10" s="1194"/>
      <c r="AO10" s="316">
        <v>613852</v>
      </c>
      <c r="AP10" s="316">
        <v>467</v>
      </c>
      <c r="AQ10" s="317">
        <v>1458</v>
      </c>
      <c r="AR10" s="318">
        <v>-68</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525</v>
      </c>
      <c r="AL11" s="1193"/>
      <c r="AM11" s="1193"/>
      <c r="AN11" s="1194"/>
      <c r="AO11" s="316" t="s">
        <v>526</v>
      </c>
      <c r="AP11" s="316" t="s">
        <v>526</v>
      </c>
      <c r="AQ11" s="317">
        <v>119</v>
      </c>
      <c r="AR11" s="318" t="s">
        <v>526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527</v>
      </c>
      <c r="AL12" s="1193"/>
      <c r="AM12" s="1193"/>
      <c r="AN12" s="1194"/>
      <c r="AO12" s="316">
        <v>1426722</v>
      </c>
      <c r="AP12" s="316">
        <v>1086</v>
      </c>
      <c r="AQ12" s="317">
        <v>1204</v>
      </c>
      <c r="AR12" s="318">
        <v>-9.8000000000000007</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528</v>
      </c>
      <c r="AL13" s="1193"/>
      <c r="AM13" s="1193"/>
      <c r="AN13" s="1194"/>
      <c r="AO13" s="316" t="s">
        <v>526</v>
      </c>
      <c r="AP13" s="316" t="s">
        <v>526</v>
      </c>
      <c r="AQ13" s="317">
        <v>5</v>
      </c>
      <c r="AR13" s="318" t="s">
        <v>526</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529</v>
      </c>
      <c r="AL14" s="1193"/>
      <c r="AM14" s="1193"/>
      <c r="AN14" s="1194"/>
      <c r="AO14" s="316">
        <v>2047671</v>
      </c>
      <c r="AP14" s="316">
        <v>1558</v>
      </c>
      <c r="AQ14" s="317">
        <v>1915</v>
      </c>
      <c r="AR14" s="318">
        <v>-18.600000000000001</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530</v>
      </c>
      <c r="AL15" s="1193"/>
      <c r="AM15" s="1193"/>
      <c r="AN15" s="1194"/>
      <c r="AO15" s="316">
        <v>932931</v>
      </c>
      <c r="AP15" s="316">
        <v>710</v>
      </c>
      <c r="AQ15" s="317">
        <v>1236</v>
      </c>
      <c r="AR15" s="318">
        <v>-42.6</v>
      </c>
    </row>
    <row r="16" spans="1:46" ht="13.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531</v>
      </c>
      <c r="AL16" s="1196"/>
      <c r="AM16" s="1196"/>
      <c r="AN16" s="1197"/>
      <c r="AO16" s="316">
        <v>-7491951</v>
      </c>
      <c r="AP16" s="316">
        <v>-5701</v>
      </c>
      <c r="AQ16" s="317">
        <v>-7821</v>
      </c>
      <c r="AR16" s="318">
        <v>-27.1</v>
      </c>
    </row>
    <row r="17" spans="1:46" ht="13.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187</v>
      </c>
      <c r="AL17" s="1196"/>
      <c r="AM17" s="1196"/>
      <c r="AN17" s="1197"/>
      <c r="AO17" s="316">
        <v>122171492</v>
      </c>
      <c r="AP17" s="316">
        <v>92967</v>
      </c>
      <c r="AQ17" s="317">
        <v>101379</v>
      </c>
      <c r="AR17" s="318">
        <v>-8.3000000000000007</v>
      </c>
    </row>
    <row r="18" spans="1:46" ht="13.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532</v>
      </c>
      <c r="AL19" s="294"/>
      <c r="AM19" s="294"/>
      <c r="AN19" s="294"/>
      <c r="AO19" s="294"/>
      <c r="AP19" s="294"/>
      <c r="AQ19" s="294"/>
      <c r="AR19" s="294"/>
    </row>
    <row r="20" spans="1:46" ht="13.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533</v>
      </c>
      <c r="AP20" s="324" t="s">
        <v>534</v>
      </c>
      <c r="AQ20" s="325" t="s">
        <v>535</v>
      </c>
      <c r="AR20" s="326"/>
    </row>
    <row r="21" spans="1:46" s="332" customFormat="1" ht="13.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536</v>
      </c>
      <c r="AL21" s="1190"/>
      <c r="AM21" s="1190"/>
      <c r="AN21" s="1191"/>
      <c r="AO21" s="328">
        <v>10.24</v>
      </c>
      <c r="AP21" s="329">
        <v>10.89</v>
      </c>
      <c r="AQ21" s="330">
        <v>-0.65</v>
      </c>
      <c r="AR21" s="299"/>
      <c r="AS21" s="331"/>
      <c r="AT21" s="327"/>
    </row>
    <row r="22" spans="1:46" s="332" customFormat="1" ht="13.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537</v>
      </c>
      <c r="AL22" s="1190"/>
      <c r="AM22" s="1190"/>
      <c r="AN22" s="1191"/>
      <c r="AO22" s="333">
        <v>102.1</v>
      </c>
      <c r="AP22" s="334">
        <v>99.9</v>
      </c>
      <c r="AQ22" s="335">
        <v>2.2000000000000002</v>
      </c>
      <c r="AR22" s="319"/>
      <c r="AS22" s="331"/>
      <c r="AT22" s="327"/>
    </row>
    <row r="23" spans="1:46" s="332" customFormat="1" ht="13.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c r="A26" s="299" t="s">
        <v>538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c r="A27" s="340"/>
      <c r="AO27" s="294"/>
      <c r="AP27" s="294"/>
      <c r="AQ27" s="294"/>
      <c r="AR27" s="294"/>
      <c r="AS27" s="294"/>
      <c r="AT27" s="294"/>
    </row>
    <row r="28" spans="1:46" ht="16.2">
      <c r="A28" s="295" t="s">
        <v>539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540</v>
      </c>
      <c r="AL29" s="299"/>
      <c r="AM29" s="299"/>
      <c r="AN29" s="299"/>
      <c r="AO29" s="294"/>
      <c r="AP29" s="294"/>
      <c r="AQ29" s="294"/>
      <c r="AR29" s="294"/>
      <c r="AS29" s="342"/>
    </row>
    <row r="30" spans="1:46" ht="13.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518</v>
      </c>
      <c r="AP30" s="304"/>
      <c r="AQ30" s="305" t="s">
        <v>519</v>
      </c>
      <c r="AR30" s="306"/>
    </row>
    <row r="31" spans="1:46" ht="13.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520</v>
      </c>
      <c r="AQ31" s="311" t="s">
        <v>521</v>
      </c>
      <c r="AR31" s="312" t="s">
        <v>522</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541</v>
      </c>
      <c r="AL32" s="1181"/>
      <c r="AM32" s="1181"/>
      <c r="AN32" s="1182"/>
      <c r="AO32" s="343">
        <v>49396509</v>
      </c>
      <c r="AP32" s="343">
        <v>37588</v>
      </c>
      <c r="AQ32" s="344">
        <v>32340</v>
      </c>
      <c r="AR32" s="345">
        <v>16.2</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542</v>
      </c>
      <c r="AL33" s="1181"/>
      <c r="AM33" s="1181"/>
      <c r="AN33" s="1182"/>
      <c r="AO33" s="343" t="s">
        <v>526</v>
      </c>
      <c r="AP33" s="343" t="s">
        <v>526</v>
      </c>
      <c r="AQ33" s="344">
        <v>3070</v>
      </c>
      <c r="AR33" s="345" t="s">
        <v>526</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543</v>
      </c>
      <c r="AL34" s="1181"/>
      <c r="AM34" s="1181"/>
      <c r="AN34" s="1182"/>
      <c r="AO34" s="343">
        <v>3333333</v>
      </c>
      <c r="AP34" s="343">
        <v>2537</v>
      </c>
      <c r="AQ34" s="344">
        <v>20684</v>
      </c>
      <c r="AR34" s="345">
        <v>-87.7</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544</v>
      </c>
      <c r="AL35" s="1181"/>
      <c r="AM35" s="1181"/>
      <c r="AN35" s="1182"/>
      <c r="AO35" s="343">
        <v>4435244</v>
      </c>
      <c r="AP35" s="343">
        <v>3375</v>
      </c>
      <c r="AQ35" s="344">
        <v>10383</v>
      </c>
      <c r="AR35" s="345">
        <v>-67.5</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545</v>
      </c>
      <c r="AL36" s="1181"/>
      <c r="AM36" s="1181"/>
      <c r="AN36" s="1182"/>
      <c r="AO36" s="343" t="s">
        <v>526</v>
      </c>
      <c r="AP36" s="343" t="s">
        <v>526</v>
      </c>
      <c r="AQ36" s="344">
        <v>181</v>
      </c>
      <c r="AR36" s="345" t="s">
        <v>526</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546</v>
      </c>
      <c r="AL37" s="1181"/>
      <c r="AM37" s="1181"/>
      <c r="AN37" s="1182"/>
      <c r="AO37" s="343">
        <v>581436</v>
      </c>
      <c r="AP37" s="343">
        <v>442</v>
      </c>
      <c r="AQ37" s="344">
        <v>1161</v>
      </c>
      <c r="AR37" s="345">
        <v>-61.9</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547</v>
      </c>
      <c r="AL38" s="1184"/>
      <c r="AM38" s="1184"/>
      <c r="AN38" s="1185"/>
      <c r="AO38" s="346" t="s">
        <v>526</v>
      </c>
      <c r="AP38" s="346" t="s">
        <v>526</v>
      </c>
      <c r="AQ38" s="347">
        <v>0</v>
      </c>
      <c r="AR38" s="335" t="s">
        <v>526</v>
      </c>
      <c r="AS38" s="342"/>
    </row>
    <row r="39" spans="1:46" ht="13.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548</v>
      </c>
      <c r="AL39" s="1184"/>
      <c r="AM39" s="1184"/>
      <c r="AN39" s="1185"/>
      <c r="AO39" s="343">
        <v>-13290307</v>
      </c>
      <c r="AP39" s="343">
        <v>-10113</v>
      </c>
      <c r="AQ39" s="344">
        <v>-17790</v>
      </c>
      <c r="AR39" s="345">
        <v>-43.2</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549</v>
      </c>
      <c r="AL40" s="1181"/>
      <c r="AM40" s="1181"/>
      <c r="AN40" s="1182"/>
      <c r="AO40" s="343">
        <v>-28331273</v>
      </c>
      <c r="AP40" s="343">
        <v>-21559</v>
      </c>
      <c r="AQ40" s="344">
        <v>-32769</v>
      </c>
      <c r="AR40" s="345">
        <v>-34.200000000000003</v>
      </c>
      <c r="AS40" s="342"/>
    </row>
    <row r="41" spans="1:46" ht="13.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299</v>
      </c>
      <c r="AL41" s="1187"/>
      <c r="AM41" s="1187"/>
      <c r="AN41" s="1188"/>
      <c r="AO41" s="343">
        <v>16124942</v>
      </c>
      <c r="AP41" s="343">
        <v>12270</v>
      </c>
      <c r="AQ41" s="344">
        <v>17259</v>
      </c>
      <c r="AR41" s="345">
        <v>-28.9</v>
      </c>
      <c r="AS41" s="342"/>
    </row>
    <row r="42" spans="1:46" ht="13.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550</v>
      </c>
      <c r="AL42" s="294"/>
      <c r="AM42" s="294"/>
      <c r="AN42" s="294"/>
      <c r="AO42" s="294"/>
      <c r="AP42" s="294"/>
      <c r="AQ42" s="319"/>
      <c r="AR42" s="319"/>
      <c r="AS42" s="342"/>
    </row>
    <row r="43" spans="1:46" ht="13.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552</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518</v>
      </c>
      <c r="AN49" s="1175" t="s">
        <v>553</v>
      </c>
      <c r="AO49" s="1176"/>
      <c r="AP49" s="1176"/>
      <c r="AQ49" s="1176"/>
      <c r="AR49" s="1177"/>
    </row>
    <row r="50" spans="1:44" ht="13.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554</v>
      </c>
      <c r="AO50" s="360" t="s">
        <v>555</v>
      </c>
      <c r="AP50" s="361" t="s">
        <v>556</v>
      </c>
      <c r="AQ50" s="362" t="s">
        <v>557</v>
      </c>
      <c r="AR50" s="363" t="s">
        <v>558</v>
      </c>
    </row>
    <row r="51" spans="1:44" ht="13.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559</v>
      </c>
      <c r="AL51" s="356"/>
      <c r="AM51" s="364">
        <v>64463925</v>
      </c>
      <c r="AN51" s="365">
        <v>50740</v>
      </c>
      <c r="AO51" s="366">
        <v>-12.5</v>
      </c>
      <c r="AP51" s="367">
        <v>51898</v>
      </c>
      <c r="AQ51" s="368">
        <v>-3.1</v>
      </c>
      <c r="AR51" s="369">
        <v>-9.4</v>
      </c>
    </row>
    <row r="52" spans="1:44" ht="13.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560</v>
      </c>
      <c r="AM52" s="372">
        <v>39083241</v>
      </c>
      <c r="AN52" s="373">
        <v>30763</v>
      </c>
      <c r="AO52" s="374">
        <v>11</v>
      </c>
      <c r="AP52" s="375">
        <v>25986</v>
      </c>
      <c r="AQ52" s="376">
        <v>2.9</v>
      </c>
      <c r="AR52" s="377">
        <v>8.1</v>
      </c>
    </row>
    <row r="53" spans="1:44" ht="13.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561</v>
      </c>
      <c r="AL53" s="356"/>
      <c r="AM53" s="364">
        <v>60312027</v>
      </c>
      <c r="AN53" s="365">
        <v>47067</v>
      </c>
      <c r="AO53" s="366">
        <v>-7.2</v>
      </c>
      <c r="AP53" s="367">
        <v>51684</v>
      </c>
      <c r="AQ53" s="368">
        <v>-0.4</v>
      </c>
      <c r="AR53" s="369">
        <v>-6.8</v>
      </c>
    </row>
    <row r="54" spans="1:44" ht="13.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560</v>
      </c>
      <c r="AM54" s="372">
        <v>43063911</v>
      </c>
      <c r="AN54" s="373">
        <v>33607</v>
      </c>
      <c r="AO54" s="374">
        <v>9.1999999999999993</v>
      </c>
      <c r="AP54" s="375">
        <v>26671</v>
      </c>
      <c r="AQ54" s="376">
        <v>2.6</v>
      </c>
      <c r="AR54" s="377">
        <v>6.6</v>
      </c>
    </row>
    <row r="55" spans="1:44" ht="13.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562</v>
      </c>
      <c r="AL55" s="356"/>
      <c r="AM55" s="364">
        <v>78913628</v>
      </c>
      <c r="AN55" s="365">
        <v>61078</v>
      </c>
      <c r="AO55" s="366">
        <v>29.8</v>
      </c>
      <c r="AP55" s="367">
        <v>52897</v>
      </c>
      <c r="AQ55" s="368">
        <v>2.2999999999999998</v>
      </c>
      <c r="AR55" s="369">
        <v>27.5</v>
      </c>
    </row>
    <row r="56" spans="1:44" ht="13.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560</v>
      </c>
      <c r="AM56" s="372">
        <v>62018160</v>
      </c>
      <c r="AN56" s="373">
        <v>48001</v>
      </c>
      <c r="AO56" s="374">
        <v>42.8</v>
      </c>
      <c r="AP56" s="375">
        <v>27013</v>
      </c>
      <c r="AQ56" s="376">
        <v>1.3</v>
      </c>
      <c r="AR56" s="377">
        <v>41.5</v>
      </c>
    </row>
    <row r="57" spans="1:44" ht="13.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563</v>
      </c>
      <c r="AL57" s="356"/>
      <c r="AM57" s="364">
        <v>81713124</v>
      </c>
      <c r="AN57" s="365">
        <v>62747</v>
      </c>
      <c r="AO57" s="366">
        <v>2.7</v>
      </c>
      <c r="AP57" s="367">
        <v>54945</v>
      </c>
      <c r="AQ57" s="368">
        <v>3.9</v>
      </c>
      <c r="AR57" s="369">
        <v>-1.2</v>
      </c>
    </row>
    <row r="58" spans="1:44" ht="13.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560</v>
      </c>
      <c r="AM58" s="372">
        <v>48334789</v>
      </c>
      <c r="AN58" s="373">
        <v>37116</v>
      </c>
      <c r="AO58" s="374">
        <v>-22.7</v>
      </c>
      <c r="AP58" s="375">
        <v>29293</v>
      </c>
      <c r="AQ58" s="376">
        <v>8.4</v>
      </c>
      <c r="AR58" s="377">
        <v>-31.1</v>
      </c>
    </row>
    <row r="59" spans="1:44" ht="13.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564</v>
      </c>
      <c r="AL59" s="356"/>
      <c r="AM59" s="364">
        <v>73161531</v>
      </c>
      <c r="AN59" s="365">
        <v>55672</v>
      </c>
      <c r="AO59" s="366">
        <v>-11.3</v>
      </c>
      <c r="AP59" s="367">
        <v>57132</v>
      </c>
      <c r="AQ59" s="368">
        <v>4</v>
      </c>
      <c r="AR59" s="369">
        <v>-15.3</v>
      </c>
    </row>
    <row r="60" spans="1:44" ht="13.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560</v>
      </c>
      <c r="AM60" s="372">
        <v>52929780</v>
      </c>
      <c r="AN60" s="373">
        <v>40277</v>
      </c>
      <c r="AO60" s="374">
        <v>8.5</v>
      </c>
      <c r="AP60" s="375">
        <v>30126</v>
      </c>
      <c r="AQ60" s="376">
        <v>2.8</v>
      </c>
      <c r="AR60" s="377">
        <v>5.7</v>
      </c>
    </row>
    <row r="61" spans="1:44" ht="13.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565</v>
      </c>
      <c r="AL61" s="378"/>
      <c r="AM61" s="379">
        <v>71712847</v>
      </c>
      <c r="AN61" s="380">
        <v>55461</v>
      </c>
      <c r="AO61" s="381">
        <v>0.3</v>
      </c>
      <c r="AP61" s="382">
        <v>53711</v>
      </c>
      <c r="AQ61" s="383">
        <v>1.3</v>
      </c>
      <c r="AR61" s="369">
        <v>-1</v>
      </c>
    </row>
    <row r="62" spans="1:44" ht="13.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560</v>
      </c>
      <c r="AM62" s="372">
        <v>49085976</v>
      </c>
      <c r="AN62" s="373">
        <v>37953</v>
      </c>
      <c r="AO62" s="374">
        <v>9.8000000000000007</v>
      </c>
      <c r="AP62" s="375">
        <v>27818</v>
      </c>
      <c r="AQ62" s="376">
        <v>3.6</v>
      </c>
      <c r="AR62" s="377">
        <v>6.2</v>
      </c>
    </row>
    <row r="63" spans="1:44" ht="13.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t="13.2" hidden="1">
      <c r="AK70" s="294"/>
      <c r="AL70" s="294"/>
      <c r="AM70" s="294"/>
      <c r="AN70" s="294"/>
      <c r="AO70" s="294"/>
      <c r="AP70" s="294"/>
      <c r="AQ70" s="294"/>
      <c r="AR70" s="294"/>
    </row>
    <row r="71" spans="1:46" ht="13.2" hidden="1">
      <c r="AK71" s="294"/>
      <c r="AL71" s="294"/>
      <c r="AM71" s="294"/>
      <c r="AN71" s="294"/>
      <c r="AO71" s="294"/>
      <c r="AP71" s="294"/>
      <c r="AQ71" s="294"/>
      <c r="AR71" s="294"/>
    </row>
    <row r="72" spans="1:46" ht="13.2" hidden="1">
      <c r="AK72" s="294"/>
      <c r="AL72" s="294"/>
      <c r="AM72" s="294"/>
      <c r="AN72" s="294"/>
      <c r="AO72" s="294"/>
      <c r="AP72" s="294"/>
      <c r="AQ72" s="294"/>
      <c r="AR72" s="294"/>
    </row>
    <row r="73" spans="1:46" ht="13.2" hidden="1">
      <c r="AK73" s="294"/>
      <c r="AL73" s="294"/>
      <c r="AM73" s="294"/>
      <c r="AN73" s="294"/>
      <c r="AO73" s="294"/>
      <c r="AP73" s="294"/>
      <c r="AQ73" s="294"/>
      <c r="AR73" s="294"/>
    </row>
    <row r="74" spans="1:46" ht="13.2" hidden="1"/>
  </sheetData>
  <sheetProtection algorithmName="SHA-512" hashValue="IkRqbqCwtXvfAyrzCBfB0nTyOrFNmDqC6lk4mpjPk7wbL1JDVujPeFgb8xzXE2t5p4R13g7MWyugF7Ym7pwWYg==" saltValue="sopdeeG5RnppMkqwiMa+L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cols>
    <col min="1" max="125" width="2.441406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c r="B2" s="291"/>
      <c r="DG2" s="291"/>
    </row>
    <row r="3" spans="2:125" ht="13.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row r="5" spans="2:125" ht="13.2"/>
    <row r="6" spans="2:125" ht="13.2"/>
    <row r="7" spans="2:125" ht="13.2"/>
    <row r="8" spans="2:125" ht="13.2"/>
    <row r="9" spans="2:125" ht="13.2">
      <c r="DU9" s="291"/>
    </row>
    <row r="10" spans="2:125" ht="13.2"/>
    <row r="11" spans="2:125" ht="13.2"/>
    <row r="12" spans="2:125" ht="13.2"/>
    <row r="13" spans="2:125" ht="13.2"/>
    <row r="14" spans="2:125" ht="13.2"/>
    <row r="15" spans="2:125" ht="13.2"/>
    <row r="16" spans="2:125" ht="13.2"/>
    <row r="17" spans="125:125" ht="13.2">
      <c r="DU17" s="291"/>
    </row>
    <row r="18" spans="125:125" ht="13.2"/>
    <row r="19" spans="125:125" ht="13.2"/>
    <row r="20" spans="125:125" ht="13.2">
      <c r="DU20" s="291"/>
    </row>
    <row r="21" spans="125:125" ht="13.2">
      <c r="DU21" s="291"/>
    </row>
    <row r="22" spans="125:125" ht="13.2"/>
    <row r="23" spans="125:125" ht="13.2"/>
    <row r="24" spans="125:125" ht="13.2"/>
    <row r="25" spans="125:125" ht="13.2"/>
    <row r="26" spans="125:125" ht="13.2"/>
    <row r="27" spans="125:125" ht="13.2"/>
    <row r="28" spans="125:125" ht="13.2">
      <c r="DU28" s="291"/>
    </row>
    <row r="29" spans="125:125" ht="13.2"/>
    <row r="30" spans="125:125" ht="13.2"/>
    <row r="31" spans="125:125" ht="13.2"/>
    <row r="32" spans="125:125" ht="13.2"/>
    <row r="33" spans="2:125" ht="13.2">
      <c r="B33" s="291"/>
      <c r="G33" s="291"/>
      <c r="I33" s="291"/>
    </row>
    <row r="34" spans="2:125" ht="13.2">
      <c r="C34" s="291"/>
      <c r="P34" s="291"/>
      <c r="DE34" s="291"/>
      <c r="DH34" s="291"/>
    </row>
    <row r="35" spans="2:125" ht="13.2">
      <c r="D35" s="291"/>
      <c r="E35" s="291"/>
      <c r="DG35" s="291"/>
      <c r="DJ35" s="291"/>
      <c r="DP35" s="291"/>
      <c r="DQ35" s="291"/>
      <c r="DR35" s="291"/>
      <c r="DS35" s="291"/>
      <c r="DT35" s="291"/>
      <c r="DU35" s="291"/>
    </row>
    <row r="36" spans="2:125" ht="13.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c r="DU37" s="291"/>
    </row>
    <row r="38" spans="2:125" ht="13.2">
      <c r="DT38" s="291"/>
      <c r="DU38" s="291"/>
    </row>
    <row r="39" spans="2:125" ht="13.2"/>
    <row r="40" spans="2:125" ht="13.2">
      <c r="DH40" s="291"/>
    </row>
    <row r="41" spans="2:125" ht="13.2">
      <c r="DE41" s="291"/>
    </row>
    <row r="42" spans="2:125" ht="13.2">
      <c r="DG42" s="291"/>
      <c r="DJ42" s="291"/>
    </row>
    <row r="43" spans="2:125" ht="13.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c r="DU44" s="291"/>
    </row>
    <row r="45" spans="2:125" ht="13.2"/>
    <row r="46" spans="2:125" ht="13.2"/>
    <row r="47" spans="2:125" ht="13.2"/>
    <row r="48" spans="2:125" ht="13.2">
      <c r="DT48" s="291"/>
      <c r="DU48" s="291"/>
    </row>
    <row r="49" spans="120:125" ht="13.2">
      <c r="DU49" s="291"/>
    </row>
    <row r="50" spans="120:125" ht="13.2">
      <c r="DU50" s="291"/>
    </row>
    <row r="51" spans="120:125" ht="13.2">
      <c r="DP51" s="291"/>
      <c r="DQ51" s="291"/>
      <c r="DR51" s="291"/>
      <c r="DS51" s="291"/>
      <c r="DT51" s="291"/>
      <c r="DU51" s="291"/>
    </row>
    <row r="52" spans="120:125" ht="13.2"/>
    <row r="53" spans="120:125" ht="13.2"/>
    <row r="54" spans="120:125" ht="13.2">
      <c r="DU54" s="291"/>
    </row>
    <row r="55" spans="120:125" ht="13.2"/>
    <row r="56" spans="120:125" ht="13.2"/>
    <row r="57" spans="120:125" ht="13.2"/>
    <row r="58" spans="120:125" ht="13.2">
      <c r="DU58" s="291"/>
    </row>
    <row r="59" spans="120:125" ht="13.2"/>
    <row r="60" spans="120:125" ht="13.2"/>
    <row r="61" spans="120:125" ht="13.2"/>
    <row r="62" spans="120:125" ht="13.2"/>
    <row r="63" spans="120:125" ht="13.2">
      <c r="DU63" s="291"/>
    </row>
    <row r="64" spans="120:125" ht="13.2">
      <c r="DT64" s="291"/>
      <c r="DU64" s="291"/>
    </row>
    <row r="65" spans="123:125" ht="13.2"/>
    <row r="66" spans="123:125" ht="13.2"/>
    <row r="67" spans="123:125" ht="13.2"/>
    <row r="68" spans="123:125" ht="13.2"/>
    <row r="69" spans="123:125" ht="13.2">
      <c r="DS69" s="291"/>
      <c r="DT69" s="291"/>
      <c r="DU69" s="291"/>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91"/>
    </row>
    <row r="83" spans="116:125" ht="13.2">
      <c r="DM83" s="291"/>
      <c r="DN83" s="291"/>
      <c r="DO83" s="291"/>
      <c r="DP83" s="291"/>
      <c r="DQ83" s="291"/>
      <c r="DR83" s="291"/>
      <c r="DS83" s="291"/>
      <c r="DT83" s="291"/>
      <c r="DU83" s="291"/>
    </row>
    <row r="84" spans="116:125" ht="13.2"/>
    <row r="85" spans="116:125" ht="13.2"/>
    <row r="86" spans="116:125" ht="13.2"/>
    <row r="87" spans="116:125" ht="13.2"/>
    <row r="88" spans="116:125" ht="13.2">
      <c r="DU88" s="291"/>
    </row>
    <row r="89" spans="116:125" ht="13.2"/>
    <row r="90" spans="116:125" ht="13.2"/>
    <row r="91" spans="116:125" ht="13.2"/>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567</v>
      </c>
    </row>
    <row r="120" spans="125:125" ht="13.5" hidden="1" customHeight="1"/>
    <row r="121" spans="125:125" ht="13.5" hidden="1" customHeight="1">
      <c r="DU121" s="291"/>
    </row>
  </sheetData>
  <sheetProtection algorithmName="SHA-512" hashValue="sYIvQ7Fpg7U8dNQR1loNTJgr5ax3lSnnKnahCttlCgmt+AhzKfTYQ3/BRphQkwn9RqGM6tJdREi4MulSKoJGRw==" saltValue="Am5TMIAUJXidQ/QwBSY42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cols>
    <col min="1" max="125" width="2.441406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c r="B2" s="291"/>
      <c r="T2" s="291"/>
    </row>
    <row r="3" spans="1:125" ht="13.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91"/>
      <c r="G33" s="291"/>
      <c r="I33" s="291"/>
    </row>
    <row r="34" spans="2:125" ht="13.2">
      <c r="C34" s="291"/>
      <c r="P34" s="291"/>
      <c r="R34" s="291"/>
      <c r="U34" s="291"/>
    </row>
    <row r="35" spans="2:125" ht="13.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c r="F36" s="291"/>
      <c r="H36" s="291"/>
      <c r="J36" s="291"/>
      <c r="K36" s="291"/>
      <c r="L36" s="291"/>
      <c r="M36" s="291"/>
      <c r="N36" s="291"/>
      <c r="O36" s="291"/>
      <c r="Q36" s="291"/>
      <c r="S36" s="291"/>
      <c r="V36" s="291"/>
    </row>
    <row r="37" spans="2:125" ht="13.2"/>
    <row r="38" spans="2:125" ht="13.2"/>
    <row r="39" spans="2:125" ht="13.2"/>
    <row r="40" spans="2:125" ht="13.2">
      <c r="U40" s="291"/>
    </row>
    <row r="41" spans="2:125" ht="13.2">
      <c r="R41" s="291"/>
    </row>
    <row r="42" spans="2:125" ht="13.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c r="Q43" s="291"/>
      <c r="S43" s="291"/>
      <c r="V43" s="291"/>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568</v>
      </c>
    </row>
  </sheetData>
  <sheetProtection algorithmName="SHA-512" hashValue="5lPJcDghxSBcIfWmUFhGeaUCWkZ+VSLR030gbVEDByk42ca4XDc6NrkjkABEY7HMC0QbA4IU0brqhDaOtvcxvw==" saltValue="7U34l21xBizIijemmDEI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569</v>
      </c>
      <c r="G46" s="8" t="s">
        <v>570</v>
      </c>
      <c r="H46" s="8" t="s">
        <v>571</v>
      </c>
      <c r="I46" s="8" t="s">
        <v>572</v>
      </c>
      <c r="J46" s="9" t="s">
        <v>573</v>
      </c>
    </row>
    <row r="47" spans="2:10" ht="57.75" customHeight="1">
      <c r="B47" s="10"/>
      <c r="C47" s="1198" t="s">
        <v>3</v>
      </c>
      <c r="D47" s="1198"/>
      <c r="E47" s="1199"/>
      <c r="F47" s="11">
        <v>7.57</v>
      </c>
      <c r="G47" s="12">
        <v>7.44</v>
      </c>
      <c r="H47" s="12">
        <v>6.42</v>
      </c>
      <c r="I47" s="12">
        <v>7.61</v>
      </c>
      <c r="J47" s="13">
        <v>7.55</v>
      </c>
    </row>
    <row r="48" spans="2:10" ht="57.75" customHeight="1">
      <c r="B48" s="14"/>
      <c r="C48" s="1200" t="s">
        <v>4</v>
      </c>
      <c r="D48" s="1200"/>
      <c r="E48" s="1201"/>
      <c r="F48" s="15">
        <v>1.98</v>
      </c>
      <c r="G48" s="16">
        <v>0.93</v>
      </c>
      <c r="H48" s="16">
        <v>1.28</v>
      </c>
      <c r="I48" s="16">
        <v>0.49</v>
      </c>
      <c r="J48" s="17">
        <v>0.57999999999999996</v>
      </c>
    </row>
    <row r="49" spans="2:10" ht="57.75" customHeight="1" thickBot="1">
      <c r="B49" s="18"/>
      <c r="C49" s="1202" t="s">
        <v>5</v>
      </c>
      <c r="D49" s="1202"/>
      <c r="E49" s="1203"/>
      <c r="F49" s="19" t="s">
        <v>574</v>
      </c>
      <c r="G49" s="20" t="s">
        <v>575</v>
      </c>
      <c r="H49" s="20">
        <v>0.47</v>
      </c>
      <c r="I49" s="20">
        <v>0.49</v>
      </c>
      <c r="J49" s="21">
        <v>0.08</v>
      </c>
    </row>
    <row r="50" spans="2:10" ht="13.5" customHeight="1"/>
  </sheetData>
  <sheetProtection algorithmName="SHA-512" hashValue="J9g4TZERkwp1Fqx152y2vTtsl9qjWBwEKnFxRijq//BOJ9O9VxCkV3EDjlGCt/jBRkmD/TuMSoZgAUWDQsGfeg==" saltValue="CqMAEWyF3G6b3aZaxpGa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早水　健児(911847)</dc:creator>
  <cp:lastModifiedBy>さいたま市</cp:lastModifiedBy>
  <cp:lastPrinted>2021-03-19T02:53:54Z</cp:lastPrinted>
  <dcterms:created xsi:type="dcterms:W3CDTF">2021-03-17T14:48:12Z</dcterms:created>
  <dcterms:modified xsi:type="dcterms:W3CDTF">2021-03-30T23:35:30Z</dcterms:modified>
</cp:coreProperties>
</file>