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D09054BD_F968_4FE8_915E_01AB27B6228D_.wvu.Cols" localSheetId="2" hidden="1">'各会計、関係団体の財政状況及び健全化判断比率'!$EB:$XFD</definedName>
    <definedName name="Z_D09054BD_F968_4FE8_915E_01AB27B6228D_.wvu.Cols" localSheetId="4" hidden="1">'経常経費分析表（経常収支比率の分析）'!$AI:$XFD</definedName>
    <definedName name="Z_D09054BD_F968_4FE8_915E_01AB27B6228D_.wvu.Cols" localSheetId="5" hidden="1">'経常経費分析表（人件費・公債費・普通建設事業費の分析）'!$Q:$XFD</definedName>
    <definedName name="Z_D09054BD_F968_4FE8_915E_01AB27B6228D_.wvu.Cols" localSheetId="3" hidden="1">財政比較分析表!$AK:$XFD</definedName>
    <definedName name="Z_D09054BD_F968_4FE8_915E_01AB27B6228D_.wvu.Cols" localSheetId="10" hidden="1">'実質公債費比率（分子）の構造'!$V:$XFD</definedName>
    <definedName name="Z_D09054BD_F968_4FE8_915E_01AB27B6228D_.wvu.Cols" localSheetId="8" hidden="1">実質収支比率等に係る経年分析!$Q:$XFD</definedName>
    <definedName name="Z_D09054BD_F968_4FE8_915E_01AB27B6228D_.wvu.Cols" localSheetId="11" hidden="1">'将来負担比率（分子）の構造'!$T:$XFD</definedName>
    <definedName name="Z_D09054BD_F968_4FE8_915E_01AB27B6228D_.wvu.Cols" localSheetId="6" hidden="1">'性質別歳出決算分析表（住民一人当たりのコスト）'!$AI:$XFD</definedName>
    <definedName name="Z_D09054BD_F968_4FE8_915E_01AB27B6228D_.wvu.Cols" localSheetId="0" hidden="1">総括表!$DP:$XFD</definedName>
    <definedName name="Z_D09054BD_F968_4FE8_915E_01AB27B6228D_.wvu.Cols" localSheetId="1" hidden="1">普通会計の状況!$EN:$XFD</definedName>
    <definedName name="Z_D09054BD_F968_4FE8_915E_01AB27B6228D_.wvu.Cols" localSheetId="7" hidden="1">'目的別歳出決算分析表（住民一人当たりのコスト）'!$AI:$XFD</definedName>
    <definedName name="Z_D09054BD_F968_4FE8_915E_01AB27B6228D_.wvu.Cols" localSheetId="9" hidden="1">連結実質赤字比率に係る赤字・黒字の構成分析!$Q:$XFD</definedName>
    <definedName name="Z_D09054BD_F968_4FE8_915E_01AB27B6228D_.wvu.Rows" localSheetId="2" hidden="1">'各会計、関係団体の財政状況及び健全化判断比率'!$137:$1048576,'各会計、関係団体の財政状況及び健全化判断比率'!$89:$101,'各会計、関係団体の財政状況及び健全化判断比率'!$135:$136</definedName>
    <definedName name="Z_D09054BD_F968_4FE8_915E_01AB27B6228D_.wvu.Rows" localSheetId="4" hidden="1">'経常経費分析表（経常収支比率の分析）'!$103:$1048576,'経常経費分析表（経常収支比率の分析）'!$89:$102</definedName>
    <definedName name="Z_D09054BD_F968_4FE8_915E_01AB27B6228D_.wvu.Rows" localSheetId="5" hidden="1">'経常経費分析表（人件費・公債費・普通建設事業費の分析）'!$75:$1048576,'経常経費分析表（人件費・公債費・普通建設事業費の分析）'!$67:$74</definedName>
    <definedName name="Z_D09054BD_F968_4FE8_915E_01AB27B6228D_.wvu.Rows" localSheetId="3" hidden="1">財政比較分析表!$111:$1048576,財政比較分析表!$98:$110</definedName>
    <definedName name="Z_D09054BD_F968_4FE8_915E_01AB27B6228D_.wvu.Rows" localSheetId="10" hidden="1">'実質公債費比率（分子）の構造'!$57:$1048576</definedName>
    <definedName name="Z_D09054BD_F968_4FE8_915E_01AB27B6228D_.wvu.Rows" localSheetId="8" hidden="1">実質収支比率等に係る経年分析!$54:$1048576,実質収支比率等に係る経年分析!$51:$53</definedName>
    <definedName name="Z_D09054BD_F968_4FE8_915E_01AB27B6228D_.wvu.Rows" localSheetId="11" hidden="1">'将来負担比率（分子）の構造'!$87:$1048576,'将来負担比率（分子）の構造'!$56:$86</definedName>
    <definedName name="Z_D09054BD_F968_4FE8_915E_01AB27B6228D_.wvu.Rows" localSheetId="6" hidden="1">'性質別歳出決算分析表（住民一人当たりのコスト）'!$133:$1048576,'性質別歳出決算分析表（住民一人当たりのコスト）'!$117:$132</definedName>
    <definedName name="Z_D09054BD_F968_4FE8_915E_01AB27B6228D_.wvu.Rows" localSheetId="0" hidden="1">総括表!$60:$1048576,総括表!$57:$59</definedName>
    <definedName name="Z_D09054BD_F968_4FE8_915E_01AB27B6228D_.wvu.Rows" localSheetId="1" hidden="1">普通会計の状況!$52:$1048576,普通会計の状況!$50:$51</definedName>
    <definedName name="Z_D09054BD_F968_4FE8_915E_01AB27B6228D_.wvu.Rows" localSheetId="7" hidden="1">'目的別歳出決算分析表（住民一人当たりのコスト）'!$133:$1048576,'目的別歳出決算分析表（住民一人当たりのコスト）'!$117:$132</definedName>
    <definedName name="Z_D09054BD_F968_4FE8_915E_01AB27B6228D_.wvu.Rows" localSheetId="9" hidden="1">連結実質赤字比率に係る赤字・黒字の構成分析!$46:$1048576</definedName>
  </definedNames>
  <calcPr calcId="162913"/>
  <customWorkbookViews>
    <customWorkbookView name="さいたま市 - 個人用ビュー" guid="{D09054BD-F968-4FE8-915E-01AB27B6228D}" mergeInterval="0" personalView="1" maximized="1" xWindow="-8" yWindow="-8" windowWidth="1382" windowHeight="744" activeSheetId="4"/>
  </customWorkbookViews>
</workbook>
</file>

<file path=xl/calcChain.xml><?xml version="1.0" encoding="utf-8"?>
<calcChain xmlns="http://schemas.openxmlformats.org/spreadsheetml/2006/main">
  <c r="AA33" i="3" l="1"/>
  <c r="AA32" i="3"/>
  <c r="AA31" i="3"/>
  <c r="AA35" i="3"/>
  <c r="AA30" i="3"/>
  <c r="AA29" i="3"/>
  <c r="AA28" i="3"/>
  <c r="BG35" i="1" l="1"/>
  <c r="BG34"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BE38" i="1"/>
  <c r="AM38" i="1"/>
  <c r="U38" i="1"/>
  <c r="BE37" i="1"/>
  <c r="AM37" i="1"/>
  <c r="U37" i="1"/>
  <c r="BE36" i="1"/>
  <c r="C34" i="1"/>
  <c r="C35" i="1" l="1"/>
  <c r="C36" i="1" s="1"/>
  <c r="C37" i="1" s="1"/>
  <c r="C38" i="1" s="1"/>
  <c r="C39"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U34" i="1" l="1"/>
  <c r="U35" i="1" s="1"/>
  <c r="U36" i="1" s="1"/>
  <c r="BE34" i="1" l="1"/>
  <c r="BE35" i="1" s="1"/>
  <c r="AM34" i="1"/>
  <c r="AM35" i="1" s="1"/>
  <c r="AM36" i="1" s="1"/>
  <c r="BW34" i="1" l="1"/>
  <c r="BW35" i="1" s="1"/>
  <c r="BW36" i="1" s="1"/>
  <c r="BW37" i="1" s="1"/>
  <c r="BW38"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<sst xmlns="http://schemas.openxmlformats.org/spreadsheetml/2006/main" count="1188" uniqueCount="608">
  <si>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</si>
  <si>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</si>
  <si>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</si>
  <si>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</si>
  <si>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</si>
  <si>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</si>
  <si>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</si>
  <si>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</si>
  <si>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</si>
  <si>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</si>
  <si>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</si>
  <si>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</si>
  <si>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</si>
  <si>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</si>
  <si>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</si>
  <si>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</si>
  <si>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</si>
  <si>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</si>
  <si>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</si>
  <si>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</si>
  <si>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</si>
  <si>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</si>
  <si>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</si>
  <si>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</si>
  <si>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</si>
  <si>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</si>
  <si>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</si>
  <si>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</si>
  <si>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</si>
  <si>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</si>
  <si>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</si>
  <si>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</si>
  <si>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</si>
  <si>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</si>
  <si>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</si>
  <si>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</si>
  <si>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</si>
  <si>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</si>
  <si>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</si>
  <si>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</si>
  <si>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</si>
  <si>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</si>
  <si>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</si>
  <si>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</si>
  <si>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</si>
  <si>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</si>
  <si>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</si>
  <si>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</si>
  <si>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</si>
  <si>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</si>
  <si>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</si>
  <si>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</si>
  <si>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</si>
  <si>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</si>
  <si>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</si>
  <si>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</si>
  <si>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</si>
  <si>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</si>
  <si>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</si>
  <si>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</si>
  <si>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</si>
  <si>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</si>
  <si>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</si>
  <si>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</si>
  <si>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</si>
  <si>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</si>
  <si>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</si>
  <si>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</si>
  <si>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</si>
  <si>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</si>
  <si>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</si>
  <si>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</si>
  <si>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</si>
  <si>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</si>
  <si>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</si>
  <si>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</si>
  <si>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</si>
  <si>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</si>
  <si>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</si>
  <si>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</si>
  <si>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</si>
  <si>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</si>
  <si>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</si>
  <si>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</si>
  <si>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</si>
  <si>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</si>
  <si>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</si>
  <si>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</si>
  <si>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</si>
  <si>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</si>
  <si>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</si>
  <si>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</si>
  <si>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</si>
  <si>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</si>
  <si>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</si>
  <si>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</si>
  <si>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</si>
  <si>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</si>
  <si>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</si>
  <si>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</si>
  <si>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</si>
  <si>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</si>
  <si>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</si>
  <si>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</si>
  <si>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</si>
  <si>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</si>
  <si>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</si>
  <si>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</si>
  <si>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</si>
  <si>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</si>
  <si>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</si>
  <si>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</si>
  <si>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</si>
  <si>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</si>
  <si>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</si>
  <si>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</si>
  <si>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</si>
  <si>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</si>
  <si>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</si>
  <si>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</si>
  <si>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</si>
  <si>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</si>
  <si>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</si>
  <si>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</si>
  <si>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</si>
  <si>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</si>
  <si>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</si>
  <si>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</si>
  <si>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</si>
  <si>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</si>
  <si>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</si>
  <si>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</si>
  <si>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</si>
  <si>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</si>
  <si>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</si>
  <si>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</si>
  <si>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</si>
  <si>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</si>
  <si>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</si>
  <si>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</si>
  <si>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</si>
  <si>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</si>
  <si>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</si>
  <si>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</si>
  <si>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</si>
  <si>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</si>
  <si>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</si>
  <si>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</si>
  <si>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</si>
  <si>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</si>
  <si>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</si>
  <si>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</si>
  <si>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</si>
  <si>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</si>
  <si>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</si>
  <si>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</si>
  <si>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</si>
  <si>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</si>
  <si>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</si>
  <si>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</si>
  <si>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</si>
  <si>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</si>
  <si>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</si>
  <si>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</si>
  <si>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</si>
  <si>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</si>
  <si>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</si>
  <si>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</si>
  <si>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</si>
  <si>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</si>
  <si>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</si>
  <si>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</si>
  <si>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</si>
  <si>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</si>
  <si>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</si>
  <si>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</si>
  <si>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</si>
  <si>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</si>
  <si>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</si>
  <si>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</si>
  <si>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</si>
  <si>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</si>
  <si>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</si>
  <si>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</si>
  <si>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</si>
  <si>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</si>
  <si>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</si>
  <si>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</si>
  <si>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</si>
  <si>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</si>
  <si>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</si>
  <si>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</si>
  <si>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</si>
  <si>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</si>
  <si>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</si>
  <si>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</si>
  <si>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</si>
  <si>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埼玉県さいたま市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</si>
  <si>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</si>
  <si>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</si>
  <si>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</si>
  <si>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</si>
  <si>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</si>
  <si>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</si>
  <si>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</si>
  <si>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</si>
  <si>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</si>
  <si>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</si>
  <si>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</si>
  <si>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</si>
  <si>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</si>
  <si>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</si>
  <si>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</si>
  <si>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</si>
  <si>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</si>
  <si>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</si>
  <si>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</si>
  <si>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</si>
  <si>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</si>
  <si>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</si>
  <si>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</si>
  <si>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</si>
  <si>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</si>
  <si>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</si>
  <si>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</si>
  <si>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</si>
  <si>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</si>
  <si>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</si>
  <si>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</si>
  <si>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</si>
  <si>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</si>
  <si>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</si>
  <si>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</si>
  <si>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</si>
  <si>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</si>
  <si>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</si>
  <si>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</si>
  <si>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</si>
  <si>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</si>
  <si>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</si>
  <si>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</si>
  <si>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</si>
  <si>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</si>
  <si>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</si>
  <si>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</si>
  <si>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</si>
  <si>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</si>
  <si>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</si>
  <si>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</si>
  <si>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</si>
  <si>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</si>
  <si>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</si>
  <si>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</si>
  <si>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</si>
  <si>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</si>
  <si>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</si>
  <si>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</si>
  <si>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</si>
  <si>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</si>
  <si>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</si>
  <si>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</si>
  <si>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</si>
  <si>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</si>
  <si>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</si>
  <si>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</si>
  <si>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</si>
  <si>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</si>
  <si>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</si>
  <si>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</si>
  <si>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</si>
  <si>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</si>
  <si>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</si>
  <si>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</si>
  <si>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</si>
  <si>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</si>
  <si>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</si>
  <si>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</si>
  <si>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</si>
  <si>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</si>
  <si>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</si>
  <si>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</si>
  <si>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</si>
  <si>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</si>
  <si>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</si>
  <si>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</si>
  <si>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</si>
  <si>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</si>
  <si>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</si>
  <si>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</si>
  <si>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</si>
  <si>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</si>
  <si>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</si>
  <si>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</si>
  <si>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</si>
  <si>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</si>
  <si>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</si>
  <si>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</si>
  <si>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</si>
  <si>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</si>
  <si>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</si>
  <si>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</si>
  <si>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</si>
  <si>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</si>
  <si>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</si>
  <si>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</si>
  <si>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</si>
  <si>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</si>
  <si>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</si>
  <si>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</si>
  <si>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</si>
  <si>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</si>
  <si>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</si>
  <si>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</si>
  <si>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</si>
  <si>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</si>
  <si>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</si>
  <si>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</si>
  <si>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</si>
  <si>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</si>
  <si>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</si>
  <si>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</si>
  <si>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</si>
  <si>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</si>
  <si>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</si>
  <si>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</si>
  <si>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</si>
  <si>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</si>
  <si>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</si>
  <si>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</si>
  <si>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</si>
  <si>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</si>
  <si>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</si>
  <si>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</si>
  <si>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</si>
  <si>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</si>
  <si>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</si>
  <si>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</si>
  <si>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</si>
  <si>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</si>
  <si>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</si>
  <si>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</si>
  <si>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</si>
  <si>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</si>
  <si>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</si>
  <si>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</si>
  <si>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</si>
  <si>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埼玉県さいたま市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</si>
  <si>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</si>
  <si>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</si>
  <si>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</si>
  <si>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</si>
  <si>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</si>
  <si>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</si>
  <si>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</si>
  <si>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</si>
  <si>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</si>
  <si>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</si>
  <si>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</si>
  <si>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</si>
  <si>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</si>
  <si>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</si>
  <si>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</si>
  <si>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</si>
  <si>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</si>
  <si>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</si>
  <si>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</si>
  <si>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</si>
  <si>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</si>
  <si>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さいたま市用地先行取得事業特別会計</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</si>
  <si>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</si>
  <si>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</si>
  <si>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</si>
  <si>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</si>
  <si>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</si>
  <si>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</si>
  <si>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</si>
  <si>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</si>
  <si>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</si>
  <si>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</si>
  <si>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</si>
  <si>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</si>
  <si>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</si>
  <si>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</si>
  <si>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</si>
  <si>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</si>
  <si>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</si>
  <si>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</si>
  <si>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</si>
  <si>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</si>
  <si>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</si>
  <si>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</si>
  <si>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</si>
  <si>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さいたま市下水道事業会計</t>
    <phoneticPr fontId="5"/>
  </si>
  <si>
    <t>さいたま市食肉中央卸売市場及びと畜場事業特別会計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</si>
  <si>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</si>
  <si>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</si>
  <si>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</si>
  <si>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</si>
  <si>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</si>
  <si>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</si>
  <si>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</si>
  <si>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</si>
  <si>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</si>
  <si>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</si>
  <si>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</si>
  <si>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</si>
  <si>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</si>
  <si>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</si>
  <si>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</si>
  <si>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</si>
  <si>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</si>
  <si>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</si>
  <si>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</si>
  <si>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</si>
  <si>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</si>
  <si>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</si>
  <si>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</si>
  <si>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</si>
  <si>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</si>
  <si>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</si>
  <si>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</si>
  <si>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</si>
  <si>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</si>
  <si>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</si>
  <si>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</si>
  <si>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</si>
  <si>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</si>
  <si>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</si>
  <si>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</si>
  <si>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</si>
  <si>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</si>
  <si>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</si>
  <si>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</si>
  <si>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</si>
  <si>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</si>
  <si>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</si>
  <si>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</si>
  <si>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</si>
  <si>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</si>
  <si>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</si>
  <si>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</si>
  <si>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</si>
  <si>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</si>
  <si>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</si>
  <si>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</si>
  <si>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</si>
  <si>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</si>
  <si>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</si>
  <si>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</si>
  <si>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</si>
  <si>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</si>
  <si>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</si>
  <si>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</si>
  <si>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</si>
  <si>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さいたま市浦和東部第一特定土地区画整理事業特別会計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</si>
  <si>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</si>
  <si>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さいたま市東浦和第二土地区画整理事業特別会計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</si>
  <si>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</si>
  <si>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</si>
  <si>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</si>
  <si>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</si>
  <si>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</si>
  <si>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</si>
  <si>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</si>
  <si>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</si>
  <si>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</si>
  <si>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</si>
  <si>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</si>
  <si>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</si>
  <si>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</si>
  <si>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</si>
  <si>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</si>
  <si>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</si>
  <si>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</si>
  <si>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</si>
  <si>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</si>
  <si>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</si>
  <si>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</si>
  <si>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</si>
  <si>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</si>
  <si>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</si>
  <si>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</si>
  <si>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</si>
  <si>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</si>
  <si>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</si>
  <si>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</si>
  <si>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</si>
  <si>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</si>
  <si>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</si>
  <si>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</si>
  <si>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</si>
  <si>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</si>
  <si>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</si>
  <si>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</si>
  <si>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</si>
  <si>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</si>
  <si>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</si>
  <si>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</si>
  <si>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</si>
  <si>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</si>
  <si>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</si>
  <si>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</si>
  <si>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</si>
  <si>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</si>
  <si>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</si>
  <si>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</si>
  <si>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</si>
  <si>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</si>
  <si>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</si>
  <si>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</si>
  <si>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</si>
  <si>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</si>
  <si>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</si>
  <si>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</si>
  <si>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</si>
  <si>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</si>
  <si>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</si>
  <si>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</si>
  <si>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</si>
  <si>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</si>
  <si>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</si>
  <si>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</si>
  <si>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</si>
  <si>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</si>
  <si>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</si>
  <si>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</si>
  <si>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</si>
  <si>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</si>
  <si>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</si>
  <si>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</si>
  <si>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</si>
  <si>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</si>
  <si>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</si>
  <si>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</si>
  <si>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</si>
  <si>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</si>
  <si>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</si>
  <si>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</si>
  <si>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</si>
  <si>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</si>
  <si>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 0.34</t>
  </si>
  <si>
    <t>▲ 0.88</t>
  </si>
  <si>
    <t>さいたま市水道事業会計</t>
  </si>
  <si>
    <t>さいたま市病院事業会計</t>
  </si>
  <si>
    <t>さいたま市下水道事業会計</t>
  </si>
  <si>
    <t>一般会計</t>
  </si>
  <si>
    <t>さいたま市介護保険事業特別会計</t>
  </si>
  <si>
    <t>さいたま市国民健康保険事業特別会計</t>
  </si>
  <si>
    <t>さいたま市後期高齢者医療事業特別会計</t>
  </si>
  <si>
    <t>さいたま市母子父子寡婦福祉資金貸付事業特別会計</t>
  </si>
  <si>
    <t>その他会計（赤字）</t>
  </si>
  <si>
    <t>その他会計（黒字）</t>
  </si>
  <si>
    <t>-</t>
    <phoneticPr fontId="2"/>
  </si>
  <si>
    <t>-</t>
    <phoneticPr fontId="2"/>
  </si>
  <si>
    <t>-</t>
    <phoneticPr fontId="2"/>
  </si>
  <si>
    <t>-</t>
    <phoneticPr fontId="2"/>
  </si>
  <si>
    <t>彩の国さいたま人づくり広域連合</t>
    <phoneticPr fontId="2"/>
  </si>
  <si>
    <t>埼玉県都市競艇組合</t>
    <phoneticPr fontId="2"/>
  </si>
  <si>
    <t>埼玉県浦和競馬組合</t>
    <phoneticPr fontId="2"/>
  </si>
  <si>
    <t>埼玉県後期高齢者医療広域連合（一般会計）</t>
    <phoneticPr fontId="2"/>
  </si>
  <si>
    <t>埼玉県後期高齢者医療広域連合（特別会計）</t>
    <phoneticPr fontId="2"/>
  </si>
  <si>
    <t>公益財団法人さいたま市体育協会</t>
    <phoneticPr fontId="2"/>
  </si>
  <si>
    <t>公益財団法人さいたま市文化振興事業団</t>
    <phoneticPr fontId="2"/>
  </si>
  <si>
    <t>一般財団法人さいたま市浦和地域医療センター</t>
    <phoneticPr fontId="2"/>
  </si>
  <si>
    <t>公益財団法人さいたま市産業創造財団</t>
    <phoneticPr fontId="2"/>
  </si>
  <si>
    <t>公益社団法人さいたま観光国際協会</t>
    <phoneticPr fontId="2"/>
  </si>
  <si>
    <t>公益財団法人さいたま市公園緑地協会</t>
    <phoneticPr fontId="2"/>
  </si>
  <si>
    <t>一般財団法人さいたま市都市整備公社</t>
    <phoneticPr fontId="2"/>
  </si>
  <si>
    <t>北浦和ターミナルビル株式会社</t>
    <phoneticPr fontId="2"/>
  </si>
  <si>
    <t>与野都市開発株式会社</t>
    <phoneticPr fontId="2"/>
  </si>
  <si>
    <t>岩槻都市振興株式会社</t>
    <phoneticPr fontId="2"/>
  </si>
  <si>
    <t>一般財団法人さいたま市土地区画整理協会</t>
    <phoneticPr fontId="2"/>
  </si>
  <si>
    <t>社会福祉法人邑元会</t>
    <phoneticPr fontId="2"/>
  </si>
  <si>
    <t>〇</t>
    <phoneticPr fontId="2"/>
  </si>
  <si>
    <t>埼玉高速鉄道株式会社</t>
    <phoneticPr fontId="2"/>
  </si>
  <si>
    <t>大間木水深特定土地区画整理組合</t>
    <phoneticPr fontId="2"/>
  </si>
  <si>
    <t>大門第二特定土地区画整理組合</t>
    <phoneticPr fontId="2"/>
  </si>
  <si>
    <t>大門上・下野田特定土地区画整理組合</t>
    <phoneticPr fontId="2"/>
  </si>
  <si>
    <t>大谷口・太田窪土地区画整理組合</t>
    <phoneticPr fontId="2"/>
  </si>
  <si>
    <t>丸ヶ崎土地区画整理組合</t>
    <phoneticPr fontId="2"/>
  </si>
  <si>
    <t>七里駅北側特定土地区画整理組合</t>
    <phoneticPr fontId="2"/>
  </si>
  <si>
    <t>台・一ノ久保特定土地区画整理組合</t>
    <phoneticPr fontId="2"/>
  </si>
  <si>
    <t>大和田特定土地区画整理組合</t>
    <phoneticPr fontId="2"/>
  </si>
  <si>
    <t>中川第一特定土地区画整理組合</t>
    <phoneticPr fontId="2"/>
  </si>
  <si>
    <t>土呂農住特定土地区画整理組合</t>
    <phoneticPr fontId="2"/>
  </si>
  <si>
    <t>島町西部土地区画整理組合</t>
    <phoneticPr fontId="2"/>
  </si>
  <si>
    <t>内谷・会ノ谷特定土地区画整理組合</t>
    <phoneticPr fontId="2"/>
  </si>
  <si>
    <t>風渡野南特定土地区画整理組合</t>
    <phoneticPr fontId="2"/>
  </si>
  <si>
    <t>蓮沼下特定土地区画整理組合</t>
    <phoneticPr fontId="2"/>
  </si>
  <si>
    <t>-</t>
    <phoneticPr fontId="2"/>
  </si>
  <si>
    <t>-</t>
    <phoneticPr fontId="2"/>
  </si>
  <si>
    <t>-</t>
    <phoneticPr fontId="2"/>
  </si>
  <si>
    <t>宅地造成事業</t>
    <phoneticPr fontId="5"/>
  </si>
  <si>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</si>
  <si>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</si>
  <si>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</si>
  <si>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</si>
  <si>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</si>
  <si>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</si>
  <si>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</si>
  <si>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公債費比率について、類似団体平均値を下回り、健全な財政を維持している。特に近年の将来負担比率については、将来負担額である公営企業等の地方債残高に対する繰出予定額が減少したこと等により、低下している。実質公債費比率については、昨年度から変動はなかったものの、標準財政規模が増加したこと等により、緩やかに低下傾向に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</si>
  <si>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</si>
  <si>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</si>
  <si>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</si>
  <si>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</si>
  <si>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地方債の新規発行を抑制してきた結果、将来負担比率が低下している一方で、有形固定資産減価償却率は前年度と比較して増加している。今後の老朽化が進む公共施設に対し、「さいたま市公共施設マネジメント計画・第1次アクションプラン」に基づき、計画的に建替えや大規模改修等を行っていく必要があるが、地方債の発行に伴い、将来負担比率が増加していくことが見込ま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</si>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</sst>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extLst xmlns:c16r2="http://schemas.microsoft.com/office/drawing/2015/06/chart">
            <c:ext xmlns:c16="http://schemas.microsoft.com/office/drawing/2014/chart" uri="{C3380CC4-5D6E-409C-BE32-E72D297353CC}">
              <c16:uniqueId val="{00000000-8993-4AB9-835D-75101FCFE6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55276</c:v>
                </c:pt>
                <c:pt idx="1">
                  <c:v>51349</c:v>
                </c:pt>
                <c:pt idx="2">
                  <c:v>57976</c:v>
                </c:pt>
                <c:pt idx="3">
                  <c:v>50740</c:v>
                </c:pt>
                <c:pt idx="4">
                  <c:v>47067</c:v>
                </c:pt>
              </c:numCache>
            </c:numRef>
          </c:val>
          <c:smooth val="0"/>
          <c:extLst xmlns:c16r2="http://schemas.microsoft.com/office/drawing/2015/06/chart">
            <c:ext xmlns:c16="http://schemas.microsoft.com/office/drawing/2014/chart" uri="{C3380CC4-5D6E-409C-BE32-E72D297353CC}">
              <c16:uniqueId val="{00000001-8993-4AB9-835D-75101FCFE658}"/>
            </c:ext>
          </c:extLst>
        </c:ser>
        <c:dLbls>
          <c:showLegendKey val="0"/>
          <c:showVal val="0"/>
          <c:showCatName val="0"/>
          <c:showSerName val="0"/>
          <c:showPercent val="0"/>
          <c:showBubbleSize val="0"/>
        </c:dLbls>
        <c:marker val="1"/>
        <c:smooth val="0"/>
        <c:axId val="433048696"/>
        <c:axId val="433517712"/>
      </c:lineChart>
      <c:catAx>
        <c:axId val="433048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517712"/>
        <c:crosses val="autoZero"/>
        <c:auto val="1"/>
        <c:lblAlgn val="ctr"/>
        <c:lblOffset val="100"/>
        <c:tickLblSkip val="1"/>
        <c:tickMarkSkip val="1"/>
        <c:noMultiLvlLbl val="0"/>
      </c:catAx>
      <c:valAx>
        <c:axId val="4335177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048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c:v>
                </c:pt>
                <c:pt idx="1">
                  <c:v>2.44</c:v>
                </c:pt>
                <c:pt idx="2">
                  <c:v>2.34</c:v>
                </c:pt>
                <c:pt idx="3">
                  <c:v>1.98</c:v>
                </c:pt>
                <c:pt idx="4">
                  <c:v>0.93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5.99</c:v>
                </c:pt>
                <c:pt idx="1">
                  <c:v>7.61</c:v>
                </c:pt>
                <c:pt idx="2">
                  <c:v>7.61</c:v>
                </c:pt>
                <c:pt idx="3">
                  <c:v>7.57</c:v>
                </c:pt>
                <c:pt idx="4">
                  <c:v>7.44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9182792"/>
        <c:axId val="43051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-0.82</c:v>
                </c:pt>
                <c:pt idx="1">
                  <c:v>2.63</c:v>
                </c:pt>
                <c:pt idx="2">
                  <c:v>0.13</c:v>
                </c:pt>
                <c:pt idx="3">
                  <c:v>-0.34</c:v>
                </c:pt>
                <c:pt idx="4">
                  <c:v>-0.88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9182792"/>
        <c:axId val="430512128"/>
      </c:lineChart>
      <c:catAx>
        <c:axId val="42918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512128"/>
        <c:crosses val="autoZero"/>
        <c:auto val="1"/>
        <c:lblAlgn val="ctr"/>
        <c:lblOffset val="100"/>
        <c:tickLblSkip val="1"/>
        <c:tickMarkSkip val="1"/>
        <c:noMultiLvlLbl val="0"/>
      </c:catAx>
      <c:valAx>
        <c:axId val="4305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82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さいたま市母子父子寡婦福祉資金貸付事業特別会計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さいたま市国民健康保険事業特別会計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c:v>
                </c:pt>
                <c:pt idx="2">
                  <c:v>#N/A</c:v>
                </c:pt>
                <c:pt idx="3">
                  <c:v>0.59</c:v>
                </c:pt>
                <c:pt idx="4">
                  <c:v>#N/A</c:v>
                </c:pt>
                <c:pt idx="5">
                  <c:v>0.62</c:v>
                </c:pt>
                <c:pt idx="6">
                  <c:v>#N/A</c:v>
                </c:pt>
                <c:pt idx="7">
                  <c:v>0.57999999999999996</c:v>
                </c:pt>
                <c:pt idx="8">
                  <c:v>#N/A</c:v>
                </c:pt>
                <c:pt idx="9">
                  <c:v>0.38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0.24</c:v>
                </c:pt>
                <c:pt idx="4">
                  <c:v>#N/A</c:v>
                </c:pt>
                <c:pt idx="5">
                  <c:v>0.57999999999999996</c:v>
                </c:pt>
                <c:pt idx="6">
                  <c:v>#N/A</c:v>
                </c:pt>
                <c:pt idx="7">
                  <c:v>0.51</c:v>
                </c:pt>
                <c:pt idx="8">
                  <c:v>#N/A</c:v>
                </c:pt>
                <c:pt idx="9">
                  <c:v>0.57999999999999996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1.81</c:v>
                </c:pt>
                <c:pt idx="2">
                  <c:v>#N/A</c:v>
                </c:pt>
                <c:pt idx="3">
                  <c:v>2.44</c:v>
                </c:pt>
                <c:pt idx="4">
                  <c:v>#N/A</c:v>
                </c:pt>
                <c:pt idx="5">
                  <c:v>2.36</c:v>
                </c:pt>
                <c:pt idx="6">
                  <c:v>#N/A</c:v>
                </c:pt>
                <c:pt idx="7">
                  <c:v>2.09</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さいたま市下水道事業会計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0.38</c:v>
                </c:pt>
                <c:pt idx="2">
                  <c:v>#N/A</c:v>
                </c:pt>
                <c:pt idx="3">
                  <c:v>0.42</c:v>
                </c:pt>
                <c:pt idx="4">
                  <c:v>#N/A</c:v>
                </c:pt>
                <c:pt idx="5">
                  <c:v>0.49</c:v>
                </c:pt>
                <c:pt idx="6">
                  <c:v>#N/A</c:v>
                </c:pt>
                <c:pt idx="7">
                  <c:v>0.79</c:v>
                </c:pt>
                <c:pt idx="8">
                  <c:v>#N/A</c:v>
                </c:pt>
                <c:pt idx="9">
                  <c:v>1.28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2.4500000000000002</c:v>
                </c:pt>
                <c:pt idx="2">
                  <c:v>#N/A</c:v>
                </c:pt>
                <c:pt idx="3">
                  <c:v>2.75</c:v>
                </c:pt>
                <c:pt idx="4">
                  <c:v>#N/A</c:v>
                </c:pt>
                <c:pt idx="5">
                  <c:v>2.74</c:v>
                </c:pt>
                <c:pt idx="6">
                  <c:v>#N/A</c:v>
                </c:pt>
                <c:pt idx="7">
                  <c:v>2.64</c:v>
                </c:pt>
                <c:pt idx="8">
                  <c:v>#N/A</c:v>
                </c:pt>
                <c:pt idx="9">
                  <c:v>2.56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5.09</c:v>
                </c:pt>
                <c:pt idx="2">
                  <c:v>#N/A</c:v>
                </c:pt>
                <c:pt idx="3">
                  <c:v>5.44</c:v>
                </c:pt>
                <c:pt idx="4">
                  <c:v>#N/A</c:v>
                </c:pt>
                <c:pt idx="5">
                  <c:v>5.59</c:v>
                </c:pt>
                <c:pt idx="6">
                  <c:v>#N/A</c:v>
                </c:pt>
                <c:pt idx="7">
                  <c:v>5.99</c:v>
                </c:pt>
                <c:pt idx="8">
                  <c:v>#N/A</c:v>
                </c:pt>
                <c:pt idx="9">
                  <c:v>5.42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38721992"/>
        <c:axId val="430800368"/>
      </c:barChart>
      <c:catAx>
        <c:axId val="43872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800368"/>
        <c:crosses val="autoZero"/>
        <c:auto val="1"/>
        <c:lblAlgn val="ctr"/>
        <c:lblOffset val="100"/>
        <c:tickLblSkip val="1"/>
        <c:tickMarkSkip val="1"/>
        <c:noMultiLvlLbl val="0"/>
      </c:catAx>
      <c:valAx>
        <c:axId val="43080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721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40448</c:v>
                </c:pt>
                <c:pt idx="5">
                  <c:v>43301</c:v>
                </c:pt>
                <c:pt idx="8">
                  <c:v>44595</c:v>
                </c:pt>
                <c:pt idx="11">
                  <c:v>40416</c:v>
                </c:pt>
                <c:pt idx="14">
                  <c:v>42135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342</c:v>
                </c:pt>
                <c:pt idx="3">
                  <c:v>343</c:v>
                </c:pt>
                <c:pt idx="6">
                  <c:v>1760</c:v>
                </c:pt>
                <c:pt idx="9">
                  <c:v>352</c:v>
                </c:pt>
                <c:pt idx="12">
                  <c:v>355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6578</c:v>
                </c:pt>
                <c:pt idx="3">
                  <c:v>6650</c:v>
                </c:pt>
                <c:pt idx="6">
                  <c:v>5417</c:v>
                </c:pt>
                <c:pt idx="9">
                  <c:v>5552</c:v>
                </c:pt>
                <c:pt idx="12">
                  <c:v>5489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3000</c:v>
                </c:pt>
                <c:pt idx="3">
                  <c:v>3333</c:v>
                </c:pt>
                <c:pt idx="6">
                  <c:v>3333</c:v>
                </c:pt>
                <c:pt idx="9">
                  <c:v>3333</c:v>
                </c:pt>
                <c:pt idx="12">
                  <c:v>3333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43202</c:v>
                </c:pt>
                <c:pt idx="3">
                  <c:v>45048</c:v>
                </c:pt>
                <c:pt idx="6">
                  <c:v>44301</c:v>
                </c:pt>
                <c:pt idx="9">
                  <c:v>42269</c:v>
                </c:pt>
                <c:pt idx="12">
                  <c:v>45011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8640408"/>
        <c:axId val="43981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12674</c:v>
                </c:pt>
                <c:pt idx="2">
                  <c:v>#N/A</c:v>
                </c:pt>
                <c:pt idx="3">
                  <c:v>#N/A</c:v>
                </c:pt>
                <c:pt idx="4">
                  <c:v>12073</c:v>
                </c:pt>
                <c:pt idx="5">
                  <c:v>#N/A</c:v>
                </c:pt>
                <c:pt idx="6">
                  <c:v>#N/A</c:v>
                </c:pt>
                <c:pt idx="7">
                  <c:v>10216</c:v>
                </c:pt>
                <c:pt idx="8">
                  <c:v>#N/A</c:v>
                </c:pt>
                <c:pt idx="9">
                  <c:v>#N/A</c:v>
                </c:pt>
                <c:pt idx="10">
                  <c:v>11090</c:v>
                </c:pt>
                <c:pt idx="11">
                  <c:v>#N/A</c:v>
                </c:pt>
                <c:pt idx="12">
                  <c:v>#N/A</c:v>
                </c:pt>
                <c:pt idx="13">
                  <c:v>12053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8640408"/>
        <c:axId val="439811040"/>
      </c:lineChart>
      <c:catAx>
        <c:axId val="23864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811040"/>
        <c:crosses val="autoZero"/>
        <c:auto val="1"/>
        <c:lblAlgn val="ctr"/>
        <c:lblOffset val="100"/>
        <c:tickLblSkip val="1"/>
        <c:tickMarkSkip val="1"/>
        <c:noMultiLvlLbl val="0"/>
      </c:catAx>
      <c:valAx>
        <c:axId val="4398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64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366767</c:v>
                </c:pt>
                <c:pt idx="5">
                  <c:v>378420</c:v>
                </c:pt>
                <c:pt idx="8">
                  <c:v>376363</c:v>
                </c:pt>
                <c:pt idx="11">
                  <c:v>386272</c:v>
                </c:pt>
                <c:pt idx="14">
                  <c:v>384048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81705</c:v>
                </c:pt>
                <c:pt idx="5">
                  <c:v>82399</c:v>
                </c:pt>
                <c:pt idx="8">
                  <c:v>79344</c:v>
                </c:pt>
                <c:pt idx="11">
                  <c:v>91113</c:v>
                </c:pt>
                <c:pt idx="14">
                  <c:v>96979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60009</c:v>
                </c:pt>
                <c:pt idx="5">
                  <c:v>62198</c:v>
                </c:pt>
                <c:pt idx="8">
                  <c:v>62999</c:v>
                </c:pt>
                <c:pt idx="11">
                  <c:v>65962</c:v>
                </c:pt>
                <c:pt idx="14">
                  <c:v>66613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1847</c:v>
                </c:pt>
                <c:pt idx="3">
                  <c:v>1295</c:v>
                </c:pt>
                <c:pt idx="6">
                  <c:v>184</c:v>
                </c:pt>
                <c:pt idx="9">
                  <c:v>64</c:v>
                </c:pt>
                <c:pt idx="12">
                  <c:v>716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63101</c:v>
                </c:pt>
                <c:pt idx="3">
                  <c:v>56872</c:v>
                </c:pt>
                <c:pt idx="6">
                  <c:v>55993</c:v>
                </c:pt>
                <c:pt idx="9">
                  <c:v>49885</c:v>
                </c:pt>
                <c:pt idx="12">
                  <c:v>52828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81173</c:v>
                </c:pt>
                <c:pt idx="3">
                  <c:v>78845</c:v>
                </c:pt>
                <c:pt idx="6">
                  <c:v>69243</c:v>
                </c:pt>
                <c:pt idx="9">
                  <c:v>63269</c:v>
                </c:pt>
                <c:pt idx="12">
                  <c:v>57595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3050</c:v>
                </c:pt>
                <c:pt idx="3">
                  <c:v>2774</c:v>
                </c:pt>
                <c:pt idx="6">
                  <c:v>2492</c:v>
                </c:pt>
                <c:pt idx="9">
                  <c:v>2204</c:v>
                </c:pt>
                <c:pt idx="12">
                  <c:v>1910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433626</c:v>
                </c:pt>
                <c:pt idx="3">
                  <c:v>439226</c:v>
                </c:pt>
                <c:pt idx="6">
                  <c:v>449470</c:v>
                </c:pt>
                <c:pt idx="9">
                  <c:v>449515</c:v>
                </c:pt>
                <c:pt idx="12">
                  <c:v>446961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9804192"/>
        <c:axId val="44261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74317</c:v>
                </c:pt>
                <c:pt idx="2">
                  <c:v>#N/A</c:v>
                </c:pt>
                <c:pt idx="3">
                  <c:v>#N/A</c:v>
                </c:pt>
                <c:pt idx="4">
                  <c:v>55995</c:v>
                </c:pt>
                <c:pt idx="5">
                  <c:v>#N/A</c:v>
                </c:pt>
                <c:pt idx="6">
                  <c:v>#N/A</c:v>
                </c:pt>
                <c:pt idx="7">
                  <c:v>58675</c:v>
                </c:pt>
                <c:pt idx="8">
                  <c:v>#N/A</c:v>
                </c:pt>
                <c:pt idx="9">
                  <c:v>#N/A</c:v>
                </c:pt>
                <c:pt idx="10">
                  <c:v>21591</c:v>
                </c:pt>
                <c:pt idx="11">
                  <c:v>#N/A</c:v>
                </c:pt>
                <c:pt idx="12">
                  <c:v>#N/A</c:v>
                </c:pt>
                <c:pt idx="13">
                  <c:v>12370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9804192"/>
        <c:axId val="442619376"/>
      </c:lineChart>
      <c:catAx>
        <c:axId val="4398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619376"/>
        <c:crosses val="autoZero"/>
        <c:auto val="1"/>
        <c:lblAlgn val="ctr"/>
        <c:lblOffset val="100"/>
        <c:tickLblSkip val="1"/>
        <c:tickMarkSkip val="1"/>
        <c:noMultiLvlLbl val="0"/>
      </c:catAx>
      <c:valAx>
        <c:axId val="44261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8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2C21-4C03-81D0-468D9DBD8657}"/>
                </c:ext>
                <c:ext xmlns:c15="http://schemas.microsoft.com/office/drawing/2012/chart" uri="{CE6537A1-D6FC-4f65-9D91-7224C49458BB}">
                  <c15:dlblFieldTable>
                    <c15:dlblFTEntry>
                      <c15:txfldGUID>{CD1CBE10-A406-42A0-9A6A-023129FB6932}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2C21-4C03-81D0-468D9DBD8657}"/>
                </c:ext>
                <c:ext xmlns:c15="http://schemas.microsoft.com/office/drawing/2012/chart" uri="{CE6537A1-D6FC-4f65-9D91-7224C49458BB}">
                  <c15:dlblFieldTable>
                    <c15:dlblFTEntry>
                      <c15:txfldGUID>{DA059E69-28B9-4BDF-AFA6-4B6B46495D9E}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2C21-4C03-81D0-468D9DBD8657}"/>
                </c:ext>
                <c:ext xmlns:c15="http://schemas.microsoft.com/office/drawing/2012/chart" uri="{CE6537A1-D6FC-4f65-9D91-7224C49458BB}">
                  <c15:dlblFieldTable>
                    <c15:dlblFTEntry>
                      <c15:txfldGUID>{7D49965E-1275-4720-A355-76350560587A}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2C21-4C03-81D0-468D9DBD8657}"/>
                </c:ext>
                <c:ext xmlns:c15="http://schemas.microsoft.com/office/drawing/2012/chart" uri="{CE6537A1-D6FC-4f65-9D91-7224C49458BB}">
                  <c15:dlblFieldTable>
                    <c15:dlblFTEntry>
                      <c15:txfldGUID>{EF24EAD4-3BEB-48DF-8A1B-7B89EC643C39}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2C21-4C03-81D0-468D9DBD8657}"/>
                </c:ext>
                <c:ext xmlns:c15="http://schemas.microsoft.com/office/drawing/2012/chart" uri="{CE6537A1-D6FC-4f65-9D91-7224C49458BB}">
                  <c15:dlblFieldTable>
                    <c15:dlblFTEntry>
                      <c15:txfldGUID>{F80CCDD5-9AB8-41E3-AB69-883EA9282CD8}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55.5</c:v>
                </c:pt>
                <c:pt idx="4">
                  <c:v>57</c:v>
                </c:pt>
              </c:numCache>
            </c:numRef>
          </c:xVal>
          <c:yVal>
            <c:numRef>
              <c:f>公会計指標分析・財政指標組合せ分析表!$K$51:$O$51</c:f>
              <c:numCache>
                <c:formatCode>#,##0.0;"▲ "#,##0.0</c:formatCode>
                <c:ptCount val="5"/>
                <c:pt idx="3">
                  <c:v>9.6999999999999993</c:v>
                </c:pt>
                <c:pt idx="4">
                  <c:v>5.4</c:v>
                </c:pt>
              </c:numCache>
            </c:numRef>
          </c:yVal>
          <c:smooth val="0"/>
          <c:extLst xmlns:c16r2="http://schemas.microsoft.com/office/drawing/2015/06/chart">
            <c:ext xmlns:c16="http://schemas.microsoft.com/office/drawing/2014/chart" uri="{C3380CC4-5D6E-409C-BE32-E72D297353CC}">
              <c16:uniqueId val="{00000005-2C21-4C03-81D0-468D9DBD865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C21-4C03-81D0-468D9DBD8657}"/>
                </c:ext>
                <c:ext xmlns:c15="http://schemas.microsoft.com/office/drawing/2012/chart" uri="{CE6537A1-D6FC-4f65-9D91-7224C49458BB}">
                  <c15:dlblFieldTable>
                    <c15:dlblFTEntry>
                      <c15:txfldGUID>{F643112A-F3AB-41FB-8A6E-963AEF23DD87}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C21-4C03-81D0-468D9DBD8657}"/>
                </c:ext>
                <c:ext xmlns:c15="http://schemas.microsoft.com/office/drawing/2012/chart" uri="{CE6537A1-D6FC-4f65-9D91-7224C49458BB}">
                  <c15:dlblFieldTable>
                    <c15:dlblFTEntry>
                      <c15:txfldGUID>{25295EC3-5BF6-414D-A534-7CC19E468CEA}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C21-4C03-81D0-468D9DBD8657}"/>
                </c:ext>
                <c:ext xmlns:c15="http://schemas.microsoft.com/office/drawing/2012/chart" uri="{CE6537A1-D6FC-4f65-9D91-7224C49458BB}">
                  <c15:dlblFieldTable>
                    <c15:dlblFTEntry>
                      <c15:txfldGUID>{23B78D17-1492-409B-BFD2-E4B3C71CD5EB}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C21-4C03-81D0-468D9DBD8657}"/>
                </c:ext>
                <c:ext xmlns:c15="http://schemas.microsoft.com/office/drawing/2012/chart" uri="{CE6537A1-D6FC-4f65-9D91-7224C49458BB}">
                  <c15:dlblFieldTable>
                    <c15:dlblFTEntry>
                      <c15:txfldGUID>{79F945A1-56C6-486D-B006-D264F5E98247}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C21-4C03-81D0-468D9DBD8657}"/>
                </c:ext>
                <c:ext xmlns:c15="http://schemas.microsoft.com/office/drawing/2012/chart" uri="{CE6537A1-D6FC-4f65-9D91-7224C49458BB}">
                  <c15:dlblFieldTable>
                    <c15:dlblFTEntry>
                      <c15:txfldGUID>{B54C6C64-861C-4D74-A5C1-6F5659C02A27}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2C21-4C03-81D0-468D9DBD8657}"/>
            </c:ext>
          </c:extLst>
        </c:ser>
        <c:dLbls>
          <c:showLegendKey val="0"/>
          <c:showVal val="0"/>
          <c:showCatName val="0"/>
          <c:showSerName val="0"/>
          <c:showPercent val="0"/>
          <c:showBubbleSize val="0"/>
        </c:dLbls>
        <c:axId val="439710832"/>
        <c:axId val="443419760"/>
      </c:scatterChart>
      <c:valAx>
        <c:axId val="439710832"/>
        <c:scaling>
          <c:orientation val="minMax"/>
          <c:max val="59.800000000000004"/>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419760"/>
        <c:crosses val="autoZero"/>
        <c:crossBetween val="midCat"/>
      </c:valAx>
      <c:valAx>
        <c:axId val="443419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71083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6.2201293465768562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B24-43A0-A28B-F84EA7AC7227}"/>
                </c:ext>
                <c:ext xmlns:c15="http://schemas.microsoft.com/office/drawing/2012/chart" uri="{CE6537A1-D6FC-4f65-9D91-7224C49458BB}">
                  <c15:dlblFieldTable>
                    <c15:dlblFTEntry>
                      <c15:txfldGUID>{AB89164E-42FB-4317-9EC4-9CF0F2857337}</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2.5881323658072152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B24-43A0-A28B-F84EA7AC7227}"/>
                </c:ext>
                <c:ext xmlns:c15="http://schemas.microsoft.com/office/drawing/2012/chart" uri="{CE6537A1-D6FC-4f65-9D91-7224C49458BB}">
                  <c15:dlblFieldTable>
                    <c15:dlblFTEntry>
                      <c15:txfldGUID>{B7C34A6F-4FCE-45D1-8D79-72E77D2DBF23}</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3.6321685279536138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B24-43A0-A28B-F84EA7AC7227}"/>
                </c:ext>
                <c:ext xmlns:c15="http://schemas.microsoft.com/office/drawing/2012/chart" uri="{CE6537A1-D6FC-4f65-9D91-7224C49458BB}">
                  <c15:dlblFieldTable>
                    <c15:dlblFTEntry>
                      <c15:txfldGUID>{33E59ECB-EB0E-420D-9DC4-E4C2E79F60AE}</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1.05762269912339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B24-43A0-A28B-F84EA7AC7227}"/>
                </c:ext>
                <c:ext xmlns:c15="http://schemas.microsoft.com/office/drawing/2012/chart" uri="{CE6537A1-D6FC-4f65-9D91-7224C49458BB}">
                  <c15:dlblFieldTable>
                    <c15:dlblFTEntry>
                      <c15:txfldGUID>{34FE5B8F-13A5-467E-A4C2-0CCA1CD78438}</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1.0576570085602045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B24-43A0-A28B-F84EA7AC7227}"/>
                </c:ext>
                <c:ext xmlns:c15="http://schemas.microsoft.com/office/drawing/2012/chart" uri="{CE6537A1-D6FC-4f65-9D91-7224C49458BB}">
                  <c15:dlblFieldTable>
                    <c15:dlblFTEntry>
                      <c15:txfldGUID>{ABE6D8E8-4D74-485C-A359-07B2A07AA0C4}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5.4</c:v>
                </c:pt>
                <c:pt idx="1">
                  <c:v>5.5</c:v>
                </c:pt>
                <c:pt idx="2">
                  <c:v>5.2</c:v>
                </c:pt>
                <c:pt idx="3">
                  <c:v>5</c:v>
                </c:pt>
                <c:pt idx="4">
                  <c:v>5</c:v>
                </c:pt>
              </c:numCache>
            </c:numRef>
          </c:xVal>
          <c:yVal>
            <c:numRef>
              <c:f>公会計指標分析・財政指標組合せ分析表!$K$73:$O$73</c:f>
              <c:numCache>
                <c:formatCode>#,##0.0;"▲ "#,##0.0</c:formatCode>
                <c:ptCount val="5"/>
                <c:pt idx="0">
                  <c:v>34.1</c:v>
                </c:pt>
                <c:pt idx="1">
                  <c:v>25.7</c:v>
                </c:pt>
                <c:pt idx="2">
                  <c:v>26.9</c:v>
                </c:pt>
                <c:pt idx="3">
                  <c:v>9.6999999999999993</c:v>
                </c:pt>
                <c:pt idx="4">
                  <c:v>5.4</c:v>
                </c:pt>
              </c:numCache>
            </c:numRef>
          </c:yVal>
          <c:smooth val="0"/>
          <c:extLst xmlns:c16r2="http://schemas.microsoft.com/office/drawing/2015/06/chart">
            <c:ext xmlns:c16="http://schemas.microsoft.com/office/drawing/2014/chart" uri="{C3380CC4-5D6E-409C-BE32-E72D297353CC}">
              <c16:uniqueId val="{00000005-BB24-43A0-A28B-F84EA7AC722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B24-43A0-A28B-F84EA7AC7227}"/>
                </c:ext>
                <c:ext xmlns:c15="http://schemas.microsoft.com/office/drawing/2012/chart" uri="{CE6537A1-D6FC-4f65-9D91-7224C49458BB}">
                  <c15:dlblFieldTable>
                    <c15:dlblFTEntry>
                      <c15:txfldGUID>{97B1458D-896E-449E-9218-5790CBFFE949}</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B24-43A0-A28B-F84EA7AC7227}"/>
                </c:ext>
                <c:ext xmlns:c15="http://schemas.microsoft.com/office/drawing/2012/chart" uri="{CE6537A1-D6FC-4f65-9D91-7224C49458BB}">
                  <c15:dlblFieldTable>
                    <c15:dlblFTEntry>
                      <c15:txfldGUID>{0C80BF29-CA29-4CA4-A4F0-72F7B230346C}</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B24-43A0-A28B-F84EA7AC7227}"/>
                </c:ext>
                <c:ext xmlns:c15="http://schemas.microsoft.com/office/drawing/2012/chart" uri="{CE6537A1-D6FC-4f65-9D91-7224C49458BB}">
                  <c15:dlblFieldTable>
                    <c15:dlblFTEntry>
                      <c15:txfldGUID>{0CF77693-B9B9-461C-BF8B-7A664C0AAB79}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B24-43A0-A28B-F84EA7AC7227}"/>
                </c:ext>
                <c:ext xmlns:c15="http://schemas.microsoft.com/office/drawing/2012/chart" uri="{CE6537A1-D6FC-4f65-9D91-7224C49458BB}">
                  <c15:dlblFieldTable>
                    <c15:dlblFTEntry>
                      <c15:txfldGUID>{BB297667-16F4-4018-B4E9-911DAB5CEEB3}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24-43A0-A28B-F84EA7AC7227}"/>
                </c:ext>
                <c:ext xmlns:c15="http://schemas.microsoft.com/office/drawing/2012/chart" uri="{CE6537A1-D6FC-4f65-9D91-7224C49458BB}">
                  <c15:dlblFieldTable>
                    <c15:dlblFTEntry>
                      <c15:txfldGUID>{B650AE8B-7DAC-42F7-899C-3005BECB7FB3}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BB24-43A0-A28B-F84EA7AC7227}"/>
            </c:ext>
          </c:extLst>
        </c:ser>
        <c:dLbls>
          <c:showLegendKey val="0"/>
          <c:showVal val="0"/>
          <c:showCatName val="0"/>
          <c:showSerName val="0"/>
          <c:showPercent val="0"/>
          <c:showBubbleSize val="0"/>
        </c:dLbls>
        <c:axId val="430752320"/>
        <c:axId val="430752712"/>
      </c:scatterChart>
      <c:valAx>
        <c:axId val="430752320"/>
        <c:scaling>
          <c:orientation val="minMax"/>
          <c:max val="12.1"/>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752712"/>
        <c:crosses val="autoZero"/>
        <c:crossBetween val="midCat"/>
      </c:valAx>
      <c:valAx>
        <c:axId val="430752712"/>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75232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については、臨時財政対策債の元利償還金の増額により増加した。なお、公営企業債の元利償還金に対する繰入金は、下水道使用料の改定等により、前年に引き続き低調傾向にある。また、債務負担行為に基づく支出額も、埼玉高速鉄道株式会社借入金に対する損失補償に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年度に増額したが、当該損失補償が完了したため、例年並みの金額となっている。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算入公債費等については、都市計画税収の増加等により、増加した。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今後も有利な地方債を活用しながら、市債残高を見据えた普通建設事業の平準化に努め、現在の水準の維持に努める。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退職前の職責に応じて加算する調整額の支給対象者が拡大されたことから退職手当負担見込額が増額となった一方、下水道使用料の改定等の影響により公営企業債等繰入見込額が減少したことや、減税補てん債等の減により一般会計等に係る地方債の現在高が減少したことにより、全体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充当可能財源等については、都市計画税収の増加等により、充当可能特定歳入が増加した。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今後も将来世代への負担を少しでも軽減するよう、財政の健全化に努める。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1,281,414
1,260,267
217.43
462,254,253
452,230,687
2,379,672
255,313,065
432,798,108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低い水準にあるが、昨年度よりも有形固定資産減価償却率が増加しており、公共施設の建物・工作物等において耐用年数に対する使用期間の経過が進んでいる状況である。</a:t>
          </a:r>
        </a:p>
        <a:p>
          <a:r>
            <a:rPr kumimoji="1" lang="ja-JP" altLang="en-US" sz="1100">
              <a:latin typeface="ＭＳ Ｐゴシック"/>
            </a:rPr>
            <a:t>各公共施設については、計画的に大規模修繕等の予防保全工事に取り組んでいるところであるが、公共施設の多くを占める学校施設について老朽化が進んでいることから、今後計画的に改修・更新を進め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440841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582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581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44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59465</xdr:rowOff>
    </xdr:from>
    <xdr:ext cx="405111" cy="259045"/>
    <xdr:sp macro="" textlink="">
      <xdr:nvSpPr>
        <xdr:cNvPr id="71" name="有形固定資産減価償却率平均値テキスト"/>
        <xdr:cNvSpPr txBox="1"/>
      </xdr:nvSpPr>
      <xdr:spPr>
        <a:xfrm>
          <a:off x="4813300" y="5031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1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10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9" name="円/楕円 78"/>
        <xdr:cNvSpPr/>
      </xdr:nvSpPr>
      <xdr:spPr>
        <a:xfrm>
          <a:off x="47117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18341</xdr:rowOff>
    </xdr:from>
    <xdr:ext cx="405111" cy="259045"/>
    <xdr:sp macro="" textlink="">
      <xdr:nvSpPr>
        <xdr:cNvPr id="80" name="有形固定資産減価償却率該当値テキスト"/>
        <xdr:cNvSpPr txBox="1"/>
      </xdr:nvSpPr>
      <xdr:spPr>
        <a:xfrm>
          <a:off x="4813300" y="533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22678</xdr:rowOff>
    </xdr:from>
    <xdr:to>
      <xdr:col>3</xdr:col>
      <xdr:colOff>511175</xdr:colOff>
      <xdr:row>32</xdr:row>
      <xdr:rowOff>124278</xdr:rowOff>
    </xdr:to>
    <xdr:sp macro="" textlink="">
      <xdr:nvSpPr>
        <xdr:cNvPr id="81" name="円/楕円 80"/>
        <xdr:cNvSpPr/>
      </xdr:nvSpPr>
      <xdr:spPr>
        <a:xfrm>
          <a:off x="4000500" y="550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90714</xdr:rowOff>
    </xdr:from>
    <xdr:to>
      <xdr:col>3</xdr:col>
      <xdr:colOff>1171575</xdr:colOff>
      <xdr:row>32</xdr:row>
      <xdr:rowOff>73478</xdr:rowOff>
    </xdr:to>
    <xdr:cxnSp macro="">
      <xdr:nvCxnSpPr>
        <xdr:cNvPr id="82" name="直線コネクタ 81"/>
        <xdr:cNvCxnSpPr/>
      </xdr:nvCxnSpPr>
      <xdr:spPr>
        <a:xfrm flipV="1">
          <a:off x="4051300" y="5405664"/>
          <a:ext cx="7112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82749</xdr:rowOff>
    </xdr:from>
    <xdr:ext cx="405111" cy="259045"/>
    <xdr:sp macro="" textlink="">
      <xdr:nvSpPr>
        <xdr:cNvPr id="83" name="n_1aveValue有形固定資産減価償却率"/>
        <xdr:cNvSpPr txBox="1"/>
      </xdr:nvSpPr>
      <xdr:spPr>
        <a:xfrm>
          <a:off x="3836043" y="488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115405</xdr:rowOff>
    </xdr:from>
    <xdr:ext cx="405111" cy="259045"/>
    <xdr:sp macro="" textlink="">
      <xdr:nvSpPr>
        <xdr:cNvPr id="84" name="n_1mainValue有形固定資産減価償却率"/>
        <xdr:cNvSpPr txBox="1"/>
      </xdr:nvSpPr>
      <xdr:spPr>
        <a:xfrm>
          <a:off x="3836043"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1,281,414
1,260,267
217.43
462,254,253
452,230,687
2,379,672
255,313,065
432,798,108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70" name="円/楕円 69"/>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105427</xdr:rowOff>
    </xdr:from>
    <xdr:ext cx="405111" cy="259045"/>
    <xdr:sp macro="" textlink="">
      <xdr:nvSpPr>
        <xdr:cNvPr id="71" name="【道路】&#10;有形固定資産減価償却率該当値テキスト"/>
        <xdr:cNvSpPr txBox="1"/>
      </xdr:nvSpPr>
      <xdr:spPr>
        <a:xfrm>
          <a:off x="47244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147320</xdr:rowOff>
    </xdr:from>
    <xdr:to>
      <xdr:col>5</xdr:col>
      <xdr:colOff>409575</xdr:colOff>
      <xdr:row>38</xdr:row>
      <xdr:rowOff>77470</xdr:rowOff>
    </xdr:to>
    <xdr:sp macro="" textlink="">
      <xdr:nvSpPr>
        <xdr:cNvPr id="72" name="円/楕円 71"/>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133350</xdr:rowOff>
    </xdr:from>
    <xdr:to>
      <xdr:col>6</xdr:col>
      <xdr:colOff>511175</xdr:colOff>
      <xdr:row>38</xdr:row>
      <xdr:rowOff>26670</xdr:rowOff>
    </xdr:to>
    <xdr:cxnSp macro="">
      <xdr:nvCxnSpPr>
        <xdr:cNvPr id="73" name="直線コネクタ 72"/>
        <xdr:cNvCxnSpPr/>
      </xdr:nvCxnSpPr>
      <xdr:spPr>
        <a:xfrm flipV="1">
          <a:off x="3797300" y="64770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163847</xdr:rowOff>
    </xdr:from>
    <xdr:ext cx="405111" cy="259045"/>
    <xdr:sp macro="" textlink="">
      <xdr:nvSpPr>
        <xdr:cNvPr id="74" name="n_1aveValue【道路】&#10;有形固定資産減価償却率"/>
        <xdr:cNvSpPr txBox="1"/>
      </xdr:nvSpPr>
      <xdr:spPr>
        <a:xfrm>
          <a:off x="3582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93997</xdr:rowOff>
    </xdr:from>
    <xdr:ext cx="405111" cy="259045"/>
    <xdr:sp macro="" textlink="">
      <xdr:nvSpPr>
        <xdr:cNvPr id="75" name="n_1mainValue【道路】&#10;有形固定資産減価償却率"/>
        <xdr:cNvSpPr txBox="1"/>
      </xdr:nvSpPr>
      <xdr:spPr>
        <a:xfrm>
          <a:off x="3582043"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94632</xdr:rowOff>
    </xdr:from>
    <xdr:ext cx="469744" cy="259045"/>
    <xdr:sp macro="" textlink="">
      <xdr:nvSpPr>
        <xdr:cNvPr id="104" name="【道路】&#10;一人当たり延長平均値テキスト"/>
        <xdr:cNvSpPr txBox="1"/>
      </xdr:nvSpPr>
      <xdr:spPr>
        <a:xfrm>
          <a:off x="10566400" y="66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95250</xdr:rowOff>
    </xdr:from>
    <xdr:to>
      <xdr:col>15</xdr:col>
      <xdr:colOff>231775</xdr:colOff>
      <xdr:row>40</xdr:row>
      <xdr:rowOff>25400</xdr:rowOff>
    </xdr:to>
    <xdr:sp macro="" textlink="">
      <xdr:nvSpPr>
        <xdr:cNvPr id="112" name="円/楕円 111"/>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73677</xdr:rowOff>
    </xdr:from>
    <xdr:ext cx="469744" cy="259045"/>
    <xdr:sp macro="" textlink="">
      <xdr:nvSpPr>
        <xdr:cNvPr id="113" name="【道路】&#10;一人当たり延長該当値テキスト"/>
        <xdr:cNvSpPr txBox="1"/>
      </xdr:nvSpPr>
      <xdr:spPr>
        <a:xfrm>
          <a:off x="105664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89027</xdr:rowOff>
    </xdr:from>
    <xdr:to>
      <xdr:col>14</xdr:col>
      <xdr:colOff>79375</xdr:colOff>
      <xdr:row>40</xdr:row>
      <xdr:rowOff>19177</xdr:rowOff>
    </xdr:to>
    <xdr:sp macro="" textlink="">
      <xdr:nvSpPr>
        <xdr:cNvPr id="114" name="円/楕円 113"/>
        <xdr:cNvSpPr/>
      </xdr:nvSpPr>
      <xdr:spPr>
        <a:xfrm>
          <a:off x="9588500" y="67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139827</xdr:rowOff>
    </xdr:from>
    <xdr:to>
      <xdr:col>15</xdr:col>
      <xdr:colOff>180975</xdr:colOff>
      <xdr:row>39</xdr:row>
      <xdr:rowOff>146050</xdr:rowOff>
    </xdr:to>
    <xdr:cxnSp macro="">
      <xdr:nvCxnSpPr>
        <xdr:cNvPr id="115" name="直線コネクタ 114"/>
        <xdr:cNvCxnSpPr/>
      </xdr:nvCxnSpPr>
      <xdr:spPr>
        <a:xfrm>
          <a:off x="9639300" y="6826377"/>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159148</xdr:rowOff>
    </xdr:from>
    <xdr:ext cx="469744" cy="259045"/>
    <xdr:sp macro="" textlink="">
      <xdr:nvSpPr>
        <xdr:cNvPr id="116"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10304</xdr:rowOff>
    </xdr:from>
    <xdr:ext cx="469744" cy="259045"/>
    <xdr:sp macro="" textlink="">
      <xdr:nvSpPr>
        <xdr:cNvPr id="117" name="n_1mainValue【道路】&#10;一人当たり延長"/>
        <xdr:cNvSpPr txBox="1"/>
      </xdr:nvSpPr>
      <xdr:spPr>
        <a:xfrm>
          <a:off x="9391727" y="686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29210</xdr:rowOff>
    </xdr:from>
    <xdr:to>
      <xdr:col>6</xdr:col>
      <xdr:colOff>561975</xdr:colOff>
      <xdr:row>56</xdr:row>
      <xdr:rowOff>130810</xdr:rowOff>
    </xdr:to>
    <xdr:sp macro="" textlink="">
      <xdr:nvSpPr>
        <xdr:cNvPr id="151" name="円/楕円 150"/>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136542</xdr:rowOff>
    </xdr:from>
    <xdr:ext cx="405111" cy="259045"/>
    <xdr:sp macro="" textlink="">
      <xdr:nvSpPr>
        <xdr:cNvPr id="152" name="【橋りょう・トンネル】&#10;有形固定資産減価償却率該当値テキスト"/>
        <xdr:cNvSpPr txBox="1"/>
      </xdr:nvSpPr>
      <xdr:spPr>
        <a:xfrm>
          <a:off x="4724400" y="956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92075</xdr:rowOff>
    </xdr:from>
    <xdr:to>
      <xdr:col>5</xdr:col>
      <xdr:colOff>409575</xdr:colOff>
      <xdr:row>57</xdr:row>
      <xdr:rowOff>22225</xdr:rowOff>
    </xdr:to>
    <xdr:sp macro="" textlink="">
      <xdr:nvSpPr>
        <xdr:cNvPr id="153" name="円/楕円 152"/>
        <xdr:cNvSpPr/>
      </xdr:nvSpPr>
      <xdr:spPr>
        <a:xfrm>
          <a:off x="3746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80010</xdr:rowOff>
    </xdr:from>
    <xdr:to>
      <xdr:col>6</xdr:col>
      <xdr:colOff>511175</xdr:colOff>
      <xdr:row>56</xdr:row>
      <xdr:rowOff>142875</xdr:rowOff>
    </xdr:to>
    <xdr:cxnSp macro="">
      <xdr:nvCxnSpPr>
        <xdr:cNvPr id="154" name="直線コネクタ 153"/>
        <xdr:cNvCxnSpPr/>
      </xdr:nvCxnSpPr>
      <xdr:spPr>
        <a:xfrm flipV="1">
          <a:off x="3797300" y="96812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64787</xdr:rowOff>
    </xdr:from>
    <xdr:ext cx="405111" cy="259045"/>
    <xdr:sp macro="" textlink="">
      <xdr:nvSpPr>
        <xdr:cNvPr id="155" name="n_1aveValue【橋りょう・トンネル】&#10;有形固定資産減価償却率"/>
        <xdr:cNvSpPr txBox="1"/>
      </xdr:nvSpPr>
      <xdr:spPr>
        <a:xfrm>
          <a:off x="3582043"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38752</xdr:rowOff>
    </xdr:from>
    <xdr:ext cx="405111" cy="259045"/>
    <xdr:sp macro="" textlink="">
      <xdr:nvSpPr>
        <xdr:cNvPr id="156" name="n_1mainValue【橋りょう・トンネル】&#10;有形固定資産減価償却率"/>
        <xdr:cNvSpPr txBox="1"/>
      </xdr:nvSpPr>
      <xdr:spPr>
        <a:xfrm>
          <a:off x="3582043"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96913</xdr:rowOff>
    </xdr:from>
    <xdr:to>
      <xdr:col>15</xdr:col>
      <xdr:colOff>231775</xdr:colOff>
      <xdr:row>63</xdr:row>
      <xdr:rowOff>27063</xdr:rowOff>
    </xdr:to>
    <xdr:sp macro="" textlink="">
      <xdr:nvSpPr>
        <xdr:cNvPr id="193" name="円/楕円 192"/>
        <xdr:cNvSpPr/>
      </xdr:nvSpPr>
      <xdr:spPr>
        <a:xfrm>
          <a:off x="10426700" y="107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75340</xdr:rowOff>
    </xdr:from>
    <xdr:ext cx="534377" cy="259045"/>
    <xdr:sp macro="" textlink="">
      <xdr:nvSpPr>
        <xdr:cNvPr id="194" name="【橋りょう・トンネル】&#10;一人当たり有形固定資産（償却資産）額該当値テキスト"/>
        <xdr:cNvSpPr txBox="1"/>
      </xdr:nvSpPr>
      <xdr:spPr>
        <a:xfrm>
          <a:off x="10566400" y="1070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71,230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97489</xdr:rowOff>
    </xdr:from>
    <xdr:to>
      <xdr:col>14</xdr:col>
      <xdr:colOff>79375</xdr:colOff>
      <xdr:row>63</xdr:row>
      <xdr:rowOff>27639</xdr:rowOff>
    </xdr:to>
    <xdr:sp macro="" textlink="">
      <xdr:nvSpPr>
        <xdr:cNvPr id="195" name="円/楕円 194"/>
        <xdr:cNvSpPr/>
      </xdr:nvSpPr>
      <xdr:spPr>
        <a:xfrm>
          <a:off x="9588500" y="107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147713</xdr:rowOff>
    </xdr:from>
    <xdr:to>
      <xdr:col>15</xdr:col>
      <xdr:colOff>180975</xdr:colOff>
      <xdr:row>62</xdr:row>
      <xdr:rowOff>148289</xdr:rowOff>
    </xdr:to>
    <xdr:cxnSp macro="">
      <xdr:nvCxnSpPr>
        <xdr:cNvPr id="196" name="直線コネクタ 195"/>
        <xdr:cNvCxnSpPr/>
      </xdr:nvCxnSpPr>
      <xdr:spPr>
        <a:xfrm flipV="1">
          <a:off x="9639300" y="10777613"/>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18766</xdr:rowOff>
    </xdr:from>
    <xdr:ext cx="534377" cy="259045"/>
    <xdr:sp macro="" textlink="">
      <xdr:nvSpPr>
        <xdr:cNvPr id="198" name="n_1mainValue【橋りょう・トンネル】&#10;一人当たり有形固定資産（償却資産）額"/>
        <xdr:cNvSpPr txBox="1"/>
      </xdr:nvSpPr>
      <xdr:spPr>
        <a:xfrm>
          <a:off x="9359411" y="108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76454</xdr:rowOff>
    </xdr:from>
    <xdr:to>
      <xdr:col>6</xdr:col>
      <xdr:colOff>561975</xdr:colOff>
      <xdr:row>82</xdr:row>
      <xdr:rowOff>6604</xdr:rowOff>
    </xdr:to>
    <xdr:sp macro="" textlink="">
      <xdr:nvSpPr>
        <xdr:cNvPr id="234" name="円/楕円 233"/>
        <xdr:cNvSpPr/>
      </xdr:nvSpPr>
      <xdr:spPr>
        <a:xfrm>
          <a:off x="4584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99331</xdr:rowOff>
    </xdr:from>
    <xdr:ext cx="405111" cy="259045"/>
    <xdr:sp macro="" textlink="">
      <xdr:nvSpPr>
        <xdr:cNvPr id="235" name="【公営住宅】&#10;有形固定資産減価償却率該当値テキスト"/>
        <xdr:cNvSpPr txBox="1"/>
      </xdr:nvSpPr>
      <xdr:spPr>
        <a:xfrm>
          <a:off x="4724400"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140463</xdr:rowOff>
    </xdr:from>
    <xdr:to>
      <xdr:col>5</xdr:col>
      <xdr:colOff>409575</xdr:colOff>
      <xdr:row>82</xdr:row>
      <xdr:rowOff>70613</xdr:rowOff>
    </xdr:to>
    <xdr:sp macro="" textlink="">
      <xdr:nvSpPr>
        <xdr:cNvPr id="236" name="円/楕円 235"/>
        <xdr:cNvSpPr/>
      </xdr:nvSpPr>
      <xdr:spPr>
        <a:xfrm>
          <a:off x="3746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127254</xdr:rowOff>
    </xdr:from>
    <xdr:to>
      <xdr:col>6</xdr:col>
      <xdr:colOff>511175</xdr:colOff>
      <xdr:row>82</xdr:row>
      <xdr:rowOff>19813</xdr:rowOff>
    </xdr:to>
    <xdr:cxnSp macro="">
      <xdr:nvCxnSpPr>
        <xdr:cNvPr id="237" name="直線コネクタ 236"/>
        <xdr:cNvCxnSpPr/>
      </xdr:nvCxnSpPr>
      <xdr:spPr>
        <a:xfrm flipV="1">
          <a:off x="3797300" y="140147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48023</xdr:rowOff>
    </xdr:from>
    <xdr:ext cx="405111" cy="259045"/>
    <xdr:sp macro="" textlink="">
      <xdr:nvSpPr>
        <xdr:cNvPr id="238"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87140</xdr:rowOff>
    </xdr:from>
    <xdr:ext cx="405111" cy="259045"/>
    <xdr:sp macro="" textlink="">
      <xdr:nvSpPr>
        <xdr:cNvPr id="239" name="n_1mainValue【公営住宅】&#10;有形固定資産減価償却率"/>
        <xdr:cNvSpPr txBox="1"/>
      </xdr:nvSpPr>
      <xdr:spPr>
        <a:xfrm>
          <a:off x="3582043"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66"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107544</xdr:rowOff>
    </xdr:from>
    <xdr:to>
      <xdr:col>15</xdr:col>
      <xdr:colOff>231775</xdr:colOff>
      <xdr:row>86</xdr:row>
      <xdr:rowOff>37694</xdr:rowOff>
    </xdr:to>
    <xdr:sp macro="" textlink="">
      <xdr:nvSpPr>
        <xdr:cNvPr id="274" name="円/楕円 273"/>
        <xdr:cNvSpPr/>
      </xdr:nvSpPr>
      <xdr:spPr>
        <a:xfrm>
          <a:off x="104267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22471</xdr:rowOff>
    </xdr:from>
    <xdr:ext cx="469744" cy="259045"/>
    <xdr:sp macro="" textlink="">
      <xdr:nvSpPr>
        <xdr:cNvPr id="275" name="【公営住宅】&#10;一人当たり面積該当値テキスト"/>
        <xdr:cNvSpPr txBox="1"/>
      </xdr:nvSpPr>
      <xdr:spPr>
        <a:xfrm>
          <a:off x="10566400" y="145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107086</xdr:rowOff>
    </xdr:from>
    <xdr:to>
      <xdr:col>14</xdr:col>
      <xdr:colOff>79375</xdr:colOff>
      <xdr:row>86</xdr:row>
      <xdr:rowOff>37236</xdr:rowOff>
    </xdr:to>
    <xdr:sp macro="" textlink="">
      <xdr:nvSpPr>
        <xdr:cNvPr id="276" name="円/楕円 275"/>
        <xdr:cNvSpPr/>
      </xdr:nvSpPr>
      <xdr:spPr>
        <a:xfrm>
          <a:off x="9588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157886</xdr:rowOff>
    </xdr:from>
    <xdr:to>
      <xdr:col>15</xdr:col>
      <xdr:colOff>180975</xdr:colOff>
      <xdr:row>85</xdr:row>
      <xdr:rowOff>158344</xdr:rowOff>
    </xdr:to>
    <xdr:cxnSp macro="">
      <xdr:nvCxnSpPr>
        <xdr:cNvPr id="277" name="直線コネクタ 276"/>
        <xdr:cNvCxnSpPr/>
      </xdr:nvCxnSpPr>
      <xdr:spPr>
        <a:xfrm>
          <a:off x="9639300" y="1473113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78"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28363</xdr:rowOff>
    </xdr:from>
    <xdr:ext cx="469744" cy="259045"/>
    <xdr:sp macro="" textlink="">
      <xdr:nvSpPr>
        <xdr:cNvPr id="279" name="n_1mainValue【公営住宅】&#10;一人当たり面積"/>
        <xdr:cNvSpPr txBox="1"/>
      </xdr:nvSpPr>
      <xdr:spPr>
        <a:xfrm>
          <a:off x="93917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6" name="テキスト ボックス 30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7" name="直線コネクタ 3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8" name="テキスト ボックス 3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9" name="直線コネクタ 3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0" name="テキスト ボックス 3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1" name="直線コネクタ 3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2" name="テキスト ボックス 3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3" name="直線コネクタ 3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4" name="テキスト ボックス 3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6" name="テキスト ボックス 3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18" name="直線コネクタ 317"/>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19"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20" name="直線コネクタ 319"/>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21"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22" name="直線コネクタ 321"/>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107713</xdr:rowOff>
    </xdr:from>
    <xdr:ext cx="405111" cy="259045"/>
    <xdr:sp macro="" textlink="">
      <xdr:nvSpPr>
        <xdr:cNvPr id="323" name="【認定こども園・幼稚園・保育所】&#10;有形固定資産減価償却率平均値テキスト"/>
        <xdr:cNvSpPr txBox="1"/>
      </xdr:nvSpPr>
      <xdr:spPr>
        <a:xfrm>
          <a:off x="164084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24" name="フローチャート : 判断 323"/>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25" name="フローチャート : 判断 324"/>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23114</xdr:rowOff>
    </xdr:from>
    <xdr:to>
      <xdr:col>23</xdr:col>
      <xdr:colOff>568325</xdr:colOff>
      <xdr:row>41</xdr:row>
      <xdr:rowOff>124714</xdr:rowOff>
    </xdr:to>
    <xdr:sp macro="" textlink="">
      <xdr:nvSpPr>
        <xdr:cNvPr id="331" name="円/楕円 330"/>
        <xdr:cNvSpPr/>
      </xdr:nvSpPr>
      <xdr:spPr>
        <a:xfrm>
          <a:off x="16268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109491</xdr:rowOff>
    </xdr:from>
    <xdr:ext cx="405111" cy="259045"/>
    <xdr:sp macro="" textlink="">
      <xdr:nvSpPr>
        <xdr:cNvPr id="332" name="【認定こども園・幼稚園・保育所】&#10;有形固定資産減価償却率該当値テキスト"/>
        <xdr:cNvSpPr txBox="1"/>
      </xdr:nvSpPr>
      <xdr:spPr>
        <a:xfrm>
          <a:off x="16408400" y="696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121412</xdr:rowOff>
    </xdr:from>
    <xdr:to>
      <xdr:col>22</xdr:col>
      <xdr:colOff>415925</xdr:colOff>
      <xdr:row>41</xdr:row>
      <xdr:rowOff>51562</xdr:rowOff>
    </xdr:to>
    <xdr:sp macro="" textlink="">
      <xdr:nvSpPr>
        <xdr:cNvPr id="333" name="円/楕円 332"/>
        <xdr:cNvSpPr/>
      </xdr:nvSpPr>
      <xdr:spPr>
        <a:xfrm>
          <a:off x="15430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762</xdr:rowOff>
    </xdr:from>
    <xdr:to>
      <xdr:col>23</xdr:col>
      <xdr:colOff>517525</xdr:colOff>
      <xdr:row>41</xdr:row>
      <xdr:rowOff>73914</xdr:rowOff>
    </xdr:to>
    <xdr:cxnSp macro="">
      <xdr:nvCxnSpPr>
        <xdr:cNvPr id="334" name="直線コネクタ 333"/>
        <xdr:cNvCxnSpPr/>
      </xdr:nvCxnSpPr>
      <xdr:spPr>
        <a:xfrm>
          <a:off x="15481300" y="70302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13225</xdr:rowOff>
    </xdr:from>
    <xdr:ext cx="405111" cy="259045"/>
    <xdr:sp macro="" textlink="">
      <xdr:nvSpPr>
        <xdr:cNvPr id="335" name="n_1aveValue【認定こども園・幼稚園・保育所】&#10;有形固定資産減価償却率"/>
        <xdr:cNvSpPr txBox="1"/>
      </xdr:nvSpPr>
      <xdr:spPr>
        <a:xfrm>
          <a:off x="15266043"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42689</xdr:rowOff>
    </xdr:from>
    <xdr:ext cx="405111" cy="259045"/>
    <xdr:sp macro="" textlink="">
      <xdr:nvSpPr>
        <xdr:cNvPr id="336" name="n_1mainValue【認定こども園・幼稚園・保育所】&#10;有形固定資産減価償却率"/>
        <xdr:cNvSpPr txBox="1"/>
      </xdr:nvSpPr>
      <xdr:spPr>
        <a:xfrm>
          <a:off x="15266043" y="70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358" name="直線コネクタ 357"/>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9"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60" name="直線コネクタ 359"/>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361"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362" name="直線コネクタ 361"/>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363"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364" name="フローチャート : 判断 363"/>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365" name="フローチャート : 判断 364"/>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169418</xdr:rowOff>
    </xdr:from>
    <xdr:to>
      <xdr:col>32</xdr:col>
      <xdr:colOff>238125</xdr:colOff>
      <xdr:row>40</xdr:row>
      <xdr:rowOff>99568</xdr:rowOff>
    </xdr:to>
    <xdr:sp macro="" textlink="">
      <xdr:nvSpPr>
        <xdr:cNvPr id="371" name="円/楕円 370"/>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147845</xdr:rowOff>
    </xdr:from>
    <xdr:ext cx="469744" cy="259045"/>
    <xdr:sp macro="" textlink="">
      <xdr:nvSpPr>
        <xdr:cNvPr id="372" name="【認定こども園・幼稚園・保育所】&#10;一人当たり面積該当値テキスト"/>
        <xdr:cNvSpPr txBox="1"/>
      </xdr:nvSpPr>
      <xdr:spPr>
        <a:xfrm>
          <a:off x="222504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169418</xdr:rowOff>
    </xdr:from>
    <xdr:to>
      <xdr:col>31</xdr:col>
      <xdr:colOff>85725</xdr:colOff>
      <xdr:row>40</xdr:row>
      <xdr:rowOff>99568</xdr:rowOff>
    </xdr:to>
    <xdr:sp macro="" textlink="">
      <xdr:nvSpPr>
        <xdr:cNvPr id="373" name="円/楕円 372"/>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48768</xdr:rowOff>
    </xdr:from>
    <xdr:to>
      <xdr:col>32</xdr:col>
      <xdr:colOff>187325</xdr:colOff>
      <xdr:row>40</xdr:row>
      <xdr:rowOff>48768</xdr:rowOff>
    </xdr:to>
    <xdr:cxnSp macro="">
      <xdr:nvCxnSpPr>
        <xdr:cNvPr id="374" name="直線コネクタ 373"/>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113809</xdr:rowOff>
    </xdr:from>
    <xdr:ext cx="469744" cy="259045"/>
    <xdr:sp macro="" textlink="">
      <xdr:nvSpPr>
        <xdr:cNvPr id="375"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90695</xdr:rowOff>
    </xdr:from>
    <xdr:ext cx="469744" cy="259045"/>
    <xdr:sp macro="" textlink="">
      <xdr:nvSpPr>
        <xdr:cNvPr id="376"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01" name="直線コネクタ 400"/>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02"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03" name="直線コネクタ 40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04"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05" name="直線コネクタ 404"/>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06"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07" name="フローチャート : 判断 406"/>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08" name="フローチャート : 判断 407"/>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52070</xdr:rowOff>
    </xdr:from>
    <xdr:to>
      <xdr:col>23</xdr:col>
      <xdr:colOff>568325</xdr:colOff>
      <xdr:row>55</xdr:row>
      <xdr:rowOff>153670</xdr:rowOff>
    </xdr:to>
    <xdr:sp macro="" textlink="">
      <xdr:nvSpPr>
        <xdr:cNvPr id="414" name="円/楕円 413"/>
        <xdr:cNvSpPr/>
      </xdr:nvSpPr>
      <xdr:spPr>
        <a:xfrm>
          <a:off x="16268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138447</xdr:rowOff>
    </xdr:from>
    <xdr:ext cx="405111" cy="259045"/>
    <xdr:sp macro="" textlink="">
      <xdr:nvSpPr>
        <xdr:cNvPr id="415" name="【学校施設】&#10;有形固定資産減価償却率該当値テキスト"/>
        <xdr:cNvSpPr txBox="1"/>
      </xdr:nvSpPr>
      <xdr:spPr>
        <a:xfrm>
          <a:off x="164084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158750</xdr:rowOff>
    </xdr:from>
    <xdr:to>
      <xdr:col>22</xdr:col>
      <xdr:colOff>415925</xdr:colOff>
      <xdr:row>56</xdr:row>
      <xdr:rowOff>88900</xdr:rowOff>
    </xdr:to>
    <xdr:sp macro="" textlink="">
      <xdr:nvSpPr>
        <xdr:cNvPr id="416" name="円/楕円 415"/>
        <xdr:cNvSpPr/>
      </xdr:nvSpPr>
      <xdr:spPr>
        <a:xfrm>
          <a:off x="15430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102870</xdr:rowOff>
    </xdr:from>
    <xdr:to>
      <xdr:col>23</xdr:col>
      <xdr:colOff>517525</xdr:colOff>
      <xdr:row>56</xdr:row>
      <xdr:rowOff>38100</xdr:rowOff>
    </xdr:to>
    <xdr:cxnSp macro="">
      <xdr:nvCxnSpPr>
        <xdr:cNvPr id="417" name="直線コネクタ 416"/>
        <xdr:cNvCxnSpPr/>
      </xdr:nvCxnSpPr>
      <xdr:spPr>
        <a:xfrm flipV="1">
          <a:off x="15481300" y="9532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18"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105427</xdr:rowOff>
    </xdr:from>
    <xdr:ext cx="405111" cy="259045"/>
    <xdr:sp macro="" textlink="">
      <xdr:nvSpPr>
        <xdr:cNvPr id="419" name="n_1mainValue【学校施設】&#10;有形固定資産減価償却率"/>
        <xdr:cNvSpPr txBox="1"/>
      </xdr:nvSpPr>
      <xdr:spPr>
        <a:xfrm>
          <a:off x="15266043"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31" name="直線コネクタ 43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32" name="テキスト ボックス 43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33" name="直線コネクタ 4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34" name="テキスト ボックス 4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35" name="直線コネクタ 43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36" name="テキスト ボックス 43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39" name="直線コネクタ 43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40" name="テキスト ボックス 43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41" name="直線コネクタ 44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42" name="テキスト ボックス 44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43" name="直線コネクタ 44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44" name="テキスト ボックス 44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448" name="直線コネクタ 447"/>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449"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450" name="直線コネクタ 449"/>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451"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452" name="直線コネクタ 451"/>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134955</xdr:rowOff>
    </xdr:from>
    <xdr:ext cx="469744" cy="259045"/>
    <xdr:sp macro="" textlink="">
      <xdr:nvSpPr>
        <xdr:cNvPr id="453" name="【学校施設】&#10;一人当たり面積平均値テキスト"/>
        <xdr:cNvSpPr txBox="1"/>
      </xdr:nvSpPr>
      <xdr:spPr>
        <a:xfrm>
          <a:off x="22250400" y="10250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454" name="フローチャート : 判断 453"/>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55" name="フローチャート : 判断 45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123507</xdr:rowOff>
    </xdr:from>
    <xdr:to>
      <xdr:col>32</xdr:col>
      <xdr:colOff>238125</xdr:colOff>
      <xdr:row>62</xdr:row>
      <xdr:rowOff>53657</xdr:rowOff>
    </xdr:to>
    <xdr:sp macro="" textlink="">
      <xdr:nvSpPr>
        <xdr:cNvPr id="461" name="円/楕円 460"/>
        <xdr:cNvSpPr/>
      </xdr:nvSpPr>
      <xdr:spPr>
        <a:xfrm>
          <a:off x="221107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101934</xdr:rowOff>
    </xdr:from>
    <xdr:ext cx="469744" cy="259045"/>
    <xdr:sp macro="" textlink="">
      <xdr:nvSpPr>
        <xdr:cNvPr id="462" name="【学校施設】&#10;一人当たり面積該当値テキスト"/>
        <xdr:cNvSpPr txBox="1"/>
      </xdr:nvSpPr>
      <xdr:spPr>
        <a:xfrm>
          <a:off x="22250400" y="105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97790</xdr:rowOff>
    </xdr:from>
    <xdr:to>
      <xdr:col>31</xdr:col>
      <xdr:colOff>85725</xdr:colOff>
      <xdr:row>62</xdr:row>
      <xdr:rowOff>27940</xdr:rowOff>
    </xdr:to>
    <xdr:sp macro="" textlink="">
      <xdr:nvSpPr>
        <xdr:cNvPr id="463" name="円/楕円 462"/>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148590</xdr:rowOff>
    </xdr:from>
    <xdr:to>
      <xdr:col>32</xdr:col>
      <xdr:colOff>187325</xdr:colOff>
      <xdr:row>62</xdr:row>
      <xdr:rowOff>2857</xdr:rowOff>
    </xdr:to>
    <xdr:cxnSp macro="">
      <xdr:nvCxnSpPr>
        <xdr:cNvPr id="464" name="直線コネクタ 463"/>
        <xdr:cNvCxnSpPr/>
      </xdr:nvCxnSpPr>
      <xdr:spPr>
        <a:xfrm>
          <a:off x="21323300" y="10607040"/>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135907</xdr:rowOff>
    </xdr:from>
    <xdr:ext cx="469744" cy="259045"/>
    <xdr:sp macro="" textlink="">
      <xdr:nvSpPr>
        <xdr:cNvPr id="465"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19067</xdr:rowOff>
    </xdr:from>
    <xdr:ext cx="469744" cy="259045"/>
    <xdr:sp macro="" textlink="">
      <xdr:nvSpPr>
        <xdr:cNvPr id="466" name="n_1mainValue【学校施設】&#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7" name="テキスト ボックス 47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7" name="テキスト ボックス 48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9" name="テキスト ボックス 4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491" name="直線コネクタ 490"/>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492"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493" name="直線コネクタ 492"/>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9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5" name="直線コネクタ 49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33038</xdr:rowOff>
    </xdr:from>
    <xdr:ext cx="405111" cy="259045"/>
    <xdr:sp macro="" textlink="">
      <xdr:nvSpPr>
        <xdr:cNvPr id="496" name="【児童館】&#10;有形固定資産減価償却率平均値テキスト"/>
        <xdr:cNvSpPr txBox="1"/>
      </xdr:nvSpPr>
      <xdr:spPr>
        <a:xfrm>
          <a:off x="164084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497" name="フローチャート : 判断 496"/>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498" name="フローチャート : 判断 497"/>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158750</xdr:rowOff>
    </xdr:from>
    <xdr:to>
      <xdr:col>23</xdr:col>
      <xdr:colOff>568325</xdr:colOff>
      <xdr:row>85</xdr:row>
      <xdr:rowOff>88900</xdr:rowOff>
    </xdr:to>
    <xdr:sp macro="" textlink="">
      <xdr:nvSpPr>
        <xdr:cNvPr id="504" name="円/楕円 503"/>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137177</xdr:rowOff>
    </xdr:from>
    <xdr:ext cx="405111" cy="259045"/>
    <xdr:sp macro="" textlink="">
      <xdr:nvSpPr>
        <xdr:cNvPr id="505" name="【児童館】&#10;有形固定資産減価償却率該当値テキスト"/>
        <xdr:cNvSpPr txBox="1"/>
      </xdr:nvSpPr>
      <xdr:spPr>
        <a:xfrm>
          <a:off x="164084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59689</xdr:rowOff>
    </xdr:from>
    <xdr:to>
      <xdr:col>22</xdr:col>
      <xdr:colOff>415925</xdr:colOff>
      <xdr:row>85</xdr:row>
      <xdr:rowOff>161289</xdr:rowOff>
    </xdr:to>
    <xdr:sp macro="" textlink="">
      <xdr:nvSpPr>
        <xdr:cNvPr id="506" name="円/楕円 505"/>
        <xdr:cNvSpPr/>
      </xdr:nvSpPr>
      <xdr:spPr>
        <a:xfrm>
          <a:off x="15430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38100</xdr:rowOff>
    </xdr:from>
    <xdr:to>
      <xdr:col>23</xdr:col>
      <xdr:colOff>517525</xdr:colOff>
      <xdr:row>85</xdr:row>
      <xdr:rowOff>110489</xdr:rowOff>
    </xdr:to>
    <xdr:cxnSp macro="">
      <xdr:nvCxnSpPr>
        <xdr:cNvPr id="507" name="直線コネクタ 506"/>
        <xdr:cNvCxnSpPr/>
      </xdr:nvCxnSpPr>
      <xdr:spPr>
        <a:xfrm flipV="1">
          <a:off x="15481300" y="146113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36847</xdr:rowOff>
    </xdr:from>
    <xdr:ext cx="405111" cy="259045"/>
    <xdr:sp macro="" textlink="">
      <xdr:nvSpPr>
        <xdr:cNvPr id="508" name="n_1aveValue【児童館】&#10;有形固定資産減価償却率"/>
        <xdr:cNvSpPr txBox="1"/>
      </xdr:nvSpPr>
      <xdr:spPr>
        <a:xfrm>
          <a:off x="15266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152416</xdr:rowOff>
    </xdr:from>
    <xdr:ext cx="405111" cy="259045"/>
    <xdr:sp macro="" textlink="">
      <xdr:nvSpPr>
        <xdr:cNvPr id="509" name="n_1mainValue【児童館】&#10;有形固定資産減価償却率"/>
        <xdr:cNvSpPr txBox="1"/>
      </xdr:nvSpPr>
      <xdr:spPr>
        <a:xfrm>
          <a:off x="15266043"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31" name="直線コネクタ 530"/>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3" name="直線コネクタ 53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534"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535" name="直線コネクタ 53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536"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37" name="フローチャート : 判断 53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38" name="フローチャート : 判断 537"/>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55880</xdr:rowOff>
    </xdr:from>
    <xdr:to>
      <xdr:col>32</xdr:col>
      <xdr:colOff>238125</xdr:colOff>
      <xdr:row>84</xdr:row>
      <xdr:rowOff>157480</xdr:rowOff>
    </xdr:to>
    <xdr:sp macro="" textlink="">
      <xdr:nvSpPr>
        <xdr:cNvPr id="544" name="円/楕円 54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34307</xdr:rowOff>
    </xdr:from>
    <xdr:ext cx="469744" cy="259045"/>
    <xdr:sp macro="" textlink="">
      <xdr:nvSpPr>
        <xdr:cNvPr id="545" name="【児童館】&#10;一人当たり面積該当値テキスト"/>
        <xdr:cNvSpPr txBox="1"/>
      </xdr:nvSpPr>
      <xdr:spPr>
        <a:xfrm>
          <a:off x="222504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46" name="円/楕円 54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106680</xdr:rowOff>
    </xdr:from>
    <xdr:to>
      <xdr:col>32</xdr:col>
      <xdr:colOff>187325</xdr:colOff>
      <xdr:row>84</xdr:row>
      <xdr:rowOff>106680</xdr:rowOff>
    </xdr:to>
    <xdr:cxnSp macro="">
      <xdr:nvCxnSpPr>
        <xdr:cNvPr id="547" name="直線コネクタ 546"/>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548"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49"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0" name="テキスト ボックス 5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1" name="直線コネクタ 5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2" name="テキスト ボックス 5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3" name="直線コネクタ 5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4" name="テキスト ボックス 5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5" name="直線コネクタ 5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6" name="テキスト ボックス 5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7" name="直線コネクタ 5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68" name="テキスト ボックス 56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0" name="テキスト ボックス 5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572" name="直線コネクタ 571"/>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573"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574" name="直線コネクタ 573"/>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575"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576" name="直線コネクタ 575"/>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84853</xdr:rowOff>
    </xdr:from>
    <xdr:ext cx="405111" cy="259045"/>
    <xdr:sp macro="" textlink="">
      <xdr:nvSpPr>
        <xdr:cNvPr id="577" name="【公民館】&#10;有形固定資産減価償却率平均値テキスト"/>
        <xdr:cNvSpPr txBox="1"/>
      </xdr:nvSpPr>
      <xdr:spPr>
        <a:xfrm>
          <a:off x="16408400" y="1774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578" name="フローチャート : 判断 577"/>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579" name="フローチャート : 判断 578"/>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68835</xdr:rowOff>
    </xdr:from>
    <xdr:to>
      <xdr:col>23</xdr:col>
      <xdr:colOff>568325</xdr:colOff>
      <xdr:row>107</xdr:row>
      <xdr:rowOff>170435</xdr:rowOff>
    </xdr:to>
    <xdr:sp macro="" textlink="">
      <xdr:nvSpPr>
        <xdr:cNvPr id="585" name="円/楕円 584"/>
        <xdr:cNvSpPr/>
      </xdr:nvSpPr>
      <xdr:spPr>
        <a:xfrm>
          <a:off x="16268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155212</xdr:rowOff>
    </xdr:from>
    <xdr:ext cx="405111" cy="259045"/>
    <xdr:sp macro="" textlink="">
      <xdr:nvSpPr>
        <xdr:cNvPr id="586" name="【公民館】&#10;有形固定資産減価償却率該当値テキスト"/>
        <xdr:cNvSpPr txBox="1"/>
      </xdr:nvSpPr>
      <xdr:spPr>
        <a:xfrm>
          <a:off x="16408400" y="1832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50546</xdr:rowOff>
    </xdr:from>
    <xdr:to>
      <xdr:col>22</xdr:col>
      <xdr:colOff>415925</xdr:colOff>
      <xdr:row>107</xdr:row>
      <xdr:rowOff>152146</xdr:rowOff>
    </xdr:to>
    <xdr:sp macro="" textlink="">
      <xdr:nvSpPr>
        <xdr:cNvPr id="587" name="円/楕円 586"/>
        <xdr:cNvSpPr/>
      </xdr:nvSpPr>
      <xdr:spPr>
        <a:xfrm>
          <a:off x="15430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101346</xdr:rowOff>
    </xdr:from>
    <xdr:to>
      <xdr:col>23</xdr:col>
      <xdr:colOff>517525</xdr:colOff>
      <xdr:row>107</xdr:row>
      <xdr:rowOff>119635</xdr:rowOff>
    </xdr:to>
    <xdr:cxnSp macro="">
      <xdr:nvCxnSpPr>
        <xdr:cNvPr id="588" name="直線コネクタ 587"/>
        <xdr:cNvCxnSpPr/>
      </xdr:nvCxnSpPr>
      <xdr:spPr>
        <a:xfrm>
          <a:off x="15481300" y="18446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120666</xdr:rowOff>
    </xdr:from>
    <xdr:ext cx="405111" cy="259045"/>
    <xdr:sp macro="" textlink="">
      <xdr:nvSpPr>
        <xdr:cNvPr id="589" name="n_1aveValue【公民館】&#10;有形固定資産減価償却率"/>
        <xdr:cNvSpPr txBox="1"/>
      </xdr:nvSpPr>
      <xdr:spPr>
        <a:xfrm>
          <a:off x="15266043"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143273</xdr:rowOff>
    </xdr:from>
    <xdr:ext cx="405111" cy="259045"/>
    <xdr:sp macro="" textlink="">
      <xdr:nvSpPr>
        <xdr:cNvPr id="590" name="n_1mainValue【公民館】&#10;有形固定資産減価償却率"/>
        <xdr:cNvSpPr txBox="1"/>
      </xdr:nvSpPr>
      <xdr:spPr>
        <a:xfrm>
          <a:off x="15266043"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12" name="直線コネクタ 611"/>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13"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14" name="直線コネクタ 613"/>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15"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16" name="直線コネクタ 615"/>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83838</xdr:rowOff>
    </xdr:from>
    <xdr:ext cx="469744" cy="259045"/>
    <xdr:sp macro="" textlink="">
      <xdr:nvSpPr>
        <xdr:cNvPr id="617" name="【公民館】&#10;一人当たり面積平均値テキスト"/>
        <xdr:cNvSpPr txBox="1"/>
      </xdr:nvSpPr>
      <xdr:spPr>
        <a:xfrm>
          <a:off x="222504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18" name="フローチャート : 判断 617"/>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19" name="フローチャート : 判断 618"/>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128270</xdr:rowOff>
    </xdr:from>
    <xdr:to>
      <xdr:col>32</xdr:col>
      <xdr:colOff>238125</xdr:colOff>
      <xdr:row>102</xdr:row>
      <xdr:rowOff>58420</xdr:rowOff>
    </xdr:to>
    <xdr:sp macro="" textlink="">
      <xdr:nvSpPr>
        <xdr:cNvPr id="625" name="円/楕円 624"/>
        <xdr:cNvSpPr/>
      </xdr:nvSpPr>
      <xdr:spPr>
        <a:xfrm>
          <a:off x="22110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151147</xdr:rowOff>
    </xdr:from>
    <xdr:ext cx="469744" cy="259045"/>
    <xdr:sp macro="" textlink="">
      <xdr:nvSpPr>
        <xdr:cNvPr id="626" name="【公民館】&#10;一人当たり面積該当値テキスト"/>
        <xdr:cNvSpPr txBox="1"/>
      </xdr:nvSpPr>
      <xdr:spPr>
        <a:xfrm>
          <a:off x="222504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128270</xdr:rowOff>
    </xdr:from>
    <xdr:to>
      <xdr:col>31</xdr:col>
      <xdr:colOff>85725</xdr:colOff>
      <xdr:row>102</xdr:row>
      <xdr:rowOff>58420</xdr:rowOff>
    </xdr:to>
    <xdr:sp macro="" textlink="">
      <xdr:nvSpPr>
        <xdr:cNvPr id="627" name="円/楕円 626"/>
        <xdr:cNvSpPr/>
      </xdr:nvSpPr>
      <xdr:spPr>
        <a:xfrm>
          <a:off x="2127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7620</xdr:rowOff>
    </xdr:from>
    <xdr:to>
      <xdr:col>32</xdr:col>
      <xdr:colOff>187325</xdr:colOff>
      <xdr:row>102</xdr:row>
      <xdr:rowOff>7620</xdr:rowOff>
    </xdr:to>
    <xdr:cxnSp macro="">
      <xdr:nvCxnSpPr>
        <xdr:cNvPr id="628" name="直線コネクタ 627"/>
        <xdr:cNvCxnSpPr/>
      </xdr:nvCxnSpPr>
      <xdr:spPr>
        <a:xfrm>
          <a:off x="21323300" y="1749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15257</xdr:rowOff>
    </xdr:from>
    <xdr:ext cx="469744" cy="259045"/>
    <xdr:sp macro="" textlink="">
      <xdr:nvSpPr>
        <xdr:cNvPr id="629" name="n_1ave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74947</xdr:rowOff>
    </xdr:from>
    <xdr:ext cx="469744" cy="259045"/>
    <xdr:sp macro="" textlink="">
      <xdr:nvSpPr>
        <xdr:cNvPr id="630" name="n_1mainValue【公民館】&#10;一人当たり面積"/>
        <xdr:cNvSpPr txBox="1"/>
      </xdr:nvSpPr>
      <xdr:spPr>
        <a:xfrm>
          <a:off x="21075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類似団体と比較して特に有形固定資産減価償却率が高くなっている施設は学校施設、公営住宅であり、特に低くなっている施設は児童館、公民館となっている。</a:t>
          </a:r>
        </a:p>
        <a:p>
          <a:r>
            <a:rPr kumimoji="1" lang="ja-JP" altLang="en-US" sz="1300">
              <a:latin typeface="ＭＳ Ｐゴシック"/>
            </a:rPr>
            <a:t>　学校施設については、耐用年数に対する使用期間の経過が進んでいる施設が多く、平成２７年に策定した「さいたま市学校施設リフレッシュ基本計画」に基づき、計画的に建替え・改修を行っていく予定である。公営住宅についても「さいたま市市営住宅等長寿命化計画」に基づき、順次建替えや長寿命化工事をに取り組んでいるところであるが、現在でも１人当たりの面積は少ない状況である。</a:t>
          </a:r>
        </a:p>
        <a:p>
          <a:r>
            <a:rPr kumimoji="1" lang="ja-JP" altLang="en-US" sz="1300">
              <a:latin typeface="ＭＳ Ｐゴシック"/>
            </a:rPr>
            <a:t>　児童館は類似団体よりも有形固定資産減価償却率が低い状況であるが、昨年度よりも有形固定資産減価償却率が高くなっており、計画的に大規模修繕等の予防保全工事を実施し、長寿命化に取り組んでいく必要がある。公民館は築後３０年を経過している施設が全体の約５割を占めていることから、平成２８年に「さいたま市公民館施設リフレッシュ計画」を策定し、躯体の健全性調査を行いつつ、計画的な建替え・改修に取り組んでいる状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1,281,414
1,260,267
217.43
462,254,253
452,230,687
2,379,672
255,313,065
432,798,108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167476</xdr:rowOff>
    </xdr:from>
    <xdr:ext cx="405111" cy="259045"/>
    <xdr:sp macro="" textlink="">
      <xdr:nvSpPr>
        <xdr:cNvPr id="64" name="【図書館】&#10;有形固定資産減価償却率平均値テキスト"/>
        <xdr:cNvSpPr txBox="1"/>
      </xdr:nvSpPr>
      <xdr:spPr>
        <a:xfrm>
          <a:off x="47244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4173</xdr:rowOff>
    </xdr:from>
    <xdr:to>
      <xdr:col>6</xdr:col>
      <xdr:colOff>561975</xdr:colOff>
      <xdr:row>39</xdr:row>
      <xdr:rowOff>105773</xdr:rowOff>
    </xdr:to>
    <xdr:sp macro="" textlink="">
      <xdr:nvSpPr>
        <xdr:cNvPr id="72" name="円/楕円 71"/>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154050</xdr:rowOff>
    </xdr:from>
    <xdr:ext cx="405111" cy="259045"/>
    <xdr:sp macro="" textlink="">
      <xdr:nvSpPr>
        <xdr:cNvPr id="73" name="【図書館】&#10;有形固定資産減価償却率該当値テキスト"/>
        <xdr:cNvSpPr txBox="1"/>
      </xdr:nvSpPr>
      <xdr:spPr>
        <a:xfrm>
          <a:off x="47244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49893</xdr:rowOff>
    </xdr:from>
    <xdr:to>
      <xdr:col>5</xdr:col>
      <xdr:colOff>409575</xdr:colOff>
      <xdr:row>39</xdr:row>
      <xdr:rowOff>151493</xdr:rowOff>
    </xdr:to>
    <xdr:sp macro="" textlink="">
      <xdr:nvSpPr>
        <xdr:cNvPr id="74" name="円/楕円 73"/>
        <xdr:cNvSpPr/>
      </xdr:nvSpPr>
      <xdr:spPr>
        <a:xfrm>
          <a:off x="3746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54973</xdr:rowOff>
    </xdr:from>
    <xdr:to>
      <xdr:col>6</xdr:col>
      <xdr:colOff>511175</xdr:colOff>
      <xdr:row>39</xdr:row>
      <xdr:rowOff>100693</xdr:rowOff>
    </xdr:to>
    <xdr:cxnSp macro="">
      <xdr:nvCxnSpPr>
        <xdr:cNvPr id="75" name="直線コネクタ 74"/>
        <xdr:cNvCxnSpPr/>
      </xdr:nvCxnSpPr>
      <xdr:spPr>
        <a:xfrm flipV="1">
          <a:off x="3797300" y="67415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120667</xdr:rowOff>
    </xdr:from>
    <xdr:ext cx="405111" cy="259045"/>
    <xdr:sp macro="" textlink="">
      <xdr:nvSpPr>
        <xdr:cNvPr id="76" name="n_1ave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142620</xdr:rowOff>
    </xdr:from>
    <xdr:ext cx="405111" cy="259045"/>
    <xdr:sp macro="" textlink="">
      <xdr:nvSpPr>
        <xdr:cNvPr id="77" name="n_1mainValue【図書館】&#10;有形固定資産減価償却率"/>
        <xdr:cNvSpPr txBox="1"/>
      </xdr:nvSpPr>
      <xdr:spPr>
        <a:xfrm>
          <a:off x="3582043"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137177</xdr:rowOff>
    </xdr:from>
    <xdr:ext cx="469744" cy="259045"/>
    <xdr:sp macro="" textlink="">
      <xdr:nvSpPr>
        <xdr:cNvPr id="107" name="【図書館】&#10;一人当たり面積平均値テキスト"/>
        <xdr:cNvSpPr txBox="1"/>
      </xdr:nvSpPr>
      <xdr:spPr>
        <a:xfrm>
          <a:off x="105664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15" name="円/楕円 114"/>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143527</xdr:rowOff>
    </xdr:from>
    <xdr:ext cx="469744" cy="259045"/>
    <xdr:sp macro="" textlink="">
      <xdr:nvSpPr>
        <xdr:cNvPr id="116" name="【図書館】&#10;一人当たり面積該当値テキスト"/>
        <xdr:cNvSpPr txBox="1"/>
      </xdr:nvSpPr>
      <xdr:spPr>
        <a:xfrm>
          <a:off x="105664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17" name="円/楕円 116"/>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133350</xdr:rowOff>
    </xdr:from>
    <xdr:to>
      <xdr:col>15</xdr:col>
      <xdr:colOff>180975</xdr:colOff>
      <xdr:row>38</xdr:row>
      <xdr:rowOff>0</xdr:rowOff>
    </xdr:to>
    <xdr:cxnSp macro="">
      <xdr:nvCxnSpPr>
        <xdr:cNvPr id="118" name="直線コネクタ 117"/>
        <xdr:cNvCxnSpPr/>
      </xdr:nvCxnSpPr>
      <xdr:spPr>
        <a:xfrm>
          <a:off x="9639300" y="647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41927</xdr:rowOff>
    </xdr:from>
    <xdr:ext cx="469744" cy="259045"/>
    <xdr:sp macro="" textlink="">
      <xdr:nvSpPr>
        <xdr:cNvPr id="119"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29227</xdr:rowOff>
    </xdr:from>
    <xdr:ext cx="469744" cy="259045"/>
    <xdr:sp macro="" textlink="">
      <xdr:nvSpPr>
        <xdr:cNvPr id="120"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33782</xdr:rowOff>
    </xdr:from>
    <xdr:to>
      <xdr:col>6</xdr:col>
      <xdr:colOff>561975</xdr:colOff>
      <xdr:row>59</xdr:row>
      <xdr:rowOff>135382</xdr:rowOff>
    </xdr:to>
    <xdr:sp macro="" textlink="">
      <xdr:nvSpPr>
        <xdr:cNvPr id="156" name="円/楕円 155"/>
        <xdr:cNvSpPr/>
      </xdr:nvSpPr>
      <xdr:spPr>
        <a:xfrm>
          <a:off x="45847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56659</xdr:rowOff>
    </xdr:from>
    <xdr:ext cx="405111" cy="259045"/>
    <xdr:sp macro="" textlink="">
      <xdr:nvSpPr>
        <xdr:cNvPr id="157" name="【体育館・プール】&#10;有形固定資産減価償却率該当値テキスト"/>
        <xdr:cNvSpPr txBox="1"/>
      </xdr:nvSpPr>
      <xdr:spPr>
        <a:xfrm>
          <a:off x="4724400" y="1000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125222</xdr:rowOff>
    </xdr:from>
    <xdr:to>
      <xdr:col>5</xdr:col>
      <xdr:colOff>409575</xdr:colOff>
      <xdr:row>60</xdr:row>
      <xdr:rowOff>55372</xdr:rowOff>
    </xdr:to>
    <xdr:sp macro="" textlink="">
      <xdr:nvSpPr>
        <xdr:cNvPr id="158" name="円/楕円 157"/>
        <xdr:cNvSpPr/>
      </xdr:nvSpPr>
      <xdr:spPr>
        <a:xfrm>
          <a:off x="3746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84582</xdr:rowOff>
    </xdr:from>
    <xdr:to>
      <xdr:col>6</xdr:col>
      <xdr:colOff>511175</xdr:colOff>
      <xdr:row>60</xdr:row>
      <xdr:rowOff>4572</xdr:rowOff>
    </xdr:to>
    <xdr:cxnSp macro="">
      <xdr:nvCxnSpPr>
        <xdr:cNvPr id="159" name="直線コネクタ 158"/>
        <xdr:cNvCxnSpPr/>
      </xdr:nvCxnSpPr>
      <xdr:spPr>
        <a:xfrm flipV="1">
          <a:off x="3797300" y="102001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57929</xdr:rowOff>
    </xdr:from>
    <xdr:ext cx="405111" cy="259045"/>
    <xdr:sp macro="" textlink="">
      <xdr:nvSpPr>
        <xdr:cNvPr id="160" name="n_1aveValue【体育館・プール】&#10;有形固定資産減価償却率"/>
        <xdr:cNvSpPr txBox="1"/>
      </xdr:nvSpPr>
      <xdr:spPr>
        <a:xfrm>
          <a:off x="3582043"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71899</xdr:rowOff>
    </xdr:from>
    <xdr:ext cx="405111" cy="259045"/>
    <xdr:sp macro="" textlink="">
      <xdr:nvSpPr>
        <xdr:cNvPr id="161" name="n_1mainValue【体育館・プール】&#10;有形固定資産減価償却率"/>
        <xdr:cNvSpPr txBox="1"/>
      </xdr:nvSpPr>
      <xdr:spPr>
        <a:xfrm>
          <a:off x="3582043"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138084</xdr:rowOff>
    </xdr:from>
    <xdr:ext cx="469744" cy="259045"/>
    <xdr:sp macro="" textlink="">
      <xdr:nvSpPr>
        <xdr:cNvPr id="193" name="【体育館・プール】&#10;一人当たり面積平均値テキスト"/>
        <xdr:cNvSpPr txBox="1"/>
      </xdr:nvSpPr>
      <xdr:spPr>
        <a:xfrm>
          <a:off x="10566400" y="1042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11793</xdr:rowOff>
    </xdr:from>
    <xdr:to>
      <xdr:col>15</xdr:col>
      <xdr:colOff>231775</xdr:colOff>
      <xdr:row>63</xdr:row>
      <xdr:rowOff>113393</xdr:rowOff>
    </xdr:to>
    <xdr:sp macro="" textlink="">
      <xdr:nvSpPr>
        <xdr:cNvPr id="201" name="円/楕円 200"/>
        <xdr:cNvSpPr/>
      </xdr:nvSpPr>
      <xdr:spPr>
        <a:xfrm>
          <a:off x="10426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161670</xdr:rowOff>
    </xdr:from>
    <xdr:ext cx="469744" cy="259045"/>
    <xdr:sp macro="" textlink="">
      <xdr:nvSpPr>
        <xdr:cNvPr id="202" name="【体育館・プール】&#10;一人当たり面積該当値テキスト"/>
        <xdr:cNvSpPr txBox="1"/>
      </xdr:nvSpPr>
      <xdr:spPr>
        <a:xfrm>
          <a:off x="105664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33565</xdr:rowOff>
    </xdr:from>
    <xdr:to>
      <xdr:col>14</xdr:col>
      <xdr:colOff>79375</xdr:colOff>
      <xdr:row>63</xdr:row>
      <xdr:rowOff>135165</xdr:rowOff>
    </xdr:to>
    <xdr:sp macro="" textlink="">
      <xdr:nvSpPr>
        <xdr:cNvPr id="203" name="円/楕円 202"/>
        <xdr:cNvSpPr/>
      </xdr:nvSpPr>
      <xdr:spPr>
        <a:xfrm>
          <a:off x="9588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62593</xdr:rowOff>
    </xdr:from>
    <xdr:to>
      <xdr:col>15</xdr:col>
      <xdr:colOff>180975</xdr:colOff>
      <xdr:row>63</xdr:row>
      <xdr:rowOff>84365</xdr:rowOff>
    </xdr:to>
    <xdr:cxnSp macro="">
      <xdr:nvCxnSpPr>
        <xdr:cNvPr id="204" name="直線コネクタ 203"/>
        <xdr:cNvCxnSpPr/>
      </xdr:nvCxnSpPr>
      <xdr:spPr>
        <a:xfrm flipV="1">
          <a:off x="9639300" y="108639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29227</xdr:rowOff>
    </xdr:from>
    <xdr:ext cx="469744" cy="259045"/>
    <xdr:sp macro="" textlink="">
      <xdr:nvSpPr>
        <xdr:cNvPr id="205" name="n_1ave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126292</xdr:rowOff>
    </xdr:from>
    <xdr:ext cx="469744" cy="259045"/>
    <xdr:sp macro="" textlink="">
      <xdr:nvSpPr>
        <xdr:cNvPr id="206" name="n_1mainValue【体育館・プール】&#10;一人当たり面積"/>
        <xdr:cNvSpPr txBox="1"/>
      </xdr:nvSpPr>
      <xdr:spPr>
        <a:xfrm>
          <a:off x="93917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46" name="円/楕円 245"/>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170197</xdr:rowOff>
    </xdr:from>
    <xdr:ext cx="405111" cy="259045"/>
    <xdr:sp macro="" textlink="">
      <xdr:nvSpPr>
        <xdr:cNvPr id="247" name="【福祉施設】&#10;有形固定資産減価償却率該当値テキスト"/>
        <xdr:cNvSpPr txBox="1"/>
      </xdr:nvSpPr>
      <xdr:spPr>
        <a:xfrm>
          <a:off x="47244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15058</xdr:rowOff>
    </xdr:from>
    <xdr:to>
      <xdr:col>5</xdr:col>
      <xdr:colOff>409575</xdr:colOff>
      <xdr:row>83</xdr:row>
      <xdr:rowOff>116658</xdr:rowOff>
    </xdr:to>
    <xdr:sp macro="" textlink="">
      <xdr:nvSpPr>
        <xdr:cNvPr id="248" name="円/楕円 247"/>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26670</xdr:rowOff>
    </xdr:from>
    <xdr:to>
      <xdr:col>6</xdr:col>
      <xdr:colOff>511175</xdr:colOff>
      <xdr:row>83</xdr:row>
      <xdr:rowOff>65858</xdr:rowOff>
    </xdr:to>
    <xdr:cxnSp macro="">
      <xdr:nvCxnSpPr>
        <xdr:cNvPr id="249" name="直線コネクタ 248"/>
        <xdr:cNvCxnSpPr/>
      </xdr:nvCxnSpPr>
      <xdr:spPr>
        <a:xfrm flipV="1">
          <a:off x="3797300" y="1425702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77669</xdr:rowOff>
    </xdr:from>
    <xdr:ext cx="405111" cy="259045"/>
    <xdr:sp macro="" textlink="">
      <xdr:nvSpPr>
        <xdr:cNvPr id="250"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107785</xdr:rowOff>
    </xdr:from>
    <xdr:ext cx="405111" cy="259045"/>
    <xdr:sp macro="" textlink="">
      <xdr:nvSpPr>
        <xdr:cNvPr id="251" name="n_1mainValue【福祉施設】&#10;有形固定資産減価償却率"/>
        <xdr:cNvSpPr txBox="1"/>
      </xdr:nvSpPr>
      <xdr:spPr>
        <a:xfrm>
          <a:off x="3582043"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78757</xdr:rowOff>
    </xdr:from>
    <xdr:ext cx="469744" cy="259045"/>
    <xdr:sp macro="" textlink="">
      <xdr:nvSpPr>
        <xdr:cNvPr id="279" name="【福祉施設】&#10;一人当たり面積平均値テキスト"/>
        <xdr:cNvSpPr txBox="1"/>
      </xdr:nvSpPr>
      <xdr:spPr>
        <a:xfrm>
          <a:off x="10566400" y="1396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113030</xdr:rowOff>
    </xdr:from>
    <xdr:to>
      <xdr:col>15</xdr:col>
      <xdr:colOff>231775</xdr:colOff>
      <xdr:row>84</xdr:row>
      <xdr:rowOff>43180</xdr:rowOff>
    </xdr:to>
    <xdr:sp macro="" textlink="">
      <xdr:nvSpPr>
        <xdr:cNvPr id="287" name="円/楕円 286"/>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91457</xdr:rowOff>
    </xdr:from>
    <xdr:ext cx="469744" cy="259045"/>
    <xdr:sp macro="" textlink="">
      <xdr:nvSpPr>
        <xdr:cNvPr id="288" name="【福祉施設】&#10;一人当たり面積該当値テキスト"/>
        <xdr:cNvSpPr txBox="1"/>
      </xdr:nvSpPr>
      <xdr:spPr>
        <a:xfrm>
          <a:off x="105664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90170</xdr:rowOff>
    </xdr:from>
    <xdr:to>
      <xdr:col>14</xdr:col>
      <xdr:colOff>79375</xdr:colOff>
      <xdr:row>84</xdr:row>
      <xdr:rowOff>20320</xdr:rowOff>
    </xdr:to>
    <xdr:sp macro="" textlink="">
      <xdr:nvSpPr>
        <xdr:cNvPr id="289" name="円/楕円 288"/>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140970</xdr:rowOff>
    </xdr:from>
    <xdr:to>
      <xdr:col>15</xdr:col>
      <xdr:colOff>180975</xdr:colOff>
      <xdr:row>83</xdr:row>
      <xdr:rowOff>163830</xdr:rowOff>
    </xdr:to>
    <xdr:cxnSp macro="">
      <xdr:nvCxnSpPr>
        <xdr:cNvPr id="290" name="直線コネクタ 289"/>
        <xdr:cNvCxnSpPr/>
      </xdr:nvCxnSpPr>
      <xdr:spPr>
        <a:xfrm>
          <a:off x="9639300" y="1437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116857</xdr:rowOff>
    </xdr:from>
    <xdr:ext cx="469744" cy="259045"/>
    <xdr:sp macro="" textlink="">
      <xdr:nvSpPr>
        <xdr:cNvPr id="291"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11447</xdr:rowOff>
    </xdr:from>
    <xdr:ext cx="469744" cy="259045"/>
    <xdr:sp macro="" textlink="">
      <xdr:nvSpPr>
        <xdr:cNvPr id="292" name="n_1main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328" name="円/楕円 327"/>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2557</xdr:rowOff>
    </xdr:from>
    <xdr:ext cx="405111" cy="259045"/>
    <xdr:sp macro="" textlink="">
      <xdr:nvSpPr>
        <xdr:cNvPr id="329" name="【市民会館】&#10;有形固定資産減価償却率該当値テキスト"/>
        <xdr:cNvSpPr txBox="1"/>
      </xdr:nvSpPr>
      <xdr:spPr>
        <a:xfrm>
          <a:off x="47244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25400</xdr:rowOff>
    </xdr:from>
    <xdr:to>
      <xdr:col>5</xdr:col>
      <xdr:colOff>409575</xdr:colOff>
      <xdr:row>104</xdr:row>
      <xdr:rowOff>127000</xdr:rowOff>
    </xdr:to>
    <xdr:sp macro="" textlink="">
      <xdr:nvSpPr>
        <xdr:cNvPr id="330" name="円/楕円 329"/>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30480</xdr:rowOff>
    </xdr:from>
    <xdr:to>
      <xdr:col>6</xdr:col>
      <xdr:colOff>511175</xdr:colOff>
      <xdr:row>104</xdr:row>
      <xdr:rowOff>76200</xdr:rowOff>
    </xdr:to>
    <xdr:cxnSp macro="">
      <xdr:nvCxnSpPr>
        <xdr:cNvPr id="331" name="直線コネクタ 330"/>
        <xdr:cNvCxnSpPr/>
      </xdr:nvCxnSpPr>
      <xdr:spPr>
        <a:xfrm flipV="1">
          <a:off x="3797300" y="1786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143527</xdr:rowOff>
    </xdr:from>
    <xdr:ext cx="405111" cy="259045"/>
    <xdr:sp macro="" textlink="">
      <xdr:nvSpPr>
        <xdr:cNvPr id="333" name="n_1main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76836</xdr:rowOff>
    </xdr:from>
    <xdr:to>
      <xdr:col>15</xdr:col>
      <xdr:colOff>231775</xdr:colOff>
      <xdr:row>107</xdr:row>
      <xdr:rowOff>6986</xdr:rowOff>
    </xdr:to>
    <xdr:sp macro="" textlink="">
      <xdr:nvSpPr>
        <xdr:cNvPr id="366" name="円/楕円 365"/>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163213</xdr:rowOff>
    </xdr:from>
    <xdr:ext cx="469744" cy="259045"/>
    <xdr:sp macro="" textlink="">
      <xdr:nvSpPr>
        <xdr:cNvPr id="367" name="【市民会館】&#10;一人当たり面積該当値テキスト"/>
        <xdr:cNvSpPr txBox="1"/>
      </xdr:nvSpPr>
      <xdr:spPr>
        <a:xfrm>
          <a:off x="10566400" y="18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76836</xdr:rowOff>
    </xdr:from>
    <xdr:to>
      <xdr:col>14</xdr:col>
      <xdr:colOff>79375</xdr:colOff>
      <xdr:row>107</xdr:row>
      <xdr:rowOff>6986</xdr:rowOff>
    </xdr:to>
    <xdr:sp macro="" textlink="">
      <xdr:nvSpPr>
        <xdr:cNvPr id="368" name="円/楕円 367"/>
        <xdr:cNvSpPr/>
      </xdr:nvSpPr>
      <xdr:spPr>
        <a:xfrm>
          <a:off x="958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127636</xdr:rowOff>
    </xdr:from>
    <xdr:to>
      <xdr:col>15</xdr:col>
      <xdr:colOff>180975</xdr:colOff>
      <xdr:row>106</xdr:row>
      <xdr:rowOff>127636</xdr:rowOff>
    </xdr:to>
    <xdr:cxnSp macro="">
      <xdr:nvCxnSpPr>
        <xdr:cNvPr id="369" name="直線コネクタ 368"/>
        <xdr:cNvCxnSpPr/>
      </xdr:nvCxnSpPr>
      <xdr:spPr>
        <a:xfrm>
          <a:off x="9639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154957</xdr:rowOff>
    </xdr:from>
    <xdr:ext cx="469744" cy="259045"/>
    <xdr:sp macro="" textlink="">
      <xdr:nvSpPr>
        <xdr:cNvPr id="370"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169563</xdr:rowOff>
    </xdr:from>
    <xdr:ext cx="469744" cy="259045"/>
    <xdr:sp macro="" textlink="">
      <xdr:nvSpPr>
        <xdr:cNvPr id="371" name="n_1mainValue【市民会館】&#10;一人当たり面積"/>
        <xdr:cNvSpPr txBox="1"/>
      </xdr:nvSpPr>
      <xdr:spPr>
        <a:xfrm>
          <a:off x="9391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13987</xdr:rowOff>
    </xdr:from>
    <xdr:ext cx="405111" cy="259045"/>
    <xdr:sp macro="" textlink="">
      <xdr:nvSpPr>
        <xdr:cNvPr id="399" name="【一般廃棄物処理施設】&#10;有形固定資産減価償却率平均値テキスト"/>
        <xdr:cNvSpPr txBox="1"/>
      </xdr:nvSpPr>
      <xdr:spPr>
        <a:xfrm>
          <a:off x="164084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52832</xdr:rowOff>
    </xdr:from>
    <xdr:to>
      <xdr:col>23</xdr:col>
      <xdr:colOff>568325</xdr:colOff>
      <xdr:row>40</xdr:row>
      <xdr:rowOff>154432</xdr:rowOff>
    </xdr:to>
    <xdr:sp macro="" textlink="">
      <xdr:nvSpPr>
        <xdr:cNvPr id="407" name="円/楕円 406"/>
        <xdr:cNvSpPr/>
      </xdr:nvSpPr>
      <xdr:spPr>
        <a:xfrm>
          <a:off x="16268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139209</xdr:rowOff>
    </xdr:from>
    <xdr:ext cx="405111" cy="259045"/>
    <xdr:sp macro="" textlink="">
      <xdr:nvSpPr>
        <xdr:cNvPr id="408" name="【一般廃棄物処理施設】&#10;有形固定資産減価償却率該当値テキスト"/>
        <xdr:cNvSpPr txBox="1"/>
      </xdr:nvSpPr>
      <xdr:spPr>
        <a:xfrm>
          <a:off x="16408400" y="682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41402</xdr:rowOff>
    </xdr:from>
    <xdr:to>
      <xdr:col>22</xdr:col>
      <xdr:colOff>415925</xdr:colOff>
      <xdr:row>41</xdr:row>
      <xdr:rowOff>143002</xdr:rowOff>
    </xdr:to>
    <xdr:sp macro="" textlink="">
      <xdr:nvSpPr>
        <xdr:cNvPr id="409" name="円/楕円 408"/>
        <xdr:cNvSpPr/>
      </xdr:nvSpPr>
      <xdr:spPr>
        <a:xfrm>
          <a:off x="15430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103632</xdr:rowOff>
    </xdr:from>
    <xdr:to>
      <xdr:col>23</xdr:col>
      <xdr:colOff>517525</xdr:colOff>
      <xdr:row>41</xdr:row>
      <xdr:rowOff>92202</xdr:rowOff>
    </xdr:to>
    <xdr:cxnSp macro="">
      <xdr:nvCxnSpPr>
        <xdr:cNvPr id="410" name="直線コネクタ 409"/>
        <xdr:cNvCxnSpPr/>
      </xdr:nvCxnSpPr>
      <xdr:spPr>
        <a:xfrm flipV="1">
          <a:off x="15481300" y="69616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61231</xdr:rowOff>
    </xdr:from>
    <xdr:ext cx="405111" cy="259045"/>
    <xdr:sp macro="" textlink="">
      <xdr:nvSpPr>
        <xdr:cNvPr id="411" name="n_1aveValue【一般廃棄物処理施設】&#10;有形固定資産減価償却率"/>
        <xdr:cNvSpPr txBox="1"/>
      </xdr:nvSpPr>
      <xdr:spPr>
        <a:xfrm>
          <a:off x="15266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134129</xdr:rowOff>
    </xdr:from>
    <xdr:ext cx="405111" cy="259045"/>
    <xdr:sp macro="" textlink="">
      <xdr:nvSpPr>
        <xdr:cNvPr id="412" name="n_1mainValue【一般廃棄物処理施設】&#10;有形固定資産減価償却率"/>
        <xdr:cNvSpPr txBox="1"/>
      </xdr:nvSpPr>
      <xdr:spPr>
        <a:xfrm>
          <a:off x="15266043" y="716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42"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89065</xdr:rowOff>
    </xdr:from>
    <xdr:to>
      <xdr:col>32</xdr:col>
      <xdr:colOff>238125</xdr:colOff>
      <xdr:row>37</xdr:row>
      <xdr:rowOff>19215</xdr:rowOff>
    </xdr:to>
    <xdr:sp macro="" textlink="">
      <xdr:nvSpPr>
        <xdr:cNvPr id="450" name="円/楕円 449"/>
        <xdr:cNvSpPr/>
      </xdr:nvSpPr>
      <xdr:spPr>
        <a:xfrm>
          <a:off x="22110700" y="62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111942</xdr:rowOff>
    </xdr:from>
    <xdr:ext cx="534377" cy="259045"/>
    <xdr:sp macro="" textlink="">
      <xdr:nvSpPr>
        <xdr:cNvPr id="451" name="【一般廃棄物処理施設】&#10;一人当たり有形固定資産（償却資産）額該当値テキスト"/>
        <xdr:cNvSpPr txBox="1"/>
      </xdr:nvSpPr>
      <xdr:spPr>
        <a:xfrm>
          <a:off x="22250400" y="61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68,658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93180</xdr:rowOff>
    </xdr:from>
    <xdr:to>
      <xdr:col>31</xdr:col>
      <xdr:colOff>85725</xdr:colOff>
      <xdr:row>37</xdr:row>
      <xdr:rowOff>23330</xdr:rowOff>
    </xdr:to>
    <xdr:sp macro="" textlink="">
      <xdr:nvSpPr>
        <xdr:cNvPr id="452" name="円/楕円 451"/>
        <xdr:cNvSpPr/>
      </xdr:nvSpPr>
      <xdr:spPr>
        <a:xfrm>
          <a:off x="21272500" y="62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139865</xdr:rowOff>
    </xdr:from>
    <xdr:to>
      <xdr:col>32</xdr:col>
      <xdr:colOff>187325</xdr:colOff>
      <xdr:row>36</xdr:row>
      <xdr:rowOff>143980</xdr:rowOff>
    </xdr:to>
    <xdr:cxnSp macro="">
      <xdr:nvCxnSpPr>
        <xdr:cNvPr id="453" name="直線コネクタ 452"/>
        <xdr:cNvCxnSpPr/>
      </xdr:nvCxnSpPr>
      <xdr:spPr>
        <a:xfrm flipV="1">
          <a:off x="21323300" y="631206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4"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35</xdr:row>
      <xdr:rowOff>39857</xdr:rowOff>
    </xdr:from>
    <xdr:ext cx="534377" cy="259045"/>
    <xdr:sp macro="" textlink="">
      <xdr:nvSpPr>
        <xdr:cNvPr id="455" name="n_1mainValue【一般廃棄物処理施設】&#10;一人当たり有形固定資産（償却資産）額"/>
        <xdr:cNvSpPr txBox="1"/>
      </xdr:nvSpPr>
      <xdr:spPr>
        <a:xfrm>
          <a:off x="21043411" y="60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6367</xdr:rowOff>
    </xdr:from>
    <xdr:ext cx="405111" cy="259045"/>
    <xdr:sp macro="" textlink="">
      <xdr:nvSpPr>
        <xdr:cNvPr id="485" name="【保健センター・保健所】&#10;有形固定資産減価償却率平均値テキスト"/>
        <xdr:cNvSpPr txBox="1"/>
      </xdr:nvSpPr>
      <xdr:spPr>
        <a:xfrm>
          <a:off x="16408400" y="1029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86360</xdr:rowOff>
    </xdr:from>
    <xdr:to>
      <xdr:col>23</xdr:col>
      <xdr:colOff>568325</xdr:colOff>
      <xdr:row>64</xdr:row>
      <xdr:rowOff>16510</xdr:rowOff>
    </xdr:to>
    <xdr:sp macro="" textlink="">
      <xdr:nvSpPr>
        <xdr:cNvPr id="493" name="円/楕円 492"/>
        <xdr:cNvSpPr/>
      </xdr:nvSpPr>
      <xdr:spPr>
        <a:xfrm>
          <a:off x="16268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1287</xdr:rowOff>
    </xdr:from>
    <xdr:ext cx="405111" cy="259045"/>
    <xdr:sp macro="" textlink="">
      <xdr:nvSpPr>
        <xdr:cNvPr id="494" name="【保健センター・保健所】&#10;有形固定資産減価償却率該当値テキスト"/>
        <xdr:cNvSpPr txBox="1"/>
      </xdr:nvSpPr>
      <xdr:spPr>
        <a:xfrm>
          <a:off x="164084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162560</xdr:rowOff>
    </xdr:from>
    <xdr:to>
      <xdr:col>22</xdr:col>
      <xdr:colOff>415925</xdr:colOff>
      <xdr:row>64</xdr:row>
      <xdr:rowOff>92710</xdr:rowOff>
    </xdr:to>
    <xdr:sp macro="" textlink="">
      <xdr:nvSpPr>
        <xdr:cNvPr id="495" name="円/楕円 494"/>
        <xdr:cNvSpPr/>
      </xdr:nvSpPr>
      <xdr:spPr>
        <a:xfrm>
          <a:off x="15430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137160</xdr:rowOff>
    </xdr:from>
    <xdr:to>
      <xdr:col>23</xdr:col>
      <xdr:colOff>517525</xdr:colOff>
      <xdr:row>64</xdr:row>
      <xdr:rowOff>41910</xdr:rowOff>
    </xdr:to>
    <xdr:cxnSp macro="">
      <xdr:nvCxnSpPr>
        <xdr:cNvPr id="496" name="直線コネクタ 495"/>
        <xdr:cNvCxnSpPr/>
      </xdr:nvCxnSpPr>
      <xdr:spPr>
        <a:xfrm flipV="1">
          <a:off x="15481300" y="109385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497" name="n_1aveValue【保健センター・保健所】&#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83837</xdr:rowOff>
    </xdr:from>
    <xdr:ext cx="405111" cy="259045"/>
    <xdr:sp macro="" textlink="">
      <xdr:nvSpPr>
        <xdr:cNvPr id="498" name="n_1mainValue【保健センター・保健所】&#10;有形固定資産減価償却率"/>
        <xdr:cNvSpPr txBox="1"/>
      </xdr:nvSpPr>
      <xdr:spPr>
        <a:xfrm>
          <a:off x="15266043"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162577</xdr:rowOff>
    </xdr:from>
    <xdr:ext cx="469744" cy="259045"/>
    <xdr:sp macro="" textlink="">
      <xdr:nvSpPr>
        <xdr:cNvPr id="527" name="【保健センター・保健所】&#10;一人当たり面積平均値テキスト"/>
        <xdr:cNvSpPr txBox="1"/>
      </xdr:nvSpPr>
      <xdr:spPr>
        <a:xfrm>
          <a:off x="222504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35" name="円/楕円 534"/>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536"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37" name="円/楕円 536"/>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57150</xdr:rowOff>
    </xdr:to>
    <xdr:cxnSp macro="">
      <xdr:nvCxnSpPr>
        <xdr:cNvPr id="538" name="直線コネクタ 537"/>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48277</xdr:rowOff>
    </xdr:from>
    <xdr:ext cx="469744" cy="259045"/>
    <xdr:sp macro="" textlink="">
      <xdr:nvSpPr>
        <xdr:cNvPr id="539" name="n_1ave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540"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113030</xdr:rowOff>
    </xdr:from>
    <xdr:to>
      <xdr:col>23</xdr:col>
      <xdr:colOff>568325</xdr:colOff>
      <xdr:row>84</xdr:row>
      <xdr:rowOff>43180</xdr:rowOff>
    </xdr:to>
    <xdr:sp macro="" textlink="">
      <xdr:nvSpPr>
        <xdr:cNvPr id="578" name="円/楕円 577"/>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91457</xdr:rowOff>
    </xdr:from>
    <xdr:ext cx="405111" cy="259045"/>
    <xdr:sp macro="" textlink="">
      <xdr:nvSpPr>
        <xdr:cNvPr id="579" name="【消防施設】&#10;有形固定資産減価償却率該当値テキスト"/>
        <xdr:cNvSpPr txBox="1"/>
      </xdr:nvSpPr>
      <xdr:spPr>
        <a:xfrm>
          <a:off x="164084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158750</xdr:rowOff>
    </xdr:from>
    <xdr:to>
      <xdr:col>22</xdr:col>
      <xdr:colOff>415925</xdr:colOff>
      <xdr:row>84</xdr:row>
      <xdr:rowOff>88900</xdr:rowOff>
    </xdr:to>
    <xdr:sp macro="" textlink="">
      <xdr:nvSpPr>
        <xdr:cNvPr id="580" name="円/楕円 579"/>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163830</xdr:rowOff>
    </xdr:from>
    <xdr:to>
      <xdr:col>23</xdr:col>
      <xdr:colOff>517525</xdr:colOff>
      <xdr:row>84</xdr:row>
      <xdr:rowOff>38100</xdr:rowOff>
    </xdr:to>
    <xdr:cxnSp macro="">
      <xdr:nvCxnSpPr>
        <xdr:cNvPr id="581" name="直線コネクタ 580"/>
        <xdr:cNvCxnSpPr/>
      </xdr:nvCxnSpPr>
      <xdr:spPr>
        <a:xfrm flipV="1">
          <a:off x="15481300" y="14394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86377</xdr:rowOff>
    </xdr:from>
    <xdr:ext cx="405111" cy="259045"/>
    <xdr:sp macro="" textlink="">
      <xdr:nvSpPr>
        <xdr:cNvPr id="582" name="n_1aveValue【消防施設】&#10;有形固定資産減価償却率"/>
        <xdr:cNvSpPr txBox="1"/>
      </xdr:nvSpPr>
      <xdr:spPr>
        <a:xfrm>
          <a:off x="15266043"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80027</xdr:rowOff>
    </xdr:from>
    <xdr:ext cx="405111" cy="259045"/>
    <xdr:sp macro="" textlink="">
      <xdr:nvSpPr>
        <xdr:cNvPr id="583" name="n_1mainValue【消防施設】&#10;有形固定資産減価償却率"/>
        <xdr:cNvSpPr txBox="1"/>
      </xdr:nvSpPr>
      <xdr:spPr>
        <a:xfrm>
          <a:off x="15266043"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613"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621" name="円/楕円 620"/>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80027</xdr:rowOff>
    </xdr:from>
    <xdr:ext cx="469744" cy="259045"/>
    <xdr:sp macro="" textlink="">
      <xdr:nvSpPr>
        <xdr:cNvPr id="622" name="【消防施設】&#10;一人当たり面積該当値テキスト"/>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623" name="円/楕円 622"/>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152400</xdr:rowOff>
    </xdr:from>
    <xdr:to>
      <xdr:col>32</xdr:col>
      <xdr:colOff>187325</xdr:colOff>
      <xdr:row>82</xdr:row>
      <xdr:rowOff>152400</xdr:rowOff>
    </xdr:to>
    <xdr:cxnSp macro="">
      <xdr:nvCxnSpPr>
        <xdr:cNvPr id="624" name="直線コネクタ 623"/>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62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22877</xdr:rowOff>
    </xdr:from>
    <xdr:ext cx="469744" cy="259045"/>
    <xdr:sp macro="" textlink="">
      <xdr:nvSpPr>
        <xdr:cNvPr id="626" name="n_1main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121413</xdr:rowOff>
    </xdr:from>
    <xdr:to>
      <xdr:col>23</xdr:col>
      <xdr:colOff>568325</xdr:colOff>
      <xdr:row>105</xdr:row>
      <xdr:rowOff>51563</xdr:rowOff>
    </xdr:to>
    <xdr:sp macro="" textlink="">
      <xdr:nvSpPr>
        <xdr:cNvPr id="662" name="円/楕円 661"/>
        <xdr:cNvSpPr/>
      </xdr:nvSpPr>
      <xdr:spPr>
        <a:xfrm>
          <a:off x="16268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144290</xdr:rowOff>
    </xdr:from>
    <xdr:ext cx="405111" cy="259045"/>
    <xdr:sp macro="" textlink="">
      <xdr:nvSpPr>
        <xdr:cNvPr id="663" name="【庁舎】&#10;有形固定資産減価償却率該当値テキスト"/>
        <xdr:cNvSpPr txBox="1"/>
      </xdr:nvSpPr>
      <xdr:spPr>
        <a:xfrm>
          <a:off x="16408400" y="1780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139700</xdr:rowOff>
    </xdr:from>
    <xdr:to>
      <xdr:col>22</xdr:col>
      <xdr:colOff>415925</xdr:colOff>
      <xdr:row>105</xdr:row>
      <xdr:rowOff>69850</xdr:rowOff>
    </xdr:to>
    <xdr:sp macro="" textlink="">
      <xdr:nvSpPr>
        <xdr:cNvPr id="664" name="円/楕円 663"/>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763</xdr:rowOff>
    </xdr:from>
    <xdr:to>
      <xdr:col>23</xdr:col>
      <xdr:colOff>517525</xdr:colOff>
      <xdr:row>105</xdr:row>
      <xdr:rowOff>19050</xdr:rowOff>
    </xdr:to>
    <xdr:cxnSp macro="">
      <xdr:nvCxnSpPr>
        <xdr:cNvPr id="665" name="直線コネクタ 664"/>
        <xdr:cNvCxnSpPr/>
      </xdr:nvCxnSpPr>
      <xdr:spPr>
        <a:xfrm flipV="1">
          <a:off x="15481300" y="180030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60977</xdr:rowOff>
    </xdr:from>
    <xdr:ext cx="405111" cy="259045"/>
    <xdr:sp macro="" textlink="">
      <xdr:nvSpPr>
        <xdr:cNvPr id="667" name="n_1mainValue【庁舎】&#10;有形固定資産減価償却率"/>
        <xdr:cNvSpPr txBox="1"/>
      </xdr:nvSpPr>
      <xdr:spPr>
        <a:xfrm>
          <a:off x="15266043"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121756</xdr:rowOff>
    </xdr:from>
    <xdr:ext cx="469744" cy="259045"/>
    <xdr:sp macro="" textlink="">
      <xdr:nvSpPr>
        <xdr:cNvPr id="699" name="【庁舎】&#10;一人当たり面積平均値テキスト"/>
        <xdr:cNvSpPr txBox="1"/>
      </xdr:nvSpPr>
      <xdr:spPr>
        <a:xfrm>
          <a:off x="222504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74386</xdr:rowOff>
    </xdr:from>
    <xdr:to>
      <xdr:col>32</xdr:col>
      <xdr:colOff>238125</xdr:colOff>
      <xdr:row>109</xdr:row>
      <xdr:rowOff>4536</xdr:rowOff>
    </xdr:to>
    <xdr:sp macro="" textlink="">
      <xdr:nvSpPr>
        <xdr:cNvPr id="707" name="円/楕円 706"/>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160763</xdr:rowOff>
    </xdr:from>
    <xdr:ext cx="469744" cy="259045"/>
    <xdr:sp macro="" textlink="">
      <xdr:nvSpPr>
        <xdr:cNvPr id="708" name="【庁舎】&#10;一人当たり面積該当値テキスト"/>
        <xdr:cNvSpPr txBox="1"/>
      </xdr:nvSpPr>
      <xdr:spPr>
        <a:xfrm>
          <a:off x="222504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90714</xdr:rowOff>
    </xdr:from>
    <xdr:to>
      <xdr:col>31</xdr:col>
      <xdr:colOff>85725</xdr:colOff>
      <xdr:row>109</xdr:row>
      <xdr:rowOff>20864</xdr:rowOff>
    </xdr:to>
    <xdr:sp macro="" textlink="">
      <xdr:nvSpPr>
        <xdr:cNvPr id="709" name="円/楕円 708"/>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125186</xdr:rowOff>
    </xdr:from>
    <xdr:to>
      <xdr:col>32</xdr:col>
      <xdr:colOff>187325</xdr:colOff>
      <xdr:row>108</xdr:row>
      <xdr:rowOff>141514</xdr:rowOff>
    </xdr:to>
    <xdr:cxnSp macro="">
      <xdr:nvCxnSpPr>
        <xdr:cNvPr id="710" name="直線コネクタ 709"/>
        <xdr:cNvCxnSpPr/>
      </xdr:nvCxnSpPr>
      <xdr:spPr>
        <a:xfrm flipV="1">
          <a:off x="21323300" y="186417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711"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11991</xdr:rowOff>
    </xdr:from>
    <xdr:ext cx="469744" cy="259045"/>
    <xdr:sp macro="" textlink="">
      <xdr:nvSpPr>
        <xdr:cNvPr id="712" name="n_1mainValue【庁舎】&#10;一人当たり面積"/>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類似団体と比較して特に有形固定資産減価償却率が高くなっている施設は市民会館であり、特に低くなっている施設は図書館、一般処理廃棄物処理施設、保健センター・保健所である。</a:t>
          </a:r>
        </a:p>
        <a:p>
          <a:r>
            <a:rPr kumimoji="1" lang="ja-JP" altLang="en-US" sz="1300">
              <a:latin typeface="ＭＳ Ｐゴシック"/>
            </a:rPr>
            <a:t>　市民会館については市民会館おおみや・市民会館うらわの移転整備を予定しており、将来的には有形固定資産減価償却率の低下を見込んでいる。</a:t>
          </a:r>
        </a:p>
        <a:p>
          <a:r>
            <a:rPr kumimoji="1" lang="ja-JP" altLang="en-US" sz="1300">
              <a:latin typeface="ＭＳ Ｐゴシック"/>
            </a:rPr>
            <a:t>　図書館は築後２０年以上となっている施設が全体の４０％以上となっていることから、平成２８年に「さいたま市図書館施設リフレッシュ計画」を策定し、計画的な改修や予防保全工事等を進めている。また、一般処理廃棄物処理施設は平成</a:t>
          </a:r>
          <a:r>
            <a:rPr kumimoji="1" lang="en-US" altLang="ja-JP" sz="1300">
              <a:latin typeface="ＭＳ Ｐゴシック"/>
            </a:rPr>
            <a:t>27</a:t>
          </a:r>
          <a:r>
            <a:rPr kumimoji="1" lang="ja-JP" altLang="en-US" sz="1300">
              <a:latin typeface="ＭＳ Ｐゴシック"/>
            </a:rPr>
            <a:t>年度に供用を開始した「桜環境センター」により、有形固定資産減価償却率が低い状況となっているが、他の環境センターは老朽化が進んでいることから、一部の環境センターの更新・統合を進める予定となっている。なお、保健センター・保健所については、本市が政令市に移行後に新設した区役所等との複合となっている施設が多い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1,281,414
1,260,267
217.43
462,254,253
452,230,687
2,379,672
255,313,065
432,798,108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の所得水準が高く、安定した財政基盤が保たれている。また、市域が狭く行政効率が高いことに加えて、生活保護費をはじめとした扶助費、地方債の償還にあたる公債費等が類似団体平均を大きく下回っているため、例年、安定して高い指数で推移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13970</xdr:rowOff>
    </xdr:from>
    <xdr:to>
      <xdr:col>7</xdr:col>
      <xdr:colOff>152400</xdr:colOff>
      <xdr:row>37</xdr:row>
      <xdr:rowOff>13970</xdr:rowOff>
    </xdr:to>
    <xdr:cxnSp macro="">
      <xdr:nvCxnSpPr>
        <xdr:cNvPr id="66" name="直線コネクタ 65"/>
        <xdr:cNvCxnSpPr/>
      </xdr:nvCxnSpPr>
      <xdr:spPr>
        <a:xfrm>
          <a:off x="4114800" y="635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13970</xdr:rowOff>
    </xdr:from>
    <xdr:to>
      <xdr:col>6</xdr:col>
      <xdr:colOff>0</xdr:colOff>
      <xdr:row>37</xdr:row>
      <xdr:rowOff>62230</xdr:rowOff>
    </xdr:to>
    <xdr:cxnSp macro="">
      <xdr:nvCxnSpPr>
        <xdr:cNvPr id="69" name="直線コネクタ 68"/>
        <xdr:cNvCxnSpPr/>
      </xdr:nvCxnSpPr>
      <xdr:spPr>
        <a:xfrm flipV="1">
          <a:off x="3225800" y="6357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62230</xdr:rowOff>
    </xdr:from>
    <xdr:to>
      <xdr:col>4</xdr:col>
      <xdr:colOff>482600</xdr:colOff>
      <xdr:row>37</xdr:row>
      <xdr:rowOff>62230</xdr:rowOff>
    </xdr:to>
    <xdr:cxnSp macro="">
      <xdr:nvCxnSpPr>
        <xdr:cNvPr id="72" name="直線コネクタ 71"/>
        <xdr:cNvCxnSpPr/>
      </xdr:nvCxnSpPr>
      <xdr:spPr>
        <a:xfrm>
          <a:off x="2336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62230</xdr:rowOff>
    </xdr:from>
    <xdr:to>
      <xdr:col>3</xdr:col>
      <xdr:colOff>279400</xdr:colOff>
      <xdr:row>37</xdr:row>
      <xdr:rowOff>62230</xdr:rowOff>
    </xdr:to>
    <xdr:cxnSp macro="">
      <xdr:nvCxnSpPr>
        <xdr:cNvPr id="75" name="直線コネクタ 74"/>
        <xdr:cNvCxnSpPr/>
      </xdr:nvCxnSpPr>
      <xdr:spPr>
        <a:xfrm>
          <a:off x="1447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134620</xdr:rowOff>
    </xdr:from>
    <xdr:to>
      <xdr:col>7</xdr:col>
      <xdr:colOff>203200</xdr:colOff>
      <xdr:row>37</xdr:row>
      <xdr:rowOff>64770</xdr:rowOff>
    </xdr:to>
    <xdr:sp macro="" textlink="">
      <xdr:nvSpPr>
        <xdr:cNvPr id="85" name="円/楕円 84"/>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55897</xdr:rowOff>
    </xdr:from>
    <xdr:ext cx="762000" cy="259045"/>
    <xdr:sp macro="" textlink="">
      <xdr:nvSpPr>
        <xdr:cNvPr id="86" name="財政力該当値テキスト"/>
        <xdr:cNvSpPr txBox="1"/>
      </xdr:nvSpPr>
      <xdr:spPr>
        <a:xfrm>
          <a:off x="5041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134620</xdr:rowOff>
    </xdr:from>
    <xdr:to>
      <xdr:col>6</xdr:col>
      <xdr:colOff>50800</xdr:colOff>
      <xdr:row>37</xdr:row>
      <xdr:rowOff>64770</xdr:rowOff>
    </xdr:to>
    <xdr:sp macro="" textlink="">
      <xdr:nvSpPr>
        <xdr:cNvPr id="87" name="円/楕円 86"/>
        <xdr:cNvSpPr/>
      </xdr:nvSpPr>
      <xdr:spPr>
        <a:xfrm>
          <a:off x="4064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74947</xdr:rowOff>
    </xdr:from>
    <xdr:ext cx="736600" cy="259045"/>
    <xdr:sp macro="" textlink="">
      <xdr:nvSpPr>
        <xdr:cNvPr id="88" name="テキスト ボックス 87"/>
        <xdr:cNvSpPr txBox="1"/>
      </xdr:nvSpPr>
      <xdr:spPr>
        <a:xfrm>
          <a:off x="3733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11430</xdr:rowOff>
    </xdr:from>
    <xdr:to>
      <xdr:col>4</xdr:col>
      <xdr:colOff>533400</xdr:colOff>
      <xdr:row>37</xdr:row>
      <xdr:rowOff>113030</xdr:rowOff>
    </xdr:to>
    <xdr:sp macro="" textlink="">
      <xdr:nvSpPr>
        <xdr:cNvPr id="89" name="円/楕円 88"/>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123207</xdr:rowOff>
    </xdr:from>
    <xdr:ext cx="762000" cy="259045"/>
    <xdr:sp macro="" textlink="">
      <xdr:nvSpPr>
        <xdr:cNvPr id="90" name="テキスト ボックス 89"/>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11430</xdr:rowOff>
    </xdr:from>
    <xdr:to>
      <xdr:col>3</xdr:col>
      <xdr:colOff>330200</xdr:colOff>
      <xdr:row>37</xdr:row>
      <xdr:rowOff>113030</xdr:rowOff>
    </xdr:to>
    <xdr:sp macro="" textlink="">
      <xdr:nvSpPr>
        <xdr:cNvPr id="91" name="円/楕円 90"/>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123207</xdr:rowOff>
    </xdr:from>
    <xdr:ext cx="762000" cy="259045"/>
    <xdr:sp macro="" textlink="">
      <xdr:nvSpPr>
        <xdr:cNvPr id="92" name="テキスト ボックス 91"/>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11430</xdr:rowOff>
    </xdr:from>
    <xdr:to>
      <xdr:col>2</xdr:col>
      <xdr:colOff>127000</xdr:colOff>
      <xdr:row>37</xdr:row>
      <xdr:rowOff>113030</xdr:rowOff>
    </xdr:to>
    <xdr:sp macro="" textlink="">
      <xdr:nvSpPr>
        <xdr:cNvPr id="93" name="円/楕円 92"/>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123207</xdr:rowOff>
    </xdr:from>
    <xdr:ext cx="762000" cy="259045"/>
    <xdr:sp macro="" textlink="">
      <xdr:nvSpPr>
        <xdr:cNvPr id="94" name="テキスト ボックス 93"/>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老年人口が少ないため扶助費が、事業の選択と集中を進めているため公債費が、それぞれ類似団体平均を大きく下回っていた。しかし、近年は業務委託等による物件費の増加、急速な高齢化、子育て支援策の拡大などによる扶助費</a:t>
          </a:r>
          <a:r>
            <a:rPr kumimoji="1" lang="ja-JP" altLang="en-US" sz="1300">
              <a:solidFill>
                <a:sysClr val="windowText" lastClr="000000"/>
              </a:solidFill>
              <a:latin typeface="ＭＳ Ｐゴシック"/>
            </a:rPr>
            <a:t>の増加により、悪化傾向にある。平成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年度は公債費が減少したこと等を受け</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ポイント改善されたものの、平成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年度においては、扶助費、公債費等の増加により</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ポイント悪化した。類似団体平均は下回ったものの</a:t>
          </a:r>
          <a:r>
            <a:rPr kumimoji="1" lang="ja-JP" altLang="en-US" sz="1300">
              <a:latin typeface="ＭＳ Ｐゴシック"/>
            </a:rPr>
            <a:t>、引き続き事務事業の見直しを実施し、経常経費の削減に努める。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120045</xdr:rowOff>
    </xdr:from>
    <xdr:to>
      <xdr:col>7</xdr:col>
      <xdr:colOff>152400</xdr:colOff>
      <xdr:row>63</xdr:row>
      <xdr:rowOff>131535</xdr:rowOff>
    </xdr:to>
    <xdr:cxnSp macro="">
      <xdr:nvCxnSpPr>
        <xdr:cNvPr id="131" name="直線コネクタ 130"/>
        <xdr:cNvCxnSpPr/>
      </xdr:nvCxnSpPr>
      <xdr:spPr>
        <a:xfrm>
          <a:off x="4114800" y="1092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2"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120045</xdr:rowOff>
    </xdr:from>
    <xdr:to>
      <xdr:col>6</xdr:col>
      <xdr:colOff>0</xdr:colOff>
      <xdr:row>64</xdr:row>
      <xdr:rowOff>74991</xdr:rowOff>
    </xdr:to>
    <xdr:cxnSp macro="">
      <xdr:nvCxnSpPr>
        <xdr:cNvPr id="134" name="直線コネクタ 133"/>
        <xdr:cNvCxnSpPr/>
      </xdr:nvCxnSpPr>
      <xdr:spPr>
        <a:xfrm flipV="1">
          <a:off x="3225800" y="1092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74991</xdr:rowOff>
    </xdr:to>
    <xdr:cxnSp macro="">
      <xdr:nvCxnSpPr>
        <xdr:cNvPr id="137" name="直線コネクタ 136"/>
        <xdr:cNvCxnSpPr/>
      </xdr:nvCxnSpPr>
      <xdr:spPr>
        <a:xfrm>
          <a:off x="2336800" y="10795000"/>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141212</xdr:rowOff>
    </xdr:from>
    <xdr:to>
      <xdr:col>3</xdr:col>
      <xdr:colOff>279400</xdr:colOff>
      <xdr:row>62</xdr:row>
      <xdr:rowOff>165100</xdr:rowOff>
    </xdr:to>
    <xdr:cxnSp macro="">
      <xdr:nvCxnSpPr>
        <xdr:cNvPr id="140" name="直線コネクタ 139"/>
        <xdr:cNvCxnSpPr/>
      </xdr:nvCxnSpPr>
      <xdr:spPr>
        <a:xfrm>
          <a:off x="1447800" y="1059966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80735</xdr:rowOff>
    </xdr:from>
    <xdr:to>
      <xdr:col>7</xdr:col>
      <xdr:colOff>203200</xdr:colOff>
      <xdr:row>64</xdr:row>
      <xdr:rowOff>10885</xdr:rowOff>
    </xdr:to>
    <xdr:sp macro="" textlink="">
      <xdr:nvSpPr>
        <xdr:cNvPr id="150" name="円/楕円 149"/>
        <xdr:cNvSpPr/>
      </xdr:nvSpPr>
      <xdr:spPr>
        <a:xfrm>
          <a:off x="4902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97262</xdr:rowOff>
    </xdr:from>
    <xdr:ext cx="762000" cy="259045"/>
    <xdr:sp macro="" textlink="">
      <xdr:nvSpPr>
        <xdr:cNvPr id="151" name="財政構造の弾力性該当値テキスト"/>
        <xdr:cNvSpPr txBox="1"/>
      </xdr:nvSpPr>
      <xdr:spPr>
        <a:xfrm>
          <a:off x="50419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69245</xdr:rowOff>
    </xdr:from>
    <xdr:to>
      <xdr:col>6</xdr:col>
      <xdr:colOff>50800</xdr:colOff>
      <xdr:row>63</xdr:row>
      <xdr:rowOff>170845</xdr:rowOff>
    </xdr:to>
    <xdr:sp macro="" textlink="">
      <xdr:nvSpPr>
        <xdr:cNvPr id="152" name="円/楕円 151"/>
        <xdr:cNvSpPr/>
      </xdr:nvSpPr>
      <xdr:spPr>
        <a:xfrm>
          <a:off x="4064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155622</xdr:rowOff>
    </xdr:from>
    <xdr:ext cx="736600" cy="259045"/>
    <xdr:sp macro="" textlink="">
      <xdr:nvSpPr>
        <xdr:cNvPr id="153" name="テキスト ボックス 152"/>
        <xdr:cNvSpPr txBox="1"/>
      </xdr:nvSpPr>
      <xdr:spPr>
        <a:xfrm>
          <a:off x="3733800" y="1095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24191</xdr:rowOff>
    </xdr:from>
    <xdr:to>
      <xdr:col>4</xdr:col>
      <xdr:colOff>533400</xdr:colOff>
      <xdr:row>64</xdr:row>
      <xdr:rowOff>125791</xdr:rowOff>
    </xdr:to>
    <xdr:sp macro="" textlink="">
      <xdr:nvSpPr>
        <xdr:cNvPr id="154" name="円/楕円 153"/>
        <xdr:cNvSpPr/>
      </xdr:nvSpPr>
      <xdr:spPr>
        <a:xfrm>
          <a:off x="3175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110568</xdr:rowOff>
    </xdr:from>
    <xdr:ext cx="762000" cy="259045"/>
    <xdr:sp macro="" textlink="">
      <xdr:nvSpPr>
        <xdr:cNvPr id="155" name="テキスト ボックス 154"/>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7" name="テキスト ボックス 156"/>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90412</xdr:rowOff>
    </xdr:from>
    <xdr:to>
      <xdr:col>2</xdr:col>
      <xdr:colOff>127000</xdr:colOff>
      <xdr:row>62</xdr:row>
      <xdr:rowOff>20562</xdr:rowOff>
    </xdr:to>
    <xdr:sp macro="" textlink="">
      <xdr:nvSpPr>
        <xdr:cNvPr id="158" name="円/楕円 157"/>
        <xdr:cNvSpPr/>
      </xdr:nvSpPr>
      <xdr:spPr>
        <a:xfrm>
          <a:off x="1397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30739</xdr:rowOff>
    </xdr:from>
    <xdr:ext cx="762000" cy="259045"/>
    <xdr:sp macro="" textlink="">
      <xdr:nvSpPr>
        <xdr:cNvPr id="159" name="テキスト ボックス 158"/>
        <xdr:cNvSpPr txBox="1"/>
      </xdr:nvSpPr>
      <xdr:spPr>
        <a:xfrm>
          <a:off x="1066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業務委託に伴う人件費から委託料（物件費）へのシフトを背景として、人件費が類似団体の平均を下回っている反面、物件費が類似団体平均を上回っており、人口</a:t>
          </a:r>
          <a:r>
            <a:rPr kumimoji="1" lang="en-US" altLang="ja-JP" sz="1300">
              <a:latin typeface="ＭＳ Ｐゴシック"/>
            </a:rPr>
            <a:t>1</a:t>
          </a:r>
          <a:r>
            <a:rPr kumimoji="1" lang="ja-JP" altLang="en-US" sz="1300">
              <a:latin typeface="ＭＳ Ｐゴシック"/>
            </a:rPr>
            <a:t>人当たり人件費・物件費等決算額としてはおおよそ類似団体平均にある。平成</a:t>
          </a:r>
          <a:r>
            <a:rPr kumimoji="1" lang="en-US" altLang="ja-JP" sz="1300">
              <a:latin typeface="ＭＳ Ｐゴシック"/>
            </a:rPr>
            <a:t>28</a:t>
          </a:r>
          <a:r>
            <a:rPr kumimoji="1" lang="ja-JP" altLang="en-US" sz="1300">
              <a:latin typeface="ＭＳ Ｐゴシック"/>
            </a:rPr>
            <a:t>年度においては、職員構成の変動等により人件費が減少し、類似団体平均を下回った。今後も、適正な定員管理を進めるだけでなく、指定管理者制度、</a:t>
          </a:r>
          <a:r>
            <a:rPr kumimoji="1" lang="en-US" altLang="ja-JP" sz="1300">
              <a:latin typeface="ＭＳ Ｐゴシック"/>
            </a:rPr>
            <a:t>PFI</a:t>
          </a:r>
          <a:r>
            <a:rPr kumimoji="1" lang="ja-JP" altLang="en-US" sz="1300">
              <a:latin typeface="ＭＳ Ｐゴシック"/>
            </a:rPr>
            <a:t>等、民間活力の導入の推進や、既存事業の更なる見直しによりコスト削減を図る。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91829</xdr:rowOff>
    </xdr:from>
    <xdr:to>
      <xdr:col>7</xdr:col>
      <xdr:colOff>152400</xdr:colOff>
      <xdr:row>82</xdr:row>
      <xdr:rowOff>104666</xdr:rowOff>
    </xdr:to>
    <xdr:cxnSp macro="">
      <xdr:nvCxnSpPr>
        <xdr:cNvPr id="192" name="直線コネクタ 191"/>
        <xdr:cNvCxnSpPr/>
      </xdr:nvCxnSpPr>
      <xdr:spPr>
        <a:xfrm flipV="1">
          <a:off x="4114800" y="14150729"/>
          <a:ext cx="838200" cy="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93397</xdr:rowOff>
    </xdr:from>
    <xdr:to>
      <xdr:col>6</xdr:col>
      <xdr:colOff>0</xdr:colOff>
      <xdr:row>82</xdr:row>
      <xdr:rowOff>104666</xdr:rowOff>
    </xdr:to>
    <xdr:cxnSp macro="">
      <xdr:nvCxnSpPr>
        <xdr:cNvPr id="195" name="直線コネクタ 194"/>
        <xdr:cNvCxnSpPr/>
      </xdr:nvCxnSpPr>
      <xdr:spPr>
        <a:xfrm>
          <a:off x="3225800" y="14152297"/>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152227</xdr:rowOff>
    </xdr:from>
    <xdr:ext cx="736600" cy="259045"/>
    <xdr:sp macro="" textlink="">
      <xdr:nvSpPr>
        <xdr:cNvPr id="197" name="テキスト ボックス 196"/>
        <xdr:cNvSpPr txBox="1"/>
      </xdr:nvSpPr>
      <xdr:spPr>
        <a:xfrm>
          <a:off x="3733800" y="1386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165336</xdr:rowOff>
    </xdr:from>
    <xdr:to>
      <xdr:col>4</xdr:col>
      <xdr:colOff>482600</xdr:colOff>
      <xdr:row>82</xdr:row>
      <xdr:rowOff>93397</xdr:rowOff>
    </xdr:to>
    <xdr:cxnSp macro="">
      <xdr:nvCxnSpPr>
        <xdr:cNvPr id="198" name="直線コネクタ 197"/>
        <xdr:cNvCxnSpPr/>
      </xdr:nvCxnSpPr>
      <xdr:spPr>
        <a:xfrm>
          <a:off x="2336800" y="14052786"/>
          <a:ext cx="889000" cy="9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141826</xdr:rowOff>
    </xdr:from>
    <xdr:ext cx="762000" cy="259045"/>
    <xdr:sp macro="" textlink="">
      <xdr:nvSpPr>
        <xdr:cNvPr id="200" name="テキスト ボックス 199"/>
        <xdr:cNvSpPr txBox="1"/>
      </xdr:nvSpPr>
      <xdr:spPr>
        <a:xfrm>
          <a:off x="2844800" y="138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165336</xdr:rowOff>
    </xdr:from>
    <xdr:to>
      <xdr:col>3</xdr:col>
      <xdr:colOff>279400</xdr:colOff>
      <xdr:row>82</xdr:row>
      <xdr:rowOff>19679</xdr:rowOff>
    </xdr:to>
    <xdr:cxnSp macro="">
      <xdr:nvCxnSpPr>
        <xdr:cNvPr id="201" name="直線コネクタ 200"/>
        <xdr:cNvCxnSpPr/>
      </xdr:nvCxnSpPr>
      <xdr:spPr>
        <a:xfrm flipV="1">
          <a:off x="1447800" y="14052786"/>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51364</xdr:rowOff>
    </xdr:from>
    <xdr:ext cx="762000" cy="259045"/>
    <xdr:sp macro="" textlink="">
      <xdr:nvSpPr>
        <xdr:cNvPr id="203" name="テキスト ボックス 202"/>
        <xdr:cNvSpPr txBox="1"/>
      </xdr:nvSpPr>
      <xdr:spPr>
        <a:xfrm>
          <a:off x="1955800" y="13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41029</xdr:rowOff>
    </xdr:from>
    <xdr:to>
      <xdr:col>7</xdr:col>
      <xdr:colOff>203200</xdr:colOff>
      <xdr:row>82</xdr:row>
      <xdr:rowOff>142629</xdr:rowOff>
    </xdr:to>
    <xdr:sp macro="" textlink="">
      <xdr:nvSpPr>
        <xdr:cNvPr id="211" name="円/楕円 210"/>
        <xdr:cNvSpPr/>
      </xdr:nvSpPr>
      <xdr:spPr>
        <a:xfrm>
          <a:off x="4902200" y="14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57556</xdr:rowOff>
    </xdr:from>
    <xdr:ext cx="762000" cy="259045"/>
    <xdr:sp macro="" textlink="">
      <xdr:nvSpPr>
        <xdr:cNvPr id="212" name="人件費・物件費等の状況該当値テキスト"/>
        <xdr:cNvSpPr txBox="1"/>
      </xdr:nvSpPr>
      <xdr:spPr>
        <a:xfrm>
          <a:off x="5041900" y="1394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53866</xdr:rowOff>
    </xdr:from>
    <xdr:to>
      <xdr:col>6</xdr:col>
      <xdr:colOff>50800</xdr:colOff>
      <xdr:row>82</xdr:row>
      <xdr:rowOff>155466</xdr:rowOff>
    </xdr:to>
    <xdr:sp macro="" textlink="">
      <xdr:nvSpPr>
        <xdr:cNvPr id="213" name="円/楕円 212"/>
        <xdr:cNvSpPr/>
      </xdr:nvSpPr>
      <xdr:spPr>
        <a:xfrm>
          <a:off x="4064000" y="141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140243</xdr:rowOff>
    </xdr:from>
    <xdr:ext cx="736600" cy="259045"/>
    <xdr:sp macro="" textlink="">
      <xdr:nvSpPr>
        <xdr:cNvPr id="214" name="テキスト ボックス 213"/>
        <xdr:cNvSpPr txBox="1"/>
      </xdr:nvSpPr>
      <xdr:spPr>
        <a:xfrm>
          <a:off x="3733800" y="14199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42597</xdr:rowOff>
    </xdr:from>
    <xdr:to>
      <xdr:col>4</xdr:col>
      <xdr:colOff>533400</xdr:colOff>
      <xdr:row>82</xdr:row>
      <xdr:rowOff>144197</xdr:rowOff>
    </xdr:to>
    <xdr:sp macro="" textlink="">
      <xdr:nvSpPr>
        <xdr:cNvPr id="215" name="円/楕円 214"/>
        <xdr:cNvSpPr/>
      </xdr:nvSpPr>
      <xdr:spPr>
        <a:xfrm>
          <a:off x="3175000" y="141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128974</xdr:rowOff>
    </xdr:from>
    <xdr:ext cx="762000" cy="259045"/>
    <xdr:sp macro="" textlink="">
      <xdr:nvSpPr>
        <xdr:cNvPr id="216" name="テキスト ボックス 215"/>
        <xdr:cNvSpPr txBox="1"/>
      </xdr:nvSpPr>
      <xdr:spPr>
        <a:xfrm>
          <a:off x="2844800" y="1418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114536</xdr:rowOff>
    </xdr:from>
    <xdr:to>
      <xdr:col>3</xdr:col>
      <xdr:colOff>330200</xdr:colOff>
      <xdr:row>82</xdr:row>
      <xdr:rowOff>44686</xdr:rowOff>
    </xdr:to>
    <xdr:sp macro="" textlink="">
      <xdr:nvSpPr>
        <xdr:cNvPr id="217" name="円/楕円 216"/>
        <xdr:cNvSpPr/>
      </xdr:nvSpPr>
      <xdr:spPr>
        <a:xfrm>
          <a:off x="2286000" y="140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29463</xdr:rowOff>
    </xdr:from>
    <xdr:ext cx="762000" cy="259045"/>
    <xdr:sp macro="" textlink="">
      <xdr:nvSpPr>
        <xdr:cNvPr id="218" name="テキスト ボックス 217"/>
        <xdr:cNvSpPr txBox="1"/>
      </xdr:nvSpPr>
      <xdr:spPr>
        <a:xfrm>
          <a:off x="1955800" y="1408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140329</xdr:rowOff>
    </xdr:from>
    <xdr:to>
      <xdr:col>2</xdr:col>
      <xdr:colOff>127000</xdr:colOff>
      <xdr:row>82</xdr:row>
      <xdr:rowOff>70479</xdr:rowOff>
    </xdr:to>
    <xdr:sp macro="" textlink="">
      <xdr:nvSpPr>
        <xdr:cNvPr id="219" name="円/楕円 218"/>
        <xdr:cNvSpPr/>
      </xdr:nvSpPr>
      <xdr:spPr>
        <a:xfrm>
          <a:off x="1397000" y="140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80656</xdr:rowOff>
    </xdr:from>
    <xdr:ext cx="762000" cy="259045"/>
    <xdr:sp macro="" textlink="">
      <xdr:nvSpPr>
        <xdr:cNvPr id="220" name="テキスト ボックス 219"/>
        <xdr:cNvSpPr txBox="1"/>
      </xdr:nvSpPr>
      <xdr:spPr>
        <a:xfrm>
          <a:off x="1066800" y="137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指数が類似団体平均と比較して高い数値で推移している主な要因として、高齢層職員の給料月額の影響が考えられる。この現状を踏まえ、平成</a:t>
          </a:r>
          <a:r>
            <a:rPr kumimoji="1" lang="en-US" altLang="ja-JP" sz="1300">
              <a:latin typeface="ＭＳ Ｐゴシック"/>
            </a:rPr>
            <a:t>28</a:t>
          </a:r>
          <a:r>
            <a:rPr kumimoji="1" lang="ja-JP" altLang="en-US" sz="1300">
              <a:latin typeface="ＭＳ Ｐゴシック"/>
            </a:rPr>
            <a:t>年度から市人事委員会勧告に基づく「給与制度の総合的見直し」を実施し、給料表水準の引き下げと世代間の給与配分の適正化に取り組んでいる。今後も、国家公務員の給与制度との均衡を図りつつ、引き続き給与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137922</xdr:rowOff>
    </xdr:to>
    <xdr:cxnSp macro="">
      <xdr:nvCxnSpPr>
        <xdr:cNvPr id="247" name="直線コネクタ 246"/>
        <xdr:cNvCxnSpPr/>
      </xdr:nvCxnSpPr>
      <xdr:spPr>
        <a:xfrm flipV="1">
          <a:off x="17018000" y="13803885"/>
          <a:ext cx="0" cy="907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109999</xdr:rowOff>
    </xdr:from>
    <xdr:ext cx="762000" cy="259045"/>
    <xdr:sp macro="" textlink="">
      <xdr:nvSpPr>
        <xdr:cNvPr id="248" name="給与水準   （国との比較）最小値テキスト"/>
        <xdr:cNvSpPr txBox="1"/>
      </xdr:nvSpPr>
      <xdr:spPr>
        <a:xfrm>
          <a:off x="17106900" y="1468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137922</xdr:rowOff>
    </xdr:from>
    <xdr:to>
      <xdr:col>24</xdr:col>
      <xdr:colOff>647700</xdr:colOff>
      <xdr:row>85</xdr:row>
      <xdr:rowOff>137922</xdr:rowOff>
    </xdr:to>
    <xdr:cxnSp macro="">
      <xdr:nvCxnSpPr>
        <xdr:cNvPr id="249" name="直線コネクタ 248"/>
        <xdr:cNvCxnSpPr/>
      </xdr:nvCxnSpPr>
      <xdr:spPr>
        <a:xfrm>
          <a:off x="16929100" y="147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31750</xdr:rowOff>
    </xdr:to>
    <xdr:cxnSp macro="">
      <xdr:nvCxnSpPr>
        <xdr:cNvPr id="252" name="直線コネクタ 251"/>
        <xdr:cNvCxnSpPr/>
      </xdr:nvCxnSpPr>
      <xdr:spPr>
        <a:xfrm flipV="1">
          <a:off x="16179800" y="145760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3"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4" name="フローチャート : 判断 253"/>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60706</xdr:rowOff>
    </xdr:to>
    <xdr:cxnSp macro="">
      <xdr:nvCxnSpPr>
        <xdr:cNvPr id="255" name="直線コネクタ 254"/>
        <xdr:cNvCxnSpPr/>
      </xdr:nvCxnSpPr>
      <xdr:spPr>
        <a:xfrm flipV="1">
          <a:off x="15290800" y="1460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56" name="フローチャート : 判断 255"/>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57" name="テキスト ボックス 256"/>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2794</xdr:rowOff>
    </xdr:from>
    <xdr:to>
      <xdr:col>22</xdr:col>
      <xdr:colOff>203200</xdr:colOff>
      <xdr:row>85</xdr:row>
      <xdr:rowOff>60706</xdr:rowOff>
    </xdr:to>
    <xdr:cxnSp macro="">
      <xdr:nvCxnSpPr>
        <xdr:cNvPr id="258" name="直線コネクタ 257"/>
        <xdr:cNvCxnSpPr/>
      </xdr:nvCxnSpPr>
      <xdr:spPr>
        <a:xfrm>
          <a:off x="14401800" y="1457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26924</xdr:rowOff>
    </xdr:from>
    <xdr:to>
      <xdr:col>22</xdr:col>
      <xdr:colOff>254000</xdr:colOff>
      <xdr:row>84</xdr:row>
      <xdr:rowOff>128524</xdr:rowOff>
    </xdr:to>
    <xdr:sp macro="" textlink="">
      <xdr:nvSpPr>
        <xdr:cNvPr id="259" name="フローチャート : 判断 258"/>
        <xdr:cNvSpPr/>
      </xdr:nvSpPr>
      <xdr:spPr>
        <a:xfrm>
          <a:off x="152400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138701</xdr:rowOff>
    </xdr:from>
    <xdr:ext cx="762000" cy="259045"/>
    <xdr:sp macro="" textlink="">
      <xdr:nvSpPr>
        <xdr:cNvPr id="260" name="テキスト ボックス 259"/>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2794</xdr:rowOff>
    </xdr:from>
    <xdr:to>
      <xdr:col>21</xdr:col>
      <xdr:colOff>0</xdr:colOff>
      <xdr:row>89</xdr:row>
      <xdr:rowOff>108458</xdr:rowOff>
    </xdr:to>
    <xdr:cxnSp macro="">
      <xdr:nvCxnSpPr>
        <xdr:cNvPr id="261" name="直線コネクタ 260"/>
        <xdr:cNvCxnSpPr/>
      </xdr:nvCxnSpPr>
      <xdr:spPr>
        <a:xfrm flipV="1">
          <a:off x="13512800" y="14576044"/>
          <a:ext cx="8890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2" name="フローチャート : 判断 261"/>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3" name="テキスト ボックス 262"/>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64" name="フローチャート : 判断 263"/>
        <xdr:cNvSpPr/>
      </xdr:nvSpPr>
      <xdr:spPr>
        <a:xfrm>
          <a:off x="13462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65" name="テキスト ボックス 264"/>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1" name="円/楕円 270"/>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2"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4" name="テキスト ボックス 27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9906</xdr:rowOff>
    </xdr:from>
    <xdr:to>
      <xdr:col>22</xdr:col>
      <xdr:colOff>254000</xdr:colOff>
      <xdr:row>85</xdr:row>
      <xdr:rowOff>111506</xdr:rowOff>
    </xdr:to>
    <xdr:sp macro="" textlink="">
      <xdr:nvSpPr>
        <xdr:cNvPr id="275" name="円/楕円 274"/>
        <xdr:cNvSpPr/>
      </xdr:nvSpPr>
      <xdr:spPr>
        <a:xfrm>
          <a:off x="15240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96283</xdr:rowOff>
    </xdr:from>
    <xdr:ext cx="762000" cy="259045"/>
    <xdr:sp macro="" textlink="">
      <xdr:nvSpPr>
        <xdr:cNvPr id="276" name="テキスト ボックス 275"/>
        <xdr:cNvSpPr txBox="1"/>
      </xdr:nvSpPr>
      <xdr:spPr>
        <a:xfrm>
          <a:off x="14909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123444</xdr:rowOff>
    </xdr:from>
    <xdr:to>
      <xdr:col>21</xdr:col>
      <xdr:colOff>50800</xdr:colOff>
      <xdr:row>85</xdr:row>
      <xdr:rowOff>53594</xdr:rowOff>
    </xdr:to>
    <xdr:sp macro="" textlink="">
      <xdr:nvSpPr>
        <xdr:cNvPr id="277" name="円/楕円 276"/>
        <xdr:cNvSpPr/>
      </xdr:nvSpPr>
      <xdr:spPr>
        <a:xfrm>
          <a:off x="14351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38371</xdr:rowOff>
    </xdr:from>
    <xdr:ext cx="762000" cy="259045"/>
    <xdr:sp macro="" textlink="">
      <xdr:nvSpPr>
        <xdr:cNvPr id="278" name="テキスト ボックス 277"/>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57658</xdr:rowOff>
    </xdr:from>
    <xdr:to>
      <xdr:col>19</xdr:col>
      <xdr:colOff>533400</xdr:colOff>
      <xdr:row>89</xdr:row>
      <xdr:rowOff>159258</xdr:rowOff>
    </xdr:to>
    <xdr:sp macro="" textlink="">
      <xdr:nvSpPr>
        <xdr:cNvPr id="279" name="円/楕円 278"/>
        <xdr:cNvSpPr/>
      </xdr:nvSpPr>
      <xdr:spPr>
        <a:xfrm>
          <a:off x="13462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144035</xdr:rowOff>
    </xdr:from>
    <xdr:ext cx="762000" cy="259045"/>
    <xdr:sp macro="" textlink="">
      <xdr:nvSpPr>
        <xdr:cNvPr id="280" name="テキスト ボックス 279"/>
        <xdr:cNvSpPr txBox="1"/>
      </xdr:nvSpPr>
      <xdr:spPr>
        <a:xfrm>
          <a:off x="13131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年度の職員数（市立病院及び消防局の職員を除く。）を平成</a:t>
          </a:r>
          <a:r>
            <a:rPr kumimoji="1" lang="en-US" altLang="ja-JP" sz="1300">
              <a:latin typeface="ＭＳ Ｐゴシック"/>
            </a:rPr>
            <a:t>25</a:t>
          </a:r>
          <a:r>
            <a:rPr kumimoji="1" lang="ja-JP" altLang="en-US" sz="1300">
              <a:latin typeface="ＭＳ Ｐゴシック"/>
            </a:rPr>
            <a:t>年度比で＋</a:t>
          </a:r>
          <a:r>
            <a:rPr kumimoji="1" lang="en-US" altLang="ja-JP" sz="1300">
              <a:latin typeface="ＭＳ Ｐゴシック"/>
            </a:rPr>
            <a:t>111</a:t>
          </a:r>
          <a:r>
            <a:rPr kumimoji="1" lang="ja-JP" altLang="en-US" sz="1300">
              <a:latin typeface="ＭＳ Ｐゴシック"/>
            </a:rPr>
            <a:t>人（＋</a:t>
          </a:r>
          <a:r>
            <a:rPr kumimoji="1" lang="en-US" altLang="ja-JP" sz="1300">
              <a:latin typeface="ＭＳ Ｐゴシック"/>
            </a:rPr>
            <a:t>1.6</a:t>
          </a:r>
          <a:r>
            <a:rPr kumimoji="1" lang="ja-JP" altLang="en-US" sz="1300">
              <a:latin typeface="ＭＳ Ｐゴシック"/>
            </a:rPr>
            <a:t>％）に抑制する「さいたま市定員管理計画」を実施した結果、＋</a:t>
          </a:r>
          <a:r>
            <a:rPr kumimoji="1" lang="en-US" altLang="ja-JP" sz="1300">
              <a:latin typeface="ＭＳ Ｐゴシック"/>
            </a:rPr>
            <a:t>98</a:t>
          </a:r>
          <a:r>
            <a:rPr kumimoji="1" lang="ja-JP" altLang="en-US" sz="1300">
              <a:latin typeface="ＭＳ Ｐゴシック"/>
            </a:rPr>
            <a:t>人（＋</a:t>
          </a:r>
          <a:r>
            <a:rPr kumimoji="1" lang="en-US" altLang="ja-JP" sz="1300">
              <a:latin typeface="ＭＳ Ｐゴシック"/>
            </a:rPr>
            <a:t>1.4</a:t>
          </a:r>
          <a:r>
            <a:rPr kumimoji="1" lang="ja-JP" altLang="en-US" sz="1300">
              <a:latin typeface="ＭＳ Ｐゴシック"/>
            </a:rPr>
            <a:t>％）に抑制した。今後も、行政需要の増大に対して、総職員定数を増やすことのないよう、事務の効率化に努める。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08" name="直線コネクタ 307"/>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09"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0" name="直線コネクタ 309"/>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1"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2" name="直線コネクタ 311"/>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119761</xdr:rowOff>
    </xdr:from>
    <xdr:to>
      <xdr:col>24</xdr:col>
      <xdr:colOff>558800</xdr:colOff>
      <xdr:row>63</xdr:row>
      <xdr:rowOff>116713</xdr:rowOff>
    </xdr:to>
    <xdr:cxnSp macro="">
      <xdr:nvCxnSpPr>
        <xdr:cNvPr id="313" name="直線コネクタ 312"/>
        <xdr:cNvCxnSpPr/>
      </xdr:nvCxnSpPr>
      <xdr:spPr>
        <a:xfrm>
          <a:off x="16179800" y="10063861"/>
          <a:ext cx="838200" cy="8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14"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5" name="フローチャート : 判断 314"/>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119761</xdr:rowOff>
    </xdr:from>
    <xdr:to>
      <xdr:col>23</xdr:col>
      <xdr:colOff>406400</xdr:colOff>
      <xdr:row>58</xdr:row>
      <xdr:rowOff>129413</xdr:rowOff>
    </xdr:to>
    <xdr:cxnSp macro="">
      <xdr:nvCxnSpPr>
        <xdr:cNvPr id="316" name="直線コネクタ 315"/>
        <xdr:cNvCxnSpPr/>
      </xdr:nvCxnSpPr>
      <xdr:spPr>
        <a:xfrm flipV="1">
          <a:off x="15290800" y="100638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17" name="フローチャート : 判断 316"/>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18" name="テキスト ボックス 317"/>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129413</xdr:rowOff>
    </xdr:from>
    <xdr:to>
      <xdr:col>22</xdr:col>
      <xdr:colOff>203200</xdr:colOff>
      <xdr:row>58</xdr:row>
      <xdr:rowOff>134239</xdr:rowOff>
    </xdr:to>
    <xdr:cxnSp macro="">
      <xdr:nvCxnSpPr>
        <xdr:cNvPr id="319" name="直線コネクタ 318"/>
        <xdr:cNvCxnSpPr/>
      </xdr:nvCxnSpPr>
      <xdr:spPr>
        <a:xfrm flipV="1">
          <a:off x="14401800" y="100735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0" name="フローチャート : 判断 319"/>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1" name="テキスト ボックス 320"/>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124587</xdr:rowOff>
    </xdr:from>
    <xdr:to>
      <xdr:col>21</xdr:col>
      <xdr:colOff>0</xdr:colOff>
      <xdr:row>58</xdr:row>
      <xdr:rowOff>134239</xdr:rowOff>
    </xdr:to>
    <xdr:cxnSp macro="">
      <xdr:nvCxnSpPr>
        <xdr:cNvPr id="322" name="直線コネクタ 321"/>
        <xdr:cNvCxnSpPr/>
      </xdr:nvCxnSpPr>
      <xdr:spPr>
        <a:xfrm>
          <a:off x="13512800" y="100686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3" name="フローチャート : 判断 322"/>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24" name="テキスト ボックス 323"/>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5" name="フローチャート : 判断 324"/>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26" name="テキスト ボックス 325"/>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65913</xdr:rowOff>
    </xdr:from>
    <xdr:to>
      <xdr:col>24</xdr:col>
      <xdr:colOff>609600</xdr:colOff>
      <xdr:row>63</xdr:row>
      <xdr:rowOff>167513</xdr:rowOff>
    </xdr:to>
    <xdr:sp macro="" textlink="">
      <xdr:nvSpPr>
        <xdr:cNvPr id="332" name="円/楕円 331"/>
        <xdr:cNvSpPr/>
      </xdr:nvSpPr>
      <xdr:spPr>
        <a:xfrm>
          <a:off x="16967200" y="108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158640</xdr:rowOff>
    </xdr:from>
    <xdr:ext cx="762000" cy="259045"/>
    <xdr:sp macro="" textlink="">
      <xdr:nvSpPr>
        <xdr:cNvPr id="333" name="定員管理の状況該当値テキスト"/>
        <xdr:cNvSpPr txBox="1"/>
      </xdr:nvSpPr>
      <xdr:spPr>
        <a:xfrm>
          <a:off x="17106900" y="107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68961</xdr:rowOff>
    </xdr:from>
    <xdr:to>
      <xdr:col>23</xdr:col>
      <xdr:colOff>457200</xdr:colOff>
      <xdr:row>58</xdr:row>
      <xdr:rowOff>170561</xdr:rowOff>
    </xdr:to>
    <xdr:sp macro="" textlink="">
      <xdr:nvSpPr>
        <xdr:cNvPr id="334" name="円/楕円 333"/>
        <xdr:cNvSpPr/>
      </xdr:nvSpPr>
      <xdr:spPr>
        <a:xfrm>
          <a:off x="161290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9288</xdr:rowOff>
    </xdr:from>
    <xdr:ext cx="736600" cy="259045"/>
    <xdr:sp macro="" textlink="">
      <xdr:nvSpPr>
        <xdr:cNvPr id="335" name="テキスト ボックス 334"/>
        <xdr:cNvSpPr txBox="1"/>
      </xdr:nvSpPr>
      <xdr:spPr>
        <a:xfrm>
          <a:off x="15798800" y="978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78613</xdr:rowOff>
    </xdr:from>
    <xdr:to>
      <xdr:col>22</xdr:col>
      <xdr:colOff>254000</xdr:colOff>
      <xdr:row>59</xdr:row>
      <xdr:rowOff>8763</xdr:rowOff>
    </xdr:to>
    <xdr:sp macro="" textlink="">
      <xdr:nvSpPr>
        <xdr:cNvPr id="336" name="円/楕円 335"/>
        <xdr:cNvSpPr/>
      </xdr:nvSpPr>
      <xdr:spPr>
        <a:xfrm>
          <a:off x="152400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18940</xdr:rowOff>
    </xdr:from>
    <xdr:ext cx="762000" cy="259045"/>
    <xdr:sp macro="" textlink="">
      <xdr:nvSpPr>
        <xdr:cNvPr id="337" name="テキスト ボックス 336"/>
        <xdr:cNvSpPr txBox="1"/>
      </xdr:nvSpPr>
      <xdr:spPr>
        <a:xfrm>
          <a:off x="14909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83439</xdr:rowOff>
    </xdr:from>
    <xdr:to>
      <xdr:col>21</xdr:col>
      <xdr:colOff>50800</xdr:colOff>
      <xdr:row>59</xdr:row>
      <xdr:rowOff>13589</xdr:rowOff>
    </xdr:to>
    <xdr:sp macro="" textlink="">
      <xdr:nvSpPr>
        <xdr:cNvPr id="338" name="円/楕円 337"/>
        <xdr:cNvSpPr/>
      </xdr:nvSpPr>
      <xdr:spPr>
        <a:xfrm>
          <a:off x="14351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23766</xdr:rowOff>
    </xdr:from>
    <xdr:ext cx="762000" cy="259045"/>
    <xdr:sp macro="" textlink="">
      <xdr:nvSpPr>
        <xdr:cNvPr id="339" name="テキスト ボックス 338"/>
        <xdr:cNvSpPr txBox="1"/>
      </xdr:nvSpPr>
      <xdr:spPr>
        <a:xfrm>
          <a:off x="14020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73787</xdr:rowOff>
    </xdr:from>
    <xdr:to>
      <xdr:col>19</xdr:col>
      <xdr:colOff>533400</xdr:colOff>
      <xdr:row>59</xdr:row>
      <xdr:rowOff>3937</xdr:rowOff>
    </xdr:to>
    <xdr:sp macro="" textlink="">
      <xdr:nvSpPr>
        <xdr:cNvPr id="340" name="円/楕円 339"/>
        <xdr:cNvSpPr/>
      </xdr:nvSpPr>
      <xdr:spPr>
        <a:xfrm>
          <a:off x="13462000" y="100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14114</xdr:rowOff>
    </xdr:from>
    <xdr:ext cx="762000" cy="259045"/>
    <xdr:sp macro="" textlink="">
      <xdr:nvSpPr>
        <xdr:cNvPr id="341" name="テキスト ボックス 340"/>
        <xdr:cNvSpPr txBox="1"/>
      </xdr:nvSpPr>
      <xdr:spPr>
        <a:xfrm>
          <a:off x="13131800" y="978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残高が低水準であるうえに、合併特例債などの財政措置の有利な地方債の割合が高いため、類似団体平均と比較して良好な指数となっている。例年、安定して良好な指数で推移しているが、今後のインフラ整備や施設の老朽化を見据え、普通建設事業の平準化を図りながら、今後も有利な地方債を活用し、現在の水準の維持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3" name="直線コネクタ 372"/>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5" name="直線コネクタ 37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76"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77" name="直線コネクタ 376"/>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9374</xdr:rowOff>
    </xdr:from>
    <xdr:to>
      <xdr:col>24</xdr:col>
      <xdr:colOff>558800</xdr:colOff>
      <xdr:row>37</xdr:row>
      <xdr:rowOff>9374</xdr:rowOff>
    </xdr:to>
    <xdr:cxnSp macro="">
      <xdr:nvCxnSpPr>
        <xdr:cNvPr id="378" name="直線コネクタ 377"/>
        <xdr:cNvCxnSpPr/>
      </xdr:nvCxnSpPr>
      <xdr:spPr>
        <a:xfrm>
          <a:off x="16179800" y="63530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79"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0" name="フローチャート : 判断 379"/>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9374</xdr:rowOff>
    </xdr:from>
    <xdr:to>
      <xdr:col>23</xdr:col>
      <xdr:colOff>406400</xdr:colOff>
      <xdr:row>37</xdr:row>
      <xdr:rowOff>32355</xdr:rowOff>
    </xdr:to>
    <xdr:cxnSp macro="">
      <xdr:nvCxnSpPr>
        <xdr:cNvPr id="381" name="直線コネクタ 380"/>
        <xdr:cNvCxnSpPr/>
      </xdr:nvCxnSpPr>
      <xdr:spPr>
        <a:xfrm flipV="1">
          <a:off x="15290800" y="63530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2" name="フローチャート : 判断 381"/>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3" name="テキスト ボックス 382"/>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32355</xdr:rowOff>
    </xdr:from>
    <xdr:to>
      <xdr:col>22</xdr:col>
      <xdr:colOff>203200</xdr:colOff>
      <xdr:row>37</xdr:row>
      <xdr:rowOff>66826</xdr:rowOff>
    </xdr:to>
    <xdr:cxnSp macro="">
      <xdr:nvCxnSpPr>
        <xdr:cNvPr id="384" name="直線コネクタ 383"/>
        <xdr:cNvCxnSpPr/>
      </xdr:nvCxnSpPr>
      <xdr:spPr>
        <a:xfrm flipV="1">
          <a:off x="14401800" y="63760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5" name="フローチャート : 判断 384"/>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6" name="テキスト ボックス 385"/>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55336</xdr:rowOff>
    </xdr:from>
    <xdr:to>
      <xdr:col>21</xdr:col>
      <xdr:colOff>0</xdr:colOff>
      <xdr:row>37</xdr:row>
      <xdr:rowOff>66826</xdr:rowOff>
    </xdr:to>
    <xdr:cxnSp macro="">
      <xdr:nvCxnSpPr>
        <xdr:cNvPr id="387" name="直線コネクタ 386"/>
        <xdr:cNvCxnSpPr/>
      </xdr:nvCxnSpPr>
      <xdr:spPr>
        <a:xfrm>
          <a:off x="13512800" y="639898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8" name="フローチャート : 判断 38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89" name="テキスト ボックス 38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0" name="フローチャート : 判断 389"/>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1" name="テキスト ボックス 390"/>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130024</xdr:rowOff>
    </xdr:from>
    <xdr:to>
      <xdr:col>24</xdr:col>
      <xdr:colOff>609600</xdr:colOff>
      <xdr:row>37</xdr:row>
      <xdr:rowOff>60174</xdr:rowOff>
    </xdr:to>
    <xdr:sp macro="" textlink="">
      <xdr:nvSpPr>
        <xdr:cNvPr id="397" name="円/楕円 396"/>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146551</xdr:rowOff>
    </xdr:from>
    <xdr:ext cx="762000" cy="259045"/>
    <xdr:sp macro="" textlink="">
      <xdr:nvSpPr>
        <xdr:cNvPr id="398" name="公債費負担の状況該当値テキスト"/>
        <xdr:cNvSpPr txBox="1"/>
      </xdr:nvSpPr>
      <xdr:spPr>
        <a:xfrm>
          <a:off x="17106900" y="61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130024</xdr:rowOff>
    </xdr:from>
    <xdr:to>
      <xdr:col>23</xdr:col>
      <xdr:colOff>457200</xdr:colOff>
      <xdr:row>37</xdr:row>
      <xdr:rowOff>60174</xdr:rowOff>
    </xdr:to>
    <xdr:sp macro="" textlink="">
      <xdr:nvSpPr>
        <xdr:cNvPr id="399" name="円/楕円 398"/>
        <xdr:cNvSpPr/>
      </xdr:nvSpPr>
      <xdr:spPr>
        <a:xfrm>
          <a:off x="16129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70351</xdr:rowOff>
    </xdr:from>
    <xdr:ext cx="736600" cy="259045"/>
    <xdr:sp macro="" textlink="">
      <xdr:nvSpPr>
        <xdr:cNvPr id="400" name="テキスト ボックス 399"/>
        <xdr:cNvSpPr txBox="1"/>
      </xdr:nvSpPr>
      <xdr:spPr>
        <a:xfrm>
          <a:off x="15798800" y="607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153005</xdr:rowOff>
    </xdr:from>
    <xdr:to>
      <xdr:col>22</xdr:col>
      <xdr:colOff>254000</xdr:colOff>
      <xdr:row>37</xdr:row>
      <xdr:rowOff>83155</xdr:rowOff>
    </xdr:to>
    <xdr:sp macro="" textlink="">
      <xdr:nvSpPr>
        <xdr:cNvPr id="401" name="円/楕円 400"/>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93332</xdr:rowOff>
    </xdr:from>
    <xdr:ext cx="762000" cy="259045"/>
    <xdr:sp macro="" textlink="">
      <xdr:nvSpPr>
        <xdr:cNvPr id="402" name="テキスト ボックス 401"/>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16026</xdr:rowOff>
    </xdr:from>
    <xdr:to>
      <xdr:col>21</xdr:col>
      <xdr:colOff>50800</xdr:colOff>
      <xdr:row>37</xdr:row>
      <xdr:rowOff>117626</xdr:rowOff>
    </xdr:to>
    <xdr:sp macro="" textlink="">
      <xdr:nvSpPr>
        <xdr:cNvPr id="403" name="円/楕円 402"/>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127803</xdr:rowOff>
    </xdr:from>
    <xdr:ext cx="762000" cy="259045"/>
    <xdr:sp macro="" textlink="">
      <xdr:nvSpPr>
        <xdr:cNvPr id="404" name="テキスト ボックス 403"/>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4536</xdr:rowOff>
    </xdr:from>
    <xdr:to>
      <xdr:col>19</xdr:col>
      <xdr:colOff>533400</xdr:colOff>
      <xdr:row>37</xdr:row>
      <xdr:rowOff>106136</xdr:rowOff>
    </xdr:to>
    <xdr:sp macro="" textlink="">
      <xdr:nvSpPr>
        <xdr:cNvPr id="405" name="円/楕円 404"/>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116313</xdr:rowOff>
    </xdr:from>
    <xdr:ext cx="762000" cy="259045"/>
    <xdr:sp macro="" textlink="">
      <xdr:nvSpPr>
        <xdr:cNvPr id="406" name="テキスト ボックス 405"/>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前年度と比較して指標が改善した理由として、公営企業等の地方債残高に対する繰出予定額が減少したことや、減税補てん債等の減により一般会計等の地方債の現在高が減少したことが挙げられる。</a:t>
          </a:r>
        </a:p>
        <a:p>
          <a:r>
            <a:rPr kumimoji="1" lang="ja-JP" altLang="en-US" sz="1300">
              <a:latin typeface="ＭＳ Ｐゴシック"/>
            </a:rPr>
            <a:t>　基礎的財政収支の均衡に配慮した地方債の発行に努めてきたこと等により、例年、良好な指数で推移しているため、今後も将来世代への負担を少しでも軽減するよう、財政の健全化に努める。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3" name="直線コネクタ 432"/>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4"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5" name="直線コネクタ 434"/>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76860</xdr:rowOff>
    </xdr:from>
    <xdr:to>
      <xdr:col>24</xdr:col>
      <xdr:colOff>558800</xdr:colOff>
      <xdr:row>14</xdr:row>
      <xdr:rowOff>97612</xdr:rowOff>
    </xdr:to>
    <xdr:cxnSp macro="">
      <xdr:nvCxnSpPr>
        <xdr:cNvPr id="438" name="直線コネクタ 437"/>
        <xdr:cNvCxnSpPr/>
      </xdr:nvCxnSpPr>
      <xdr:spPr>
        <a:xfrm flipV="1">
          <a:off x="16179800" y="2477160"/>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39"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0" name="フローチャート : 判断 439"/>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97612</xdr:rowOff>
    </xdr:from>
    <xdr:to>
      <xdr:col>23</xdr:col>
      <xdr:colOff>406400</xdr:colOff>
      <xdr:row>15</xdr:row>
      <xdr:rowOff>9169</xdr:rowOff>
    </xdr:to>
    <xdr:cxnSp macro="">
      <xdr:nvCxnSpPr>
        <xdr:cNvPr id="441" name="直線コネクタ 440"/>
        <xdr:cNvCxnSpPr/>
      </xdr:nvCxnSpPr>
      <xdr:spPr>
        <a:xfrm flipV="1">
          <a:off x="15290800" y="24979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2" name="フローチャート : 判断 441"/>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3" name="テキスト ボックス 442"/>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3378</xdr:rowOff>
    </xdr:from>
    <xdr:to>
      <xdr:col>22</xdr:col>
      <xdr:colOff>203200</xdr:colOff>
      <xdr:row>15</xdr:row>
      <xdr:rowOff>9169</xdr:rowOff>
    </xdr:to>
    <xdr:cxnSp macro="">
      <xdr:nvCxnSpPr>
        <xdr:cNvPr id="444" name="直線コネクタ 443"/>
        <xdr:cNvCxnSpPr/>
      </xdr:nvCxnSpPr>
      <xdr:spPr>
        <a:xfrm>
          <a:off x="14401800" y="257512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5" name="フローチャート : 判断 444"/>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46" name="テキスト ボックス 445"/>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3378</xdr:rowOff>
    </xdr:from>
    <xdr:to>
      <xdr:col>21</xdr:col>
      <xdr:colOff>0</xdr:colOff>
      <xdr:row>15</xdr:row>
      <xdr:rowOff>43917</xdr:rowOff>
    </xdr:to>
    <xdr:cxnSp macro="">
      <xdr:nvCxnSpPr>
        <xdr:cNvPr id="447" name="直線コネクタ 446"/>
        <xdr:cNvCxnSpPr/>
      </xdr:nvCxnSpPr>
      <xdr:spPr>
        <a:xfrm flipV="1">
          <a:off x="13512800" y="2575128"/>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48" name="フローチャート : 判断 447"/>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49" name="テキスト ボックス 448"/>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0" name="フローチャート : 判断 449"/>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1" name="テキスト ボックス 450"/>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26060</xdr:rowOff>
    </xdr:from>
    <xdr:to>
      <xdr:col>24</xdr:col>
      <xdr:colOff>609600</xdr:colOff>
      <xdr:row>14</xdr:row>
      <xdr:rowOff>127660</xdr:rowOff>
    </xdr:to>
    <xdr:sp macro="" textlink="">
      <xdr:nvSpPr>
        <xdr:cNvPr id="457" name="円/楕円 456"/>
        <xdr:cNvSpPr/>
      </xdr:nvSpPr>
      <xdr:spPr>
        <a:xfrm>
          <a:off x="16967200" y="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118787</xdr:rowOff>
    </xdr:from>
    <xdr:ext cx="762000" cy="259045"/>
    <xdr:sp macro="" textlink="">
      <xdr:nvSpPr>
        <xdr:cNvPr id="458" name="将来負担の状況該当値テキスト"/>
        <xdr:cNvSpPr txBox="1"/>
      </xdr:nvSpPr>
      <xdr:spPr>
        <a:xfrm>
          <a:off x="17106900" y="23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46812</xdr:rowOff>
    </xdr:from>
    <xdr:to>
      <xdr:col>23</xdr:col>
      <xdr:colOff>457200</xdr:colOff>
      <xdr:row>14</xdr:row>
      <xdr:rowOff>148412</xdr:rowOff>
    </xdr:to>
    <xdr:sp macro="" textlink="">
      <xdr:nvSpPr>
        <xdr:cNvPr id="459" name="円/楕円 458"/>
        <xdr:cNvSpPr/>
      </xdr:nvSpPr>
      <xdr:spPr>
        <a:xfrm>
          <a:off x="16129000" y="24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158589</xdr:rowOff>
    </xdr:from>
    <xdr:ext cx="736600" cy="259045"/>
    <xdr:sp macro="" textlink="">
      <xdr:nvSpPr>
        <xdr:cNvPr id="460" name="テキスト ボックス 459"/>
        <xdr:cNvSpPr txBox="1"/>
      </xdr:nvSpPr>
      <xdr:spPr>
        <a:xfrm>
          <a:off x="15798800" y="2215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129819</xdr:rowOff>
    </xdr:from>
    <xdr:to>
      <xdr:col>22</xdr:col>
      <xdr:colOff>254000</xdr:colOff>
      <xdr:row>15</xdr:row>
      <xdr:rowOff>59969</xdr:rowOff>
    </xdr:to>
    <xdr:sp macro="" textlink="">
      <xdr:nvSpPr>
        <xdr:cNvPr id="461" name="円/楕円 460"/>
        <xdr:cNvSpPr/>
      </xdr:nvSpPr>
      <xdr:spPr>
        <a:xfrm>
          <a:off x="15240000" y="25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70146</xdr:rowOff>
    </xdr:from>
    <xdr:ext cx="762000" cy="259045"/>
    <xdr:sp macro="" textlink="">
      <xdr:nvSpPr>
        <xdr:cNvPr id="462" name="テキスト ボックス 461"/>
        <xdr:cNvSpPr txBox="1"/>
      </xdr:nvSpPr>
      <xdr:spPr>
        <a:xfrm>
          <a:off x="14909800" y="22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124028</xdr:rowOff>
    </xdr:from>
    <xdr:to>
      <xdr:col>21</xdr:col>
      <xdr:colOff>50800</xdr:colOff>
      <xdr:row>15</xdr:row>
      <xdr:rowOff>54178</xdr:rowOff>
    </xdr:to>
    <xdr:sp macro="" textlink="">
      <xdr:nvSpPr>
        <xdr:cNvPr id="463" name="円/楕円 462"/>
        <xdr:cNvSpPr/>
      </xdr:nvSpPr>
      <xdr:spPr>
        <a:xfrm>
          <a:off x="14351000" y="25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64355</xdr:rowOff>
    </xdr:from>
    <xdr:ext cx="762000" cy="259045"/>
    <xdr:sp macro="" textlink="">
      <xdr:nvSpPr>
        <xdr:cNvPr id="464" name="テキスト ボックス 463"/>
        <xdr:cNvSpPr txBox="1"/>
      </xdr:nvSpPr>
      <xdr:spPr>
        <a:xfrm>
          <a:off x="14020800" y="229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164567</xdr:rowOff>
    </xdr:from>
    <xdr:to>
      <xdr:col>19</xdr:col>
      <xdr:colOff>533400</xdr:colOff>
      <xdr:row>15</xdr:row>
      <xdr:rowOff>94717</xdr:rowOff>
    </xdr:to>
    <xdr:sp macro="" textlink="">
      <xdr:nvSpPr>
        <xdr:cNvPr id="465" name="円/楕円 464"/>
        <xdr:cNvSpPr/>
      </xdr:nvSpPr>
      <xdr:spPr>
        <a:xfrm>
          <a:off x="134620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104894</xdr:rowOff>
    </xdr:from>
    <xdr:ext cx="762000" cy="259045"/>
    <xdr:sp macro="" textlink="">
      <xdr:nvSpPr>
        <xdr:cNvPr id="466" name="テキスト ボックス 465"/>
        <xdr:cNvSpPr txBox="1"/>
      </xdr:nvSpPr>
      <xdr:spPr>
        <a:xfrm>
          <a:off x="13131800" y="23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1,281,414
1,260,267
217.43
462,254,253
452,230,687
2,379,672
255,313,065
432,798,108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類似団体平均と比較して、やや高い水準となっているものの、住民一人当たりの決算額は低い水準で推移している。平成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給与改定に伴う人件費の増額によって比率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悪化したが、平成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年度においてはほぼ横ばいであった。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「さいたま市</a:t>
          </a:r>
          <a:r>
            <a:rPr kumimoji="1" lang="ja-JP" altLang="ja-JP" sz="1100">
              <a:solidFill>
                <a:schemeClr val="dk1"/>
              </a:solidFill>
              <a:effectLst/>
              <a:latin typeface="+mn-lt"/>
              <a:ea typeface="+mn-ea"/>
              <a:cs typeface="+mn-cs"/>
            </a:rPr>
            <a:t>定員管理計画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に基づく</a:t>
          </a:r>
          <a:r>
            <a:rPr kumimoji="1" lang="ja-JP" altLang="en-US" sz="1100">
              <a:solidFill>
                <a:schemeClr val="dk1"/>
              </a:solidFill>
              <a:effectLst/>
              <a:latin typeface="+mn-lt"/>
              <a:ea typeface="+mn-ea"/>
              <a:cs typeface="+mn-cs"/>
            </a:rPr>
            <a:t>取組の結果、平成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年度の職員数（市立病院及び消防局の職員を除く。）を</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年度比で</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に抑制し</a:t>
          </a:r>
          <a:r>
            <a:rPr kumimoji="1" lang="ja-JP" altLang="ja-JP" sz="1100">
              <a:solidFill>
                <a:schemeClr val="dk1"/>
              </a:solidFill>
              <a:effectLst/>
              <a:latin typeface="+mn-lt"/>
              <a:ea typeface="+mn-ea"/>
              <a:cs typeface="+mn-cs"/>
            </a:rPr>
            <a:t>た。今後も時間外勤務の縮減に向けた取組を継続的に実施し、人件費の削減に努める。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44450</xdr:rowOff>
    </xdr:from>
    <xdr:to>
      <xdr:col>7</xdr:col>
      <xdr:colOff>15875</xdr:colOff>
      <xdr:row>39</xdr:row>
      <xdr:rowOff>57150</xdr:rowOff>
    </xdr:to>
    <xdr:cxnSp macro="">
      <xdr:nvCxnSpPr>
        <xdr:cNvPr id="66" name="直線コネクタ 65"/>
        <xdr:cNvCxnSpPr/>
      </xdr:nvCxnSpPr>
      <xdr:spPr>
        <a:xfrm flipV="1">
          <a:off x="3987800" y="673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19050</xdr:rowOff>
    </xdr:from>
    <xdr:to>
      <xdr:col>5</xdr:col>
      <xdr:colOff>549275</xdr:colOff>
      <xdr:row>39</xdr:row>
      <xdr:rowOff>57150</xdr:rowOff>
    </xdr:to>
    <xdr:cxnSp macro="">
      <xdr:nvCxnSpPr>
        <xdr:cNvPr id="69" name="直線コネクタ 68"/>
        <xdr:cNvCxnSpPr/>
      </xdr:nvCxnSpPr>
      <xdr:spPr>
        <a:xfrm>
          <a:off x="30988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114300</xdr:rowOff>
    </xdr:from>
    <xdr:to>
      <xdr:col>4</xdr:col>
      <xdr:colOff>346075</xdr:colOff>
      <xdr:row>39</xdr:row>
      <xdr:rowOff>19050</xdr:rowOff>
    </xdr:to>
    <xdr:cxnSp macro="">
      <xdr:nvCxnSpPr>
        <xdr:cNvPr id="72" name="直線コネクタ 71"/>
        <xdr:cNvCxnSpPr/>
      </xdr:nvCxnSpPr>
      <xdr:spPr>
        <a:xfrm>
          <a:off x="2209800" y="662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114300</xdr:rowOff>
    </xdr:from>
    <xdr:to>
      <xdr:col>3</xdr:col>
      <xdr:colOff>142875</xdr:colOff>
      <xdr:row>39</xdr:row>
      <xdr:rowOff>31750</xdr:rowOff>
    </xdr:to>
    <xdr:cxnSp macro="">
      <xdr:nvCxnSpPr>
        <xdr:cNvPr id="75" name="直線コネクタ 74"/>
        <xdr:cNvCxnSpPr/>
      </xdr:nvCxnSpPr>
      <xdr:spPr>
        <a:xfrm flipV="1">
          <a:off x="1320800" y="6629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165100</xdr:rowOff>
    </xdr:from>
    <xdr:to>
      <xdr:col>7</xdr:col>
      <xdr:colOff>66675</xdr:colOff>
      <xdr:row>39</xdr:row>
      <xdr:rowOff>95250</xdr:rowOff>
    </xdr:to>
    <xdr:sp macro="" textlink="">
      <xdr:nvSpPr>
        <xdr:cNvPr id="85" name="円/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6350</xdr:rowOff>
    </xdr:from>
    <xdr:to>
      <xdr:col>5</xdr:col>
      <xdr:colOff>600075</xdr:colOff>
      <xdr:row>39</xdr:row>
      <xdr:rowOff>107950</xdr:rowOff>
    </xdr:to>
    <xdr:sp macro="" textlink="">
      <xdr:nvSpPr>
        <xdr:cNvPr id="87" name="円/楕円 86"/>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92727</xdr:rowOff>
    </xdr:from>
    <xdr:ext cx="736600" cy="259045"/>
    <xdr:sp macro="" textlink="">
      <xdr:nvSpPr>
        <xdr:cNvPr id="88" name="テキスト ボックス 87"/>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139700</xdr:rowOff>
    </xdr:from>
    <xdr:to>
      <xdr:col>4</xdr:col>
      <xdr:colOff>396875</xdr:colOff>
      <xdr:row>39</xdr:row>
      <xdr:rowOff>69850</xdr:rowOff>
    </xdr:to>
    <xdr:sp macro="" textlink="">
      <xdr:nvSpPr>
        <xdr:cNvPr id="89" name="円/楕円 88"/>
        <xdr:cNvSpPr/>
      </xdr:nvSpPr>
      <xdr:spPr>
        <a:xfrm>
          <a:off x="3048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54627</xdr:rowOff>
    </xdr:from>
    <xdr:ext cx="762000" cy="259045"/>
    <xdr:sp macro="" textlink="">
      <xdr:nvSpPr>
        <xdr:cNvPr id="90" name="テキスト ボックス 89"/>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63500</xdr:rowOff>
    </xdr:from>
    <xdr:to>
      <xdr:col>3</xdr:col>
      <xdr:colOff>193675</xdr:colOff>
      <xdr:row>38</xdr:row>
      <xdr:rowOff>165100</xdr:rowOff>
    </xdr:to>
    <xdr:sp macro="" textlink="">
      <xdr:nvSpPr>
        <xdr:cNvPr id="91" name="円/楕円 90"/>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92" name="テキスト ボックス 91"/>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人件費の抑制及び事務の効率化のため、業務の民間委託化や情報システムの適正化を推進を推進しているため、委託料、賃借料等が類似団体平均と比較して高い水準で推移している。今後も指定管理者制度、</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等の公民連携を推進するとともに、既存事業の更なる見直しを行うことにより、コストの削減に努める。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44450</xdr:rowOff>
    </xdr:from>
    <xdr:to>
      <xdr:col>24</xdr:col>
      <xdr:colOff>31750</xdr:colOff>
      <xdr:row>21</xdr:row>
      <xdr:rowOff>146050</xdr:rowOff>
    </xdr:to>
    <xdr:cxnSp macro="">
      <xdr:nvCxnSpPr>
        <xdr:cNvPr id="127" name="直線コネクタ 126"/>
        <xdr:cNvCxnSpPr/>
      </xdr:nvCxnSpPr>
      <xdr:spPr>
        <a:xfrm>
          <a:off x="15671800" y="3644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44450</xdr:rowOff>
    </xdr:from>
    <xdr:to>
      <xdr:col>22</xdr:col>
      <xdr:colOff>565150</xdr:colOff>
      <xdr:row>21</xdr:row>
      <xdr:rowOff>120650</xdr:rowOff>
    </xdr:to>
    <xdr:cxnSp macro="">
      <xdr:nvCxnSpPr>
        <xdr:cNvPr id="130" name="直線コネクタ 129"/>
        <xdr:cNvCxnSpPr/>
      </xdr:nvCxnSpPr>
      <xdr:spPr>
        <a:xfrm flipV="1">
          <a:off x="14782800" y="364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31750</xdr:rowOff>
    </xdr:from>
    <xdr:to>
      <xdr:col>21</xdr:col>
      <xdr:colOff>361950</xdr:colOff>
      <xdr:row>21</xdr:row>
      <xdr:rowOff>120650</xdr:rowOff>
    </xdr:to>
    <xdr:cxnSp macro="">
      <xdr:nvCxnSpPr>
        <xdr:cNvPr id="133" name="直線コネクタ 132"/>
        <xdr:cNvCxnSpPr/>
      </xdr:nvCxnSpPr>
      <xdr:spPr>
        <a:xfrm>
          <a:off x="13893800" y="363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6350</xdr:rowOff>
    </xdr:from>
    <xdr:to>
      <xdr:col>20</xdr:col>
      <xdr:colOff>158750</xdr:colOff>
      <xdr:row>21</xdr:row>
      <xdr:rowOff>31750</xdr:rowOff>
    </xdr:to>
    <xdr:cxnSp macro="">
      <xdr:nvCxnSpPr>
        <xdr:cNvPr id="136" name="直線コネクタ 135"/>
        <xdr:cNvCxnSpPr/>
      </xdr:nvCxnSpPr>
      <xdr:spPr>
        <a:xfrm>
          <a:off x="13004800" y="360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95250</xdr:rowOff>
    </xdr:from>
    <xdr:to>
      <xdr:col>24</xdr:col>
      <xdr:colOff>82550</xdr:colOff>
      <xdr:row>22</xdr:row>
      <xdr:rowOff>25400</xdr:rowOff>
    </xdr:to>
    <xdr:sp macro="" textlink="">
      <xdr:nvSpPr>
        <xdr:cNvPr id="146" name="円/楕円 145"/>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3827</xdr:rowOff>
    </xdr:from>
    <xdr:ext cx="762000" cy="259045"/>
    <xdr:sp macro="" textlink="">
      <xdr:nvSpPr>
        <xdr:cNvPr id="147"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165100</xdr:rowOff>
    </xdr:from>
    <xdr:to>
      <xdr:col>22</xdr:col>
      <xdr:colOff>615950</xdr:colOff>
      <xdr:row>21</xdr:row>
      <xdr:rowOff>95250</xdr:rowOff>
    </xdr:to>
    <xdr:sp macro="" textlink="">
      <xdr:nvSpPr>
        <xdr:cNvPr id="148" name="円/楕円 147"/>
        <xdr:cNvSpPr/>
      </xdr:nvSpPr>
      <xdr:spPr>
        <a:xfrm>
          <a:off x="15621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80027</xdr:rowOff>
    </xdr:from>
    <xdr:ext cx="736600" cy="259045"/>
    <xdr:sp macro="" textlink="">
      <xdr:nvSpPr>
        <xdr:cNvPr id="149" name="テキスト ボックス 148"/>
        <xdr:cNvSpPr txBox="1"/>
      </xdr:nvSpPr>
      <xdr:spPr>
        <a:xfrm>
          <a:off x="15290800" y="368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69850</xdr:rowOff>
    </xdr:from>
    <xdr:to>
      <xdr:col>21</xdr:col>
      <xdr:colOff>412750</xdr:colOff>
      <xdr:row>22</xdr:row>
      <xdr:rowOff>0</xdr:rowOff>
    </xdr:to>
    <xdr:sp macro="" textlink="">
      <xdr:nvSpPr>
        <xdr:cNvPr id="150" name="円/楕円 149"/>
        <xdr:cNvSpPr/>
      </xdr:nvSpPr>
      <xdr:spPr>
        <a:xfrm>
          <a:off x="14732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156227</xdr:rowOff>
    </xdr:from>
    <xdr:ext cx="762000" cy="259045"/>
    <xdr:sp macro="" textlink="">
      <xdr:nvSpPr>
        <xdr:cNvPr id="151" name="テキスト ボックス 150"/>
        <xdr:cNvSpPr txBox="1"/>
      </xdr:nvSpPr>
      <xdr:spPr>
        <a:xfrm>
          <a:off x="144018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152400</xdr:rowOff>
    </xdr:from>
    <xdr:to>
      <xdr:col>20</xdr:col>
      <xdr:colOff>209550</xdr:colOff>
      <xdr:row>21</xdr:row>
      <xdr:rowOff>82550</xdr:rowOff>
    </xdr:to>
    <xdr:sp macro="" textlink="">
      <xdr:nvSpPr>
        <xdr:cNvPr id="152" name="円/楕円 151"/>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67327</xdr:rowOff>
    </xdr:from>
    <xdr:ext cx="762000" cy="259045"/>
    <xdr:sp macro="" textlink="">
      <xdr:nvSpPr>
        <xdr:cNvPr id="153" name="テキスト ボックス 152"/>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127000</xdr:rowOff>
    </xdr:from>
    <xdr:to>
      <xdr:col>19</xdr:col>
      <xdr:colOff>6350</xdr:colOff>
      <xdr:row>21</xdr:row>
      <xdr:rowOff>57150</xdr:rowOff>
    </xdr:to>
    <xdr:sp macro="" textlink="">
      <xdr:nvSpPr>
        <xdr:cNvPr id="154" name="円/楕円 153"/>
        <xdr:cNvSpPr/>
      </xdr:nvSpPr>
      <xdr:spPr>
        <a:xfrm>
          <a:off x="12954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41927</xdr:rowOff>
    </xdr:from>
    <xdr:ext cx="762000" cy="259045"/>
    <xdr:sp macro="" textlink="">
      <xdr:nvSpPr>
        <xdr:cNvPr id="155" name="テキスト ボックス 154"/>
        <xdr:cNvSpPr txBox="1"/>
      </xdr:nvSpPr>
      <xdr:spPr>
        <a:xfrm>
          <a:off x="12623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比較的老年人口が少なく（平成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年国勢調査における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歳以上人口全国：</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％、さいたま市：</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現役世代が多いため、類似団体平均を下回る比率となっている。しかしながら、急速な高齢化や子育て支援策の拡大により、比率は上昇傾向にある。このため、将来負担を見据えた事業の見直し及び事業のスクラップ・アンド・ビルドを行うことで、健全財政の維持に努め、今後の負担の増大に備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8" name="直線コネクタ 187"/>
        <xdr:cNvCxnSpPr/>
      </xdr:nvCxnSpPr>
      <xdr:spPr>
        <a:xfrm>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89"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50800</xdr:rowOff>
    </xdr:to>
    <xdr:cxnSp macro="">
      <xdr:nvCxnSpPr>
        <xdr:cNvPr id="191" name="直線コネクタ 190"/>
        <xdr:cNvCxnSpPr/>
      </xdr:nvCxnSpPr>
      <xdr:spPr>
        <a:xfrm>
          <a:off x="3098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3" name="テキスト ボックス 19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165100</xdr:rowOff>
    </xdr:to>
    <xdr:cxnSp macro="">
      <xdr:nvCxnSpPr>
        <xdr:cNvPr id="194" name="直線コネクタ 193"/>
        <xdr:cNvCxnSpPr/>
      </xdr:nvCxnSpPr>
      <xdr:spPr>
        <a:xfrm>
          <a:off x="2209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196" name="テキスト ボックス 19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31750</xdr:rowOff>
    </xdr:to>
    <xdr:cxnSp macro="">
      <xdr:nvCxnSpPr>
        <xdr:cNvPr id="197" name="直線コネクタ 196"/>
        <xdr:cNvCxnSpPr/>
      </xdr:nvCxnSpPr>
      <xdr:spPr>
        <a:xfrm>
          <a:off x="1320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1" name="テキスト ボックス 200"/>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7" name="円/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08"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11" name="円/楕円 210"/>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212" name="テキスト ボックス 211"/>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5" name="円/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比較的老年人口が少ない（平成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年国勢調査における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歳以上人口全国：</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％、さいたま市：</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％）ため、後期高齢者医療事業会計や介護保険事業会計への繰出金は、比較的少ない状況にある。しかしながら、少子高齢化を背景に繰出金が年々増加することで、</a:t>
          </a:r>
          <a:r>
            <a:rPr kumimoji="1" lang="ja-JP" altLang="en-US" sz="1100">
              <a:solidFill>
                <a:schemeClr val="dk1"/>
              </a:solidFill>
              <a:effectLst/>
              <a:latin typeface="+mn-lt"/>
              <a:ea typeface="+mn-ea"/>
              <a:cs typeface="+mn-cs"/>
            </a:rPr>
            <a:t>指標が</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傾向にある。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繰出金の増加</a:t>
          </a:r>
          <a:r>
            <a:rPr kumimoji="1" lang="ja-JP" altLang="ja-JP" sz="1100">
              <a:solidFill>
                <a:schemeClr val="dk1"/>
              </a:solidFill>
              <a:effectLst/>
              <a:latin typeface="+mn-lt"/>
              <a:ea typeface="+mn-ea"/>
              <a:cs typeface="+mn-cs"/>
            </a:rPr>
            <a:t>傾向は変わらないと見込まれることから、健全財政の維持に努め、負担の増大に備える。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55</xdr:row>
      <xdr:rowOff>102507</xdr:rowOff>
    </xdr:to>
    <xdr:cxnSp macro="">
      <xdr:nvCxnSpPr>
        <xdr:cNvPr id="251" name="直線コネクタ 250"/>
        <xdr:cNvCxnSpPr/>
      </xdr:nvCxnSpPr>
      <xdr:spPr>
        <a:xfrm flipV="1">
          <a:off x="15671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4535</xdr:rowOff>
    </xdr:from>
    <xdr:to>
      <xdr:col>22</xdr:col>
      <xdr:colOff>565150</xdr:colOff>
      <xdr:row>55</xdr:row>
      <xdr:rowOff>102507</xdr:rowOff>
    </xdr:to>
    <xdr:cxnSp macro="">
      <xdr:nvCxnSpPr>
        <xdr:cNvPr id="254" name="直線コネクタ 253"/>
        <xdr:cNvCxnSpPr/>
      </xdr:nvCxnSpPr>
      <xdr:spPr>
        <a:xfrm>
          <a:off x="14782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4535</xdr:rowOff>
    </xdr:to>
    <xdr:cxnSp macro="">
      <xdr:nvCxnSpPr>
        <xdr:cNvPr id="257" name="直線コネクタ 256"/>
        <xdr:cNvCxnSpPr/>
      </xdr:nvCxnSpPr>
      <xdr:spPr>
        <a:xfrm>
          <a:off x="13893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102507</xdr:rowOff>
    </xdr:from>
    <xdr:to>
      <xdr:col>20</xdr:col>
      <xdr:colOff>158750</xdr:colOff>
      <xdr:row>54</xdr:row>
      <xdr:rowOff>127000</xdr:rowOff>
    </xdr:to>
    <xdr:cxnSp macro="">
      <xdr:nvCxnSpPr>
        <xdr:cNvPr id="260" name="直線コネクタ 259"/>
        <xdr:cNvCxnSpPr/>
      </xdr:nvCxnSpPr>
      <xdr:spPr>
        <a:xfrm>
          <a:off x="13004800" y="9189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7455</xdr:rowOff>
    </xdr:from>
    <xdr:ext cx="762000" cy="259045"/>
    <xdr:sp macro="" textlink="">
      <xdr:nvSpPr>
        <xdr:cNvPr id="264" name="テキスト ボックス 263"/>
        <xdr:cNvSpPr txBox="1"/>
      </xdr:nvSpPr>
      <xdr:spPr>
        <a:xfrm>
          <a:off x="12623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2722</xdr:rowOff>
    </xdr:from>
    <xdr:to>
      <xdr:col>24</xdr:col>
      <xdr:colOff>82550</xdr:colOff>
      <xdr:row>55</xdr:row>
      <xdr:rowOff>104322</xdr:rowOff>
    </xdr:to>
    <xdr:sp macro="" textlink="">
      <xdr:nvSpPr>
        <xdr:cNvPr id="270" name="円/楕円 269"/>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19249</xdr:rowOff>
    </xdr:from>
    <xdr:ext cx="762000" cy="259045"/>
    <xdr:sp macro="" textlink="">
      <xdr:nvSpPr>
        <xdr:cNvPr id="271"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51707</xdr:rowOff>
    </xdr:from>
    <xdr:to>
      <xdr:col>22</xdr:col>
      <xdr:colOff>615950</xdr:colOff>
      <xdr:row>55</xdr:row>
      <xdr:rowOff>153307</xdr:rowOff>
    </xdr:to>
    <xdr:sp macro="" textlink="">
      <xdr:nvSpPr>
        <xdr:cNvPr id="272" name="円/楕円 271"/>
        <xdr:cNvSpPr/>
      </xdr:nvSpPr>
      <xdr:spPr>
        <a:xfrm>
          <a:off x="15621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73" name="テキスト ボックス 272"/>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125185</xdr:rowOff>
    </xdr:from>
    <xdr:to>
      <xdr:col>21</xdr:col>
      <xdr:colOff>412750</xdr:colOff>
      <xdr:row>55</xdr:row>
      <xdr:rowOff>55335</xdr:rowOff>
    </xdr:to>
    <xdr:sp macro="" textlink="">
      <xdr:nvSpPr>
        <xdr:cNvPr id="274" name="円/楕円 273"/>
        <xdr:cNvSpPr/>
      </xdr:nvSpPr>
      <xdr:spPr>
        <a:xfrm>
          <a:off x="14732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65512</xdr:rowOff>
    </xdr:from>
    <xdr:ext cx="762000" cy="259045"/>
    <xdr:sp macro="" textlink="">
      <xdr:nvSpPr>
        <xdr:cNvPr id="275" name="テキスト ボックス 274"/>
        <xdr:cNvSpPr txBox="1"/>
      </xdr:nvSpPr>
      <xdr:spPr>
        <a:xfrm>
          <a:off x="14401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6" name="円/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51707</xdr:rowOff>
    </xdr:from>
    <xdr:to>
      <xdr:col>19</xdr:col>
      <xdr:colOff>6350</xdr:colOff>
      <xdr:row>53</xdr:row>
      <xdr:rowOff>153307</xdr:rowOff>
    </xdr:to>
    <xdr:sp macro="" textlink="">
      <xdr:nvSpPr>
        <xdr:cNvPr id="278" name="円/楕円 277"/>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163484</xdr:rowOff>
    </xdr:from>
    <xdr:ext cx="762000" cy="259045"/>
    <xdr:sp macro="" textlink="">
      <xdr:nvSpPr>
        <xdr:cNvPr id="279" name="テキスト ボックス 278"/>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政令指定都市</a:t>
          </a:r>
          <a:r>
            <a:rPr kumimoji="1" lang="ja-JP" altLang="en-US" sz="1100">
              <a:solidFill>
                <a:schemeClr val="dk1"/>
              </a:solidFill>
              <a:effectLst/>
              <a:latin typeface="+mn-lt"/>
              <a:ea typeface="+mn-ea"/>
              <a:cs typeface="+mn-cs"/>
            </a:rPr>
            <a:t>のような</a:t>
          </a:r>
          <a:r>
            <a:rPr kumimoji="1" lang="ja-JP" altLang="ja-JP" sz="1100">
              <a:solidFill>
                <a:schemeClr val="dk1"/>
              </a:solidFill>
              <a:effectLst/>
              <a:latin typeface="+mn-lt"/>
              <a:ea typeface="+mn-ea"/>
              <a:cs typeface="+mn-cs"/>
            </a:rPr>
            <a:t>大規模な法適用公営企業会計（電車、バス等の交通事業など）を有しておらず、公営企業に対する繰出金が比較的少額であるため、補助費等が類似団体平均と比較して低い状況が続いている。今後も各種補助金等について、その目的や役割、成果等の観点から更なる見直し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6350</xdr:rowOff>
    </xdr:from>
    <xdr:to>
      <xdr:col>24</xdr:col>
      <xdr:colOff>31750</xdr:colOff>
      <xdr:row>34</xdr:row>
      <xdr:rowOff>76200</xdr:rowOff>
    </xdr:to>
    <xdr:cxnSp macro="">
      <xdr:nvCxnSpPr>
        <xdr:cNvPr id="312" name="直線コネクタ 311"/>
        <xdr:cNvCxnSpPr/>
      </xdr:nvCxnSpPr>
      <xdr:spPr>
        <a:xfrm flipV="1">
          <a:off x="15671800" y="56642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76200</xdr:rowOff>
    </xdr:from>
    <xdr:to>
      <xdr:col>22</xdr:col>
      <xdr:colOff>565150</xdr:colOff>
      <xdr:row>34</xdr:row>
      <xdr:rowOff>165100</xdr:rowOff>
    </xdr:to>
    <xdr:cxnSp macro="">
      <xdr:nvCxnSpPr>
        <xdr:cNvPr id="315" name="直線コネクタ 314"/>
        <xdr:cNvCxnSpPr/>
      </xdr:nvCxnSpPr>
      <xdr:spPr>
        <a:xfrm flipV="1">
          <a:off x="14782800" y="590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139700</xdr:rowOff>
    </xdr:from>
    <xdr:to>
      <xdr:col>21</xdr:col>
      <xdr:colOff>361950</xdr:colOff>
      <xdr:row>34</xdr:row>
      <xdr:rowOff>165100</xdr:rowOff>
    </xdr:to>
    <xdr:cxnSp macro="">
      <xdr:nvCxnSpPr>
        <xdr:cNvPr id="318" name="直線コネクタ 317"/>
        <xdr:cNvCxnSpPr/>
      </xdr:nvCxnSpPr>
      <xdr:spPr>
        <a:xfrm>
          <a:off x="13893800" y="596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139700</xdr:rowOff>
    </xdr:from>
    <xdr:to>
      <xdr:col>20</xdr:col>
      <xdr:colOff>158750</xdr:colOff>
      <xdr:row>34</xdr:row>
      <xdr:rowOff>152400</xdr:rowOff>
    </xdr:to>
    <xdr:cxnSp macro="">
      <xdr:nvCxnSpPr>
        <xdr:cNvPr id="321" name="直線コネクタ 320"/>
        <xdr:cNvCxnSpPr/>
      </xdr:nvCxnSpPr>
      <xdr:spPr>
        <a:xfrm flipV="1">
          <a:off x="13004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127000</xdr:rowOff>
    </xdr:from>
    <xdr:to>
      <xdr:col>24</xdr:col>
      <xdr:colOff>82550</xdr:colOff>
      <xdr:row>33</xdr:row>
      <xdr:rowOff>57150</xdr:rowOff>
    </xdr:to>
    <xdr:sp macro="" textlink="">
      <xdr:nvSpPr>
        <xdr:cNvPr id="331" name="円/楕円 330"/>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32"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25400</xdr:rowOff>
    </xdr:from>
    <xdr:to>
      <xdr:col>22</xdr:col>
      <xdr:colOff>615950</xdr:colOff>
      <xdr:row>34</xdr:row>
      <xdr:rowOff>127000</xdr:rowOff>
    </xdr:to>
    <xdr:sp macro="" textlink="">
      <xdr:nvSpPr>
        <xdr:cNvPr id="333" name="円/楕円 332"/>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137177</xdr:rowOff>
    </xdr:from>
    <xdr:ext cx="736600" cy="259045"/>
    <xdr:sp macro="" textlink="">
      <xdr:nvSpPr>
        <xdr:cNvPr id="334" name="テキスト ボックス 333"/>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114300</xdr:rowOff>
    </xdr:from>
    <xdr:to>
      <xdr:col>21</xdr:col>
      <xdr:colOff>412750</xdr:colOff>
      <xdr:row>35</xdr:row>
      <xdr:rowOff>44450</xdr:rowOff>
    </xdr:to>
    <xdr:sp macro="" textlink="">
      <xdr:nvSpPr>
        <xdr:cNvPr id="335" name="円/楕円 334"/>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54627</xdr:rowOff>
    </xdr:from>
    <xdr:ext cx="762000" cy="259045"/>
    <xdr:sp macro="" textlink="">
      <xdr:nvSpPr>
        <xdr:cNvPr id="336" name="テキスト ボックス 335"/>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88900</xdr:rowOff>
    </xdr:from>
    <xdr:to>
      <xdr:col>20</xdr:col>
      <xdr:colOff>209550</xdr:colOff>
      <xdr:row>35</xdr:row>
      <xdr:rowOff>19050</xdr:rowOff>
    </xdr:to>
    <xdr:sp macro="" textlink="">
      <xdr:nvSpPr>
        <xdr:cNvPr id="337" name="円/楕円 336"/>
        <xdr:cNvSpPr/>
      </xdr:nvSpPr>
      <xdr:spPr>
        <a:xfrm>
          <a:off x="13843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29227</xdr:rowOff>
    </xdr:from>
    <xdr:ext cx="762000" cy="259045"/>
    <xdr:sp macro="" textlink="">
      <xdr:nvSpPr>
        <xdr:cNvPr id="338" name="テキスト ボックス 337"/>
        <xdr:cNvSpPr txBox="1"/>
      </xdr:nvSpPr>
      <xdr:spPr>
        <a:xfrm>
          <a:off x="13512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101600</xdr:rowOff>
    </xdr:from>
    <xdr:to>
      <xdr:col>19</xdr:col>
      <xdr:colOff>6350</xdr:colOff>
      <xdr:row>35</xdr:row>
      <xdr:rowOff>31750</xdr:rowOff>
    </xdr:to>
    <xdr:sp macro="" textlink="">
      <xdr:nvSpPr>
        <xdr:cNvPr id="339" name="円/楕円 338"/>
        <xdr:cNvSpPr/>
      </xdr:nvSpPr>
      <xdr:spPr>
        <a:xfrm>
          <a:off x="12954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41927</xdr:rowOff>
    </xdr:from>
    <xdr:ext cx="762000" cy="259045"/>
    <xdr:sp macro="" textlink="">
      <xdr:nvSpPr>
        <xdr:cNvPr id="340" name="テキスト ボックス 339"/>
        <xdr:cNvSpPr txBox="1"/>
      </xdr:nvSpPr>
      <xdr:spPr>
        <a:xfrm>
          <a:off x="12623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市民ニーズに対応した事業の選択と集中を進め、普通建設事業費の平準化を図ってきたことで、市債残高が類似団体中で低い水準にとどまっている。</a:t>
          </a: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年度においては、市債元金の償還の増によって比率が悪化したが、依然として類似団体平均を下回っている。今後も後年度の公債費負担を踏まえながら、事業展開を進める。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61685</xdr:rowOff>
    </xdr:from>
    <xdr:to>
      <xdr:col>7</xdr:col>
      <xdr:colOff>15875</xdr:colOff>
      <xdr:row>75</xdr:row>
      <xdr:rowOff>42635</xdr:rowOff>
    </xdr:to>
    <xdr:cxnSp macro="">
      <xdr:nvCxnSpPr>
        <xdr:cNvPr id="375" name="直線コネクタ 374"/>
        <xdr:cNvCxnSpPr/>
      </xdr:nvCxnSpPr>
      <xdr:spPr>
        <a:xfrm>
          <a:off x="3987800" y="127489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61685</xdr:rowOff>
    </xdr:from>
    <xdr:to>
      <xdr:col>5</xdr:col>
      <xdr:colOff>549275</xdr:colOff>
      <xdr:row>74</xdr:row>
      <xdr:rowOff>170543</xdr:rowOff>
    </xdr:to>
    <xdr:cxnSp macro="">
      <xdr:nvCxnSpPr>
        <xdr:cNvPr id="378" name="直線コネクタ 377"/>
        <xdr:cNvCxnSpPr/>
      </xdr:nvCxnSpPr>
      <xdr:spPr>
        <a:xfrm flipV="1">
          <a:off x="3098800" y="12748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170543</xdr:rowOff>
    </xdr:from>
    <xdr:to>
      <xdr:col>4</xdr:col>
      <xdr:colOff>346075</xdr:colOff>
      <xdr:row>75</xdr:row>
      <xdr:rowOff>31750</xdr:rowOff>
    </xdr:to>
    <xdr:cxnSp macro="">
      <xdr:nvCxnSpPr>
        <xdr:cNvPr id="381" name="直線コネクタ 380"/>
        <xdr:cNvCxnSpPr/>
      </xdr:nvCxnSpPr>
      <xdr:spPr>
        <a:xfrm flipV="1">
          <a:off x="2209800" y="12857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148772</xdr:rowOff>
    </xdr:from>
    <xdr:to>
      <xdr:col>3</xdr:col>
      <xdr:colOff>142875</xdr:colOff>
      <xdr:row>75</xdr:row>
      <xdr:rowOff>31750</xdr:rowOff>
    </xdr:to>
    <xdr:cxnSp macro="">
      <xdr:nvCxnSpPr>
        <xdr:cNvPr id="384" name="直線コネクタ 383"/>
        <xdr:cNvCxnSpPr/>
      </xdr:nvCxnSpPr>
      <xdr:spPr>
        <a:xfrm>
          <a:off x="1320800" y="12836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163285</xdr:rowOff>
    </xdr:from>
    <xdr:to>
      <xdr:col>7</xdr:col>
      <xdr:colOff>66675</xdr:colOff>
      <xdr:row>75</xdr:row>
      <xdr:rowOff>93435</xdr:rowOff>
    </xdr:to>
    <xdr:sp macro="" textlink="">
      <xdr:nvSpPr>
        <xdr:cNvPr id="394" name="円/楕円 393"/>
        <xdr:cNvSpPr/>
      </xdr:nvSpPr>
      <xdr:spPr>
        <a:xfrm>
          <a:off x="47752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8362</xdr:rowOff>
    </xdr:from>
    <xdr:ext cx="762000" cy="259045"/>
    <xdr:sp macro="" textlink="">
      <xdr:nvSpPr>
        <xdr:cNvPr id="395" name="公債費該当値テキスト"/>
        <xdr:cNvSpPr txBox="1"/>
      </xdr:nvSpPr>
      <xdr:spPr>
        <a:xfrm>
          <a:off x="49149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10885</xdr:rowOff>
    </xdr:from>
    <xdr:to>
      <xdr:col>5</xdr:col>
      <xdr:colOff>600075</xdr:colOff>
      <xdr:row>74</xdr:row>
      <xdr:rowOff>112485</xdr:rowOff>
    </xdr:to>
    <xdr:sp macro="" textlink="">
      <xdr:nvSpPr>
        <xdr:cNvPr id="396" name="円/楕円 395"/>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122662</xdr:rowOff>
    </xdr:from>
    <xdr:ext cx="736600" cy="259045"/>
    <xdr:sp macro="" textlink="">
      <xdr:nvSpPr>
        <xdr:cNvPr id="397" name="テキスト ボックス 396"/>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119743</xdr:rowOff>
    </xdr:from>
    <xdr:to>
      <xdr:col>4</xdr:col>
      <xdr:colOff>396875</xdr:colOff>
      <xdr:row>75</xdr:row>
      <xdr:rowOff>49893</xdr:rowOff>
    </xdr:to>
    <xdr:sp macro="" textlink="">
      <xdr:nvSpPr>
        <xdr:cNvPr id="398" name="円/楕円 397"/>
        <xdr:cNvSpPr/>
      </xdr:nvSpPr>
      <xdr:spPr>
        <a:xfrm>
          <a:off x="3048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60070</xdr:rowOff>
    </xdr:from>
    <xdr:ext cx="762000" cy="259045"/>
    <xdr:sp macro="" textlink="">
      <xdr:nvSpPr>
        <xdr:cNvPr id="399" name="テキスト ボックス 398"/>
        <xdr:cNvSpPr txBox="1"/>
      </xdr:nvSpPr>
      <xdr:spPr>
        <a:xfrm>
          <a:off x="2717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400" name="円/楕円 399"/>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401" name="テキスト ボックス 400"/>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97972</xdr:rowOff>
    </xdr:from>
    <xdr:to>
      <xdr:col>1</xdr:col>
      <xdr:colOff>676275</xdr:colOff>
      <xdr:row>75</xdr:row>
      <xdr:rowOff>28122</xdr:rowOff>
    </xdr:to>
    <xdr:sp macro="" textlink="">
      <xdr:nvSpPr>
        <xdr:cNvPr id="402" name="円/楕円 401"/>
        <xdr:cNvSpPr/>
      </xdr:nvSpPr>
      <xdr:spPr>
        <a:xfrm>
          <a:off x="1270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38299</xdr:rowOff>
    </xdr:from>
    <xdr:ext cx="762000" cy="259045"/>
    <xdr:sp macro="" textlink="">
      <xdr:nvSpPr>
        <xdr:cNvPr id="403" name="テキスト ボックス 402"/>
        <xdr:cNvSpPr txBox="1"/>
      </xdr:nvSpPr>
      <xdr:spPr>
        <a:xfrm>
          <a:off x="939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他市に比べ、決算額に占める公債費の割合が小さいことから、公債費以外の経費が相対的に大きくなっている。</a:t>
          </a:r>
          <a:endParaRPr lang="ja-JP" altLang="ja-JP" sz="1400">
            <a:effectLst/>
          </a:endParaRPr>
        </a:p>
        <a:p>
          <a:r>
            <a:rPr kumimoji="1" lang="ja-JP" altLang="ja-JP" sz="1100">
              <a:solidFill>
                <a:schemeClr val="dk1"/>
              </a:solidFill>
              <a:effectLst/>
              <a:latin typeface="+mn-lt"/>
              <a:ea typeface="+mn-ea"/>
              <a:cs typeface="+mn-cs"/>
            </a:rPr>
            <a:t>　また、少子高齢化の影響による扶助費の増加などを背景に、経常的な経費が増加している。類似団体平均を上回る結果となっているため、既存事業の見直し等によりコスト削減を図る。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106426</xdr:rowOff>
    </xdr:to>
    <xdr:cxnSp macro="">
      <xdr:nvCxnSpPr>
        <xdr:cNvPr id="434" name="直線コネクタ 433"/>
        <xdr:cNvCxnSpPr/>
      </xdr:nvCxnSpPr>
      <xdr:spPr>
        <a:xfrm flipV="1">
          <a:off x="15671800" y="131892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115570</xdr:rowOff>
    </xdr:to>
    <xdr:cxnSp macro="">
      <xdr:nvCxnSpPr>
        <xdr:cNvPr id="437" name="直線コネクタ 436"/>
        <xdr:cNvCxnSpPr/>
      </xdr:nvCxnSpPr>
      <xdr:spPr>
        <a:xfrm flipV="1">
          <a:off x="14782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77</xdr:row>
      <xdr:rowOff>115570</xdr:rowOff>
    </xdr:to>
    <xdr:cxnSp macro="">
      <xdr:nvCxnSpPr>
        <xdr:cNvPr id="440" name="直線コネクタ 439"/>
        <xdr:cNvCxnSpPr/>
      </xdr:nvCxnSpPr>
      <xdr:spPr>
        <a:xfrm>
          <a:off x="13893800" y="130886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76</xdr:row>
      <xdr:rowOff>58420</xdr:rowOff>
    </xdr:to>
    <xdr:cxnSp macro="">
      <xdr:nvCxnSpPr>
        <xdr:cNvPr id="443" name="直線コネクタ 442"/>
        <xdr:cNvCxnSpPr/>
      </xdr:nvCxnSpPr>
      <xdr:spPr>
        <a:xfrm>
          <a:off x="13004800" y="129788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53" name="円/楕円 452"/>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80281</xdr:rowOff>
    </xdr:from>
    <xdr:ext cx="762000" cy="259045"/>
    <xdr:sp macro="" textlink="">
      <xdr:nvSpPr>
        <xdr:cNvPr id="454"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55" name="円/楕円 454"/>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56" name="テキスト ボックス 455"/>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7" name="円/楕円 456"/>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8" name="テキスト ボックス 45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9" name="円/楕円 458"/>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60" name="テキスト ボックス 45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61" name="円/楕円 460"/>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155719</xdr:rowOff>
    </xdr:from>
    <xdr:ext cx="762000" cy="259045"/>
    <xdr:sp macro="" textlink="">
      <xdr:nvSpPr>
        <xdr:cNvPr id="462" name="テキスト ボックス 461"/>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埼玉県さいたま市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161503</xdr:rowOff>
    </xdr:from>
    <xdr:to>
      <xdr:col>4</xdr:col>
      <xdr:colOff>1117600</xdr:colOff>
      <xdr:row>17</xdr:row>
      <xdr:rowOff>166898</xdr:rowOff>
    </xdr:to>
    <xdr:cxnSp macro="">
      <xdr:nvCxnSpPr>
        <xdr:cNvPr id="48" name="直線コネクタ 47"/>
        <xdr:cNvCxnSpPr/>
      </xdr:nvCxnSpPr>
      <xdr:spPr bwMode="auto">
        <a:xfrm>
          <a:off x="5003800" y="3123778"/>
          <a:ext cx="6477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161503</xdr:rowOff>
    </xdr:from>
    <xdr:to>
      <xdr:col>4</xdr:col>
      <xdr:colOff>469900</xdr:colOff>
      <xdr:row>18</xdr:row>
      <xdr:rowOff>4226</xdr:rowOff>
    </xdr:to>
    <xdr:cxnSp macro="">
      <xdr:nvCxnSpPr>
        <xdr:cNvPr id="51" name="直線コネクタ 50"/>
        <xdr:cNvCxnSpPr/>
      </xdr:nvCxnSpPr>
      <xdr:spPr bwMode="auto">
        <a:xfrm flipV="1">
          <a:off x="4305300" y="3123778"/>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4226</xdr:rowOff>
    </xdr:from>
    <xdr:to>
      <xdr:col>3</xdr:col>
      <xdr:colOff>904875</xdr:colOff>
      <xdr:row>18</xdr:row>
      <xdr:rowOff>117795</xdr:rowOff>
    </xdr:to>
    <xdr:cxnSp macro="">
      <xdr:nvCxnSpPr>
        <xdr:cNvPr id="54" name="直線コネクタ 53"/>
        <xdr:cNvCxnSpPr/>
      </xdr:nvCxnSpPr>
      <xdr:spPr bwMode="auto">
        <a:xfrm flipV="1">
          <a:off x="3606800" y="3137951"/>
          <a:ext cx="698500" cy="11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38882</xdr:rowOff>
    </xdr:from>
    <xdr:to>
      <xdr:col>3</xdr:col>
      <xdr:colOff>206375</xdr:colOff>
      <xdr:row>18</xdr:row>
      <xdr:rowOff>117795</xdr:rowOff>
    </xdr:to>
    <xdr:cxnSp macro="">
      <xdr:nvCxnSpPr>
        <xdr:cNvPr id="57" name="直線コネクタ 56"/>
        <xdr:cNvCxnSpPr/>
      </xdr:nvCxnSpPr>
      <xdr:spPr bwMode="auto">
        <a:xfrm>
          <a:off x="2908300" y="3172607"/>
          <a:ext cx="698500" cy="7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116098</xdr:rowOff>
    </xdr:from>
    <xdr:to>
      <xdr:col>5</xdr:col>
      <xdr:colOff>34925</xdr:colOff>
      <xdr:row>18</xdr:row>
      <xdr:rowOff>46248</xdr:rowOff>
    </xdr:to>
    <xdr:sp macro="" textlink="">
      <xdr:nvSpPr>
        <xdr:cNvPr id="67" name="円/楕円 66"/>
        <xdr:cNvSpPr/>
      </xdr:nvSpPr>
      <xdr:spPr bwMode="auto">
        <a:xfrm>
          <a:off x="5600700" y="307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88175</xdr:rowOff>
    </xdr:from>
    <xdr:ext cx="762000" cy="259045"/>
    <xdr:sp macro="" textlink="">
      <xdr:nvSpPr>
        <xdr:cNvPr id="68" name="人口1人当たり決算額の推移該当値テキスト130"/>
        <xdr:cNvSpPr txBox="1"/>
      </xdr:nvSpPr>
      <xdr:spPr>
        <a:xfrm>
          <a:off x="5740400" y="305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57,669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110703</xdr:rowOff>
    </xdr:from>
    <xdr:to>
      <xdr:col>4</xdr:col>
      <xdr:colOff>520700</xdr:colOff>
      <xdr:row>18</xdr:row>
      <xdr:rowOff>40853</xdr:rowOff>
    </xdr:to>
    <xdr:sp macro="" textlink="">
      <xdr:nvSpPr>
        <xdr:cNvPr id="69" name="円/楕円 68"/>
        <xdr:cNvSpPr/>
      </xdr:nvSpPr>
      <xdr:spPr bwMode="auto">
        <a:xfrm>
          <a:off x="4953000" y="307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25630</xdr:rowOff>
    </xdr:from>
    <xdr:ext cx="736600" cy="259045"/>
    <xdr:sp macro="" textlink="">
      <xdr:nvSpPr>
        <xdr:cNvPr id="70" name="テキスト ボックス 69"/>
        <xdr:cNvSpPr txBox="1"/>
      </xdr:nvSpPr>
      <xdr:spPr>
        <a:xfrm>
          <a:off x="4622800" y="315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124876</xdr:rowOff>
    </xdr:from>
    <xdr:to>
      <xdr:col>3</xdr:col>
      <xdr:colOff>955675</xdr:colOff>
      <xdr:row>18</xdr:row>
      <xdr:rowOff>55026</xdr:rowOff>
    </xdr:to>
    <xdr:sp macro="" textlink="">
      <xdr:nvSpPr>
        <xdr:cNvPr id="71" name="円/楕円 70"/>
        <xdr:cNvSpPr/>
      </xdr:nvSpPr>
      <xdr:spPr bwMode="auto">
        <a:xfrm>
          <a:off x="4254500" y="308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39803</xdr:rowOff>
    </xdr:from>
    <xdr:ext cx="762000" cy="259045"/>
    <xdr:sp macro="" textlink="">
      <xdr:nvSpPr>
        <xdr:cNvPr id="72" name="テキスト ボックス 71"/>
        <xdr:cNvSpPr txBox="1"/>
      </xdr:nvSpPr>
      <xdr:spPr>
        <a:xfrm>
          <a:off x="3924300" y="317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57,477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66995</xdr:rowOff>
    </xdr:from>
    <xdr:to>
      <xdr:col>3</xdr:col>
      <xdr:colOff>257175</xdr:colOff>
      <xdr:row>18</xdr:row>
      <xdr:rowOff>168595</xdr:rowOff>
    </xdr:to>
    <xdr:sp macro="" textlink="">
      <xdr:nvSpPr>
        <xdr:cNvPr id="73" name="円/楕円 72"/>
        <xdr:cNvSpPr/>
      </xdr:nvSpPr>
      <xdr:spPr bwMode="auto">
        <a:xfrm>
          <a:off x="3556000" y="320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153372</xdr:rowOff>
    </xdr:from>
    <xdr:ext cx="762000" cy="259045"/>
    <xdr:sp macro="" textlink="">
      <xdr:nvSpPr>
        <xdr:cNvPr id="74" name="テキスト ボックス 73"/>
        <xdr:cNvSpPr txBox="1"/>
      </xdr:nvSpPr>
      <xdr:spPr>
        <a:xfrm>
          <a:off x="3225800" y="328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159532</xdr:rowOff>
    </xdr:from>
    <xdr:to>
      <xdr:col>2</xdr:col>
      <xdr:colOff>692150</xdr:colOff>
      <xdr:row>18</xdr:row>
      <xdr:rowOff>89682</xdr:rowOff>
    </xdr:to>
    <xdr:sp macro="" textlink="">
      <xdr:nvSpPr>
        <xdr:cNvPr id="75" name="円/楕円 74"/>
        <xdr:cNvSpPr/>
      </xdr:nvSpPr>
      <xdr:spPr bwMode="auto">
        <a:xfrm>
          <a:off x="2857500" y="312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74460</xdr:rowOff>
    </xdr:from>
    <xdr:ext cx="762000" cy="259045"/>
    <xdr:sp macro="" textlink="">
      <xdr:nvSpPr>
        <xdr:cNvPr id="76" name="テキスト ボックス 75"/>
        <xdr:cNvSpPr txBox="1"/>
      </xdr:nvSpPr>
      <xdr:spPr>
        <a:xfrm>
          <a:off x="2527300" y="320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97008</xdr:rowOff>
    </xdr:from>
    <xdr:to>
      <xdr:col>4</xdr:col>
      <xdr:colOff>1117600</xdr:colOff>
      <xdr:row>36</xdr:row>
      <xdr:rowOff>127915</xdr:rowOff>
    </xdr:to>
    <xdr:cxnSp macro="">
      <xdr:nvCxnSpPr>
        <xdr:cNvPr id="108" name="直線コネクタ 107"/>
        <xdr:cNvCxnSpPr/>
      </xdr:nvCxnSpPr>
      <xdr:spPr bwMode="auto">
        <a:xfrm flipV="1">
          <a:off x="5003800" y="7050258"/>
          <a:ext cx="6477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127915</xdr:rowOff>
    </xdr:from>
    <xdr:to>
      <xdr:col>4</xdr:col>
      <xdr:colOff>469900</xdr:colOff>
      <xdr:row>36</xdr:row>
      <xdr:rowOff>156581</xdr:rowOff>
    </xdr:to>
    <xdr:cxnSp macro="">
      <xdr:nvCxnSpPr>
        <xdr:cNvPr id="111" name="直線コネクタ 110"/>
        <xdr:cNvCxnSpPr/>
      </xdr:nvCxnSpPr>
      <xdr:spPr bwMode="auto">
        <a:xfrm flipV="1">
          <a:off x="4305300" y="7081165"/>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86812</xdr:rowOff>
    </xdr:from>
    <xdr:to>
      <xdr:col>3</xdr:col>
      <xdr:colOff>904875</xdr:colOff>
      <xdr:row>36</xdr:row>
      <xdr:rowOff>156581</xdr:rowOff>
    </xdr:to>
    <xdr:cxnSp macro="">
      <xdr:nvCxnSpPr>
        <xdr:cNvPr id="114" name="直線コネクタ 113"/>
        <xdr:cNvCxnSpPr/>
      </xdr:nvCxnSpPr>
      <xdr:spPr bwMode="auto">
        <a:xfrm>
          <a:off x="3606800" y="7040062"/>
          <a:ext cx="698500" cy="6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62078</xdr:rowOff>
    </xdr:from>
    <xdr:to>
      <xdr:col>3</xdr:col>
      <xdr:colOff>206375</xdr:colOff>
      <xdr:row>36</xdr:row>
      <xdr:rowOff>86812</xdr:rowOff>
    </xdr:to>
    <xdr:cxnSp macro="">
      <xdr:nvCxnSpPr>
        <xdr:cNvPr id="117" name="直線コネクタ 116"/>
        <xdr:cNvCxnSpPr/>
      </xdr:nvCxnSpPr>
      <xdr:spPr bwMode="auto">
        <a:xfrm>
          <a:off x="2908300" y="7015328"/>
          <a:ext cx="698500" cy="2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46208</xdr:rowOff>
    </xdr:from>
    <xdr:to>
      <xdr:col>5</xdr:col>
      <xdr:colOff>34925</xdr:colOff>
      <xdr:row>36</xdr:row>
      <xdr:rowOff>147808</xdr:rowOff>
    </xdr:to>
    <xdr:sp macro="" textlink="">
      <xdr:nvSpPr>
        <xdr:cNvPr id="127" name="円/楕円 126"/>
        <xdr:cNvSpPr/>
      </xdr:nvSpPr>
      <xdr:spPr bwMode="auto">
        <a:xfrm>
          <a:off x="5600700" y="69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18285</xdr:rowOff>
    </xdr:from>
    <xdr:ext cx="762000" cy="259045"/>
    <xdr:sp macro="" textlink="">
      <xdr:nvSpPr>
        <xdr:cNvPr id="128" name="人口1人当たり決算額の推移該当値テキスト445"/>
        <xdr:cNvSpPr txBox="1"/>
      </xdr:nvSpPr>
      <xdr:spPr>
        <a:xfrm>
          <a:off x="5740400" y="697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77115</xdr:rowOff>
    </xdr:from>
    <xdr:to>
      <xdr:col>4</xdr:col>
      <xdr:colOff>520700</xdr:colOff>
      <xdr:row>37</xdr:row>
      <xdr:rowOff>7265</xdr:rowOff>
    </xdr:to>
    <xdr:sp macro="" textlink="">
      <xdr:nvSpPr>
        <xdr:cNvPr id="129" name="円/楕円 128"/>
        <xdr:cNvSpPr/>
      </xdr:nvSpPr>
      <xdr:spPr bwMode="auto">
        <a:xfrm>
          <a:off x="4953000" y="703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163492</xdr:rowOff>
    </xdr:from>
    <xdr:ext cx="736600" cy="259045"/>
    <xdr:sp macro="" textlink="">
      <xdr:nvSpPr>
        <xdr:cNvPr id="130" name="テキスト ボックス 129"/>
        <xdr:cNvSpPr txBox="1"/>
      </xdr:nvSpPr>
      <xdr:spPr>
        <a:xfrm>
          <a:off x="4622800" y="711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105781</xdr:rowOff>
    </xdr:from>
    <xdr:to>
      <xdr:col>3</xdr:col>
      <xdr:colOff>955675</xdr:colOff>
      <xdr:row>37</xdr:row>
      <xdr:rowOff>35931</xdr:rowOff>
    </xdr:to>
    <xdr:sp macro="" textlink="">
      <xdr:nvSpPr>
        <xdr:cNvPr id="131" name="円/楕円 130"/>
        <xdr:cNvSpPr/>
      </xdr:nvSpPr>
      <xdr:spPr bwMode="auto">
        <a:xfrm>
          <a:off x="4254500" y="705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20708</xdr:rowOff>
    </xdr:from>
    <xdr:ext cx="762000" cy="259045"/>
    <xdr:sp macro="" textlink="">
      <xdr:nvSpPr>
        <xdr:cNvPr id="132" name="テキスト ボックス 131"/>
        <xdr:cNvSpPr txBox="1"/>
      </xdr:nvSpPr>
      <xdr:spPr>
        <a:xfrm>
          <a:off x="3924300" y="71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36012</xdr:rowOff>
    </xdr:from>
    <xdr:to>
      <xdr:col>3</xdr:col>
      <xdr:colOff>257175</xdr:colOff>
      <xdr:row>36</xdr:row>
      <xdr:rowOff>137612</xdr:rowOff>
    </xdr:to>
    <xdr:sp macro="" textlink="">
      <xdr:nvSpPr>
        <xdr:cNvPr id="133" name="円/楕円 132"/>
        <xdr:cNvSpPr/>
      </xdr:nvSpPr>
      <xdr:spPr bwMode="auto">
        <a:xfrm>
          <a:off x="3556000" y="698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122389</xdr:rowOff>
    </xdr:from>
    <xdr:ext cx="762000" cy="259045"/>
    <xdr:sp macro="" textlink="">
      <xdr:nvSpPr>
        <xdr:cNvPr id="134" name="テキスト ボックス 133"/>
        <xdr:cNvSpPr txBox="1"/>
      </xdr:nvSpPr>
      <xdr:spPr>
        <a:xfrm>
          <a:off x="3225800" y="707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11278</xdr:rowOff>
    </xdr:from>
    <xdr:to>
      <xdr:col>2</xdr:col>
      <xdr:colOff>692150</xdr:colOff>
      <xdr:row>36</xdr:row>
      <xdr:rowOff>112878</xdr:rowOff>
    </xdr:to>
    <xdr:sp macro="" textlink="">
      <xdr:nvSpPr>
        <xdr:cNvPr id="135" name="円/楕円 134"/>
        <xdr:cNvSpPr/>
      </xdr:nvSpPr>
      <xdr:spPr bwMode="auto">
        <a:xfrm>
          <a:off x="2857500" y="696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97655</xdr:rowOff>
    </xdr:from>
    <xdr:ext cx="762000" cy="259045"/>
    <xdr:sp macro="" textlink="">
      <xdr:nvSpPr>
        <xdr:cNvPr id="136" name="テキスト ボックス 135"/>
        <xdr:cNvSpPr txBox="1"/>
      </xdr:nvSpPr>
      <xdr:spPr>
        <a:xfrm>
          <a:off x="2527300" y="705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1,281,414
1,260,267
217.43
462,254,253
452,230,687
2,379,672
255,313,065
432,798,108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2692</xdr:rowOff>
    </xdr:from>
    <xdr:to>
      <xdr:col>6</xdr:col>
      <xdr:colOff>511175</xdr:colOff>
      <xdr:row>35</xdr:row>
      <xdr:rowOff>48260</xdr:rowOff>
    </xdr:to>
    <xdr:cxnSp macro="">
      <xdr:nvCxnSpPr>
        <xdr:cNvPr id="61" name="直線コネクタ 60"/>
        <xdr:cNvCxnSpPr/>
      </xdr:nvCxnSpPr>
      <xdr:spPr>
        <a:xfrm>
          <a:off x="3797300" y="6003442"/>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2692</xdr:rowOff>
    </xdr:from>
    <xdr:to>
      <xdr:col>5</xdr:col>
      <xdr:colOff>358775</xdr:colOff>
      <xdr:row>35</xdr:row>
      <xdr:rowOff>50241</xdr:rowOff>
    </xdr:to>
    <xdr:cxnSp macro="">
      <xdr:nvCxnSpPr>
        <xdr:cNvPr id="64" name="直線コネクタ 63"/>
        <xdr:cNvCxnSpPr/>
      </xdr:nvCxnSpPr>
      <xdr:spPr>
        <a:xfrm flipV="1">
          <a:off x="2908300" y="600344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50241</xdr:rowOff>
    </xdr:from>
    <xdr:to>
      <xdr:col>4</xdr:col>
      <xdr:colOff>155575</xdr:colOff>
      <xdr:row>35</xdr:row>
      <xdr:rowOff>106248</xdr:rowOff>
    </xdr:to>
    <xdr:cxnSp macro="">
      <xdr:nvCxnSpPr>
        <xdr:cNvPr id="67" name="直線コネクタ 66"/>
        <xdr:cNvCxnSpPr/>
      </xdr:nvCxnSpPr>
      <xdr:spPr>
        <a:xfrm flipV="1">
          <a:off x="2019300" y="6050991"/>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20981</xdr:rowOff>
    </xdr:from>
    <xdr:to>
      <xdr:col>2</xdr:col>
      <xdr:colOff>638175</xdr:colOff>
      <xdr:row>35</xdr:row>
      <xdr:rowOff>106248</xdr:rowOff>
    </xdr:to>
    <xdr:cxnSp macro="">
      <xdr:nvCxnSpPr>
        <xdr:cNvPr id="70" name="直線コネクタ 69"/>
        <xdr:cNvCxnSpPr/>
      </xdr:nvCxnSpPr>
      <xdr:spPr>
        <a:xfrm>
          <a:off x="1130300" y="6021731"/>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168910</xdr:rowOff>
    </xdr:from>
    <xdr:to>
      <xdr:col>6</xdr:col>
      <xdr:colOff>561975</xdr:colOff>
      <xdr:row>35</xdr:row>
      <xdr:rowOff>99060</xdr:rowOff>
    </xdr:to>
    <xdr:sp macro="" textlink="">
      <xdr:nvSpPr>
        <xdr:cNvPr id="80" name="円/楕円 79"/>
        <xdr:cNvSpPr/>
      </xdr:nvSpPr>
      <xdr:spPr>
        <a:xfrm>
          <a:off x="45847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147337</xdr:rowOff>
    </xdr:from>
    <xdr:ext cx="534377" cy="259045"/>
    <xdr:sp macro="" textlink="">
      <xdr:nvSpPr>
        <xdr:cNvPr id="81" name="人件費該当値テキスト"/>
        <xdr:cNvSpPr txBox="1"/>
      </xdr:nvSpPr>
      <xdr:spPr>
        <a:xfrm>
          <a:off x="4686300" y="59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123342</xdr:rowOff>
    </xdr:from>
    <xdr:to>
      <xdr:col>5</xdr:col>
      <xdr:colOff>409575</xdr:colOff>
      <xdr:row>35</xdr:row>
      <xdr:rowOff>53492</xdr:rowOff>
    </xdr:to>
    <xdr:sp macro="" textlink="">
      <xdr:nvSpPr>
        <xdr:cNvPr id="82" name="円/楕円 81"/>
        <xdr:cNvSpPr/>
      </xdr:nvSpPr>
      <xdr:spPr>
        <a:xfrm>
          <a:off x="3746500" y="59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44619</xdr:rowOff>
    </xdr:from>
    <xdr:ext cx="534377" cy="259045"/>
    <xdr:sp macro="" textlink="">
      <xdr:nvSpPr>
        <xdr:cNvPr id="83" name="テキスト ボックス 82"/>
        <xdr:cNvSpPr txBox="1"/>
      </xdr:nvSpPr>
      <xdr:spPr>
        <a:xfrm>
          <a:off x="3530111" y="60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170891</xdr:rowOff>
    </xdr:from>
    <xdr:to>
      <xdr:col>4</xdr:col>
      <xdr:colOff>206375</xdr:colOff>
      <xdr:row>35</xdr:row>
      <xdr:rowOff>101041</xdr:rowOff>
    </xdr:to>
    <xdr:sp macro="" textlink="">
      <xdr:nvSpPr>
        <xdr:cNvPr id="84" name="円/楕円 83"/>
        <xdr:cNvSpPr/>
      </xdr:nvSpPr>
      <xdr:spPr>
        <a:xfrm>
          <a:off x="2857500" y="60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92168</xdr:rowOff>
    </xdr:from>
    <xdr:ext cx="534377" cy="259045"/>
    <xdr:sp macro="" textlink="">
      <xdr:nvSpPr>
        <xdr:cNvPr id="85" name="テキスト ボックス 84"/>
        <xdr:cNvSpPr txBox="1"/>
      </xdr:nvSpPr>
      <xdr:spPr>
        <a:xfrm>
          <a:off x="2641111" y="60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55448</xdr:rowOff>
    </xdr:from>
    <xdr:to>
      <xdr:col>3</xdr:col>
      <xdr:colOff>3175</xdr:colOff>
      <xdr:row>35</xdr:row>
      <xdr:rowOff>157048</xdr:rowOff>
    </xdr:to>
    <xdr:sp macro="" textlink="">
      <xdr:nvSpPr>
        <xdr:cNvPr id="86" name="円/楕円 85"/>
        <xdr:cNvSpPr/>
      </xdr:nvSpPr>
      <xdr:spPr>
        <a:xfrm>
          <a:off x="1968500" y="60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148175</xdr:rowOff>
    </xdr:from>
    <xdr:ext cx="534377" cy="259045"/>
    <xdr:sp macro="" textlink="">
      <xdr:nvSpPr>
        <xdr:cNvPr id="87" name="テキスト ボックス 86"/>
        <xdr:cNvSpPr txBox="1"/>
      </xdr:nvSpPr>
      <xdr:spPr>
        <a:xfrm>
          <a:off x="1752111" y="61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141631</xdr:rowOff>
    </xdr:from>
    <xdr:to>
      <xdr:col>1</xdr:col>
      <xdr:colOff>485775</xdr:colOff>
      <xdr:row>35</xdr:row>
      <xdr:rowOff>71781</xdr:rowOff>
    </xdr:to>
    <xdr:sp macro="" textlink="">
      <xdr:nvSpPr>
        <xdr:cNvPr id="88" name="円/楕円 87"/>
        <xdr:cNvSpPr/>
      </xdr:nvSpPr>
      <xdr:spPr>
        <a:xfrm>
          <a:off x="1079500" y="59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62908</xdr:rowOff>
    </xdr:from>
    <xdr:ext cx="534377" cy="259045"/>
    <xdr:sp macro="" textlink="">
      <xdr:nvSpPr>
        <xdr:cNvPr id="89" name="テキスト ボックス 88"/>
        <xdr:cNvSpPr txBox="1"/>
      </xdr:nvSpPr>
      <xdr:spPr>
        <a:xfrm>
          <a:off x="863111" y="60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46065</xdr:rowOff>
    </xdr:from>
    <xdr:to>
      <xdr:col>6</xdr:col>
      <xdr:colOff>511175</xdr:colOff>
      <xdr:row>57</xdr:row>
      <xdr:rowOff>63508</xdr:rowOff>
    </xdr:to>
    <xdr:cxnSp macro="">
      <xdr:nvCxnSpPr>
        <xdr:cNvPr id="117" name="直線コネクタ 116"/>
        <xdr:cNvCxnSpPr/>
      </xdr:nvCxnSpPr>
      <xdr:spPr>
        <a:xfrm flipV="1">
          <a:off x="3797300" y="9818715"/>
          <a:ext cx="8382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54158</xdr:rowOff>
    </xdr:from>
    <xdr:to>
      <xdr:col>5</xdr:col>
      <xdr:colOff>358775</xdr:colOff>
      <xdr:row>57</xdr:row>
      <xdr:rowOff>63508</xdr:rowOff>
    </xdr:to>
    <xdr:cxnSp macro="">
      <xdr:nvCxnSpPr>
        <xdr:cNvPr id="120" name="直線コネクタ 119"/>
        <xdr:cNvCxnSpPr/>
      </xdr:nvCxnSpPr>
      <xdr:spPr>
        <a:xfrm>
          <a:off x="2908300" y="9826808"/>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54158</xdr:rowOff>
    </xdr:from>
    <xdr:to>
      <xdr:col>4</xdr:col>
      <xdr:colOff>155575</xdr:colOff>
      <xdr:row>57</xdr:row>
      <xdr:rowOff>94552</xdr:rowOff>
    </xdr:to>
    <xdr:cxnSp macro="">
      <xdr:nvCxnSpPr>
        <xdr:cNvPr id="123" name="直線コネクタ 122"/>
        <xdr:cNvCxnSpPr/>
      </xdr:nvCxnSpPr>
      <xdr:spPr>
        <a:xfrm flipV="1">
          <a:off x="2019300" y="9826808"/>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94552</xdr:rowOff>
    </xdr:from>
    <xdr:to>
      <xdr:col>2</xdr:col>
      <xdr:colOff>638175</xdr:colOff>
      <xdr:row>57</xdr:row>
      <xdr:rowOff>106462</xdr:rowOff>
    </xdr:to>
    <xdr:cxnSp macro="">
      <xdr:nvCxnSpPr>
        <xdr:cNvPr id="126" name="直線コネクタ 125"/>
        <xdr:cNvCxnSpPr/>
      </xdr:nvCxnSpPr>
      <xdr:spPr>
        <a:xfrm flipV="1">
          <a:off x="1130300" y="9867202"/>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166715</xdr:rowOff>
    </xdr:from>
    <xdr:to>
      <xdr:col>6</xdr:col>
      <xdr:colOff>561975</xdr:colOff>
      <xdr:row>57</xdr:row>
      <xdr:rowOff>96865</xdr:rowOff>
    </xdr:to>
    <xdr:sp macro="" textlink="">
      <xdr:nvSpPr>
        <xdr:cNvPr id="136" name="円/楕円 135"/>
        <xdr:cNvSpPr/>
      </xdr:nvSpPr>
      <xdr:spPr>
        <a:xfrm>
          <a:off x="4584700" y="97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18142</xdr:rowOff>
    </xdr:from>
    <xdr:ext cx="534377" cy="259045"/>
    <xdr:sp macro="" textlink="">
      <xdr:nvSpPr>
        <xdr:cNvPr id="137" name="物件費該当値テキスト"/>
        <xdr:cNvSpPr txBox="1"/>
      </xdr:nvSpPr>
      <xdr:spPr>
        <a:xfrm>
          <a:off x="4686300" y="96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12708</xdr:rowOff>
    </xdr:from>
    <xdr:to>
      <xdr:col>5</xdr:col>
      <xdr:colOff>409575</xdr:colOff>
      <xdr:row>57</xdr:row>
      <xdr:rowOff>114308</xdr:rowOff>
    </xdr:to>
    <xdr:sp macro="" textlink="">
      <xdr:nvSpPr>
        <xdr:cNvPr id="138" name="円/楕円 137"/>
        <xdr:cNvSpPr/>
      </xdr:nvSpPr>
      <xdr:spPr>
        <a:xfrm>
          <a:off x="3746500" y="97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130835</xdr:rowOff>
    </xdr:from>
    <xdr:ext cx="534377" cy="259045"/>
    <xdr:sp macro="" textlink="">
      <xdr:nvSpPr>
        <xdr:cNvPr id="139" name="テキスト ボックス 138"/>
        <xdr:cNvSpPr txBox="1"/>
      </xdr:nvSpPr>
      <xdr:spPr>
        <a:xfrm>
          <a:off x="3530111" y="95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3358</xdr:rowOff>
    </xdr:from>
    <xdr:to>
      <xdr:col>4</xdr:col>
      <xdr:colOff>206375</xdr:colOff>
      <xdr:row>57</xdr:row>
      <xdr:rowOff>104958</xdr:rowOff>
    </xdr:to>
    <xdr:sp macro="" textlink="">
      <xdr:nvSpPr>
        <xdr:cNvPr id="140" name="円/楕円 139"/>
        <xdr:cNvSpPr/>
      </xdr:nvSpPr>
      <xdr:spPr>
        <a:xfrm>
          <a:off x="2857500" y="97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121485</xdr:rowOff>
    </xdr:from>
    <xdr:ext cx="534377" cy="259045"/>
    <xdr:sp macro="" textlink="">
      <xdr:nvSpPr>
        <xdr:cNvPr id="141" name="テキスト ボックス 140"/>
        <xdr:cNvSpPr txBox="1"/>
      </xdr:nvSpPr>
      <xdr:spPr>
        <a:xfrm>
          <a:off x="2641111" y="95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43752</xdr:rowOff>
    </xdr:from>
    <xdr:to>
      <xdr:col>3</xdr:col>
      <xdr:colOff>3175</xdr:colOff>
      <xdr:row>57</xdr:row>
      <xdr:rowOff>145352</xdr:rowOff>
    </xdr:to>
    <xdr:sp macro="" textlink="">
      <xdr:nvSpPr>
        <xdr:cNvPr id="142" name="円/楕円 141"/>
        <xdr:cNvSpPr/>
      </xdr:nvSpPr>
      <xdr:spPr>
        <a:xfrm>
          <a:off x="1968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161879</xdr:rowOff>
    </xdr:from>
    <xdr:ext cx="534377" cy="259045"/>
    <xdr:sp macro="" textlink="">
      <xdr:nvSpPr>
        <xdr:cNvPr id="143" name="テキスト ボックス 142"/>
        <xdr:cNvSpPr txBox="1"/>
      </xdr:nvSpPr>
      <xdr:spPr>
        <a:xfrm>
          <a:off x="1752111" y="95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55662</xdr:rowOff>
    </xdr:from>
    <xdr:to>
      <xdr:col>1</xdr:col>
      <xdr:colOff>485775</xdr:colOff>
      <xdr:row>57</xdr:row>
      <xdr:rowOff>157262</xdr:rowOff>
    </xdr:to>
    <xdr:sp macro="" textlink="">
      <xdr:nvSpPr>
        <xdr:cNvPr id="144" name="円/楕円 143"/>
        <xdr:cNvSpPr/>
      </xdr:nvSpPr>
      <xdr:spPr>
        <a:xfrm>
          <a:off x="1079500" y="98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2339</xdr:rowOff>
    </xdr:from>
    <xdr:ext cx="534377" cy="259045"/>
    <xdr:sp macro="" textlink="">
      <xdr:nvSpPr>
        <xdr:cNvPr id="145" name="テキスト ボックス 144"/>
        <xdr:cNvSpPr txBox="1"/>
      </xdr:nvSpPr>
      <xdr:spPr>
        <a:xfrm>
          <a:off x="863111" y="9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90646</xdr:rowOff>
    </xdr:from>
    <xdr:to>
      <xdr:col>6</xdr:col>
      <xdr:colOff>511175</xdr:colOff>
      <xdr:row>76</xdr:row>
      <xdr:rowOff>160083</xdr:rowOff>
    </xdr:to>
    <xdr:cxnSp macro="">
      <xdr:nvCxnSpPr>
        <xdr:cNvPr id="178" name="直線コネクタ 177"/>
        <xdr:cNvCxnSpPr/>
      </xdr:nvCxnSpPr>
      <xdr:spPr>
        <a:xfrm>
          <a:off x="3797300" y="13120846"/>
          <a:ext cx="8382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90646</xdr:rowOff>
    </xdr:from>
    <xdr:to>
      <xdr:col>5</xdr:col>
      <xdr:colOff>358775</xdr:colOff>
      <xdr:row>76</xdr:row>
      <xdr:rowOff>94171</xdr:rowOff>
    </xdr:to>
    <xdr:cxnSp macro="">
      <xdr:nvCxnSpPr>
        <xdr:cNvPr id="181" name="直線コネクタ 180"/>
        <xdr:cNvCxnSpPr/>
      </xdr:nvCxnSpPr>
      <xdr:spPr>
        <a:xfrm flipV="1">
          <a:off x="2908300" y="13120846"/>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94171</xdr:rowOff>
    </xdr:from>
    <xdr:to>
      <xdr:col>4</xdr:col>
      <xdr:colOff>155575</xdr:colOff>
      <xdr:row>76</xdr:row>
      <xdr:rowOff>111601</xdr:rowOff>
    </xdr:to>
    <xdr:cxnSp macro="">
      <xdr:nvCxnSpPr>
        <xdr:cNvPr id="184" name="直線コネクタ 183"/>
        <xdr:cNvCxnSpPr/>
      </xdr:nvCxnSpPr>
      <xdr:spPr>
        <a:xfrm flipV="1">
          <a:off x="2019300" y="13124371"/>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111601</xdr:rowOff>
    </xdr:from>
    <xdr:to>
      <xdr:col>2</xdr:col>
      <xdr:colOff>638175</xdr:colOff>
      <xdr:row>76</xdr:row>
      <xdr:rowOff>114840</xdr:rowOff>
    </xdr:to>
    <xdr:cxnSp macro="">
      <xdr:nvCxnSpPr>
        <xdr:cNvPr id="187" name="直線コネクタ 186"/>
        <xdr:cNvCxnSpPr/>
      </xdr:nvCxnSpPr>
      <xdr:spPr>
        <a:xfrm flipV="1">
          <a:off x="1130300" y="1314180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109283</xdr:rowOff>
    </xdr:from>
    <xdr:to>
      <xdr:col>6</xdr:col>
      <xdr:colOff>561975</xdr:colOff>
      <xdr:row>77</xdr:row>
      <xdr:rowOff>39433</xdr:rowOff>
    </xdr:to>
    <xdr:sp macro="" textlink="">
      <xdr:nvSpPr>
        <xdr:cNvPr id="197" name="円/楕円 196"/>
        <xdr:cNvSpPr/>
      </xdr:nvSpPr>
      <xdr:spPr>
        <a:xfrm>
          <a:off x="4584700" y="131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87710</xdr:rowOff>
    </xdr:from>
    <xdr:ext cx="469744" cy="259045"/>
    <xdr:sp macro="" textlink="">
      <xdr:nvSpPr>
        <xdr:cNvPr id="198" name="維持補修費該当値テキスト"/>
        <xdr:cNvSpPr txBox="1"/>
      </xdr:nvSpPr>
      <xdr:spPr>
        <a:xfrm>
          <a:off x="4686300" y="1311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39846</xdr:rowOff>
    </xdr:from>
    <xdr:to>
      <xdr:col>5</xdr:col>
      <xdr:colOff>409575</xdr:colOff>
      <xdr:row>76</xdr:row>
      <xdr:rowOff>141446</xdr:rowOff>
    </xdr:to>
    <xdr:sp macro="" textlink="">
      <xdr:nvSpPr>
        <xdr:cNvPr id="199" name="円/楕円 198"/>
        <xdr:cNvSpPr/>
      </xdr:nvSpPr>
      <xdr:spPr>
        <a:xfrm>
          <a:off x="3746500" y="130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132573</xdr:rowOff>
    </xdr:from>
    <xdr:ext cx="469744" cy="259045"/>
    <xdr:sp macro="" textlink="">
      <xdr:nvSpPr>
        <xdr:cNvPr id="200" name="テキスト ボックス 199"/>
        <xdr:cNvSpPr txBox="1"/>
      </xdr:nvSpPr>
      <xdr:spPr>
        <a:xfrm>
          <a:off x="3562427" y="1316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43371</xdr:rowOff>
    </xdr:from>
    <xdr:to>
      <xdr:col>4</xdr:col>
      <xdr:colOff>206375</xdr:colOff>
      <xdr:row>76</xdr:row>
      <xdr:rowOff>144971</xdr:rowOff>
    </xdr:to>
    <xdr:sp macro="" textlink="">
      <xdr:nvSpPr>
        <xdr:cNvPr id="201" name="円/楕円 200"/>
        <xdr:cNvSpPr/>
      </xdr:nvSpPr>
      <xdr:spPr>
        <a:xfrm>
          <a:off x="2857500" y="130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136098</xdr:rowOff>
    </xdr:from>
    <xdr:ext cx="469744" cy="259045"/>
    <xdr:sp macro="" textlink="">
      <xdr:nvSpPr>
        <xdr:cNvPr id="202" name="テキスト ボックス 201"/>
        <xdr:cNvSpPr txBox="1"/>
      </xdr:nvSpPr>
      <xdr:spPr>
        <a:xfrm>
          <a:off x="2673427" y="131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60801</xdr:rowOff>
    </xdr:from>
    <xdr:to>
      <xdr:col>3</xdr:col>
      <xdr:colOff>3175</xdr:colOff>
      <xdr:row>76</xdr:row>
      <xdr:rowOff>162401</xdr:rowOff>
    </xdr:to>
    <xdr:sp macro="" textlink="">
      <xdr:nvSpPr>
        <xdr:cNvPr id="203" name="円/楕円 202"/>
        <xdr:cNvSpPr/>
      </xdr:nvSpPr>
      <xdr:spPr>
        <a:xfrm>
          <a:off x="1968500" y="130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153528</xdr:rowOff>
    </xdr:from>
    <xdr:ext cx="469744" cy="259045"/>
    <xdr:sp macro="" textlink="">
      <xdr:nvSpPr>
        <xdr:cNvPr id="204" name="テキスト ボックス 203"/>
        <xdr:cNvSpPr txBox="1"/>
      </xdr:nvSpPr>
      <xdr:spPr>
        <a:xfrm>
          <a:off x="1784427" y="1318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64040</xdr:rowOff>
    </xdr:from>
    <xdr:to>
      <xdr:col>1</xdr:col>
      <xdr:colOff>485775</xdr:colOff>
      <xdr:row>76</xdr:row>
      <xdr:rowOff>165640</xdr:rowOff>
    </xdr:to>
    <xdr:sp macro="" textlink="">
      <xdr:nvSpPr>
        <xdr:cNvPr id="205" name="円/楕円 204"/>
        <xdr:cNvSpPr/>
      </xdr:nvSpPr>
      <xdr:spPr>
        <a:xfrm>
          <a:off x="1079500" y="130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156767</xdr:rowOff>
    </xdr:from>
    <xdr:ext cx="469744" cy="259045"/>
    <xdr:sp macro="" textlink="">
      <xdr:nvSpPr>
        <xdr:cNvPr id="206" name="テキスト ボックス 205"/>
        <xdr:cNvSpPr txBox="1"/>
      </xdr:nvSpPr>
      <xdr:spPr>
        <a:xfrm>
          <a:off x="895427" y="131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95559</xdr:rowOff>
    </xdr:from>
    <xdr:to>
      <xdr:col>6</xdr:col>
      <xdr:colOff>511175</xdr:colOff>
      <xdr:row>97</xdr:row>
      <xdr:rowOff>141627</xdr:rowOff>
    </xdr:to>
    <xdr:cxnSp macro="">
      <xdr:nvCxnSpPr>
        <xdr:cNvPr id="238" name="直線コネクタ 237"/>
        <xdr:cNvCxnSpPr/>
      </xdr:nvCxnSpPr>
      <xdr:spPr>
        <a:xfrm flipV="1">
          <a:off x="3797300" y="16726209"/>
          <a:ext cx="8382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141627</xdr:rowOff>
    </xdr:from>
    <xdr:to>
      <xdr:col>5</xdr:col>
      <xdr:colOff>358775</xdr:colOff>
      <xdr:row>98</xdr:row>
      <xdr:rowOff>4913</xdr:rowOff>
    </xdr:to>
    <xdr:cxnSp macro="">
      <xdr:nvCxnSpPr>
        <xdr:cNvPr id="241" name="直線コネクタ 240"/>
        <xdr:cNvCxnSpPr/>
      </xdr:nvCxnSpPr>
      <xdr:spPr>
        <a:xfrm flipV="1">
          <a:off x="2908300" y="16772277"/>
          <a:ext cx="8890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4913</xdr:rowOff>
    </xdr:from>
    <xdr:to>
      <xdr:col>4</xdr:col>
      <xdr:colOff>155575</xdr:colOff>
      <xdr:row>98</xdr:row>
      <xdr:rowOff>57296</xdr:rowOff>
    </xdr:to>
    <xdr:cxnSp macro="">
      <xdr:nvCxnSpPr>
        <xdr:cNvPr id="244" name="直線コネクタ 243"/>
        <xdr:cNvCxnSpPr/>
      </xdr:nvCxnSpPr>
      <xdr:spPr>
        <a:xfrm flipV="1">
          <a:off x="2019300" y="16807013"/>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57296</xdr:rowOff>
    </xdr:from>
    <xdr:to>
      <xdr:col>2</xdr:col>
      <xdr:colOff>638175</xdr:colOff>
      <xdr:row>98</xdr:row>
      <xdr:rowOff>65698</xdr:rowOff>
    </xdr:to>
    <xdr:cxnSp macro="">
      <xdr:nvCxnSpPr>
        <xdr:cNvPr id="247" name="直線コネクタ 246"/>
        <xdr:cNvCxnSpPr/>
      </xdr:nvCxnSpPr>
      <xdr:spPr>
        <a:xfrm flipV="1">
          <a:off x="1130300" y="16859396"/>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44759</xdr:rowOff>
    </xdr:from>
    <xdr:to>
      <xdr:col>6</xdr:col>
      <xdr:colOff>561975</xdr:colOff>
      <xdr:row>97</xdr:row>
      <xdr:rowOff>146359</xdr:rowOff>
    </xdr:to>
    <xdr:sp macro="" textlink="">
      <xdr:nvSpPr>
        <xdr:cNvPr id="257" name="円/楕円 256"/>
        <xdr:cNvSpPr/>
      </xdr:nvSpPr>
      <xdr:spPr>
        <a:xfrm>
          <a:off x="4584700" y="1667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131136</xdr:rowOff>
    </xdr:from>
    <xdr:ext cx="534377" cy="259045"/>
    <xdr:sp macro="" textlink="">
      <xdr:nvSpPr>
        <xdr:cNvPr id="258" name="扶助費該当値テキスト"/>
        <xdr:cNvSpPr txBox="1"/>
      </xdr:nvSpPr>
      <xdr:spPr>
        <a:xfrm>
          <a:off x="4686300" y="165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90827</xdr:rowOff>
    </xdr:from>
    <xdr:to>
      <xdr:col>5</xdr:col>
      <xdr:colOff>409575</xdr:colOff>
      <xdr:row>98</xdr:row>
      <xdr:rowOff>20977</xdr:rowOff>
    </xdr:to>
    <xdr:sp macro="" textlink="">
      <xdr:nvSpPr>
        <xdr:cNvPr id="259" name="円/楕円 258"/>
        <xdr:cNvSpPr/>
      </xdr:nvSpPr>
      <xdr:spPr>
        <a:xfrm>
          <a:off x="3746500" y="167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12104</xdr:rowOff>
    </xdr:from>
    <xdr:ext cx="534377" cy="259045"/>
    <xdr:sp macro="" textlink="">
      <xdr:nvSpPr>
        <xdr:cNvPr id="260" name="テキスト ボックス 259"/>
        <xdr:cNvSpPr txBox="1"/>
      </xdr:nvSpPr>
      <xdr:spPr>
        <a:xfrm>
          <a:off x="3530111" y="1681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125563</xdr:rowOff>
    </xdr:from>
    <xdr:to>
      <xdr:col>4</xdr:col>
      <xdr:colOff>206375</xdr:colOff>
      <xdr:row>98</xdr:row>
      <xdr:rowOff>55713</xdr:rowOff>
    </xdr:to>
    <xdr:sp macro="" textlink="">
      <xdr:nvSpPr>
        <xdr:cNvPr id="261" name="円/楕円 260"/>
        <xdr:cNvSpPr/>
      </xdr:nvSpPr>
      <xdr:spPr>
        <a:xfrm>
          <a:off x="2857500" y="167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46840</xdr:rowOff>
    </xdr:from>
    <xdr:ext cx="534377" cy="259045"/>
    <xdr:sp macro="" textlink="">
      <xdr:nvSpPr>
        <xdr:cNvPr id="262" name="テキスト ボックス 261"/>
        <xdr:cNvSpPr txBox="1"/>
      </xdr:nvSpPr>
      <xdr:spPr>
        <a:xfrm>
          <a:off x="2641111" y="168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6496</xdr:rowOff>
    </xdr:from>
    <xdr:to>
      <xdr:col>3</xdr:col>
      <xdr:colOff>3175</xdr:colOff>
      <xdr:row>98</xdr:row>
      <xdr:rowOff>108096</xdr:rowOff>
    </xdr:to>
    <xdr:sp macro="" textlink="">
      <xdr:nvSpPr>
        <xdr:cNvPr id="263" name="円/楕円 262"/>
        <xdr:cNvSpPr/>
      </xdr:nvSpPr>
      <xdr:spPr>
        <a:xfrm>
          <a:off x="1968500" y="168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99223</xdr:rowOff>
    </xdr:from>
    <xdr:ext cx="534377" cy="259045"/>
    <xdr:sp macro="" textlink="">
      <xdr:nvSpPr>
        <xdr:cNvPr id="264" name="テキスト ボックス 263"/>
        <xdr:cNvSpPr txBox="1"/>
      </xdr:nvSpPr>
      <xdr:spPr>
        <a:xfrm>
          <a:off x="1752111" y="1690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14898</xdr:rowOff>
    </xdr:from>
    <xdr:to>
      <xdr:col>1</xdr:col>
      <xdr:colOff>485775</xdr:colOff>
      <xdr:row>98</xdr:row>
      <xdr:rowOff>116498</xdr:rowOff>
    </xdr:to>
    <xdr:sp macro="" textlink="">
      <xdr:nvSpPr>
        <xdr:cNvPr id="265" name="円/楕円 264"/>
        <xdr:cNvSpPr/>
      </xdr:nvSpPr>
      <xdr:spPr>
        <a:xfrm>
          <a:off x="10795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107625</xdr:rowOff>
    </xdr:from>
    <xdr:ext cx="534377" cy="259045"/>
    <xdr:sp macro="" textlink="">
      <xdr:nvSpPr>
        <xdr:cNvPr id="266" name="テキスト ボックス 265"/>
        <xdr:cNvSpPr txBox="1"/>
      </xdr:nvSpPr>
      <xdr:spPr>
        <a:xfrm>
          <a:off x="863111" y="169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101181</xdr:rowOff>
    </xdr:from>
    <xdr:to>
      <xdr:col>15</xdr:col>
      <xdr:colOff>180975</xdr:colOff>
      <xdr:row>37</xdr:row>
      <xdr:rowOff>121564</xdr:rowOff>
    </xdr:to>
    <xdr:cxnSp macro="">
      <xdr:nvCxnSpPr>
        <xdr:cNvPr id="296" name="直線コネクタ 295"/>
        <xdr:cNvCxnSpPr/>
      </xdr:nvCxnSpPr>
      <xdr:spPr>
        <a:xfrm>
          <a:off x="9639300" y="6444831"/>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90780</xdr:rowOff>
    </xdr:from>
    <xdr:to>
      <xdr:col>14</xdr:col>
      <xdr:colOff>28575</xdr:colOff>
      <xdr:row>37</xdr:row>
      <xdr:rowOff>101181</xdr:rowOff>
    </xdr:to>
    <xdr:cxnSp macro="">
      <xdr:nvCxnSpPr>
        <xdr:cNvPr id="299" name="直線コネクタ 298"/>
        <xdr:cNvCxnSpPr/>
      </xdr:nvCxnSpPr>
      <xdr:spPr>
        <a:xfrm>
          <a:off x="8750300" y="643443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73444</xdr:rowOff>
    </xdr:from>
    <xdr:to>
      <xdr:col>12</xdr:col>
      <xdr:colOff>511175</xdr:colOff>
      <xdr:row>37</xdr:row>
      <xdr:rowOff>90780</xdr:rowOff>
    </xdr:to>
    <xdr:cxnSp macro="">
      <xdr:nvCxnSpPr>
        <xdr:cNvPr id="302" name="直線コネクタ 301"/>
        <xdr:cNvCxnSpPr/>
      </xdr:nvCxnSpPr>
      <xdr:spPr>
        <a:xfrm>
          <a:off x="7861300" y="6417094"/>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73444</xdr:rowOff>
    </xdr:from>
    <xdr:to>
      <xdr:col>11</xdr:col>
      <xdr:colOff>307975</xdr:colOff>
      <xdr:row>37</xdr:row>
      <xdr:rowOff>122936</xdr:rowOff>
    </xdr:to>
    <xdr:cxnSp macro="">
      <xdr:nvCxnSpPr>
        <xdr:cNvPr id="305" name="直線コネクタ 304"/>
        <xdr:cNvCxnSpPr/>
      </xdr:nvCxnSpPr>
      <xdr:spPr>
        <a:xfrm flipV="1">
          <a:off x="6972300" y="6417094"/>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70764</xdr:rowOff>
    </xdr:from>
    <xdr:to>
      <xdr:col>15</xdr:col>
      <xdr:colOff>231775</xdr:colOff>
      <xdr:row>38</xdr:row>
      <xdr:rowOff>915</xdr:rowOff>
    </xdr:to>
    <xdr:sp macro="" textlink="">
      <xdr:nvSpPr>
        <xdr:cNvPr id="315" name="円/楕円 314"/>
        <xdr:cNvSpPr/>
      </xdr:nvSpPr>
      <xdr:spPr>
        <a:xfrm>
          <a:off x="104267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157141</xdr:rowOff>
    </xdr:from>
    <xdr:ext cx="534377" cy="259045"/>
    <xdr:sp macro="" textlink="">
      <xdr:nvSpPr>
        <xdr:cNvPr id="316" name="補助費等該当値テキスト"/>
        <xdr:cNvSpPr txBox="1"/>
      </xdr:nvSpPr>
      <xdr:spPr>
        <a:xfrm>
          <a:off x="10528300" y="63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50381</xdr:rowOff>
    </xdr:from>
    <xdr:to>
      <xdr:col>14</xdr:col>
      <xdr:colOff>79375</xdr:colOff>
      <xdr:row>37</xdr:row>
      <xdr:rowOff>151981</xdr:rowOff>
    </xdr:to>
    <xdr:sp macro="" textlink="">
      <xdr:nvSpPr>
        <xdr:cNvPr id="317" name="円/楕円 316"/>
        <xdr:cNvSpPr/>
      </xdr:nvSpPr>
      <xdr:spPr>
        <a:xfrm>
          <a:off x="9588500" y="6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143108</xdr:rowOff>
    </xdr:from>
    <xdr:ext cx="534377" cy="259045"/>
    <xdr:sp macro="" textlink="">
      <xdr:nvSpPr>
        <xdr:cNvPr id="318" name="テキスト ボックス 317"/>
        <xdr:cNvSpPr txBox="1"/>
      </xdr:nvSpPr>
      <xdr:spPr>
        <a:xfrm>
          <a:off x="9372111" y="64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39980</xdr:rowOff>
    </xdr:from>
    <xdr:to>
      <xdr:col>12</xdr:col>
      <xdr:colOff>561975</xdr:colOff>
      <xdr:row>37</xdr:row>
      <xdr:rowOff>141580</xdr:rowOff>
    </xdr:to>
    <xdr:sp macro="" textlink="">
      <xdr:nvSpPr>
        <xdr:cNvPr id="319" name="円/楕円 318"/>
        <xdr:cNvSpPr/>
      </xdr:nvSpPr>
      <xdr:spPr>
        <a:xfrm>
          <a:off x="8699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132707</xdr:rowOff>
    </xdr:from>
    <xdr:ext cx="534377" cy="259045"/>
    <xdr:sp macro="" textlink="">
      <xdr:nvSpPr>
        <xdr:cNvPr id="320" name="テキスト ボックス 319"/>
        <xdr:cNvSpPr txBox="1"/>
      </xdr:nvSpPr>
      <xdr:spPr>
        <a:xfrm>
          <a:off x="8483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22644</xdr:rowOff>
    </xdr:from>
    <xdr:to>
      <xdr:col>11</xdr:col>
      <xdr:colOff>358775</xdr:colOff>
      <xdr:row>37</xdr:row>
      <xdr:rowOff>124244</xdr:rowOff>
    </xdr:to>
    <xdr:sp macro="" textlink="">
      <xdr:nvSpPr>
        <xdr:cNvPr id="321" name="円/楕円 320"/>
        <xdr:cNvSpPr/>
      </xdr:nvSpPr>
      <xdr:spPr>
        <a:xfrm>
          <a:off x="7810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115371</xdr:rowOff>
    </xdr:from>
    <xdr:ext cx="534377" cy="259045"/>
    <xdr:sp macro="" textlink="">
      <xdr:nvSpPr>
        <xdr:cNvPr id="322" name="テキスト ボックス 321"/>
        <xdr:cNvSpPr txBox="1"/>
      </xdr:nvSpPr>
      <xdr:spPr>
        <a:xfrm>
          <a:off x="7594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72136</xdr:rowOff>
    </xdr:from>
    <xdr:to>
      <xdr:col>10</xdr:col>
      <xdr:colOff>155575</xdr:colOff>
      <xdr:row>38</xdr:row>
      <xdr:rowOff>2286</xdr:rowOff>
    </xdr:to>
    <xdr:sp macro="" textlink="">
      <xdr:nvSpPr>
        <xdr:cNvPr id="323" name="円/楕円 322"/>
        <xdr:cNvSpPr/>
      </xdr:nvSpPr>
      <xdr:spPr>
        <a:xfrm>
          <a:off x="6921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164863</xdr:rowOff>
    </xdr:from>
    <xdr:ext cx="534377" cy="259045"/>
    <xdr:sp macro="" textlink="">
      <xdr:nvSpPr>
        <xdr:cNvPr id="324" name="テキスト ボックス 323"/>
        <xdr:cNvSpPr txBox="1"/>
      </xdr:nvSpPr>
      <xdr:spPr>
        <a:xfrm>
          <a:off x="6705111" y="6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122784</xdr:rowOff>
    </xdr:from>
    <xdr:to>
      <xdr:col>15</xdr:col>
      <xdr:colOff>180975</xdr:colOff>
      <xdr:row>55</xdr:row>
      <xdr:rowOff>35299</xdr:rowOff>
    </xdr:to>
    <xdr:cxnSp macro="">
      <xdr:nvCxnSpPr>
        <xdr:cNvPr id="352" name="直線コネクタ 351"/>
        <xdr:cNvCxnSpPr/>
      </xdr:nvCxnSpPr>
      <xdr:spPr>
        <a:xfrm>
          <a:off x="9639300" y="9381084"/>
          <a:ext cx="838200" cy="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3"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128818</xdr:rowOff>
    </xdr:from>
    <xdr:to>
      <xdr:col>14</xdr:col>
      <xdr:colOff>28575</xdr:colOff>
      <xdr:row>54</xdr:row>
      <xdr:rowOff>122784</xdr:rowOff>
    </xdr:to>
    <xdr:cxnSp macro="">
      <xdr:nvCxnSpPr>
        <xdr:cNvPr id="355" name="直線コネクタ 354"/>
        <xdr:cNvCxnSpPr/>
      </xdr:nvCxnSpPr>
      <xdr:spPr>
        <a:xfrm>
          <a:off x="8750300" y="9215668"/>
          <a:ext cx="889000" cy="1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7" name="テキスト ボックス 356"/>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128818</xdr:rowOff>
    </xdr:from>
    <xdr:to>
      <xdr:col>12</xdr:col>
      <xdr:colOff>511175</xdr:colOff>
      <xdr:row>54</xdr:row>
      <xdr:rowOff>108862</xdr:rowOff>
    </xdr:to>
    <xdr:cxnSp macro="">
      <xdr:nvCxnSpPr>
        <xdr:cNvPr id="358" name="直線コネクタ 357"/>
        <xdr:cNvCxnSpPr/>
      </xdr:nvCxnSpPr>
      <xdr:spPr>
        <a:xfrm flipV="1">
          <a:off x="7861300" y="9215668"/>
          <a:ext cx="889000" cy="15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0" name="テキスト ボックス 359"/>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19090</xdr:rowOff>
    </xdr:from>
    <xdr:to>
      <xdr:col>11</xdr:col>
      <xdr:colOff>307975</xdr:colOff>
      <xdr:row>54</xdr:row>
      <xdr:rowOff>108862</xdr:rowOff>
    </xdr:to>
    <xdr:cxnSp macro="">
      <xdr:nvCxnSpPr>
        <xdr:cNvPr id="361" name="直線コネクタ 360"/>
        <xdr:cNvCxnSpPr/>
      </xdr:nvCxnSpPr>
      <xdr:spPr>
        <a:xfrm>
          <a:off x="6972300" y="9277390"/>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3" name="テキスト ボックス 362"/>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155949</xdr:rowOff>
    </xdr:from>
    <xdr:to>
      <xdr:col>15</xdr:col>
      <xdr:colOff>231775</xdr:colOff>
      <xdr:row>55</xdr:row>
      <xdr:rowOff>86099</xdr:rowOff>
    </xdr:to>
    <xdr:sp macro="" textlink="">
      <xdr:nvSpPr>
        <xdr:cNvPr id="371" name="円/楕円 370"/>
        <xdr:cNvSpPr/>
      </xdr:nvSpPr>
      <xdr:spPr>
        <a:xfrm>
          <a:off x="10426700" y="94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134376</xdr:rowOff>
    </xdr:from>
    <xdr:ext cx="534377" cy="259045"/>
    <xdr:sp macro="" textlink="">
      <xdr:nvSpPr>
        <xdr:cNvPr id="372" name="普通建設事業費該当値テキスト"/>
        <xdr:cNvSpPr txBox="1"/>
      </xdr:nvSpPr>
      <xdr:spPr>
        <a:xfrm>
          <a:off x="10528300" y="93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47,067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71984</xdr:rowOff>
    </xdr:from>
    <xdr:to>
      <xdr:col>14</xdr:col>
      <xdr:colOff>79375</xdr:colOff>
      <xdr:row>55</xdr:row>
      <xdr:rowOff>2134</xdr:rowOff>
    </xdr:to>
    <xdr:sp macro="" textlink="">
      <xdr:nvSpPr>
        <xdr:cNvPr id="373" name="円/楕円 372"/>
        <xdr:cNvSpPr/>
      </xdr:nvSpPr>
      <xdr:spPr>
        <a:xfrm>
          <a:off x="9588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164711</xdr:rowOff>
    </xdr:from>
    <xdr:ext cx="534377" cy="259045"/>
    <xdr:sp macro="" textlink="">
      <xdr:nvSpPr>
        <xdr:cNvPr id="374" name="テキスト ボックス 373"/>
        <xdr:cNvSpPr txBox="1"/>
      </xdr:nvSpPr>
      <xdr:spPr>
        <a:xfrm>
          <a:off x="9372111" y="94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78018</xdr:rowOff>
    </xdr:from>
    <xdr:to>
      <xdr:col>12</xdr:col>
      <xdr:colOff>561975</xdr:colOff>
      <xdr:row>54</xdr:row>
      <xdr:rowOff>8168</xdr:rowOff>
    </xdr:to>
    <xdr:sp macro="" textlink="">
      <xdr:nvSpPr>
        <xdr:cNvPr id="375" name="円/楕円 374"/>
        <xdr:cNvSpPr/>
      </xdr:nvSpPr>
      <xdr:spPr>
        <a:xfrm>
          <a:off x="8699500" y="91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24695</xdr:rowOff>
    </xdr:from>
    <xdr:ext cx="534377" cy="259045"/>
    <xdr:sp macro="" textlink="">
      <xdr:nvSpPr>
        <xdr:cNvPr id="376" name="テキスト ボックス 375"/>
        <xdr:cNvSpPr txBox="1"/>
      </xdr:nvSpPr>
      <xdr:spPr>
        <a:xfrm>
          <a:off x="8483111" y="89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58062</xdr:rowOff>
    </xdr:from>
    <xdr:to>
      <xdr:col>11</xdr:col>
      <xdr:colOff>358775</xdr:colOff>
      <xdr:row>54</xdr:row>
      <xdr:rowOff>159662</xdr:rowOff>
    </xdr:to>
    <xdr:sp macro="" textlink="">
      <xdr:nvSpPr>
        <xdr:cNvPr id="377" name="円/楕円 376"/>
        <xdr:cNvSpPr/>
      </xdr:nvSpPr>
      <xdr:spPr>
        <a:xfrm>
          <a:off x="7810500" y="93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4739</xdr:rowOff>
    </xdr:from>
    <xdr:ext cx="534377" cy="259045"/>
    <xdr:sp macro="" textlink="">
      <xdr:nvSpPr>
        <xdr:cNvPr id="378" name="テキスト ボックス 377"/>
        <xdr:cNvSpPr txBox="1"/>
      </xdr:nvSpPr>
      <xdr:spPr>
        <a:xfrm>
          <a:off x="7594111" y="90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51,349</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139740</xdr:rowOff>
    </xdr:from>
    <xdr:to>
      <xdr:col>10</xdr:col>
      <xdr:colOff>155575</xdr:colOff>
      <xdr:row>54</xdr:row>
      <xdr:rowOff>69890</xdr:rowOff>
    </xdr:to>
    <xdr:sp macro="" textlink="">
      <xdr:nvSpPr>
        <xdr:cNvPr id="379" name="円/楕円 378"/>
        <xdr:cNvSpPr/>
      </xdr:nvSpPr>
      <xdr:spPr>
        <a:xfrm>
          <a:off x="6921500" y="92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86417</xdr:rowOff>
    </xdr:from>
    <xdr:ext cx="534377" cy="259045"/>
    <xdr:sp macro="" textlink="">
      <xdr:nvSpPr>
        <xdr:cNvPr id="380" name="テキスト ボックス 379"/>
        <xdr:cNvSpPr txBox="1"/>
      </xdr:nvSpPr>
      <xdr:spPr>
        <a:xfrm>
          <a:off x="6705111" y="90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125794</xdr:rowOff>
    </xdr:from>
    <xdr:to>
      <xdr:col>15</xdr:col>
      <xdr:colOff>180975</xdr:colOff>
      <xdr:row>76</xdr:row>
      <xdr:rowOff>68301</xdr:rowOff>
    </xdr:to>
    <xdr:cxnSp macro="">
      <xdr:nvCxnSpPr>
        <xdr:cNvPr id="409" name="直線コネクタ 408"/>
        <xdr:cNvCxnSpPr/>
      </xdr:nvCxnSpPr>
      <xdr:spPr>
        <a:xfrm>
          <a:off x="9639300" y="12813094"/>
          <a:ext cx="838200" cy="2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61252</xdr:rowOff>
    </xdr:from>
    <xdr:to>
      <xdr:col>14</xdr:col>
      <xdr:colOff>28575</xdr:colOff>
      <xdr:row>74</xdr:row>
      <xdr:rowOff>125794</xdr:rowOff>
    </xdr:to>
    <xdr:cxnSp macro="">
      <xdr:nvCxnSpPr>
        <xdr:cNvPr id="412" name="直線コネクタ 411"/>
        <xdr:cNvCxnSpPr/>
      </xdr:nvCxnSpPr>
      <xdr:spPr>
        <a:xfrm>
          <a:off x="8750300" y="12405652"/>
          <a:ext cx="889000" cy="4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120667</xdr:rowOff>
    </xdr:from>
    <xdr:ext cx="534377" cy="259045"/>
    <xdr:sp macro="" textlink="">
      <xdr:nvSpPr>
        <xdr:cNvPr id="416" name="テキスト ボックス 415"/>
        <xdr:cNvSpPr txBox="1"/>
      </xdr:nvSpPr>
      <xdr:spPr>
        <a:xfrm>
          <a:off x="848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17501</xdr:rowOff>
    </xdr:from>
    <xdr:to>
      <xdr:col>15</xdr:col>
      <xdr:colOff>231775</xdr:colOff>
      <xdr:row>76</xdr:row>
      <xdr:rowOff>119101</xdr:rowOff>
    </xdr:to>
    <xdr:sp macro="" textlink="">
      <xdr:nvSpPr>
        <xdr:cNvPr id="422" name="円/楕円 421"/>
        <xdr:cNvSpPr/>
      </xdr:nvSpPr>
      <xdr:spPr>
        <a:xfrm>
          <a:off x="10426700" y="130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167378</xdr:rowOff>
    </xdr:from>
    <xdr:ext cx="534377" cy="259045"/>
    <xdr:sp macro="" textlink="">
      <xdr:nvSpPr>
        <xdr:cNvPr id="423" name="普通建設事業費 （ うち新規整備　）該当値テキスト"/>
        <xdr:cNvSpPr txBox="1"/>
      </xdr:nvSpPr>
      <xdr:spPr>
        <a:xfrm>
          <a:off x="10528300" y="1302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74994</xdr:rowOff>
    </xdr:from>
    <xdr:to>
      <xdr:col>14</xdr:col>
      <xdr:colOff>79375</xdr:colOff>
      <xdr:row>75</xdr:row>
      <xdr:rowOff>5144</xdr:rowOff>
    </xdr:to>
    <xdr:sp macro="" textlink="">
      <xdr:nvSpPr>
        <xdr:cNvPr id="424" name="円/楕円 423"/>
        <xdr:cNvSpPr/>
      </xdr:nvSpPr>
      <xdr:spPr>
        <a:xfrm>
          <a:off x="9588500" y="127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167721</xdr:rowOff>
    </xdr:from>
    <xdr:ext cx="534377" cy="259045"/>
    <xdr:sp macro="" textlink="">
      <xdr:nvSpPr>
        <xdr:cNvPr id="425" name="テキスト ボックス 424"/>
        <xdr:cNvSpPr txBox="1"/>
      </xdr:nvSpPr>
      <xdr:spPr>
        <a:xfrm>
          <a:off x="9372111" y="128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10452</xdr:rowOff>
    </xdr:from>
    <xdr:to>
      <xdr:col>12</xdr:col>
      <xdr:colOff>561975</xdr:colOff>
      <xdr:row>72</xdr:row>
      <xdr:rowOff>112052</xdr:rowOff>
    </xdr:to>
    <xdr:sp macro="" textlink="">
      <xdr:nvSpPr>
        <xdr:cNvPr id="426" name="円/楕円 425"/>
        <xdr:cNvSpPr/>
      </xdr:nvSpPr>
      <xdr:spPr>
        <a:xfrm>
          <a:off x="8699500" y="123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128579</xdr:rowOff>
    </xdr:from>
    <xdr:ext cx="534377" cy="259045"/>
    <xdr:sp macro="" textlink="">
      <xdr:nvSpPr>
        <xdr:cNvPr id="427" name="テキスト ボックス 426"/>
        <xdr:cNvSpPr txBox="1"/>
      </xdr:nvSpPr>
      <xdr:spPr>
        <a:xfrm>
          <a:off x="8483111" y="121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62319</xdr:rowOff>
    </xdr:from>
    <xdr:to>
      <xdr:col>15</xdr:col>
      <xdr:colOff>180975</xdr:colOff>
      <xdr:row>98</xdr:row>
      <xdr:rowOff>29000</xdr:rowOff>
    </xdr:to>
    <xdr:cxnSp macro="">
      <xdr:nvCxnSpPr>
        <xdr:cNvPr id="453" name="直線コネクタ 452"/>
        <xdr:cNvCxnSpPr/>
      </xdr:nvCxnSpPr>
      <xdr:spPr>
        <a:xfrm flipV="1">
          <a:off x="9639300" y="16521519"/>
          <a:ext cx="838200" cy="30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4"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29000</xdr:rowOff>
    </xdr:from>
    <xdr:to>
      <xdr:col>14</xdr:col>
      <xdr:colOff>28575</xdr:colOff>
      <xdr:row>98</xdr:row>
      <xdr:rowOff>121241</xdr:rowOff>
    </xdr:to>
    <xdr:cxnSp macro="">
      <xdr:nvCxnSpPr>
        <xdr:cNvPr id="456" name="直線コネクタ 455"/>
        <xdr:cNvCxnSpPr/>
      </xdr:nvCxnSpPr>
      <xdr:spPr>
        <a:xfrm flipV="1">
          <a:off x="8750300" y="16831100"/>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115416</xdr:rowOff>
    </xdr:from>
    <xdr:ext cx="534377" cy="259045"/>
    <xdr:sp macro="" textlink="">
      <xdr:nvSpPr>
        <xdr:cNvPr id="458" name="テキスト ボックス 457"/>
        <xdr:cNvSpPr txBox="1"/>
      </xdr:nvSpPr>
      <xdr:spPr>
        <a:xfrm>
          <a:off x="9372111" y="1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60" name="テキスト ボックス 459"/>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11519</xdr:rowOff>
    </xdr:from>
    <xdr:to>
      <xdr:col>15</xdr:col>
      <xdr:colOff>231775</xdr:colOff>
      <xdr:row>96</xdr:row>
      <xdr:rowOff>113119</xdr:rowOff>
    </xdr:to>
    <xdr:sp macro="" textlink="">
      <xdr:nvSpPr>
        <xdr:cNvPr id="466" name="円/楕円 465"/>
        <xdr:cNvSpPr/>
      </xdr:nvSpPr>
      <xdr:spPr>
        <a:xfrm>
          <a:off x="10426700" y="164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161396</xdr:rowOff>
    </xdr:from>
    <xdr:ext cx="534377" cy="259045"/>
    <xdr:sp macro="" textlink="">
      <xdr:nvSpPr>
        <xdr:cNvPr id="467" name="普通建設事業費 （ うち更新整備　）該当値テキスト"/>
        <xdr:cNvSpPr txBox="1"/>
      </xdr:nvSpPr>
      <xdr:spPr>
        <a:xfrm>
          <a:off x="10528300" y="164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149650</xdr:rowOff>
    </xdr:from>
    <xdr:to>
      <xdr:col>14</xdr:col>
      <xdr:colOff>79375</xdr:colOff>
      <xdr:row>98</xdr:row>
      <xdr:rowOff>79800</xdr:rowOff>
    </xdr:to>
    <xdr:sp macro="" textlink="">
      <xdr:nvSpPr>
        <xdr:cNvPr id="468" name="円/楕円 467"/>
        <xdr:cNvSpPr/>
      </xdr:nvSpPr>
      <xdr:spPr>
        <a:xfrm>
          <a:off x="9588500" y="167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70927</xdr:rowOff>
    </xdr:from>
    <xdr:ext cx="469744" cy="259045"/>
    <xdr:sp macro="" textlink="">
      <xdr:nvSpPr>
        <xdr:cNvPr id="469" name="テキスト ボックス 468"/>
        <xdr:cNvSpPr txBox="1"/>
      </xdr:nvSpPr>
      <xdr:spPr>
        <a:xfrm>
          <a:off x="9404427" y="1687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70441</xdr:rowOff>
    </xdr:from>
    <xdr:to>
      <xdr:col>12</xdr:col>
      <xdr:colOff>561975</xdr:colOff>
      <xdr:row>99</xdr:row>
      <xdr:rowOff>591</xdr:rowOff>
    </xdr:to>
    <xdr:sp macro="" textlink="">
      <xdr:nvSpPr>
        <xdr:cNvPr id="470" name="円/楕円 469"/>
        <xdr:cNvSpPr/>
      </xdr:nvSpPr>
      <xdr:spPr>
        <a:xfrm>
          <a:off x="8699500" y="1687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163168</xdr:rowOff>
    </xdr:from>
    <xdr:ext cx="469744" cy="259045"/>
    <xdr:sp macro="" textlink="">
      <xdr:nvSpPr>
        <xdr:cNvPr id="471" name="テキスト ボックス 470"/>
        <xdr:cNvSpPr txBox="1"/>
      </xdr:nvSpPr>
      <xdr:spPr>
        <a:xfrm>
          <a:off x="8515427" y="1696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125375</xdr:rowOff>
    </xdr:from>
    <xdr:to>
      <xdr:col>21</xdr:col>
      <xdr:colOff>161925</xdr:colOff>
      <xdr:row>39</xdr:row>
      <xdr:rowOff>44450</xdr:rowOff>
    </xdr:to>
    <xdr:cxnSp macro="">
      <xdr:nvCxnSpPr>
        <xdr:cNvPr id="506" name="直線コネクタ 505"/>
        <xdr:cNvCxnSpPr/>
      </xdr:nvCxnSpPr>
      <xdr:spPr>
        <a:xfrm>
          <a:off x="13703300" y="6640475"/>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125375</xdr:rowOff>
    </xdr:from>
    <xdr:to>
      <xdr:col>19</xdr:col>
      <xdr:colOff>644525</xdr:colOff>
      <xdr:row>39</xdr:row>
      <xdr:rowOff>12141</xdr:rowOff>
    </xdr:to>
    <xdr:cxnSp macro="">
      <xdr:nvCxnSpPr>
        <xdr:cNvPr id="509" name="直線コネクタ 508"/>
        <xdr:cNvCxnSpPr/>
      </xdr:nvCxnSpPr>
      <xdr:spPr>
        <a:xfrm flipV="1">
          <a:off x="12814300" y="6640475"/>
          <a:ext cx="889000" cy="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249299" cy="259045"/>
    <xdr:sp macro="" textlink="">
      <xdr:nvSpPr>
        <xdr:cNvPr id="520" name="災害復旧事業費該当値テキスト"/>
        <xdr:cNvSpPr txBox="1"/>
      </xdr:nvSpPr>
      <xdr:spPr>
        <a:xfrm>
          <a:off x="16370300" y="6596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74575</xdr:rowOff>
    </xdr:from>
    <xdr:to>
      <xdr:col>20</xdr:col>
      <xdr:colOff>9525</xdr:colOff>
      <xdr:row>39</xdr:row>
      <xdr:rowOff>4725</xdr:rowOff>
    </xdr:to>
    <xdr:sp macro="" textlink="">
      <xdr:nvSpPr>
        <xdr:cNvPr id="525" name="円/楕円 524"/>
        <xdr:cNvSpPr/>
      </xdr:nvSpPr>
      <xdr:spPr>
        <a:xfrm>
          <a:off x="13652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167302</xdr:rowOff>
    </xdr:from>
    <xdr:ext cx="469744" cy="259045"/>
    <xdr:sp macro="" textlink="">
      <xdr:nvSpPr>
        <xdr:cNvPr id="526" name="テキスト ボックス 525"/>
        <xdr:cNvSpPr txBox="1"/>
      </xdr:nvSpPr>
      <xdr:spPr>
        <a:xfrm>
          <a:off x="13468427" y="66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132791</xdr:rowOff>
    </xdr:from>
    <xdr:to>
      <xdr:col>18</xdr:col>
      <xdr:colOff>492125</xdr:colOff>
      <xdr:row>39</xdr:row>
      <xdr:rowOff>62941</xdr:rowOff>
    </xdr:to>
    <xdr:sp macro="" textlink="">
      <xdr:nvSpPr>
        <xdr:cNvPr id="527" name="円/楕円 526"/>
        <xdr:cNvSpPr/>
      </xdr:nvSpPr>
      <xdr:spPr>
        <a:xfrm>
          <a:off x="12763500" y="66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54068</xdr:rowOff>
    </xdr:from>
    <xdr:ext cx="378565" cy="259045"/>
    <xdr:sp macro="" textlink="">
      <xdr:nvSpPr>
        <xdr:cNvPr id="528" name="テキスト ボックス 527"/>
        <xdr:cNvSpPr txBox="1"/>
      </xdr:nvSpPr>
      <xdr:spPr>
        <a:xfrm>
          <a:off x="12625017" y="674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26181</xdr:rowOff>
    </xdr:from>
    <xdr:to>
      <xdr:col>23</xdr:col>
      <xdr:colOff>517525</xdr:colOff>
      <xdr:row>77</xdr:row>
      <xdr:rowOff>66453</xdr:rowOff>
    </xdr:to>
    <xdr:cxnSp macro="">
      <xdr:nvCxnSpPr>
        <xdr:cNvPr id="607" name="直線コネクタ 606"/>
        <xdr:cNvCxnSpPr/>
      </xdr:nvCxnSpPr>
      <xdr:spPr>
        <a:xfrm flipV="1">
          <a:off x="15481300" y="13227831"/>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22828</xdr:rowOff>
    </xdr:from>
    <xdr:to>
      <xdr:col>22</xdr:col>
      <xdr:colOff>365125</xdr:colOff>
      <xdr:row>77</xdr:row>
      <xdr:rowOff>66453</xdr:rowOff>
    </xdr:to>
    <xdr:cxnSp macro="">
      <xdr:nvCxnSpPr>
        <xdr:cNvPr id="610" name="直線コネクタ 609"/>
        <xdr:cNvCxnSpPr/>
      </xdr:nvCxnSpPr>
      <xdr:spPr>
        <a:xfrm>
          <a:off x="14592300" y="13224478"/>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16066</xdr:rowOff>
    </xdr:from>
    <xdr:to>
      <xdr:col>21</xdr:col>
      <xdr:colOff>161925</xdr:colOff>
      <xdr:row>77</xdr:row>
      <xdr:rowOff>22828</xdr:rowOff>
    </xdr:to>
    <xdr:cxnSp macro="">
      <xdr:nvCxnSpPr>
        <xdr:cNvPr id="613" name="直線コネクタ 612"/>
        <xdr:cNvCxnSpPr/>
      </xdr:nvCxnSpPr>
      <xdr:spPr>
        <a:xfrm>
          <a:off x="13703300" y="13217716"/>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16066</xdr:rowOff>
    </xdr:from>
    <xdr:to>
      <xdr:col>19</xdr:col>
      <xdr:colOff>644525</xdr:colOff>
      <xdr:row>77</xdr:row>
      <xdr:rowOff>40563</xdr:rowOff>
    </xdr:to>
    <xdr:cxnSp macro="">
      <xdr:nvCxnSpPr>
        <xdr:cNvPr id="616" name="直線コネクタ 615"/>
        <xdr:cNvCxnSpPr/>
      </xdr:nvCxnSpPr>
      <xdr:spPr>
        <a:xfrm flipV="1">
          <a:off x="12814300" y="13217716"/>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146831</xdr:rowOff>
    </xdr:from>
    <xdr:to>
      <xdr:col>23</xdr:col>
      <xdr:colOff>568325</xdr:colOff>
      <xdr:row>77</xdr:row>
      <xdr:rowOff>76981</xdr:rowOff>
    </xdr:to>
    <xdr:sp macro="" textlink="">
      <xdr:nvSpPr>
        <xdr:cNvPr id="626" name="円/楕円 625"/>
        <xdr:cNvSpPr/>
      </xdr:nvSpPr>
      <xdr:spPr>
        <a:xfrm>
          <a:off x="16268700" y="131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61758</xdr:rowOff>
    </xdr:from>
    <xdr:ext cx="534377" cy="259045"/>
    <xdr:sp macro="" textlink="">
      <xdr:nvSpPr>
        <xdr:cNvPr id="627" name="公債費該当値テキスト"/>
        <xdr:cNvSpPr txBox="1"/>
      </xdr:nvSpPr>
      <xdr:spPr>
        <a:xfrm>
          <a:off x="16370300" y="130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15653</xdr:rowOff>
    </xdr:from>
    <xdr:to>
      <xdr:col>22</xdr:col>
      <xdr:colOff>415925</xdr:colOff>
      <xdr:row>77</xdr:row>
      <xdr:rowOff>117253</xdr:rowOff>
    </xdr:to>
    <xdr:sp macro="" textlink="">
      <xdr:nvSpPr>
        <xdr:cNvPr id="628" name="円/楕円 627"/>
        <xdr:cNvSpPr/>
      </xdr:nvSpPr>
      <xdr:spPr>
        <a:xfrm>
          <a:off x="15430500" y="132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108380</xdr:rowOff>
    </xdr:from>
    <xdr:ext cx="534377" cy="259045"/>
    <xdr:sp macro="" textlink="">
      <xdr:nvSpPr>
        <xdr:cNvPr id="629" name="テキスト ボックス 628"/>
        <xdr:cNvSpPr txBox="1"/>
      </xdr:nvSpPr>
      <xdr:spPr>
        <a:xfrm>
          <a:off x="15214111" y="133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143478</xdr:rowOff>
    </xdr:from>
    <xdr:to>
      <xdr:col>21</xdr:col>
      <xdr:colOff>212725</xdr:colOff>
      <xdr:row>77</xdr:row>
      <xdr:rowOff>73628</xdr:rowOff>
    </xdr:to>
    <xdr:sp macro="" textlink="">
      <xdr:nvSpPr>
        <xdr:cNvPr id="630" name="円/楕円 629"/>
        <xdr:cNvSpPr/>
      </xdr:nvSpPr>
      <xdr:spPr>
        <a:xfrm>
          <a:off x="14541500" y="131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64755</xdr:rowOff>
    </xdr:from>
    <xdr:ext cx="534377" cy="259045"/>
    <xdr:sp macro="" textlink="">
      <xdr:nvSpPr>
        <xdr:cNvPr id="631" name="テキスト ボックス 630"/>
        <xdr:cNvSpPr txBox="1"/>
      </xdr:nvSpPr>
      <xdr:spPr>
        <a:xfrm>
          <a:off x="14325111" y="132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136716</xdr:rowOff>
    </xdr:from>
    <xdr:to>
      <xdr:col>20</xdr:col>
      <xdr:colOff>9525</xdr:colOff>
      <xdr:row>77</xdr:row>
      <xdr:rowOff>66866</xdr:rowOff>
    </xdr:to>
    <xdr:sp macro="" textlink="">
      <xdr:nvSpPr>
        <xdr:cNvPr id="632" name="円/楕円 631"/>
        <xdr:cNvSpPr/>
      </xdr:nvSpPr>
      <xdr:spPr>
        <a:xfrm>
          <a:off x="13652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57993</xdr:rowOff>
    </xdr:from>
    <xdr:ext cx="534377" cy="259045"/>
    <xdr:sp macro="" textlink="">
      <xdr:nvSpPr>
        <xdr:cNvPr id="633" name="テキスト ボックス 632"/>
        <xdr:cNvSpPr txBox="1"/>
      </xdr:nvSpPr>
      <xdr:spPr>
        <a:xfrm>
          <a:off x="13436111" y="13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161213</xdr:rowOff>
    </xdr:from>
    <xdr:to>
      <xdr:col>18</xdr:col>
      <xdr:colOff>492125</xdr:colOff>
      <xdr:row>77</xdr:row>
      <xdr:rowOff>91363</xdr:rowOff>
    </xdr:to>
    <xdr:sp macro="" textlink="">
      <xdr:nvSpPr>
        <xdr:cNvPr id="634" name="円/楕円 633"/>
        <xdr:cNvSpPr/>
      </xdr:nvSpPr>
      <xdr:spPr>
        <a:xfrm>
          <a:off x="12763500" y="131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82490</xdr:rowOff>
    </xdr:from>
    <xdr:ext cx="534377" cy="259045"/>
    <xdr:sp macro="" textlink="">
      <xdr:nvSpPr>
        <xdr:cNvPr id="635" name="テキスト ボックス 634"/>
        <xdr:cNvSpPr txBox="1"/>
      </xdr:nvSpPr>
      <xdr:spPr>
        <a:xfrm>
          <a:off x="12547111" y="1328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116917</xdr:rowOff>
    </xdr:from>
    <xdr:to>
      <xdr:col>23</xdr:col>
      <xdr:colOff>517525</xdr:colOff>
      <xdr:row>98</xdr:row>
      <xdr:rowOff>165836</xdr:rowOff>
    </xdr:to>
    <xdr:cxnSp macro="">
      <xdr:nvCxnSpPr>
        <xdr:cNvPr id="664" name="直線コネクタ 663"/>
        <xdr:cNvCxnSpPr/>
      </xdr:nvCxnSpPr>
      <xdr:spPr>
        <a:xfrm flipV="1">
          <a:off x="15481300" y="16919017"/>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5"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9550</xdr:rowOff>
    </xdr:from>
    <xdr:to>
      <xdr:col>22</xdr:col>
      <xdr:colOff>365125</xdr:colOff>
      <xdr:row>98</xdr:row>
      <xdr:rowOff>165836</xdr:rowOff>
    </xdr:to>
    <xdr:cxnSp macro="">
      <xdr:nvCxnSpPr>
        <xdr:cNvPr id="667" name="直線コネクタ 666"/>
        <xdr:cNvCxnSpPr/>
      </xdr:nvCxnSpPr>
      <xdr:spPr>
        <a:xfrm>
          <a:off x="14592300" y="16811650"/>
          <a:ext cx="889000" cy="1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5054</xdr:rowOff>
    </xdr:from>
    <xdr:to>
      <xdr:col>21</xdr:col>
      <xdr:colOff>161925</xdr:colOff>
      <xdr:row>98</xdr:row>
      <xdr:rowOff>9550</xdr:rowOff>
    </xdr:to>
    <xdr:cxnSp macro="">
      <xdr:nvCxnSpPr>
        <xdr:cNvPr id="670" name="直線コネクタ 669"/>
        <xdr:cNvCxnSpPr/>
      </xdr:nvCxnSpPr>
      <xdr:spPr>
        <a:xfrm>
          <a:off x="13703300" y="16635704"/>
          <a:ext cx="8890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2" name="テキスト ボックス 671"/>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5054</xdr:rowOff>
    </xdr:from>
    <xdr:to>
      <xdr:col>19</xdr:col>
      <xdr:colOff>644525</xdr:colOff>
      <xdr:row>99</xdr:row>
      <xdr:rowOff>5054</xdr:rowOff>
    </xdr:to>
    <xdr:cxnSp macro="">
      <xdr:nvCxnSpPr>
        <xdr:cNvPr id="673" name="直線コネクタ 672"/>
        <xdr:cNvCxnSpPr/>
      </xdr:nvCxnSpPr>
      <xdr:spPr>
        <a:xfrm flipV="1">
          <a:off x="12814300" y="16635704"/>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66117</xdr:rowOff>
    </xdr:from>
    <xdr:to>
      <xdr:col>23</xdr:col>
      <xdr:colOff>568325</xdr:colOff>
      <xdr:row>98</xdr:row>
      <xdr:rowOff>167717</xdr:rowOff>
    </xdr:to>
    <xdr:sp macro="" textlink="">
      <xdr:nvSpPr>
        <xdr:cNvPr id="683" name="円/楕円 682"/>
        <xdr:cNvSpPr/>
      </xdr:nvSpPr>
      <xdr:spPr>
        <a:xfrm>
          <a:off x="16268700" y="168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152494</xdr:rowOff>
    </xdr:from>
    <xdr:ext cx="469744" cy="259045"/>
    <xdr:sp macro="" textlink="">
      <xdr:nvSpPr>
        <xdr:cNvPr id="684" name="積立金該当値テキスト"/>
        <xdr:cNvSpPr txBox="1"/>
      </xdr:nvSpPr>
      <xdr:spPr>
        <a:xfrm>
          <a:off x="16370300" y="167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115036</xdr:rowOff>
    </xdr:from>
    <xdr:to>
      <xdr:col>22</xdr:col>
      <xdr:colOff>415925</xdr:colOff>
      <xdr:row>99</xdr:row>
      <xdr:rowOff>45186</xdr:rowOff>
    </xdr:to>
    <xdr:sp macro="" textlink="">
      <xdr:nvSpPr>
        <xdr:cNvPr id="685" name="円/楕円 684"/>
        <xdr:cNvSpPr/>
      </xdr:nvSpPr>
      <xdr:spPr>
        <a:xfrm>
          <a:off x="15430500" y="169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36313</xdr:rowOff>
    </xdr:from>
    <xdr:ext cx="378565" cy="259045"/>
    <xdr:sp macro="" textlink="">
      <xdr:nvSpPr>
        <xdr:cNvPr id="686" name="テキスト ボックス 685"/>
        <xdr:cNvSpPr txBox="1"/>
      </xdr:nvSpPr>
      <xdr:spPr>
        <a:xfrm>
          <a:off x="15292017" y="170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130200</xdr:rowOff>
    </xdr:from>
    <xdr:to>
      <xdr:col>21</xdr:col>
      <xdr:colOff>212725</xdr:colOff>
      <xdr:row>98</xdr:row>
      <xdr:rowOff>60350</xdr:rowOff>
    </xdr:to>
    <xdr:sp macro="" textlink="">
      <xdr:nvSpPr>
        <xdr:cNvPr id="687" name="円/楕円 686"/>
        <xdr:cNvSpPr/>
      </xdr:nvSpPr>
      <xdr:spPr>
        <a:xfrm>
          <a:off x="14541500" y="167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51477</xdr:rowOff>
    </xdr:from>
    <xdr:ext cx="469744" cy="259045"/>
    <xdr:sp macro="" textlink="">
      <xdr:nvSpPr>
        <xdr:cNvPr id="688" name="テキスト ボックス 687"/>
        <xdr:cNvSpPr txBox="1"/>
      </xdr:nvSpPr>
      <xdr:spPr>
        <a:xfrm>
          <a:off x="14357427" y="168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125704</xdr:rowOff>
    </xdr:from>
    <xdr:to>
      <xdr:col>20</xdr:col>
      <xdr:colOff>9525</xdr:colOff>
      <xdr:row>97</xdr:row>
      <xdr:rowOff>55854</xdr:rowOff>
    </xdr:to>
    <xdr:sp macro="" textlink="">
      <xdr:nvSpPr>
        <xdr:cNvPr id="689" name="円/楕円 688"/>
        <xdr:cNvSpPr/>
      </xdr:nvSpPr>
      <xdr:spPr>
        <a:xfrm>
          <a:off x="13652500" y="165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46981</xdr:rowOff>
    </xdr:from>
    <xdr:ext cx="469744" cy="259045"/>
    <xdr:sp macro="" textlink="">
      <xdr:nvSpPr>
        <xdr:cNvPr id="690" name="テキスト ボックス 689"/>
        <xdr:cNvSpPr txBox="1"/>
      </xdr:nvSpPr>
      <xdr:spPr>
        <a:xfrm>
          <a:off x="13468427" y="166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125704</xdr:rowOff>
    </xdr:from>
    <xdr:to>
      <xdr:col>18</xdr:col>
      <xdr:colOff>492125</xdr:colOff>
      <xdr:row>99</xdr:row>
      <xdr:rowOff>55854</xdr:rowOff>
    </xdr:to>
    <xdr:sp macro="" textlink="">
      <xdr:nvSpPr>
        <xdr:cNvPr id="691" name="円/楕円 690"/>
        <xdr:cNvSpPr/>
      </xdr:nvSpPr>
      <xdr:spPr>
        <a:xfrm>
          <a:off x="12763500" y="169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46981</xdr:rowOff>
    </xdr:from>
    <xdr:ext cx="378565" cy="259045"/>
    <xdr:sp macro="" textlink="">
      <xdr:nvSpPr>
        <xdr:cNvPr id="692" name="テキスト ボックス 691"/>
        <xdr:cNvSpPr txBox="1"/>
      </xdr:nvSpPr>
      <xdr:spPr>
        <a:xfrm>
          <a:off x="12625017" y="17020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131508</xdr:rowOff>
    </xdr:from>
    <xdr:to>
      <xdr:col>32</xdr:col>
      <xdr:colOff>187325</xdr:colOff>
      <xdr:row>39</xdr:row>
      <xdr:rowOff>22733</xdr:rowOff>
    </xdr:to>
    <xdr:cxnSp macro="">
      <xdr:nvCxnSpPr>
        <xdr:cNvPr id="721" name="直線コネクタ 720"/>
        <xdr:cNvCxnSpPr/>
      </xdr:nvCxnSpPr>
      <xdr:spPr>
        <a:xfrm>
          <a:off x="21323300" y="6646608"/>
          <a:ext cx="8382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131508</xdr:rowOff>
    </xdr:from>
    <xdr:to>
      <xdr:col>31</xdr:col>
      <xdr:colOff>34925</xdr:colOff>
      <xdr:row>39</xdr:row>
      <xdr:rowOff>11874</xdr:rowOff>
    </xdr:to>
    <xdr:cxnSp macro="">
      <xdr:nvCxnSpPr>
        <xdr:cNvPr id="724" name="直線コネクタ 723"/>
        <xdr:cNvCxnSpPr/>
      </xdr:nvCxnSpPr>
      <xdr:spPr>
        <a:xfrm flipV="1">
          <a:off x="20434300" y="664660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150749</xdr:rowOff>
    </xdr:from>
    <xdr:to>
      <xdr:col>29</xdr:col>
      <xdr:colOff>517525</xdr:colOff>
      <xdr:row>39</xdr:row>
      <xdr:rowOff>11874</xdr:rowOff>
    </xdr:to>
    <xdr:cxnSp macro="">
      <xdr:nvCxnSpPr>
        <xdr:cNvPr id="727" name="直線コネクタ 726"/>
        <xdr:cNvCxnSpPr/>
      </xdr:nvCxnSpPr>
      <xdr:spPr>
        <a:xfrm>
          <a:off x="19545300" y="6665849"/>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140081</xdr:rowOff>
    </xdr:from>
    <xdr:to>
      <xdr:col>28</xdr:col>
      <xdr:colOff>314325</xdr:colOff>
      <xdr:row>38</xdr:row>
      <xdr:rowOff>150749</xdr:rowOff>
    </xdr:to>
    <xdr:cxnSp macro="">
      <xdr:nvCxnSpPr>
        <xdr:cNvPr id="730" name="直線コネクタ 729"/>
        <xdr:cNvCxnSpPr/>
      </xdr:nvCxnSpPr>
      <xdr:spPr>
        <a:xfrm>
          <a:off x="18656300" y="665518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143383</xdr:rowOff>
    </xdr:from>
    <xdr:to>
      <xdr:col>32</xdr:col>
      <xdr:colOff>238125</xdr:colOff>
      <xdr:row>39</xdr:row>
      <xdr:rowOff>73533</xdr:rowOff>
    </xdr:to>
    <xdr:sp macro="" textlink="">
      <xdr:nvSpPr>
        <xdr:cNvPr id="740" name="円/楕円 739"/>
        <xdr:cNvSpPr/>
      </xdr:nvSpPr>
      <xdr:spPr>
        <a:xfrm>
          <a:off x="22110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58310</xdr:rowOff>
    </xdr:from>
    <xdr:ext cx="378565" cy="259045"/>
    <xdr:sp macro="" textlink="">
      <xdr:nvSpPr>
        <xdr:cNvPr id="741" name="投資及び出資金該当値テキスト"/>
        <xdr:cNvSpPr txBox="1"/>
      </xdr:nvSpPr>
      <xdr:spPr>
        <a:xfrm>
          <a:off x="22212300" y="65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80708</xdr:rowOff>
    </xdr:from>
    <xdr:to>
      <xdr:col>31</xdr:col>
      <xdr:colOff>85725</xdr:colOff>
      <xdr:row>39</xdr:row>
      <xdr:rowOff>10858</xdr:rowOff>
    </xdr:to>
    <xdr:sp macro="" textlink="">
      <xdr:nvSpPr>
        <xdr:cNvPr id="742" name="円/楕円 741"/>
        <xdr:cNvSpPr/>
      </xdr:nvSpPr>
      <xdr:spPr>
        <a:xfrm>
          <a:off x="21272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1985</xdr:rowOff>
    </xdr:from>
    <xdr:ext cx="378565" cy="259045"/>
    <xdr:sp macro="" textlink="">
      <xdr:nvSpPr>
        <xdr:cNvPr id="743" name="テキスト ボックス 742"/>
        <xdr:cNvSpPr txBox="1"/>
      </xdr:nvSpPr>
      <xdr:spPr>
        <a:xfrm>
          <a:off x="21134017" y="668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132524</xdr:rowOff>
    </xdr:from>
    <xdr:to>
      <xdr:col>29</xdr:col>
      <xdr:colOff>568325</xdr:colOff>
      <xdr:row>39</xdr:row>
      <xdr:rowOff>62674</xdr:rowOff>
    </xdr:to>
    <xdr:sp macro="" textlink="">
      <xdr:nvSpPr>
        <xdr:cNvPr id="744" name="円/楕円 743"/>
        <xdr:cNvSpPr/>
      </xdr:nvSpPr>
      <xdr:spPr>
        <a:xfrm>
          <a:off x="20383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53801</xdr:rowOff>
    </xdr:from>
    <xdr:ext cx="378565" cy="259045"/>
    <xdr:sp macro="" textlink="">
      <xdr:nvSpPr>
        <xdr:cNvPr id="745" name="テキスト ボックス 744"/>
        <xdr:cNvSpPr txBox="1"/>
      </xdr:nvSpPr>
      <xdr:spPr>
        <a:xfrm>
          <a:off x="20245017" y="674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99949</xdr:rowOff>
    </xdr:from>
    <xdr:to>
      <xdr:col>28</xdr:col>
      <xdr:colOff>365125</xdr:colOff>
      <xdr:row>39</xdr:row>
      <xdr:rowOff>30099</xdr:rowOff>
    </xdr:to>
    <xdr:sp macro="" textlink="">
      <xdr:nvSpPr>
        <xdr:cNvPr id="746" name="円/楕円 745"/>
        <xdr:cNvSpPr/>
      </xdr:nvSpPr>
      <xdr:spPr>
        <a:xfrm>
          <a:off x="19494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21226</xdr:rowOff>
    </xdr:from>
    <xdr:ext cx="378565" cy="259045"/>
    <xdr:sp macro="" textlink="">
      <xdr:nvSpPr>
        <xdr:cNvPr id="747" name="テキスト ボックス 746"/>
        <xdr:cNvSpPr txBox="1"/>
      </xdr:nvSpPr>
      <xdr:spPr>
        <a:xfrm>
          <a:off x="19356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89281</xdr:rowOff>
    </xdr:from>
    <xdr:to>
      <xdr:col>27</xdr:col>
      <xdr:colOff>161925</xdr:colOff>
      <xdr:row>39</xdr:row>
      <xdr:rowOff>19431</xdr:rowOff>
    </xdr:to>
    <xdr:sp macro="" textlink="">
      <xdr:nvSpPr>
        <xdr:cNvPr id="748" name="円/楕円 747"/>
        <xdr:cNvSpPr/>
      </xdr:nvSpPr>
      <xdr:spPr>
        <a:xfrm>
          <a:off x="18605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10558</xdr:rowOff>
    </xdr:from>
    <xdr:ext cx="378565" cy="259045"/>
    <xdr:sp macro="" textlink="">
      <xdr:nvSpPr>
        <xdr:cNvPr id="749" name="テキスト ボックス 748"/>
        <xdr:cNvSpPr txBox="1"/>
      </xdr:nvSpPr>
      <xdr:spPr>
        <a:xfrm>
          <a:off x="18467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89408</xdr:rowOff>
    </xdr:from>
    <xdr:to>
      <xdr:col>32</xdr:col>
      <xdr:colOff>187325</xdr:colOff>
      <xdr:row>56</xdr:row>
      <xdr:rowOff>100084</xdr:rowOff>
    </xdr:to>
    <xdr:cxnSp macro="">
      <xdr:nvCxnSpPr>
        <xdr:cNvPr id="776" name="直線コネクタ 775"/>
        <xdr:cNvCxnSpPr/>
      </xdr:nvCxnSpPr>
      <xdr:spPr>
        <a:xfrm>
          <a:off x="21323300" y="9690608"/>
          <a:ext cx="8382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78846</xdr:rowOff>
    </xdr:from>
    <xdr:to>
      <xdr:col>31</xdr:col>
      <xdr:colOff>34925</xdr:colOff>
      <xdr:row>56</xdr:row>
      <xdr:rowOff>89408</xdr:rowOff>
    </xdr:to>
    <xdr:cxnSp macro="">
      <xdr:nvCxnSpPr>
        <xdr:cNvPr id="779" name="直線コネクタ 778"/>
        <xdr:cNvCxnSpPr/>
      </xdr:nvCxnSpPr>
      <xdr:spPr>
        <a:xfrm>
          <a:off x="20434300" y="9680046"/>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67348</xdr:rowOff>
    </xdr:from>
    <xdr:to>
      <xdr:col>29</xdr:col>
      <xdr:colOff>517525</xdr:colOff>
      <xdr:row>56</xdr:row>
      <xdr:rowOff>78846</xdr:rowOff>
    </xdr:to>
    <xdr:cxnSp macro="">
      <xdr:nvCxnSpPr>
        <xdr:cNvPr id="782" name="直線コネクタ 781"/>
        <xdr:cNvCxnSpPr/>
      </xdr:nvCxnSpPr>
      <xdr:spPr>
        <a:xfrm>
          <a:off x="19545300" y="9668548"/>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63005</xdr:rowOff>
    </xdr:from>
    <xdr:to>
      <xdr:col>28</xdr:col>
      <xdr:colOff>314325</xdr:colOff>
      <xdr:row>56</xdr:row>
      <xdr:rowOff>67348</xdr:rowOff>
    </xdr:to>
    <xdr:cxnSp macro="">
      <xdr:nvCxnSpPr>
        <xdr:cNvPr id="785" name="直線コネクタ 784"/>
        <xdr:cNvCxnSpPr/>
      </xdr:nvCxnSpPr>
      <xdr:spPr>
        <a:xfrm>
          <a:off x="18656300" y="966420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49284</xdr:rowOff>
    </xdr:from>
    <xdr:to>
      <xdr:col>32</xdr:col>
      <xdr:colOff>238125</xdr:colOff>
      <xdr:row>56</xdr:row>
      <xdr:rowOff>150884</xdr:rowOff>
    </xdr:to>
    <xdr:sp macro="" textlink="">
      <xdr:nvSpPr>
        <xdr:cNvPr id="795" name="円/楕円 794"/>
        <xdr:cNvSpPr/>
      </xdr:nvSpPr>
      <xdr:spPr>
        <a:xfrm>
          <a:off x="22110700" y="96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27711</xdr:rowOff>
    </xdr:from>
    <xdr:ext cx="534377" cy="259045"/>
    <xdr:sp macro="" textlink="">
      <xdr:nvSpPr>
        <xdr:cNvPr id="796" name="貸付金該当値テキスト"/>
        <xdr:cNvSpPr txBox="1"/>
      </xdr:nvSpPr>
      <xdr:spPr>
        <a:xfrm>
          <a:off x="22212300" y="96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38608</xdr:rowOff>
    </xdr:from>
    <xdr:to>
      <xdr:col>31</xdr:col>
      <xdr:colOff>85725</xdr:colOff>
      <xdr:row>56</xdr:row>
      <xdr:rowOff>140208</xdr:rowOff>
    </xdr:to>
    <xdr:sp macro="" textlink="">
      <xdr:nvSpPr>
        <xdr:cNvPr id="797" name="円/楕円 796"/>
        <xdr:cNvSpPr/>
      </xdr:nvSpPr>
      <xdr:spPr>
        <a:xfrm>
          <a:off x="21272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131335</xdr:rowOff>
    </xdr:from>
    <xdr:ext cx="534377" cy="259045"/>
    <xdr:sp macro="" textlink="">
      <xdr:nvSpPr>
        <xdr:cNvPr id="798" name="テキスト ボックス 797"/>
        <xdr:cNvSpPr txBox="1"/>
      </xdr:nvSpPr>
      <xdr:spPr>
        <a:xfrm>
          <a:off x="21056111" y="97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28046</xdr:rowOff>
    </xdr:from>
    <xdr:to>
      <xdr:col>29</xdr:col>
      <xdr:colOff>568325</xdr:colOff>
      <xdr:row>56</xdr:row>
      <xdr:rowOff>129646</xdr:rowOff>
    </xdr:to>
    <xdr:sp macro="" textlink="">
      <xdr:nvSpPr>
        <xdr:cNvPr id="799" name="円/楕円 798"/>
        <xdr:cNvSpPr/>
      </xdr:nvSpPr>
      <xdr:spPr>
        <a:xfrm>
          <a:off x="20383500" y="96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120773</xdr:rowOff>
    </xdr:from>
    <xdr:ext cx="534377" cy="259045"/>
    <xdr:sp macro="" textlink="">
      <xdr:nvSpPr>
        <xdr:cNvPr id="800" name="テキスト ボックス 799"/>
        <xdr:cNvSpPr txBox="1"/>
      </xdr:nvSpPr>
      <xdr:spPr>
        <a:xfrm>
          <a:off x="20167111" y="97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16548</xdr:rowOff>
    </xdr:from>
    <xdr:to>
      <xdr:col>28</xdr:col>
      <xdr:colOff>365125</xdr:colOff>
      <xdr:row>56</xdr:row>
      <xdr:rowOff>118148</xdr:rowOff>
    </xdr:to>
    <xdr:sp macro="" textlink="">
      <xdr:nvSpPr>
        <xdr:cNvPr id="801" name="円/楕円 800"/>
        <xdr:cNvSpPr/>
      </xdr:nvSpPr>
      <xdr:spPr>
        <a:xfrm>
          <a:off x="19494500" y="96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109275</xdr:rowOff>
    </xdr:from>
    <xdr:ext cx="534377" cy="259045"/>
    <xdr:sp macro="" textlink="">
      <xdr:nvSpPr>
        <xdr:cNvPr id="802" name="テキスト ボックス 801"/>
        <xdr:cNvSpPr txBox="1"/>
      </xdr:nvSpPr>
      <xdr:spPr>
        <a:xfrm>
          <a:off x="19278111" y="97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12205</xdr:rowOff>
    </xdr:from>
    <xdr:to>
      <xdr:col>27</xdr:col>
      <xdr:colOff>161925</xdr:colOff>
      <xdr:row>56</xdr:row>
      <xdr:rowOff>113805</xdr:rowOff>
    </xdr:to>
    <xdr:sp macro="" textlink="">
      <xdr:nvSpPr>
        <xdr:cNvPr id="803" name="円/楕円 802"/>
        <xdr:cNvSpPr/>
      </xdr:nvSpPr>
      <xdr:spPr>
        <a:xfrm>
          <a:off x="18605500" y="96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104932</xdr:rowOff>
    </xdr:from>
    <xdr:ext cx="534377" cy="259045"/>
    <xdr:sp macro="" textlink="">
      <xdr:nvSpPr>
        <xdr:cNvPr id="804" name="テキスト ボックス 803"/>
        <xdr:cNvSpPr txBox="1"/>
      </xdr:nvSpPr>
      <xdr:spPr>
        <a:xfrm>
          <a:off x="18389111" y="97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165395</xdr:rowOff>
    </xdr:from>
    <xdr:to>
      <xdr:col>32</xdr:col>
      <xdr:colOff>187325</xdr:colOff>
      <xdr:row>77</xdr:row>
      <xdr:rowOff>69656</xdr:rowOff>
    </xdr:to>
    <xdr:cxnSp macro="">
      <xdr:nvCxnSpPr>
        <xdr:cNvPr id="832" name="直線コネクタ 831"/>
        <xdr:cNvCxnSpPr/>
      </xdr:nvCxnSpPr>
      <xdr:spPr>
        <a:xfrm>
          <a:off x="21323300" y="13195595"/>
          <a:ext cx="838200" cy="7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165395</xdr:rowOff>
    </xdr:from>
    <xdr:to>
      <xdr:col>31</xdr:col>
      <xdr:colOff>34925</xdr:colOff>
      <xdr:row>77</xdr:row>
      <xdr:rowOff>127081</xdr:rowOff>
    </xdr:to>
    <xdr:cxnSp macro="">
      <xdr:nvCxnSpPr>
        <xdr:cNvPr id="835" name="直線コネクタ 834"/>
        <xdr:cNvCxnSpPr/>
      </xdr:nvCxnSpPr>
      <xdr:spPr>
        <a:xfrm flipV="1">
          <a:off x="20434300" y="13195595"/>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127081</xdr:rowOff>
    </xdr:from>
    <xdr:to>
      <xdr:col>29</xdr:col>
      <xdr:colOff>517525</xdr:colOff>
      <xdr:row>78</xdr:row>
      <xdr:rowOff>98414</xdr:rowOff>
    </xdr:to>
    <xdr:cxnSp macro="">
      <xdr:nvCxnSpPr>
        <xdr:cNvPr id="838" name="直線コネクタ 837"/>
        <xdr:cNvCxnSpPr/>
      </xdr:nvCxnSpPr>
      <xdr:spPr>
        <a:xfrm flipV="1">
          <a:off x="19545300" y="13328731"/>
          <a:ext cx="889000" cy="14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87030</xdr:rowOff>
    </xdr:from>
    <xdr:to>
      <xdr:col>28</xdr:col>
      <xdr:colOff>314325</xdr:colOff>
      <xdr:row>78</xdr:row>
      <xdr:rowOff>98414</xdr:rowOff>
    </xdr:to>
    <xdr:cxnSp macro="">
      <xdr:nvCxnSpPr>
        <xdr:cNvPr id="841" name="直線コネクタ 840"/>
        <xdr:cNvCxnSpPr/>
      </xdr:nvCxnSpPr>
      <xdr:spPr>
        <a:xfrm>
          <a:off x="18656300" y="13460130"/>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18856</xdr:rowOff>
    </xdr:from>
    <xdr:to>
      <xdr:col>32</xdr:col>
      <xdr:colOff>238125</xdr:colOff>
      <xdr:row>77</xdr:row>
      <xdr:rowOff>120456</xdr:rowOff>
    </xdr:to>
    <xdr:sp macro="" textlink="">
      <xdr:nvSpPr>
        <xdr:cNvPr id="851" name="円/楕円 850"/>
        <xdr:cNvSpPr/>
      </xdr:nvSpPr>
      <xdr:spPr>
        <a:xfrm>
          <a:off x="22110700" y="132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105233</xdr:rowOff>
    </xdr:from>
    <xdr:ext cx="534377" cy="259045"/>
    <xdr:sp macro="" textlink="">
      <xdr:nvSpPr>
        <xdr:cNvPr id="852" name="繰出金該当値テキスト"/>
        <xdr:cNvSpPr txBox="1"/>
      </xdr:nvSpPr>
      <xdr:spPr>
        <a:xfrm>
          <a:off x="22212300" y="1313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114595</xdr:rowOff>
    </xdr:from>
    <xdr:to>
      <xdr:col>31</xdr:col>
      <xdr:colOff>85725</xdr:colOff>
      <xdr:row>77</xdr:row>
      <xdr:rowOff>44745</xdr:rowOff>
    </xdr:to>
    <xdr:sp macro="" textlink="">
      <xdr:nvSpPr>
        <xdr:cNvPr id="853" name="円/楕円 852"/>
        <xdr:cNvSpPr/>
      </xdr:nvSpPr>
      <xdr:spPr>
        <a:xfrm>
          <a:off x="21272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35872</xdr:rowOff>
    </xdr:from>
    <xdr:ext cx="534377" cy="259045"/>
    <xdr:sp macro="" textlink="">
      <xdr:nvSpPr>
        <xdr:cNvPr id="854" name="テキスト ボックス 853"/>
        <xdr:cNvSpPr txBox="1"/>
      </xdr:nvSpPr>
      <xdr:spPr>
        <a:xfrm>
          <a:off x="21056111" y="132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76281</xdr:rowOff>
    </xdr:from>
    <xdr:to>
      <xdr:col>29</xdr:col>
      <xdr:colOff>568325</xdr:colOff>
      <xdr:row>78</xdr:row>
      <xdr:rowOff>6431</xdr:rowOff>
    </xdr:to>
    <xdr:sp macro="" textlink="">
      <xdr:nvSpPr>
        <xdr:cNvPr id="855" name="円/楕円 854"/>
        <xdr:cNvSpPr/>
      </xdr:nvSpPr>
      <xdr:spPr>
        <a:xfrm>
          <a:off x="20383500" y="132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169008</xdr:rowOff>
    </xdr:from>
    <xdr:ext cx="534377" cy="259045"/>
    <xdr:sp macro="" textlink="">
      <xdr:nvSpPr>
        <xdr:cNvPr id="856" name="テキスト ボックス 855"/>
        <xdr:cNvSpPr txBox="1"/>
      </xdr:nvSpPr>
      <xdr:spPr>
        <a:xfrm>
          <a:off x="20167111" y="133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47614</xdr:rowOff>
    </xdr:from>
    <xdr:to>
      <xdr:col>28</xdr:col>
      <xdr:colOff>365125</xdr:colOff>
      <xdr:row>78</xdr:row>
      <xdr:rowOff>149214</xdr:rowOff>
    </xdr:to>
    <xdr:sp macro="" textlink="">
      <xdr:nvSpPr>
        <xdr:cNvPr id="857" name="円/楕円 856"/>
        <xdr:cNvSpPr/>
      </xdr:nvSpPr>
      <xdr:spPr>
        <a:xfrm>
          <a:off x="19494500" y="134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140341</xdr:rowOff>
    </xdr:from>
    <xdr:ext cx="534377" cy="259045"/>
    <xdr:sp macro="" textlink="">
      <xdr:nvSpPr>
        <xdr:cNvPr id="858" name="テキスト ボックス 857"/>
        <xdr:cNvSpPr txBox="1"/>
      </xdr:nvSpPr>
      <xdr:spPr>
        <a:xfrm>
          <a:off x="19278111" y="135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36230</xdr:rowOff>
    </xdr:from>
    <xdr:to>
      <xdr:col>27</xdr:col>
      <xdr:colOff>161925</xdr:colOff>
      <xdr:row>78</xdr:row>
      <xdr:rowOff>137830</xdr:rowOff>
    </xdr:to>
    <xdr:sp macro="" textlink="">
      <xdr:nvSpPr>
        <xdr:cNvPr id="859" name="円/楕円 858"/>
        <xdr:cNvSpPr/>
      </xdr:nvSpPr>
      <xdr:spPr>
        <a:xfrm>
          <a:off x="18605500" y="134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128957</xdr:rowOff>
    </xdr:from>
    <xdr:ext cx="534377" cy="259045"/>
    <xdr:sp macro="" textlink="">
      <xdr:nvSpPr>
        <xdr:cNvPr id="860" name="テキスト ボックス 859"/>
        <xdr:cNvSpPr txBox="1"/>
      </xdr:nvSpPr>
      <xdr:spPr>
        <a:xfrm>
          <a:off x="18389111" y="13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主な構成項目である人件費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57,900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、人件費は</a:t>
          </a:r>
          <a:r>
            <a:rPr kumimoji="1" lang="ja-JP" altLang="ja-JP" sz="1300">
              <a:solidFill>
                <a:schemeClr val="dk1"/>
              </a:solidFill>
              <a:effectLst/>
              <a:latin typeface="+mn-lt"/>
              <a:ea typeface="+mn-ea"/>
              <a:cs typeface="+mn-cs"/>
            </a:rPr>
            <a:t>微増傾向にある</a:t>
          </a:r>
          <a:r>
            <a:rPr kumimoji="1" lang="ja-JP" altLang="en-US" sz="1300">
              <a:solidFill>
                <a:schemeClr val="dk1"/>
              </a:solidFill>
              <a:effectLst/>
              <a:latin typeface="+mn-lt"/>
              <a:ea typeface="+mn-ea"/>
              <a:cs typeface="+mn-cs"/>
            </a:rPr>
            <a:t>ものの、平成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、職員構成の変動等により</a:t>
          </a:r>
          <a:r>
            <a:rPr kumimoji="1" lang="ja-JP" altLang="en-US" sz="1300">
              <a:solidFill>
                <a:schemeClr val="dk1"/>
              </a:solidFill>
              <a:effectLst/>
              <a:latin typeface="+mn-lt"/>
              <a:ea typeface="+mn-ea"/>
              <a:cs typeface="+mn-cs"/>
            </a:rPr>
            <a:t>住民一人当たりの人件費が</a:t>
          </a:r>
          <a:r>
            <a:rPr kumimoji="1" lang="en-US" altLang="ja-JP" sz="1300">
              <a:solidFill>
                <a:schemeClr val="dk1"/>
              </a:solidFill>
              <a:effectLst/>
              <a:latin typeface="+mn-lt"/>
              <a:ea typeface="+mn-ea"/>
              <a:cs typeface="+mn-cs"/>
            </a:rPr>
            <a:t>1,196</a:t>
          </a:r>
          <a:r>
            <a:rPr kumimoji="1" lang="ja-JP" altLang="ja-JP" sz="1300">
              <a:solidFill>
                <a:schemeClr val="dk1"/>
              </a:solidFill>
              <a:effectLst/>
              <a:latin typeface="+mn-lt"/>
              <a:ea typeface="+mn-ea"/>
              <a:cs typeface="+mn-cs"/>
            </a:rPr>
            <a:t>千円減少</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時間外勤務の縮減に向けた取組を継続的に実施し、人件費の削減に努める。</a:t>
          </a:r>
          <a:r>
            <a:rPr kumimoji="1" lang="ja-JP" altLang="en-US" sz="1300">
              <a:solidFill>
                <a:schemeClr val="dk1"/>
              </a:solidFill>
              <a:effectLst/>
              <a:latin typeface="+mn-lt"/>
              <a:ea typeface="+mn-ea"/>
              <a:cs typeface="+mn-cs"/>
            </a:rPr>
            <a:t>次に金額の大きい扶助費は住民一人当たり</a:t>
          </a:r>
          <a:r>
            <a:rPr kumimoji="1" lang="en-US" altLang="ja-JP" sz="1300">
              <a:solidFill>
                <a:schemeClr val="dk1"/>
              </a:solidFill>
              <a:effectLst/>
              <a:latin typeface="+mn-lt"/>
              <a:ea typeface="+mn-ea"/>
              <a:cs typeface="+mn-cs"/>
            </a:rPr>
            <a:t>91,805</a:t>
          </a:r>
          <a:r>
            <a:rPr kumimoji="1" lang="ja-JP" altLang="en-US" sz="1300">
              <a:solidFill>
                <a:schemeClr val="dk1"/>
              </a:solidFill>
              <a:effectLst/>
              <a:latin typeface="+mn-lt"/>
              <a:ea typeface="+mn-ea"/>
              <a:cs typeface="+mn-cs"/>
            </a:rPr>
            <a:t>円である。近年では、民間認可保育所等の施設整備等に要する費用の補助、障害者自立支援給付の増加が著しく、一貫して住民一人あたりの扶助費が増加している。</a:t>
          </a:r>
          <a:r>
            <a:rPr kumimoji="1" lang="ja-JP" altLang="ja-JP" sz="1300">
              <a:solidFill>
                <a:schemeClr val="dk1"/>
              </a:solidFill>
              <a:effectLst/>
              <a:latin typeface="+mn-lt"/>
              <a:ea typeface="+mn-ea"/>
              <a:cs typeface="+mn-cs"/>
            </a:rPr>
            <a:t>類似団体平均と比べると低い水準にはある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、健全財政の維持に努</a:t>
          </a:r>
          <a:r>
            <a:rPr kumimoji="1" lang="ja-JP" altLang="en-US" sz="1300">
              <a:solidFill>
                <a:schemeClr val="dk1"/>
              </a:solidFill>
              <a:effectLst/>
              <a:latin typeface="+mn-lt"/>
              <a:ea typeface="+mn-ea"/>
              <a:cs typeface="+mn-cs"/>
            </a:rPr>
            <a:t>め</a:t>
          </a:r>
          <a:r>
            <a:rPr kumimoji="1" lang="ja-JP" altLang="ja-JP" sz="1300">
              <a:solidFill>
                <a:schemeClr val="dk1"/>
              </a:solidFill>
              <a:effectLst/>
              <a:latin typeface="+mn-lt"/>
              <a:ea typeface="+mn-ea"/>
              <a:cs typeface="+mn-cs"/>
            </a:rPr>
            <a:t>、今後の負担の増大に備える。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en-US" sz="1300">
              <a:solidFill>
                <a:schemeClr val="dk1"/>
              </a:solidFill>
              <a:effectLst/>
              <a:latin typeface="+mn-lt"/>
              <a:ea typeface="+mn-ea"/>
              <a:cs typeface="+mn-cs"/>
            </a:rPr>
            <a:t>　</a:t>
          </a:r>
          <a:r>
            <a:rPr lang="ja-JP" altLang="en-US" sz="1300">
              <a:effectLst/>
            </a:rPr>
            <a:t>普通建設事業費は住民一人当たり</a:t>
          </a:r>
          <a:r>
            <a:rPr lang="en-US" altLang="ja-JP" sz="1300">
              <a:effectLst/>
            </a:rPr>
            <a:t>47,067</a:t>
          </a:r>
          <a:r>
            <a:rPr lang="ja-JP" altLang="en-US" sz="1300">
              <a:effectLst/>
            </a:rPr>
            <a:t>円となり、類似団体平均を下回った。これは、武蔵浦和駅第３街区市街地再開発事業の進捗状況の進行などを背景に、前年度比で事業費が減少したことなどによるものである。今後も事業の選択と集中、そして事業費の平準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1,281,414
1,260,267
217.43
462,254,253
452,230,687
2,379,672
255,313,065
432,798,108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92347</xdr:rowOff>
    </xdr:from>
    <xdr:to>
      <xdr:col>6</xdr:col>
      <xdr:colOff>511175</xdr:colOff>
      <xdr:row>34</xdr:row>
      <xdr:rowOff>169092</xdr:rowOff>
    </xdr:to>
    <xdr:cxnSp macro="">
      <xdr:nvCxnSpPr>
        <xdr:cNvPr id="63" name="直線コネクタ 62"/>
        <xdr:cNvCxnSpPr/>
      </xdr:nvCxnSpPr>
      <xdr:spPr>
        <a:xfrm>
          <a:off x="3797300" y="5921647"/>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92347</xdr:rowOff>
    </xdr:from>
    <xdr:to>
      <xdr:col>5</xdr:col>
      <xdr:colOff>358775</xdr:colOff>
      <xdr:row>34</xdr:row>
      <xdr:rowOff>156028</xdr:rowOff>
    </xdr:to>
    <xdr:cxnSp macro="">
      <xdr:nvCxnSpPr>
        <xdr:cNvPr id="66" name="直線コネクタ 65"/>
        <xdr:cNvCxnSpPr/>
      </xdr:nvCxnSpPr>
      <xdr:spPr>
        <a:xfrm flipV="1">
          <a:off x="2908300" y="592164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156028</xdr:rowOff>
    </xdr:from>
    <xdr:to>
      <xdr:col>4</xdr:col>
      <xdr:colOff>155575</xdr:colOff>
      <xdr:row>34</xdr:row>
      <xdr:rowOff>159294</xdr:rowOff>
    </xdr:to>
    <xdr:cxnSp macro="">
      <xdr:nvCxnSpPr>
        <xdr:cNvPr id="69" name="直線コネクタ 68"/>
        <xdr:cNvCxnSpPr/>
      </xdr:nvCxnSpPr>
      <xdr:spPr>
        <a:xfrm flipV="1">
          <a:off x="2019300" y="59853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159294</xdr:rowOff>
    </xdr:from>
    <xdr:to>
      <xdr:col>2</xdr:col>
      <xdr:colOff>638175</xdr:colOff>
      <xdr:row>35</xdr:row>
      <xdr:rowOff>56424</xdr:rowOff>
    </xdr:to>
    <xdr:cxnSp macro="">
      <xdr:nvCxnSpPr>
        <xdr:cNvPr id="72" name="直線コネクタ 71"/>
        <xdr:cNvCxnSpPr/>
      </xdr:nvCxnSpPr>
      <xdr:spPr>
        <a:xfrm flipV="1">
          <a:off x="1130300" y="59885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118292</xdr:rowOff>
    </xdr:from>
    <xdr:to>
      <xdr:col>6</xdr:col>
      <xdr:colOff>561975</xdr:colOff>
      <xdr:row>35</xdr:row>
      <xdr:rowOff>48442</xdr:rowOff>
    </xdr:to>
    <xdr:sp macro="" textlink="">
      <xdr:nvSpPr>
        <xdr:cNvPr id="82" name="円/楕円 81"/>
        <xdr:cNvSpPr/>
      </xdr:nvSpPr>
      <xdr:spPr>
        <a:xfrm>
          <a:off x="45847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141169</xdr:rowOff>
    </xdr:from>
    <xdr:ext cx="469744" cy="259045"/>
    <xdr:sp macro="" textlink="">
      <xdr:nvSpPr>
        <xdr:cNvPr id="83" name="議会費該当値テキスト"/>
        <xdr:cNvSpPr txBox="1"/>
      </xdr:nvSpPr>
      <xdr:spPr>
        <a:xfrm>
          <a:off x="4686300" y="57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41547</xdr:rowOff>
    </xdr:from>
    <xdr:to>
      <xdr:col>5</xdr:col>
      <xdr:colOff>409575</xdr:colOff>
      <xdr:row>34</xdr:row>
      <xdr:rowOff>143147</xdr:rowOff>
    </xdr:to>
    <xdr:sp macro="" textlink="">
      <xdr:nvSpPr>
        <xdr:cNvPr id="84" name="円/楕円 83"/>
        <xdr:cNvSpPr/>
      </xdr:nvSpPr>
      <xdr:spPr>
        <a:xfrm>
          <a:off x="37465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159674</xdr:rowOff>
    </xdr:from>
    <xdr:ext cx="469744" cy="259045"/>
    <xdr:sp macro="" textlink="">
      <xdr:nvSpPr>
        <xdr:cNvPr id="85" name="テキスト ボックス 84"/>
        <xdr:cNvSpPr txBox="1"/>
      </xdr:nvSpPr>
      <xdr:spPr>
        <a:xfrm>
          <a:off x="3562427" y="564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105228</xdr:rowOff>
    </xdr:from>
    <xdr:to>
      <xdr:col>4</xdr:col>
      <xdr:colOff>206375</xdr:colOff>
      <xdr:row>35</xdr:row>
      <xdr:rowOff>35378</xdr:rowOff>
    </xdr:to>
    <xdr:sp macro="" textlink="">
      <xdr:nvSpPr>
        <xdr:cNvPr id="86" name="円/楕円 85"/>
        <xdr:cNvSpPr/>
      </xdr:nvSpPr>
      <xdr:spPr>
        <a:xfrm>
          <a:off x="2857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51905</xdr:rowOff>
    </xdr:from>
    <xdr:ext cx="469744" cy="259045"/>
    <xdr:sp macro="" textlink="">
      <xdr:nvSpPr>
        <xdr:cNvPr id="87" name="テキスト ボックス 86"/>
        <xdr:cNvSpPr txBox="1"/>
      </xdr:nvSpPr>
      <xdr:spPr>
        <a:xfrm>
          <a:off x="2673427"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108494</xdr:rowOff>
    </xdr:from>
    <xdr:to>
      <xdr:col>3</xdr:col>
      <xdr:colOff>3175</xdr:colOff>
      <xdr:row>35</xdr:row>
      <xdr:rowOff>38644</xdr:rowOff>
    </xdr:to>
    <xdr:sp macro="" textlink="">
      <xdr:nvSpPr>
        <xdr:cNvPr id="88" name="円/楕円 87"/>
        <xdr:cNvSpPr/>
      </xdr:nvSpPr>
      <xdr:spPr>
        <a:xfrm>
          <a:off x="196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55171</xdr:rowOff>
    </xdr:from>
    <xdr:ext cx="469744" cy="259045"/>
    <xdr:sp macro="" textlink="">
      <xdr:nvSpPr>
        <xdr:cNvPr id="89" name="テキスト ボックス 88"/>
        <xdr:cNvSpPr txBox="1"/>
      </xdr:nvSpPr>
      <xdr:spPr>
        <a:xfrm>
          <a:off x="1784427"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5624</xdr:rowOff>
    </xdr:from>
    <xdr:to>
      <xdr:col>1</xdr:col>
      <xdr:colOff>485775</xdr:colOff>
      <xdr:row>35</xdr:row>
      <xdr:rowOff>107224</xdr:rowOff>
    </xdr:to>
    <xdr:sp macro="" textlink="">
      <xdr:nvSpPr>
        <xdr:cNvPr id="90" name="円/楕円 89"/>
        <xdr:cNvSpPr/>
      </xdr:nvSpPr>
      <xdr:spPr>
        <a:xfrm>
          <a:off x="1079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123751</xdr:rowOff>
    </xdr:from>
    <xdr:ext cx="469744" cy="259045"/>
    <xdr:sp macro="" textlink="">
      <xdr:nvSpPr>
        <xdr:cNvPr id="91" name="テキスト ボックス 90"/>
        <xdr:cNvSpPr txBox="1"/>
      </xdr:nvSpPr>
      <xdr:spPr>
        <a:xfrm>
          <a:off x="895427" y="57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102850</xdr:rowOff>
    </xdr:from>
    <xdr:to>
      <xdr:col>6</xdr:col>
      <xdr:colOff>511175</xdr:colOff>
      <xdr:row>56</xdr:row>
      <xdr:rowOff>64857</xdr:rowOff>
    </xdr:to>
    <xdr:cxnSp macro="">
      <xdr:nvCxnSpPr>
        <xdr:cNvPr id="119" name="直線コネクタ 118"/>
        <xdr:cNvCxnSpPr/>
      </xdr:nvCxnSpPr>
      <xdr:spPr>
        <a:xfrm>
          <a:off x="3797300" y="9532600"/>
          <a:ext cx="8382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102850</xdr:rowOff>
    </xdr:from>
    <xdr:to>
      <xdr:col>5</xdr:col>
      <xdr:colOff>358775</xdr:colOff>
      <xdr:row>55</xdr:row>
      <xdr:rowOff>133482</xdr:rowOff>
    </xdr:to>
    <xdr:cxnSp macro="">
      <xdr:nvCxnSpPr>
        <xdr:cNvPr id="122" name="直線コネクタ 121"/>
        <xdr:cNvCxnSpPr/>
      </xdr:nvCxnSpPr>
      <xdr:spPr>
        <a:xfrm flipV="1">
          <a:off x="2908300" y="953260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51826</xdr:rowOff>
    </xdr:from>
    <xdr:to>
      <xdr:col>4</xdr:col>
      <xdr:colOff>155575</xdr:colOff>
      <xdr:row>55</xdr:row>
      <xdr:rowOff>133482</xdr:rowOff>
    </xdr:to>
    <xdr:cxnSp macro="">
      <xdr:nvCxnSpPr>
        <xdr:cNvPr id="125" name="直線コネクタ 124"/>
        <xdr:cNvCxnSpPr/>
      </xdr:nvCxnSpPr>
      <xdr:spPr>
        <a:xfrm>
          <a:off x="2019300" y="9481576"/>
          <a:ext cx="8890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51826</xdr:rowOff>
    </xdr:from>
    <xdr:to>
      <xdr:col>2</xdr:col>
      <xdr:colOff>638175</xdr:colOff>
      <xdr:row>56</xdr:row>
      <xdr:rowOff>46568</xdr:rowOff>
    </xdr:to>
    <xdr:cxnSp macro="">
      <xdr:nvCxnSpPr>
        <xdr:cNvPr id="128" name="直線コネクタ 127"/>
        <xdr:cNvCxnSpPr/>
      </xdr:nvCxnSpPr>
      <xdr:spPr>
        <a:xfrm flipV="1">
          <a:off x="1130300" y="9481576"/>
          <a:ext cx="889000" cy="16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14057</xdr:rowOff>
    </xdr:from>
    <xdr:to>
      <xdr:col>6</xdr:col>
      <xdr:colOff>561975</xdr:colOff>
      <xdr:row>56</xdr:row>
      <xdr:rowOff>115657</xdr:rowOff>
    </xdr:to>
    <xdr:sp macro="" textlink="">
      <xdr:nvSpPr>
        <xdr:cNvPr id="138" name="円/楕円 137"/>
        <xdr:cNvSpPr/>
      </xdr:nvSpPr>
      <xdr:spPr>
        <a:xfrm>
          <a:off x="4584700" y="96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163934</xdr:rowOff>
    </xdr:from>
    <xdr:ext cx="534377" cy="259045"/>
    <xdr:sp macro="" textlink="">
      <xdr:nvSpPr>
        <xdr:cNvPr id="139" name="総務費該当値テキスト"/>
        <xdr:cNvSpPr txBox="1"/>
      </xdr:nvSpPr>
      <xdr:spPr>
        <a:xfrm>
          <a:off x="4686300" y="9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52050</xdr:rowOff>
    </xdr:from>
    <xdr:to>
      <xdr:col>5</xdr:col>
      <xdr:colOff>409575</xdr:colOff>
      <xdr:row>55</xdr:row>
      <xdr:rowOff>153650</xdr:rowOff>
    </xdr:to>
    <xdr:sp macro="" textlink="">
      <xdr:nvSpPr>
        <xdr:cNvPr id="140" name="円/楕円 139"/>
        <xdr:cNvSpPr/>
      </xdr:nvSpPr>
      <xdr:spPr>
        <a:xfrm>
          <a:off x="3746500" y="94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144777</xdr:rowOff>
    </xdr:from>
    <xdr:ext cx="534377" cy="259045"/>
    <xdr:sp macro="" textlink="">
      <xdr:nvSpPr>
        <xdr:cNvPr id="141" name="テキスト ボックス 140"/>
        <xdr:cNvSpPr txBox="1"/>
      </xdr:nvSpPr>
      <xdr:spPr>
        <a:xfrm>
          <a:off x="3530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82682</xdr:rowOff>
    </xdr:from>
    <xdr:to>
      <xdr:col>4</xdr:col>
      <xdr:colOff>206375</xdr:colOff>
      <xdr:row>56</xdr:row>
      <xdr:rowOff>12832</xdr:rowOff>
    </xdr:to>
    <xdr:sp macro="" textlink="">
      <xdr:nvSpPr>
        <xdr:cNvPr id="142" name="円/楕円 141"/>
        <xdr:cNvSpPr/>
      </xdr:nvSpPr>
      <xdr:spPr>
        <a:xfrm>
          <a:off x="28575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3959</xdr:rowOff>
    </xdr:from>
    <xdr:ext cx="534377" cy="259045"/>
    <xdr:sp macro="" textlink="">
      <xdr:nvSpPr>
        <xdr:cNvPr id="143" name="テキスト ボックス 142"/>
        <xdr:cNvSpPr txBox="1"/>
      </xdr:nvSpPr>
      <xdr:spPr>
        <a:xfrm>
          <a:off x="2641111" y="96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1026</xdr:rowOff>
    </xdr:from>
    <xdr:to>
      <xdr:col>3</xdr:col>
      <xdr:colOff>3175</xdr:colOff>
      <xdr:row>55</xdr:row>
      <xdr:rowOff>102626</xdr:rowOff>
    </xdr:to>
    <xdr:sp macro="" textlink="">
      <xdr:nvSpPr>
        <xdr:cNvPr id="144" name="円/楕円 143"/>
        <xdr:cNvSpPr/>
      </xdr:nvSpPr>
      <xdr:spPr>
        <a:xfrm>
          <a:off x="1968500" y="94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93753</xdr:rowOff>
    </xdr:from>
    <xdr:ext cx="534377" cy="259045"/>
    <xdr:sp macro="" textlink="">
      <xdr:nvSpPr>
        <xdr:cNvPr id="145" name="テキスト ボックス 144"/>
        <xdr:cNvSpPr txBox="1"/>
      </xdr:nvSpPr>
      <xdr:spPr>
        <a:xfrm>
          <a:off x="1752111" y="952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167218</xdr:rowOff>
    </xdr:from>
    <xdr:to>
      <xdr:col>1</xdr:col>
      <xdr:colOff>485775</xdr:colOff>
      <xdr:row>56</xdr:row>
      <xdr:rowOff>97368</xdr:rowOff>
    </xdr:to>
    <xdr:sp macro="" textlink="">
      <xdr:nvSpPr>
        <xdr:cNvPr id="146" name="円/楕円 145"/>
        <xdr:cNvSpPr/>
      </xdr:nvSpPr>
      <xdr:spPr>
        <a:xfrm>
          <a:off x="1079500" y="95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88495</xdr:rowOff>
    </xdr:from>
    <xdr:ext cx="534377" cy="259045"/>
    <xdr:sp macro="" textlink="">
      <xdr:nvSpPr>
        <xdr:cNvPr id="147" name="テキスト ボックス 146"/>
        <xdr:cNvSpPr txBox="1"/>
      </xdr:nvSpPr>
      <xdr:spPr>
        <a:xfrm>
          <a:off x="863111" y="968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44755</xdr:rowOff>
    </xdr:from>
    <xdr:to>
      <xdr:col>6</xdr:col>
      <xdr:colOff>511175</xdr:colOff>
      <xdr:row>78</xdr:row>
      <xdr:rowOff>93142</xdr:rowOff>
    </xdr:to>
    <xdr:cxnSp macro="">
      <xdr:nvCxnSpPr>
        <xdr:cNvPr id="179" name="直線コネクタ 178"/>
        <xdr:cNvCxnSpPr/>
      </xdr:nvCxnSpPr>
      <xdr:spPr>
        <a:xfrm flipV="1">
          <a:off x="3797300" y="13417855"/>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93142</xdr:rowOff>
    </xdr:from>
    <xdr:to>
      <xdr:col>5</xdr:col>
      <xdr:colOff>358775</xdr:colOff>
      <xdr:row>78</xdr:row>
      <xdr:rowOff>158859</xdr:rowOff>
    </xdr:to>
    <xdr:cxnSp macro="">
      <xdr:nvCxnSpPr>
        <xdr:cNvPr id="182" name="直線コネクタ 181"/>
        <xdr:cNvCxnSpPr/>
      </xdr:nvCxnSpPr>
      <xdr:spPr>
        <a:xfrm flipV="1">
          <a:off x="2908300" y="13466242"/>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158859</xdr:rowOff>
    </xdr:from>
    <xdr:to>
      <xdr:col>4</xdr:col>
      <xdr:colOff>155575</xdr:colOff>
      <xdr:row>79</xdr:row>
      <xdr:rowOff>84737</xdr:rowOff>
    </xdr:to>
    <xdr:cxnSp macro="">
      <xdr:nvCxnSpPr>
        <xdr:cNvPr id="185" name="直線コネクタ 184"/>
        <xdr:cNvCxnSpPr/>
      </xdr:nvCxnSpPr>
      <xdr:spPr>
        <a:xfrm flipV="1">
          <a:off x="2019300" y="13531959"/>
          <a:ext cx="889000" cy="9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73482</xdr:rowOff>
    </xdr:from>
    <xdr:to>
      <xdr:col>2</xdr:col>
      <xdr:colOff>638175</xdr:colOff>
      <xdr:row>79</xdr:row>
      <xdr:rowOff>84737</xdr:rowOff>
    </xdr:to>
    <xdr:cxnSp macro="">
      <xdr:nvCxnSpPr>
        <xdr:cNvPr id="188" name="直線コネクタ 187"/>
        <xdr:cNvCxnSpPr/>
      </xdr:nvCxnSpPr>
      <xdr:spPr>
        <a:xfrm>
          <a:off x="1130300" y="13618032"/>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165405</xdr:rowOff>
    </xdr:from>
    <xdr:to>
      <xdr:col>6</xdr:col>
      <xdr:colOff>561975</xdr:colOff>
      <xdr:row>78</xdr:row>
      <xdr:rowOff>95555</xdr:rowOff>
    </xdr:to>
    <xdr:sp macro="" textlink="">
      <xdr:nvSpPr>
        <xdr:cNvPr id="198" name="円/楕円 197"/>
        <xdr:cNvSpPr/>
      </xdr:nvSpPr>
      <xdr:spPr>
        <a:xfrm>
          <a:off x="45847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143832</xdr:rowOff>
    </xdr:from>
    <xdr:ext cx="599010" cy="259045"/>
    <xdr:sp macro="" textlink="">
      <xdr:nvSpPr>
        <xdr:cNvPr id="199" name="民生費該当値テキスト"/>
        <xdr:cNvSpPr txBox="1"/>
      </xdr:nvSpPr>
      <xdr:spPr>
        <a:xfrm>
          <a:off x="4686300" y="1334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42342</xdr:rowOff>
    </xdr:from>
    <xdr:to>
      <xdr:col>5</xdr:col>
      <xdr:colOff>409575</xdr:colOff>
      <xdr:row>78</xdr:row>
      <xdr:rowOff>143942</xdr:rowOff>
    </xdr:to>
    <xdr:sp macro="" textlink="">
      <xdr:nvSpPr>
        <xdr:cNvPr id="200" name="円/楕円 199"/>
        <xdr:cNvSpPr/>
      </xdr:nvSpPr>
      <xdr:spPr>
        <a:xfrm>
          <a:off x="3746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135069</xdr:rowOff>
    </xdr:from>
    <xdr:ext cx="599010" cy="259045"/>
    <xdr:sp macro="" textlink="">
      <xdr:nvSpPr>
        <xdr:cNvPr id="201" name="テキスト ボックス 200"/>
        <xdr:cNvSpPr txBox="1"/>
      </xdr:nvSpPr>
      <xdr:spPr>
        <a:xfrm>
          <a:off x="3497794" y="135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108059</xdr:rowOff>
    </xdr:from>
    <xdr:to>
      <xdr:col>4</xdr:col>
      <xdr:colOff>206375</xdr:colOff>
      <xdr:row>79</xdr:row>
      <xdr:rowOff>38209</xdr:rowOff>
    </xdr:to>
    <xdr:sp macro="" textlink="">
      <xdr:nvSpPr>
        <xdr:cNvPr id="202" name="円/楕円 201"/>
        <xdr:cNvSpPr/>
      </xdr:nvSpPr>
      <xdr:spPr>
        <a:xfrm>
          <a:off x="2857500" y="13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29336</xdr:rowOff>
    </xdr:from>
    <xdr:ext cx="599010" cy="259045"/>
    <xdr:sp macro="" textlink="">
      <xdr:nvSpPr>
        <xdr:cNvPr id="203" name="テキスト ボックス 202"/>
        <xdr:cNvSpPr txBox="1"/>
      </xdr:nvSpPr>
      <xdr:spPr>
        <a:xfrm>
          <a:off x="2608794" y="1357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33937</xdr:rowOff>
    </xdr:from>
    <xdr:to>
      <xdr:col>3</xdr:col>
      <xdr:colOff>3175</xdr:colOff>
      <xdr:row>79</xdr:row>
      <xdr:rowOff>135537</xdr:rowOff>
    </xdr:to>
    <xdr:sp macro="" textlink="">
      <xdr:nvSpPr>
        <xdr:cNvPr id="204" name="円/楕円 203"/>
        <xdr:cNvSpPr/>
      </xdr:nvSpPr>
      <xdr:spPr>
        <a:xfrm>
          <a:off x="1968500" y="135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126664</xdr:rowOff>
    </xdr:from>
    <xdr:ext cx="599010" cy="259045"/>
    <xdr:sp macro="" textlink="">
      <xdr:nvSpPr>
        <xdr:cNvPr id="205" name="テキスト ボックス 204"/>
        <xdr:cNvSpPr txBox="1"/>
      </xdr:nvSpPr>
      <xdr:spPr>
        <a:xfrm>
          <a:off x="1719794" y="136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22682</xdr:rowOff>
    </xdr:from>
    <xdr:to>
      <xdr:col>1</xdr:col>
      <xdr:colOff>485775</xdr:colOff>
      <xdr:row>79</xdr:row>
      <xdr:rowOff>124282</xdr:rowOff>
    </xdr:to>
    <xdr:sp macro="" textlink="">
      <xdr:nvSpPr>
        <xdr:cNvPr id="206" name="円/楕円 205"/>
        <xdr:cNvSpPr/>
      </xdr:nvSpPr>
      <xdr:spPr>
        <a:xfrm>
          <a:off x="10795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115409</xdr:rowOff>
    </xdr:from>
    <xdr:ext cx="599010" cy="259045"/>
    <xdr:sp macro="" textlink="">
      <xdr:nvSpPr>
        <xdr:cNvPr id="207" name="テキスト ボックス 206"/>
        <xdr:cNvSpPr txBox="1"/>
      </xdr:nvSpPr>
      <xdr:spPr>
        <a:xfrm>
          <a:off x="830794" y="136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80302</xdr:rowOff>
    </xdr:from>
    <xdr:to>
      <xdr:col>6</xdr:col>
      <xdr:colOff>511175</xdr:colOff>
      <xdr:row>97</xdr:row>
      <xdr:rowOff>105600</xdr:rowOff>
    </xdr:to>
    <xdr:cxnSp macro="">
      <xdr:nvCxnSpPr>
        <xdr:cNvPr id="237" name="直線コネクタ 236"/>
        <xdr:cNvCxnSpPr/>
      </xdr:nvCxnSpPr>
      <xdr:spPr>
        <a:xfrm>
          <a:off x="3797300" y="16710952"/>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142063</xdr:rowOff>
    </xdr:from>
    <xdr:to>
      <xdr:col>5</xdr:col>
      <xdr:colOff>358775</xdr:colOff>
      <xdr:row>97</xdr:row>
      <xdr:rowOff>80302</xdr:rowOff>
    </xdr:to>
    <xdr:cxnSp macro="">
      <xdr:nvCxnSpPr>
        <xdr:cNvPr id="240" name="直線コネクタ 239"/>
        <xdr:cNvCxnSpPr/>
      </xdr:nvCxnSpPr>
      <xdr:spPr>
        <a:xfrm>
          <a:off x="2908300" y="16258363"/>
          <a:ext cx="889000" cy="4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142063</xdr:rowOff>
    </xdr:from>
    <xdr:to>
      <xdr:col>4</xdr:col>
      <xdr:colOff>155575</xdr:colOff>
      <xdr:row>96</xdr:row>
      <xdr:rowOff>19075</xdr:rowOff>
    </xdr:to>
    <xdr:cxnSp macro="">
      <xdr:nvCxnSpPr>
        <xdr:cNvPr id="243" name="直線コネクタ 242"/>
        <xdr:cNvCxnSpPr/>
      </xdr:nvCxnSpPr>
      <xdr:spPr>
        <a:xfrm flipV="1">
          <a:off x="2019300" y="16258363"/>
          <a:ext cx="889000" cy="2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89006</xdr:rowOff>
    </xdr:from>
    <xdr:ext cx="534377" cy="259045"/>
    <xdr:sp macro="" textlink="">
      <xdr:nvSpPr>
        <xdr:cNvPr id="245" name="テキスト ボックス 244"/>
        <xdr:cNvSpPr txBox="1"/>
      </xdr:nvSpPr>
      <xdr:spPr>
        <a:xfrm>
          <a:off x="2641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19075</xdr:rowOff>
    </xdr:from>
    <xdr:to>
      <xdr:col>2</xdr:col>
      <xdr:colOff>638175</xdr:colOff>
      <xdr:row>97</xdr:row>
      <xdr:rowOff>4026</xdr:rowOff>
    </xdr:to>
    <xdr:cxnSp macro="">
      <xdr:nvCxnSpPr>
        <xdr:cNvPr id="246" name="直線コネクタ 245"/>
        <xdr:cNvCxnSpPr/>
      </xdr:nvCxnSpPr>
      <xdr:spPr>
        <a:xfrm flipV="1">
          <a:off x="1130300" y="16478275"/>
          <a:ext cx="889000" cy="1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159148</xdr:rowOff>
    </xdr:from>
    <xdr:ext cx="534377" cy="259045"/>
    <xdr:sp macro="" textlink="">
      <xdr:nvSpPr>
        <xdr:cNvPr id="248" name="テキスト ボックス 247"/>
        <xdr:cNvSpPr txBox="1"/>
      </xdr:nvSpPr>
      <xdr:spPr>
        <a:xfrm>
          <a:off x="1752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54800</xdr:rowOff>
    </xdr:from>
    <xdr:to>
      <xdr:col>6</xdr:col>
      <xdr:colOff>561975</xdr:colOff>
      <xdr:row>97</xdr:row>
      <xdr:rowOff>156400</xdr:rowOff>
    </xdr:to>
    <xdr:sp macro="" textlink="">
      <xdr:nvSpPr>
        <xdr:cNvPr id="256" name="円/楕円 255"/>
        <xdr:cNvSpPr/>
      </xdr:nvSpPr>
      <xdr:spPr>
        <a:xfrm>
          <a:off x="45847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33227</xdr:rowOff>
    </xdr:from>
    <xdr:ext cx="534377" cy="259045"/>
    <xdr:sp macro="" textlink="">
      <xdr:nvSpPr>
        <xdr:cNvPr id="257" name="衛生費該当値テキスト"/>
        <xdr:cNvSpPr txBox="1"/>
      </xdr:nvSpPr>
      <xdr:spPr>
        <a:xfrm>
          <a:off x="4686300" y="166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29502</xdr:rowOff>
    </xdr:from>
    <xdr:to>
      <xdr:col>5</xdr:col>
      <xdr:colOff>409575</xdr:colOff>
      <xdr:row>97</xdr:row>
      <xdr:rowOff>131102</xdr:rowOff>
    </xdr:to>
    <xdr:sp macro="" textlink="">
      <xdr:nvSpPr>
        <xdr:cNvPr id="258" name="円/楕円 257"/>
        <xdr:cNvSpPr/>
      </xdr:nvSpPr>
      <xdr:spPr>
        <a:xfrm>
          <a:off x="3746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122229</xdr:rowOff>
    </xdr:from>
    <xdr:ext cx="534377" cy="259045"/>
    <xdr:sp macro="" textlink="">
      <xdr:nvSpPr>
        <xdr:cNvPr id="259" name="テキスト ボックス 258"/>
        <xdr:cNvSpPr txBox="1"/>
      </xdr:nvSpPr>
      <xdr:spPr>
        <a:xfrm>
          <a:off x="3530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91263</xdr:rowOff>
    </xdr:from>
    <xdr:to>
      <xdr:col>4</xdr:col>
      <xdr:colOff>206375</xdr:colOff>
      <xdr:row>95</xdr:row>
      <xdr:rowOff>21413</xdr:rowOff>
    </xdr:to>
    <xdr:sp macro="" textlink="">
      <xdr:nvSpPr>
        <xdr:cNvPr id="260" name="円/楕円 259"/>
        <xdr:cNvSpPr/>
      </xdr:nvSpPr>
      <xdr:spPr>
        <a:xfrm>
          <a:off x="2857500" y="162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37940</xdr:rowOff>
    </xdr:from>
    <xdr:ext cx="534377" cy="259045"/>
    <xdr:sp macro="" textlink="">
      <xdr:nvSpPr>
        <xdr:cNvPr id="261" name="テキスト ボックス 260"/>
        <xdr:cNvSpPr txBox="1"/>
      </xdr:nvSpPr>
      <xdr:spPr>
        <a:xfrm>
          <a:off x="2641111" y="159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139725</xdr:rowOff>
    </xdr:from>
    <xdr:to>
      <xdr:col>3</xdr:col>
      <xdr:colOff>3175</xdr:colOff>
      <xdr:row>96</xdr:row>
      <xdr:rowOff>69875</xdr:rowOff>
    </xdr:to>
    <xdr:sp macro="" textlink="">
      <xdr:nvSpPr>
        <xdr:cNvPr id="262" name="円/楕円 261"/>
        <xdr:cNvSpPr/>
      </xdr:nvSpPr>
      <xdr:spPr>
        <a:xfrm>
          <a:off x="1968500" y="164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86402</xdr:rowOff>
    </xdr:from>
    <xdr:ext cx="534377" cy="259045"/>
    <xdr:sp macro="" textlink="">
      <xdr:nvSpPr>
        <xdr:cNvPr id="263" name="テキスト ボックス 262"/>
        <xdr:cNvSpPr txBox="1"/>
      </xdr:nvSpPr>
      <xdr:spPr>
        <a:xfrm>
          <a:off x="1752111" y="162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124676</xdr:rowOff>
    </xdr:from>
    <xdr:to>
      <xdr:col>1</xdr:col>
      <xdr:colOff>485775</xdr:colOff>
      <xdr:row>97</xdr:row>
      <xdr:rowOff>54826</xdr:rowOff>
    </xdr:to>
    <xdr:sp macro="" textlink="">
      <xdr:nvSpPr>
        <xdr:cNvPr id="264" name="円/楕円 263"/>
        <xdr:cNvSpPr/>
      </xdr:nvSpPr>
      <xdr:spPr>
        <a:xfrm>
          <a:off x="1079500" y="16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45953</xdr:rowOff>
    </xdr:from>
    <xdr:ext cx="534377" cy="259045"/>
    <xdr:sp macro="" textlink="">
      <xdr:nvSpPr>
        <xdr:cNvPr id="265" name="テキスト ボックス 264"/>
        <xdr:cNvSpPr txBox="1"/>
      </xdr:nvSpPr>
      <xdr:spPr>
        <a:xfrm>
          <a:off x="863111" y="166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151892</xdr:rowOff>
    </xdr:from>
    <xdr:to>
      <xdr:col>15</xdr:col>
      <xdr:colOff>180975</xdr:colOff>
      <xdr:row>38</xdr:row>
      <xdr:rowOff>2540</xdr:rowOff>
    </xdr:to>
    <xdr:cxnSp macro="">
      <xdr:nvCxnSpPr>
        <xdr:cNvPr id="294" name="直線コネクタ 293"/>
        <xdr:cNvCxnSpPr/>
      </xdr:nvCxnSpPr>
      <xdr:spPr>
        <a:xfrm>
          <a:off x="9639300" y="649554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72644</xdr:rowOff>
    </xdr:from>
    <xdr:to>
      <xdr:col>14</xdr:col>
      <xdr:colOff>28575</xdr:colOff>
      <xdr:row>37</xdr:row>
      <xdr:rowOff>151892</xdr:rowOff>
    </xdr:to>
    <xdr:cxnSp macro="">
      <xdr:nvCxnSpPr>
        <xdr:cNvPr id="297" name="直線コネクタ 296"/>
        <xdr:cNvCxnSpPr/>
      </xdr:nvCxnSpPr>
      <xdr:spPr>
        <a:xfrm>
          <a:off x="8750300" y="641629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65024</xdr:rowOff>
    </xdr:from>
    <xdr:to>
      <xdr:col>12</xdr:col>
      <xdr:colOff>511175</xdr:colOff>
      <xdr:row>37</xdr:row>
      <xdr:rowOff>72644</xdr:rowOff>
    </xdr:to>
    <xdr:cxnSp macro="">
      <xdr:nvCxnSpPr>
        <xdr:cNvPr id="300" name="直線コネクタ 299"/>
        <xdr:cNvCxnSpPr/>
      </xdr:nvCxnSpPr>
      <xdr:spPr>
        <a:xfrm>
          <a:off x="7861300" y="64086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2" name="テキスト ボックス 301"/>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19304</xdr:rowOff>
    </xdr:from>
    <xdr:to>
      <xdr:col>11</xdr:col>
      <xdr:colOff>307975</xdr:colOff>
      <xdr:row>37</xdr:row>
      <xdr:rowOff>65024</xdr:rowOff>
    </xdr:to>
    <xdr:cxnSp macro="">
      <xdr:nvCxnSpPr>
        <xdr:cNvPr id="303" name="直線コネクタ 302"/>
        <xdr:cNvCxnSpPr/>
      </xdr:nvCxnSpPr>
      <xdr:spPr>
        <a:xfrm>
          <a:off x="6972300" y="63629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123190</xdr:rowOff>
    </xdr:from>
    <xdr:to>
      <xdr:col>15</xdr:col>
      <xdr:colOff>231775</xdr:colOff>
      <xdr:row>38</xdr:row>
      <xdr:rowOff>53340</xdr:rowOff>
    </xdr:to>
    <xdr:sp macro="" textlink="">
      <xdr:nvSpPr>
        <xdr:cNvPr id="313" name="円/楕円 312"/>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101617</xdr:rowOff>
    </xdr:from>
    <xdr:ext cx="378565" cy="259045"/>
    <xdr:sp macro="" textlink="">
      <xdr:nvSpPr>
        <xdr:cNvPr id="314" name="労働費該当値テキスト"/>
        <xdr:cNvSpPr txBox="1"/>
      </xdr:nvSpPr>
      <xdr:spPr>
        <a:xfrm>
          <a:off x="10528300"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101092</xdr:rowOff>
    </xdr:from>
    <xdr:to>
      <xdr:col>14</xdr:col>
      <xdr:colOff>79375</xdr:colOff>
      <xdr:row>38</xdr:row>
      <xdr:rowOff>31242</xdr:rowOff>
    </xdr:to>
    <xdr:sp macro="" textlink="">
      <xdr:nvSpPr>
        <xdr:cNvPr id="315" name="円/楕円 314"/>
        <xdr:cNvSpPr/>
      </xdr:nvSpPr>
      <xdr:spPr>
        <a:xfrm>
          <a:off x="9588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22369</xdr:rowOff>
    </xdr:from>
    <xdr:ext cx="378565" cy="259045"/>
    <xdr:sp macro="" textlink="">
      <xdr:nvSpPr>
        <xdr:cNvPr id="316" name="テキスト ボックス 315"/>
        <xdr:cNvSpPr txBox="1"/>
      </xdr:nvSpPr>
      <xdr:spPr>
        <a:xfrm>
          <a:off x="9450017" y="653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21844</xdr:rowOff>
    </xdr:from>
    <xdr:to>
      <xdr:col>12</xdr:col>
      <xdr:colOff>561975</xdr:colOff>
      <xdr:row>37</xdr:row>
      <xdr:rowOff>123444</xdr:rowOff>
    </xdr:to>
    <xdr:sp macro="" textlink="">
      <xdr:nvSpPr>
        <xdr:cNvPr id="317" name="円/楕円 316"/>
        <xdr:cNvSpPr/>
      </xdr:nvSpPr>
      <xdr:spPr>
        <a:xfrm>
          <a:off x="8699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114571</xdr:rowOff>
    </xdr:from>
    <xdr:ext cx="378565" cy="259045"/>
    <xdr:sp macro="" textlink="">
      <xdr:nvSpPr>
        <xdr:cNvPr id="318" name="テキスト ボックス 317"/>
        <xdr:cNvSpPr txBox="1"/>
      </xdr:nvSpPr>
      <xdr:spPr>
        <a:xfrm>
          <a:off x="8561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14224</xdr:rowOff>
    </xdr:from>
    <xdr:to>
      <xdr:col>11</xdr:col>
      <xdr:colOff>358775</xdr:colOff>
      <xdr:row>37</xdr:row>
      <xdr:rowOff>115824</xdr:rowOff>
    </xdr:to>
    <xdr:sp macro="" textlink="">
      <xdr:nvSpPr>
        <xdr:cNvPr id="319" name="円/楕円 318"/>
        <xdr:cNvSpPr/>
      </xdr:nvSpPr>
      <xdr:spPr>
        <a:xfrm>
          <a:off x="7810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106951</xdr:rowOff>
    </xdr:from>
    <xdr:ext cx="378565" cy="259045"/>
    <xdr:sp macro="" textlink="">
      <xdr:nvSpPr>
        <xdr:cNvPr id="320" name="テキスト ボックス 319"/>
        <xdr:cNvSpPr txBox="1"/>
      </xdr:nvSpPr>
      <xdr:spPr>
        <a:xfrm>
          <a:off x="7672017" y="645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139954</xdr:rowOff>
    </xdr:from>
    <xdr:to>
      <xdr:col>10</xdr:col>
      <xdr:colOff>155575</xdr:colOff>
      <xdr:row>37</xdr:row>
      <xdr:rowOff>70104</xdr:rowOff>
    </xdr:to>
    <xdr:sp macro="" textlink="">
      <xdr:nvSpPr>
        <xdr:cNvPr id="321" name="円/楕円 320"/>
        <xdr:cNvSpPr/>
      </xdr:nvSpPr>
      <xdr:spPr>
        <a:xfrm>
          <a:off x="6921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61231</xdr:rowOff>
    </xdr:from>
    <xdr:ext cx="378565" cy="259045"/>
    <xdr:sp macro="" textlink="">
      <xdr:nvSpPr>
        <xdr:cNvPr id="322" name="テキスト ボックス 321"/>
        <xdr:cNvSpPr txBox="1"/>
      </xdr:nvSpPr>
      <xdr:spPr>
        <a:xfrm>
          <a:off x="6783017" y="64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73787</xdr:rowOff>
    </xdr:from>
    <xdr:to>
      <xdr:col>15</xdr:col>
      <xdr:colOff>180975</xdr:colOff>
      <xdr:row>58</xdr:row>
      <xdr:rowOff>80645</xdr:rowOff>
    </xdr:to>
    <xdr:cxnSp macro="">
      <xdr:nvCxnSpPr>
        <xdr:cNvPr id="351" name="直線コネクタ 350"/>
        <xdr:cNvCxnSpPr/>
      </xdr:nvCxnSpPr>
      <xdr:spPr>
        <a:xfrm flipV="1">
          <a:off x="9639300" y="1001788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72898</xdr:rowOff>
    </xdr:from>
    <xdr:to>
      <xdr:col>14</xdr:col>
      <xdr:colOff>28575</xdr:colOff>
      <xdr:row>58</xdr:row>
      <xdr:rowOff>80645</xdr:rowOff>
    </xdr:to>
    <xdr:cxnSp macro="">
      <xdr:nvCxnSpPr>
        <xdr:cNvPr id="354" name="直線コネクタ 353"/>
        <xdr:cNvCxnSpPr/>
      </xdr:nvCxnSpPr>
      <xdr:spPr>
        <a:xfrm>
          <a:off x="8750300" y="10016998"/>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72898</xdr:rowOff>
    </xdr:from>
    <xdr:to>
      <xdr:col>12</xdr:col>
      <xdr:colOff>511175</xdr:colOff>
      <xdr:row>58</xdr:row>
      <xdr:rowOff>99949</xdr:rowOff>
    </xdr:to>
    <xdr:cxnSp macro="">
      <xdr:nvCxnSpPr>
        <xdr:cNvPr id="357" name="直線コネクタ 356"/>
        <xdr:cNvCxnSpPr/>
      </xdr:nvCxnSpPr>
      <xdr:spPr>
        <a:xfrm flipV="1">
          <a:off x="7861300" y="1001699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99568</xdr:rowOff>
    </xdr:from>
    <xdr:to>
      <xdr:col>11</xdr:col>
      <xdr:colOff>307975</xdr:colOff>
      <xdr:row>58</xdr:row>
      <xdr:rowOff>99949</xdr:rowOff>
    </xdr:to>
    <xdr:cxnSp macro="">
      <xdr:nvCxnSpPr>
        <xdr:cNvPr id="360" name="直線コネクタ 359"/>
        <xdr:cNvCxnSpPr/>
      </xdr:nvCxnSpPr>
      <xdr:spPr>
        <a:xfrm>
          <a:off x="6972300" y="1004366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22987</xdr:rowOff>
    </xdr:from>
    <xdr:to>
      <xdr:col>15</xdr:col>
      <xdr:colOff>231775</xdr:colOff>
      <xdr:row>58</xdr:row>
      <xdr:rowOff>124587</xdr:rowOff>
    </xdr:to>
    <xdr:sp macro="" textlink="">
      <xdr:nvSpPr>
        <xdr:cNvPr id="370" name="円/楕円 369"/>
        <xdr:cNvSpPr/>
      </xdr:nvSpPr>
      <xdr:spPr>
        <a:xfrm>
          <a:off x="10426700" y="99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1414</xdr:rowOff>
    </xdr:from>
    <xdr:ext cx="469744" cy="259045"/>
    <xdr:sp macro="" textlink="">
      <xdr:nvSpPr>
        <xdr:cNvPr id="371" name="農林水産業費該当値テキスト"/>
        <xdr:cNvSpPr txBox="1"/>
      </xdr:nvSpPr>
      <xdr:spPr>
        <a:xfrm>
          <a:off x="10528300" y="994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29845</xdr:rowOff>
    </xdr:from>
    <xdr:to>
      <xdr:col>14</xdr:col>
      <xdr:colOff>79375</xdr:colOff>
      <xdr:row>58</xdr:row>
      <xdr:rowOff>131445</xdr:rowOff>
    </xdr:to>
    <xdr:sp macro="" textlink="">
      <xdr:nvSpPr>
        <xdr:cNvPr id="372" name="円/楕円 371"/>
        <xdr:cNvSpPr/>
      </xdr:nvSpPr>
      <xdr:spPr>
        <a:xfrm>
          <a:off x="9588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122572</xdr:rowOff>
    </xdr:from>
    <xdr:ext cx="469744" cy="259045"/>
    <xdr:sp macro="" textlink="">
      <xdr:nvSpPr>
        <xdr:cNvPr id="373" name="テキスト ボックス 372"/>
        <xdr:cNvSpPr txBox="1"/>
      </xdr:nvSpPr>
      <xdr:spPr>
        <a:xfrm>
          <a:off x="9404427"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22098</xdr:rowOff>
    </xdr:from>
    <xdr:to>
      <xdr:col>12</xdr:col>
      <xdr:colOff>561975</xdr:colOff>
      <xdr:row>58</xdr:row>
      <xdr:rowOff>123698</xdr:rowOff>
    </xdr:to>
    <xdr:sp macro="" textlink="">
      <xdr:nvSpPr>
        <xdr:cNvPr id="374" name="円/楕円 373"/>
        <xdr:cNvSpPr/>
      </xdr:nvSpPr>
      <xdr:spPr>
        <a:xfrm>
          <a:off x="8699500" y="99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114825</xdr:rowOff>
    </xdr:from>
    <xdr:ext cx="469744" cy="259045"/>
    <xdr:sp macro="" textlink="">
      <xdr:nvSpPr>
        <xdr:cNvPr id="375" name="テキスト ボックス 374"/>
        <xdr:cNvSpPr txBox="1"/>
      </xdr:nvSpPr>
      <xdr:spPr>
        <a:xfrm>
          <a:off x="8515427" y="1005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49149</xdr:rowOff>
    </xdr:from>
    <xdr:to>
      <xdr:col>11</xdr:col>
      <xdr:colOff>358775</xdr:colOff>
      <xdr:row>58</xdr:row>
      <xdr:rowOff>150749</xdr:rowOff>
    </xdr:to>
    <xdr:sp macro="" textlink="">
      <xdr:nvSpPr>
        <xdr:cNvPr id="376" name="円/楕円 375"/>
        <xdr:cNvSpPr/>
      </xdr:nvSpPr>
      <xdr:spPr>
        <a:xfrm>
          <a:off x="7810500" y="99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141876</xdr:rowOff>
    </xdr:from>
    <xdr:ext cx="378565" cy="259045"/>
    <xdr:sp macro="" textlink="">
      <xdr:nvSpPr>
        <xdr:cNvPr id="377" name="テキスト ボックス 376"/>
        <xdr:cNvSpPr txBox="1"/>
      </xdr:nvSpPr>
      <xdr:spPr>
        <a:xfrm>
          <a:off x="7672017" y="1008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48768</xdr:rowOff>
    </xdr:from>
    <xdr:to>
      <xdr:col>10</xdr:col>
      <xdr:colOff>155575</xdr:colOff>
      <xdr:row>58</xdr:row>
      <xdr:rowOff>150368</xdr:rowOff>
    </xdr:to>
    <xdr:sp macro="" textlink="">
      <xdr:nvSpPr>
        <xdr:cNvPr id="378" name="円/楕円 377"/>
        <xdr:cNvSpPr/>
      </xdr:nvSpPr>
      <xdr:spPr>
        <a:xfrm>
          <a:off x="69215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141495</xdr:rowOff>
    </xdr:from>
    <xdr:ext cx="378565" cy="259045"/>
    <xdr:sp macro="" textlink="">
      <xdr:nvSpPr>
        <xdr:cNvPr id="379" name="テキスト ボックス 378"/>
        <xdr:cNvSpPr txBox="1"/>
      </xdr:nvSpPr>
      <xdr:spPr>
        <a:xfrm>
          <a:off x="6783017" y="100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171338</xdr:rowOff>
    </xdr:from>
    <xdr:to>
      <xdr:col>15</xdr:col>
      <xdr:colOff>180975</xdr:colOff>
      <xdr:row>77</xdr:row>
      <xdr:rowOff>26315</xdr:rowOff>
    </xdr:to>
    <xdr:cxnSp macro="">
      <xdr:nvCxnSpPr>
        <xdr:cNvPr id="406" name="直線コネクタ 405"/>
        <xdr:cNvCxnSpPr/>
      </xdr:nvCxnSpPr>
      <xdr:spPr>
        <a:xfrm>
          <a:off x="9639300" y="13201538"/>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7"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171338</xdr:rowOff>
    </xdr:from>
    <xdr:to>
      <xdr:col>14</xdr:col>
      <xdr:colOff>28575</xdr:colOff>
      <xdr:row>77</xdr:row>
      <xdr:rowOff>18588</xdr:rowOff>
    </xdr:to>
    <xdr:cxnSp macro="">
      <xdr:nvCxnSpPr>
        <xdr:cNvPr id="409" name="直線コネクタ 408"/>
        <xdr:cNvCxnSpPr/>
      </xdr:nvCxnSpPr>
      <xdr:spPr>
        <a:xfrm flipV="1">
          <a:off x="8750300" y="13201538"/>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1" name="テキスト ボックス 410"/>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12576</xdr:rowOff>
    </xdr:from>
    <xdr:to>
      <xdr:col>12</xdr:col>
      <xdr:colOff>511175</xdr:colOff>
      <xdr:row>77</xdr:row>
      <xdr:rowOff>18588</xdr:rowOff>
    </xdr:to>
    <xdr:cxnSp macro="">
      <xdr:nvCxnSpPr>
        <xdr:cNvPr id="412" name="直線コネクタ 411"/>
        <xdr:cNvCxnSpPr/>
      </xdr:nvCxnSpPr>
      <xdr:spPr>
        <a:xfrm>
          <a:off x="7861300" y="13214226"/>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4" name="テキスト ボックス 413"/>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12576</xdr:rowOff>
    </xdr:from>
    <xdr:to>
      <xdr:col>11</xdr:col>
      <xdr:colOff>307975</xdr:colOff>
      <xdr:row>77</xdr:row>
      <xdr:rowOff>16942</xdr:rowOff>
    </xdr:to>
    <xdr:cxnSp macro="">
      <xdr:nvCxnSpPr>
        <xdr:cNvPr id="415" name="直線コネクタ 414"/>
        <xdr:cNvCxnSpPr/>
      </xdr:nvCxnSpPr>
      <xdr:spPr>
        <a:xfrm flipV="1">
          <a:off x="6972300" y="1321422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7" name="テキスト ボックス 416"/>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9" name="テキスト ボックス 418"/>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146965</xdr:rowOff>
    </xdr:from>
    <xdr:to>
      <xdr:col>15</xdr:col>
      <xdr:colOff>231775</xdr:colOff>
      <xdr:row>77</xdr:row>
      <xdr:rowOff>77115</xdr:rowOff>
    </xdr:to>
    <xdr:sp macro="" textlink="">
      <xdr:nvSpPr>
        <xdr:cNvPr id="425" name="円/楕円 424"/>
        <xdr:cNvSpPr/>
      </xdr:nvSpPr>
      <xdr:spPr>
        <a:xfrm>
          <a:off x="104267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125392</xdr:rowOff>
    </xdr:from>
    <xdr:ext cx="534377" cy="259045"/>
    <xdr:sp macro="" textlink="">
      <xdr:nvSpPr>
        <xdr:cNvPr id="426" name="商工費該当値テキスト"/>
        <xdr:cNvSpPr txBox="1"/>
      </xdr:nvSpPr>
      <xdr:spPr>
        <a:xfrm>
          <a:off x="10528300" y="131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120538</xdr:rowOff>
    </xdr:from>
    <xdr:to>
      <xdr:col>14</xdr:col>
      <xdr:colOff>79375</xdr:colOff>
      <xdr:row>77</xdr:row>
      <xdr:rowOff>50688</xdr:rowOff>
    </xdr:to>
    <xdr:sp macro="" textlink="">
      <xdr:nvSpPr>
        <xdr:cNvPr id="427" name="円/楕円 426"/>
        <xdr:cNvSpPr/>
      </xdr:nvSpPr>
      <xdr:spPr>
        <a:xfrm>
          <a:off x="9588500" y="131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41815</xdr:rowOff>
    </xdr:from>
    <xdr:ext cx="534377" cy="259045"/>
    <xdr:sp macro="" textlink="">
      <xdr:nvSpPr>
        <xdr:cNvPr id="428" name="テキスト ボックス 427"/>
        <xdr:cNvSpPr txBox="1"/>
      </xdr:nvSpPr>
      <xdr:spPr>
        <a:xfrm>
          <a:off x="9372111" y="1324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139238</xdr:rowOff>
    </xdr:from>
    <xdr:to>
      <xdr:col>12</xdr:col>
      <xdr:colOff>561975</xdr:colOff>
      <xdr:row>77</xdr:row>
      <xdr:rowOff>69388</xdr:rowOff>
    </xdr:to>
    <xdr:sp macro="" textlink="">
      <xdr:nvSpPr>
        <xdr:cNvPr id="429" name="円/楕円 428"/>
        <xdr:cNvSpPr/>
      </xdr:nvSpPr>
      <xdr:spPr>
        <a:xfrm>
          <a:off x="8699500" y="131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60515</xdr:rowOff>
    </xdr:from>
    <xdr:ext cx="534377" cy="259045"/>
    <xdr:sp macro="" textlink="">
      <xdr:nvSpPr>
        <xdr:cNvPr id="430" name="テキスト ボックス 429"/>
        <xdr:cNvSpPr txBox="1"/>
      </xdr:nvSpPr>
      <xdr:spPr>
        <a:xfrm>
          <a:off x="8483111" y="132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133226</xdr:rowOff>
    </xdr:from>
    <xdr:to>
      <xdr:col>11</xdr:col>
      <xdr:colOff>358775</xdr:colOff>
      <xdr:row>77</xdr:row>
      <xdr:rowOff>63376</xdr:rowOff>
    </xdr:to>
    <xdr:sp macro="" textlink="">
      <xdr:nvSpPr>
        <xdr:cNvPr id="431" name="円/楕円 430"/>
        <xdr:cNvSpPr/>
      </xdr:nvSpPr>
      <xdr:spPr>
        <a:xfrm>
          <a:off x="7810500" y="131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54503</xdr:rowOff>
    </xdr:from>
    <xdr:ext cx="534377" cy="259045"/>
    <xdr:sp macro="" textlink="">
      <xdr:nvSpPr>
        <xdr:cNvPr id="432" name="テキスト ボックス 431"/>
        <xdr:cNvSpPr txBox="1"/>
      </xdr:nvSpPr>
      <xdr:spPr>
        <a:xfrm>
          <a:off x="7594111" y="132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137592</xdr:rowOff>
    </xdr:from>
    <xdr:to>
      <xdr:col>10</xdr:col>
      <xdr:colOff>155575</xdr:colOff>
      <xdr:row>77</xdr:row>
      <xdr:rowOff>67742</xdr:rowOff>
    </xdr:to>
    <xdr:sp macro="" textlink="">
      <xdr:nvSpPr>
        <xdr:cNvPr id="433" name="円/楕円 432"/>
        <xdr:cNvSpPr/>
      </xdr:nvSpPr>
      <xdr:spPr>
        <a:xfrm>
          <a:off x="69215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58869</xdr:rowOff>
    </xdr:from>
    <xdr:ext cx="534377" cy="259045"/>
    <xdr:sp macro="" textlink="">
      <xdr:nvSpPr>
        <xdr:cNvPr id="434" name="テキスト ボックス 433"/>
        <xdr:cNvSpPr txBox="1"/>
      </xdr:nvSpPr>
      <xdr:spPr>
        <a:xfrm>
          <a:off x="6705111" y="132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139266</xdr:rowOff>
    </xdr:from>
    <xdr:to>
      <xdr:col>15</xdr:col>
      <xdr:colOff>180975</xdr:colOff>
      <xdr:row>97</xdr:row>
      <xdr:rowOff>29514</xdr:rowOff>
    </xdr:to>
    <xdr:cxnSp macro="">
      <xdr:nvCxnSpPr>
        <xdr:cNvPr id="462" name="直線コネクタ 461"/>
        <xdr:cNvCxnSpPr/>
      </xdr:nvCxnSpPr>
      <xdr:spPr>
        <a:xfrm>
          <a:off x="9639300" y="16598466"/>
          <a:ext cx="838200" cy="6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3"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96472</xdr:rowOff>
    </xdr:from>
    <xdr:to>
      <xdr:col>14</xdr:col>
      <xdr:colOff>28575</xdr:colOff>
      <xdr:row>96</xdr:row>
      <xdr:rowOff>139266</xdr:rowOff>
    </xdr:to>
    <xdr:cxnSp macro="">
      <xdr:nvCxnSpPr>
        <xdr:cNvPr id="465" name="直線コネクタ 464"/>
        <xdr:cNvCxnSpPr/>
      </xdr:nvCxnSpPr>
      <xdr:spPr>
        <a:xfrm>
          <a:off x="8750300" y="16555672"/>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95031</xdr:rowOff>
    </xdr:from>
    <xdr:to>
      <xdr:col>12</xdr:col>
      <xdr:colOff>511175</xdr:colOff>
      <xdr:row>96</xdr:row>
      <xdr:rowOff>96472</xdr:rowOff>
    </xdr:to>
    <xdr:cxnSp macro="">
      <xdr:nvCxnSpPr>
        <xdr:cNvPr id="468" name="直線コネクタ 467"/>
        <xdr:cNvCxnSpPr/>
      </xdr:nvCxnSpPr>
      <xdr:spPr>
        <a:xfrm>
          <a:off x="7861300" y="16554231"/>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105136</xdr:rowOff>
    </xdr:from>
    <xdr:to>
      <xdr:col>11</xdr:col>
      <xdr:colOff>307975</xdr:colOff>
      <xdr:row>96</xdr:row>
      <xdr:rowOff>95031</xdr:rowOff>
    </xdr:to>
    <xdr:cxnSp macro="">
      <xdr:nvCxnSpPr>
        <xdr:cNvPr id="471" name="直線コネクタ 470"/>
        <xdr:cNvCxnSpPr/>
      </xdr:nvCxnSpPr>
      <xdr:spPr>
        <a:xfrm>
          <a:off x="6972300" y="16392886"/>
          <a:ext cx="889000" cy="16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160664</xdr:rowOff>
    </xdr:from>
    <xdr:ext cx="534377" cy="259045"/>
    <xdr:sp macro="" textlink="">
      <xdr:nvSpPr>
        <xdr:cNvPr id="475" name="テキスト ボックス 474"/>
        <xdr:cNvSpPr txBox="1"/>
      </xdr:nvSpPr>
      <xdr:spPr>
        <a:xfrm>
          <a:off x="6705111" y="164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150164</xdr:rowOff>
    </xdr:from>
    <xdr:to>
      <xdr:col>15</xdr:col>
      <xdr:colOff>231775</xdr:colOff>
      <xdr:row>97</xdr:row>
      <xdr:rowOff>80314</xdr:rowOff>
    </xdr:to>
    <xdr:sp macro="" textlink="">
      <xdr:nvSpPr>
        <xdr:cNvPr id="481" name="円/楕円 480"/>
        <xdr:cNvSpPr/>
      </xdr:nvSpPr>
      <xdr:spPr>
        <a:xfrm>
          <a:off x="10426700" y="166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128591</xdr:rowOff>
    </xdr:from>
    <xdr:ext cx="534377" cy="259045"/>
    <xdr:sp macro="" textlink="">
      <xdr:nvSpPr>
        <xdr:cNvPr id="482" name="土木費該当値テキスト"/>
        <xdr:cNvSpPr txBox="1"/>
      </xdr:nvSpPr>
      <xdr:spPr>
        <a:xfrm>
          <a:off x="10528300" y="165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88466</xdr:rowOff>
    </xdr:from>
    <xdr:to>
      <xdr:col>14</xdr:col>
      <xdr:colOff>79375</xdr:colOff>
      <xdr:row>97</xdr:row>
      <xdr:rowOff>18616</xdr:rowOff>
    </xdr:to>
    <xdr:sp macro="" textlink="">
      <xdr:nvSpPr>
        <xdr:cNvPr id="483" name="円/楕円 482"/>
        <xdr:cNvSpPr/>
      </xdr:nvSpPr>
      <xdr:spPr>
        <a:xfrm>
          <a:off x="9588500" y="1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9743</xdr:rowOff>
    </xdr:from>
    <xdr:ext cx="534377" cy="259045"/>
    <xdr:sp macro="" textlink="">
      <xdr:nvSpPr>
        <xdr:cNvPr id="484" name="テキスト ボックス 483"/>
        <xdr:cNvSpPr txBox="1"/>
      </xdr:nvSpPr>
      <xdr:spPr>
        <a:xfrm>
          <a:off x="9372111" y="166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45672</xdr:rowOff>
    </xdr:from>
    <xdr:to>
      <xdr:col>12</xdr:col>
      <xdr:colOff>561975</xdr:colOff>
      <xdr:row>96</xdr:row>
      <xdr:rowOff>147272</xdr:rowOff>
    </xdr:to>
    <xdr:sp macro="" textlink="">
      <xdr:nvSpPr>
        <xdr:cNvPr id="485" name="円/楕円 484"/>
        <xdr:cNvSpPr/>
      </xdr:nvSpPr>
      <xdr:spPr>
        <a:xfrm>
          <a:off x="8699500" y="165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138399</xdr:rowOff>
    </xdr:from>
    <xdr:ext cx="534377" cy="259045"/>
    <xdr:sp macro="" textlink="">
      <xdr:nvSpPr>
        <xdr:cNvPr id="486" name="テキスト ボックス 485"/>
        <xdr:cNvSpPr txBox="1"/>
      </xdr:nvSpPr>
      <xdr:spPr>
        <a:xfrm>
          <a:off x="8483111" y="165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44231</xdr:rowOff>
    </xdr:from>
    <xdr:to>
      <xdr:col>11</xdr:col>
      <xdr:colOff>358775</xdr:colOff>
      <xdr:row>96</xdr:row>
      <xdr:rowOff>145831</xdr:rowOff>
    </xdr:to>
    <xdr:sp macro="" textlink="">
      <xdr:nvSpPr>
        <xdr:cNvPr id="487" name="円/楕円 486"/>
        <xdr:cNvSpPr/>
      </xdr:nvSpPr>
      <xdr:spPr>
        <a:xfrm>
          <a:off x="7810500" y="165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136958</xdr:rowOff>
    </xdr:from>
    <xdr:ext cx="534377" cy="259045"/>
    <xdr:sp macro="" textlink="">
      <xdr:nvSpPr>
        <xdr:cNvPr id="488" name="テキスト ボックス 487"/>
        <xdr:cNvSpPr txBox="1"/>
      </xdr:nvSpPr>
      <xdr:spPr>
        <a:xfrm>
          <a:off x="7594111" y="165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54336</xdr:rowOff>
    </xdr:from>
    <xdr:to>
      <xdr:col>10</xdr:col>
      <xdr:colOff>155575</xdr:colOff>
      <xdr:row>95</xdr:row>
      <xdr:rowOff>155936</xdr:rowOff>
    </xdr:to>
    <xdr:sp macro="" textlink="">
      <xdr:nvSpPr>
        <xdr:cNvPr id="489" name="円/楕円 488"/>
        <xdr:cNvSpPr/>
      </xdr:nvSpPr>
      <xdr:spPr>
        <a:xfrm>
          <a:off x="6921500" y="163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1013</xdr:rowOff>
    </xdr:from>
    <xdr:ext cx="534377" cy="259045"/>
    <xdr:sp macro="" textlink="">
      <xdr:nvSpPr>
        <xdr:cNvPr id="490" name="テキスト ボックス 489"/>
        <xdr:cNvSpPr txBox="1"/>
      </xdr:nvSpPr>
      <xdr:spPr>
        <a:xfrm>
          <a:off x="6705111" y="161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105791</xdr:rowOff>
    </xdr:from>
    <xdr:to>
      <xdr:col>23</xdr:col>
      <xdr:colOff>517525</xdr:colOff>
      <xdr:row>36</xdr:row>
      <xdr:rowOff>76645</xdr:rowOff>
    </xdr:to>
    <xdr:cxnSp macro="">
      <xdr:nvCxnSpPr>
        <xdr:cNvPr id="520" name="直線コネクタ 519"/>
        <xdr:cNvCxnSpPr/>
      </xdr:nvCxnSpPr>
      <xdr:spPr>
        <a:xfrm>
          <a:off x="15481300" y="5935091"/>
          <a:ext cx="838200" cy="3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106951</xdr:rowOff>
    </xdr:from>
    <xdr:ext cx="534377" cy="259045"/>
    <xdr:sp macro="" textlink="">
      <xdr:nvSpPr>
        <xdr:cNvPr id="521" name="消防費平均値テキスト"/>
        <xdr:cNvSpPr txBox="1"/>
      </xdr:nvSpPr>
      <xdr:spPr>
        <a:xfrm>
          <a:off x="16370300" y="6279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105791</xdr:rowOff>
    </xdr:from>
    <xdr:to>
      <xdr:col>22</xdr:col>
      <xdr:colOff>365125</xdr:colOff>
      <xdr:row>36</xdr:row>
      <xdr:rowOff>122174</xdr:rowOff>
    </xdr:to>
    <xdr:cxnSp macro="">
      <xdr:nvCxnSpPr>
        <xdr:cNvPr id="523" name="直線コネクタ 522"/>
        <xdr:cNvCxnSpPr/>
      </xdr:nvCxnSpPr>
      <xdr:spPr>
        <a:xfrm flipV="1">
          <a:off x="14592300" y="5935091"/>
          <a:ext cx="889000" cy="3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5" name="テキスト ボックス 524"/>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122174</xdr:rowOff>
    </xdr:from>
    <xdr:to>
      <xdr:col>21</xdr:col>
      <xdr:colOff>161925</xdr:colOff>
      <xdr:row>37</xdr:row>
      <xdr:rowOff>29401</xdr:rowOff>
    </xdr:to>
    <xdr:cxnSp macro="">
      <xdr:nvCxnSpPr>
        <xdr:cNvPr id="526" name="直線コネクタ 525"/>
        <xdr:cNvCxnSpPr/>
      </xdr:nvCxnSpPr>
      <xdr:spPr>
        <a:xfrm flipV="1">
          <a:off x="13703300" y="6294374"/>
          <a:ext cx="889000" cy="7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145876</xdr:rowOff>
    </xdr:from>
    <xdr:ext cx="534377" cy="259045"/>
    <xdr:sp macro="" textlink="">
      <xdr:nvSpPr>
        <xdr:cNvPr id="528" name="テキスト ボックス 527"/>
        <xdr:cNvSpPr txBox="1"/>
      </xdr:nvSpPr>
      <xdr:spPr>
        <a:xfrm>
          <a:off x="14325111" y="5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29401</xdr:rowOff>
    </xdr:from>
    <xdr:to>
      <xdr:col>19</xdr:col>
      <xdr:colOff>644525</xdr:colOff>
      <xdr:row>38</xdr:row>
      <xdr:rowOff>18732</xdr:rowOff>
    </xdr:to>
    <xdr:cxnSp macro="">
      <xdr:nvCxnSpPr>
        <xdr:cNvPr id="529" name="直線コネクタ 528"/>
        <xdr:cNvCxnSpPr/>
      </xdr:nvCxnSpPr>
      <xdr:spPr>
        <a:xfrm flipV="1">
          <a:off x="12814300" y="6373051"/>
          <a:ext cx="88900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105999</xdr:rowOff>
    </xdr:from>
    <xdr:ext cx="534377" cy="259045"/>
    <xdr:sp macro="" textlink="">
      <xdr:nvSpPr>
        <xdr:cNvPr id="531" name="テキスト ボックス 530"/>
        <xdr:cNvSpPr txBox="1"/>
      </xdr:nvSpPr>
      <xdr:spPr>
        <a:xfrm>
          <a:off x="13436111" y="64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25845</xdr:rowOff>
    </xdr:from>
    <xdr:to>
      <xdr:col>23</xdr:col>
      <xdr:colOff>568325</xdr:colOff>
      <xdr:row>36</xdr:row>
      <xdr:rowOff>127445</xdr:rowOff>
    </xdr:to>
    <xdr:sp macro="" textlink="">
      <xdr:nvSpPr>
        <xdr:cNvPr id="539" name="円/楕円 538"/>
        <xdr:cNvSpPr/>
      </xdr:nvSpPr>
      <xdr:spPr>
        <a:xfrm>
          <a:off x="162687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48722</xdr:rowOff>
    </xdr:from>
    <xdr:ext cx="534377" cy="259045"/>
    <xdr:sp macro="" textlink="">
      <xdr:nvSpPr>
        <xdr:cNvPr id="540" name="消防費該当値テキスト"/>
        <xdr:cNvSpPr txBox="1"/>
      </xdr:nvSpPr>
      <xdr:spPr>
        <a:xfrm>
          <a:off x="16370300" y="60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54991</xdr:rowOff>
    </xdr:from>
    <xdr:to>
      <xdr:col>22</xdr:col>
      <xdr:colOff>415925</xdr:colOff>
      <xdr:row>34</xdr:row>
      <xdr:rowOff>156591</xdr:rowOff>
    </xdr:to>
    <xdr:sp macro="" textlink="">
      <xdr:nvSpPr>
        <xdr:cNvPr id="541" name="円/楕円 540"/>
        <xdr:cNvSpPr/>
      </xdr:nvSpPr>
      <xdr:spPr>
        <a:xfrm>
          <a:off x="15430500" y="58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1668</xdr:rowOff>
    </xdr:from>
    <xdr:ext cx="534377" cy="259045"/>
    <xdr:sp macro="" textlink="">
      <xdr:nvSpPr>
        <xdr:cNvPr id="542" name="テキスト ボックス 541"/>
        <xdr:cNvSpPr txBox="1"/>
      </xdr:nvSpPr>
      <xdr:spPr>
        <a:xfrm>
          <a:off x="15214111" y="56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71374</xdr:rowOff>
    </xdr:from>
    <xdr:to>
      <xdr:col>21</xdr:col>
      <xdr:colOff>212725</xdr:colOff>
      <xdr:row>37</xdr:row>
      <xdr:rowOff>1524</xdr:rowOff>
    </xdr:to>
    <xdr:sp macro="" textlink="">
      <xdr:nvSpPr>
        <xdr:cNvPr id="543" name="円/楕円 542"/>
        <xdr:cNvSpPr/>
      </xdr:nvSpPr>
      <xdr:spPr>
        <a:xfrm>
          <a:off x="14541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164101</xdr:rowOff>
    </xdr:from>
    <xdr:ext cx="534377" cy="259045"/>
    <xdr:sp macro="" textlink="">
      <xdr:nvSpPr>
        <xdr:cNvPr id="544" name="テキスト ボックス 543"/>
        <xdr:cNvSpPr txBox="1"/>
      </xdr:nvSpPr>
      <xdr:spPr>
        <a:xfrm>
          <a:off x="14325111" y="63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150051</xdr:rowOff>
    </xdr:from>
    <xdr:to>
      <xdr:col>20</xdr:col>
      <xdr:colOff>9525</xdr:colOff>
      <xdr:row>37</xdr:row>
      <xdr:rowOff>80201</xdr:rowOff>
    </xdr:to>
    <xdr:sp macro="" textlink="">
      <xdr:nvSpPr>
        <xdr:cNvPr id="545" name="円/楕円 544"/>
        <xdr:cNvSpPr/>
      </xdr:nvSpPr>
      <xdr:spPr>
        <a:xfrm>
          <a:off x="13652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96728</xdr:rowOff>
    </xdr:from>
    <xdr:ext cx="534377" cy="259045"/>
    <xdr:sp macro="" textlink="">
      <xdr:nvSpPr>
        <xdr:cNvPr id="546" name="テキスト ボックス 545"/>
        <xdr:cNvSpPr txBox="1"/>
      </xdr:nvSpPr>
      <xdr:spPr>
        <a:xfrm>
          <a:off x="13436111" y="60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139383</xdr:rowOff>
    </xdr:from>
    <xdr:to>
      <xdr:col>18</xdr:col>
      <xdr:colOff>492125</xdr:colOff>
      <xdr:row>38</xdr:row>
      <xdr:rowOff>69532</xdr:rowOff>
    </xdr:to>
    <xdr:sp macro="" textlink="">
      <xdr:nvSpPr>
        <xdr:cNvPr id="547" name="円/楕円 546"/>
        <xdr:cNvSpPr/>
      </xdr:nvSpPr>
      <xdr:spPr>
        <a:xfrm>
          <a:off x="127635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60659</xdr:rowOff>
    </xdr:from>
    <xdr:ext cx="534377" cy="259045"/>
    <xdr:sp macro="" textlink="">
      <xdr:nvSpPr>
        <xdr:cNvPr id="548" name="テキスト ボックス 547"/>
        <xdr:cNvSpPr txBox="1"/>
      </xdr:nvSpPr>
      <xdr:spPr>
        <a:xfrm>
          <a:off x="12547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1" name="直線コネクタ 570"/>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2"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3" name="直線コネクタ 572"/>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4"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5" name="直線コネクタ 574"/>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5649</xdr:rowOff>
    </xdr:from>
    <xdr:to>
      <xdr:col>23</xdr:col>
      <xdr:colOff>517525</xdr:colOff>
      <xdr:row>57</xdr:row>
      <xdr:rowOff>84058</xdr:rowOff>
    </xdr:to>
    <xdr:cxnSp macro="">
      <xdr:nvCxnSpPr>
        <xdr:cNvPr id="576" name="直線コネクタ 575"/>
        <xdr:cNvCxnSpPr/>
      </xdr:nvCxnSpPr>
      <xdr:spPr>
        <a:xfrm flipV="1">
          <a:off x="15481300" y="9778299"/>
          <a:ext cx="8382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7"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8" name="フローチャート : 判断 577"/>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84058</xdr:rowOff>
    </xdr:from>
    <xdr:to>
      <xdr:col>22</xdr:col>
      <xdr:colOff>365125</xdr:colOff>
      <xdr:row>57</xdr:row>
      <xdr:rowOff>161600</xdr:rowOff>
    </xdr:to>
    <xdr:cxnSp macro="">
      <xdr:nvCxnSpPr>
        <xdr:cNvPr id="579" name="直線コネクタ 578"/>
        <xdr:cNvCxnSpPr/>
      </xdr:nvCxnSpPr>
      <xdr:spPr>
        <a:xfrm flipV="1">
          <a:off x="14592300" y="9856708"/>
          <a:ext cx="889000" cy="7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0" name="フローチャート : 判断 579"/>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1" name="テキスト ボックス 580"/>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161600</xdr:rowOff>
    </xdr:from>
    <xdr:to>
      <xdr:col>21</xdr:col>
      <xdr:colOff>161925</xdr:colOff>
      <xdr:row>58</xdr:row>
      <xdr:rowOff>50774</xdr:rowOff>
    </xdr:to>
    <xdr:cxnSp macro="">
      <xdr:nvCxnSpPr>
        <xdr:cNvPr id="582" name="直線コネクタ 581"/>
        <xdr:cNvCxnSpPr/>
      </xdr:nvCxnSpPr>
      <xdr:spPr>
        <a:xfrm flipV="1">
          <a:off x="13703300" y="9934250"/>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3" name="フローチャート : 判断 582"/>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4" name="テキスト ボックス 583"/>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41631</xdr:rowOff>
    </xdr:from>
    <xdr:to>
      <xdr:col>19</xdr:col>
      <xdr:colOff>644525</xdr:colOff>
      <xdr:row>58</xdr:row>
      <xdr:rowOff>50774</xdr:rowOff>
    </xdr:to>
    <xdr:cxnSp macro="">
      <xdr:nvCxnSpPr>
        <xdr:cNvPr id="585" name="直線コネクタ 584"/>
        <xdr:cNvCxnSpPr/>
      </xdr:nvCxnSpPr>
      <xdr:spPr>
        <a:xfrm>
          <a:off x="12814300" y="998573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6" name="フローチャート : 判断 585"/>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7" name="テキスト ボックス 586"/>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8" name="フローチャート : 判断 587"/>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9" name="テキスト ボックス 588"/>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126299</xdr:rowOff>
    </xdr:from>
    <xdr:to>
      <xdr:col>23</xdr:col>
      <xdr:colOff>568325</xdr:colOff>
      <xdr:row>57</xdr:row>
      <xdr:rowOff>56449</xdr:rowOff>
    </xdr:to>
    <xdr:sp macro="" textlink="">
      <xdr:nvSpPr>
        <xdr:cNvPr id="595" name="円/楕円 594"/>
        <xdr:cNvSpPr/>
      </xdr:nvSpPr>
      <xdr:spPr>
        <a:xfrm>
          <a:off x="16268700" y="97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104726</xdr:rowOff>
    </xdr:from>
    <xdr:ext cx="534377" cy="259045"/>
    <xdr:sp macro="" textlink="">
      <xdr:nvSpPr>
        <xdr:cNvPr id="596" name="教育費該当値テキスト"/>
        <xdr:cNvSpPr txBox="1"/>
      </xdr:nvSpPr>
      <xdr:spPr>
        <a:xfrm>
          <a:off x="16370300" y="970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33258</xdr:rowOff>
    </xdr:from>
    <xdr:to>
      <xdr:col>22</xdr:col>
      <xdr:colOff>415925</xdr:colOff>
      <xdr:row>57</xdr:row>
      <xdr:rowOff>134858</xdr:rowOff>
    </xdr:to>
    <xdr:sp macro="" textlink="">
      <xdr:nvSpPr>
        <xdr:cNvPr id="597" name="円/楕円 596"/>
        <xdr:cNvSpPr/>
      </xdr:nvSpPr>
      <xdr:spPr>
        <a:xfrm>
          <a:off x="15430500" y="9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125985</xdr:rowOff>
    </xdr:from>
    <xdr:ext cx="534377" cy="259045"/>
    <xdr:sp macro="" textlink="">
      <xdr:nvSpPr>
        <xdr:cNvPr id="598" name="テキスト ボックス 597"/>
        <xdr:cNvSpPr txBox="1"/>
      </xdr:nvSpPr>
      <xdr:spPr>
        <a:xfrm>
          <a:off x="15214111" y="989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110800</xdr:rowOff>
    </xdr:from>
    <xdr:to>
      <xdr:col>21</xdr:col>
      <xdr:colOff>212725</xdr:colOff>
      <xdr:row>58</xdr:row>
      <xdr:rowOff>40950</xdr:rowOff>
    </xdr:to>
    <xdr:sp macro="" textlink="">
      <xdr:nvSpPr>
        <xdr:cNvPr id="599" name="円/楕円 598"/>
        <xdr:cNvSpPr/>
      </xdr:nvSpPr>
      <xdr:spPr>
        <a:xfrm>
          <a:off x="145415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32077</xdr:rowOff>
    </xdr:from>
    <xdr:ext cx="534377" cy="259045"/>
    <xdr:sp macro="" textlink="">
      <xdr:nvSpPr>
        <xdr:cNvPr id="600" name="テキスト ボックス 599"/>
        <xdr:cNvSpPr txBox="1"/>
      </xdr:nvSpPr>
      <xdr:spPr>
        <a:xfrm>
          <a:off x="14325111" y="99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171424</xdr:rowOff>
    </xdr:from>
    <xdr:to>
      <xdr:col>20</xdr:col>
      <xdr:colOff>9525</xdr:colOff>
      <xdr:row>58</xdr:row>
      <xdr:rowOff>101574</xdr:rowOff>
    </xdr:to>
    <xdr:sp macro="" textlink="">
      <xdr:nvSpPr>
        <xdr:cNvPr id="601" name="円/楕円 600"/>
        <xdr:cNvSpPr/>
      </xdr:nvSpPr>
      <xdr:spPr>
        <a:xfrm>
          <a:off x="136525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92701</xdr:rowOff>
    </xdr:from>
    <xdr:ext cx="534377" cy="259045"/>
    <xdr:sp macro="" textlink="">
      <xdr:nvSpPr>
        <xdr:cNvPr id="602" name="テキスト ボックス 601"/>
        <xdr:cNvSpPr txBox="1"/>
      </xdr:nvSpPr>
      <xdr:spPr>
        <a:xfrm>
          <a:off x="13436111" y="100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162281</xdr:rowOff>
    </xdr:from>
    <xdr:to>
      <xdr:col>18</xdr:col>
      <xdr:colOff>492125</xdr:colOff>
      <xdr:row>58</xdr:row>
      <xdr:rowOff>92431</xdr:rowOff>
    </xdr:to>
    <xdr:sp macro="" textlink="">
      <xdr:nvSpPr>
        <xdr:cNvPr id="603" name="円/楕円 602"/>
        <xdr:cNvSpPr/>
      </xdr:nvSpPr>
      <xdr:spPr>
        <a:xfrm>
          <a:off x="12763500" y="99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83558</xdr:rowOff>
    </xdr:from>
    <xdr:ext cx="534377" cy="259045"/>
    <xdr:sp macro="" textlink="">
      <xdr:nvSpPr>
        <xdr:cNvPr id="604" name="テキスト ボックス 603"/>
        <xdr:cNvSpPr txBox="1"/>
      </xdr:nvSpPr>
      <xdr:spPr>
        <a:xfrm>
          <a:off x="12547111" y="100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8" name="直線コネクタ 627"/>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1"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2" name="直線コネクタ 631"/>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4"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5" name="フローチャート : 判断 634"/>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7" name="フローチャート : 判断 636"/>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38" name="テキスト ボックス 637"/>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125374</xdr:rowOff>
    </xdr:from>
    <xdr:to>
      <xdr:col>21</xdr:col>
      <xdr:colOff>161925</xdr:colOff>
      <xdr:row>79</xdr:row>
      <xdr:rowOff>44450</xdr:rowOff>
    </xdr:to>
    <xdr:cxnSp macro="">
      <xdr:nvCxnSpPr>
        <xdr:cNvPr id="639" name="直線コネクタ 638"/>
        <xdr:cNvCxnSpPr/>
      </xdr:nvCxnSpPr>
      <xdr:spPr>
        <a:xfrm>
          <a:off x="13703300" y="13498474"/>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0" name="フローチャート : 判断 639"/>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1" name="テキスト ボックス 640"/>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125374</xdr:rowOff>
    </xdr:from>
    <xdr:to>
      <xdr:col>19</xdr:col>
      <xdr:colOff>644525</xdr:colOff>
      <xdr:row>79</xdr:row>
      <xdr:rowOff>12142</xdr:rowOff>
    </xdr:to>
    <xdr:cxnSp macro="">
      <xdr:nvCxnSpPr>
        <xdr:cNvPr id="642" name="直線コネクタ 641"/>
        <xdr:cNvCxnSpPr/>
      </xdr:nvCxnSpPr>
      <xdr:spPr>
        <a:xfrm flipV="1">
          <a:off x="12814300" y="13498474"/>
          <a:ext cx="8890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3" name="フローチャート : 判断 642"/>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4" name="テキスト ボックス 643"/>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5" name="フローチャート : 判断 644"/>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6" name="テキスト ボックス 645"/>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249299" cy="259045"/>
    <xdr:sp macro="" textlink="">
      <xdr:nvSpPr>
        <xdr:cNvPr id="653" name="災害復旧費該当値テキスト"/>
        <xdr:cNvSpPr txBox="1"/>
      </xdr:nvSpPr>
      <xdr:spPr>
        <a:xfrm>
          <a:off x="16370300" y="1345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74574</xdr:rowOff>
    </xdr:from>
    <xdr:to>
      <xdr:col>20</xdr:col>
      <xdr:colOff>9525</xdr:colOff>
      <xdr:row>79</xdr:row>
      <xdr:rowOff>4724</xdr:rowOff>
    </xdr:to>
    <xdr:sp macro="" textlink="">
      <xdr:nvSpPr>
        <xdr:cNvPr id="658" name="円/楕円 657"/>
        <xdr:cNvSpPr/>
      </xdr:nvSpPr>
      <xdr:spPr>
        <a:xfrm>
          <a:off x="13652500" y="134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167301</xdr:rowOff>
    </xdr:from>
    <xdr:ext cx="469744" cy="259045"/>
    <xdr:sp macro="" textlink="">
      <xdr:nvSpPr>
        <xdr:cNvPr id="659" name="テキスト ボックス 658"/>
        <xdr:cNvSpPr txBox="1"/>
      </xdr:nvSpPr>
      <xdr:spPr>
        <a:xfrm>
          <a:off x="13468427"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132792</xdr:rowOff>
    </xdr:from>
    <xdr:to>
      <xdr:col>18</xdr:col>
      <xdr:colOff>492125</xdr:colOff>
      <xdr:row>79</xdr:row>
      <xdr:rowOff>62942</xdr:rowOff>
    </xdr:to>
    <xdr:sp macro="" textlink="">
      <xdr:nvSpPr>
        <xdr:cNvPr id="660" name="円/楕円 659"/>
        <xdr:cNvSpPr/>
      </xdr:nvSpPr>
      <xdr:spPr>
        <a:xfrm>
          <a:off x="127635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54069</xdr:rowOff>
    </xdr:from>
    <xdr:ext cx="378565" cy="259045"/>
    <xdr:sp macro="" textlink="">
      <xdr:nvSpPr>
        <xdr:cNvPr id="661" name="テキスト ボックス 660"/>
        <xdr:cNvSpPr txBox="1"/>
      </xdr:nvSpPr>
      <xdr:spPr>
        <a:xfrm>
          <a:off x="12625017" y="1359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6" name="直線コネクタ 685"/>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7"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8" name="直線コネクタ 687"/>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9"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0" name="直線コネクタ 689"/>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25609</xdr:rowOff>
    </xdr:from>
    <xdr:to>
      <xdr:col>23</xdr:col>
      <xdr:colOff>517525</xdr:colOff>
      <xdr:row>97</xdr:row>
      <xdr:rowOff>65863</xdr:rowOff>
    </xdr:to>
    <xdr:cxnSp macro="">
      <xdr:nvCxnSpPr>
        <xdr:cNvPr id="691" name="直線コネクタ 690"/>
        <xdr:cNvCxnSpPr/>
      </xdr:nvCxnSpPr>
      <xdr:spPr>
        <a:xfrm flipV="1">
          <a:off x="15481300" y="16656259"/>
          <a:ext cx="838200" cy="4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2"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3" name="フローチャート : 判断 692"/>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22237</xdr:rowOff>
    </xdr:from>
    <xdr:to>
      <xdr:col>22</xdr:col>
      <xdr:colOff>365125</xdr:colOff>
      <xdr:row>97</xdr:row>
      <xdr:rowOff>65863</xdr:rowOff>
    </xdr:to>
    <xdr:cxnSp macro="">
      <xdr:nvCxnSpPr>
        <xdr:cNvPr id="694" name="直線コネクタ 693"/>
        <xdr:cNvCxnSpPr/>
      </xdr:nvCxnSpPr>
      <xdr:spPr>
        <a:xfrm>
          <a:off x="14592300" y="16652887"/>
          <a:ext cx="889000" cy="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5" name="フローチャート : 判断 694"/>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6" name="テキスト ボックス 695"/>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15494</xdr:rowOff>
    </xdr:from>
    <xdr:to>
      <xdr:col>21</xdr:col>
      <xdr:colOff>161925</xdr:colOff>
      <xdr:row>97</xdr:row>
      <xdr:rowOff>22237</xdr:rowOff>
    </xdr:to>
    <xdr:cxnSp macro="">
      <xdr:nvCxnSpPr>
        <xdr:cNvPr id="697" name="直線コネクタ 696"/>
        <xdr:cNvCxnSpPr/>
      </xdr:nvCxnSpPr>
      <xdr:spPr>
        <a:xfrm>
          <a:off x="13703300" y="1664614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8" name="フローチャート : 判断 697"/>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699" name="テキスト ボックス 698"/>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15494</xdr:rowOff>
    </xdr:from>
    <xdr:to>
      <xdr:col>19</xdr:col>
      <xdr:colOff>644525</xdr:colOff>
      <xdr:row>97</xdr:row>
      <xdr:rowOff>39993</xdr:rowOff>
    </xdr:to>
    <xdr:cxnSp macro="">
      <xdr:nvCxnSpPr>
        <xdr:cNvPr id="700" name="直線コネクタ 699"/>
        <xdr:cNvCxnSpPr/>
      </xdr:nvCxnSpPr>
      <xdr:spPr>
        <a:xfrm flipV="1">
          <a:off x="12814300" y="16646144"/>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1" name="フローチャート : 判断 700"/>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2" name="テキスト ボックス 701"/>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3" name="フローチャート : 判断 702"/>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4" name="テキスト ボックス 703"/>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146259</xdr:rowOff>
    </xdr:from>
    <xdr:to>
      <xdr:col>23</xdr:col>
      <xdr:colOff>568325</xdr:colOff>
      <xdr:row>97</xdr:row>
      <xdr:rowOff>76409</xdr:rowOff>
    </xdr:to>
    <xdr:sp macro="" textlink="">
      <xdr:nvSpPr>
        <xdr:cNvPr id="710" name="円/楕円 709"/>
        <xdr:cNvSpPr/>
      </xdr:nvSpPr>
      <xdr:spPr>
        <a:xfrm>
          <a:off x="16268700" y="166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61186</xdr:rowOff>
    </xdr:from>
    <xdr:ext cx="534377" cy="259045"/>
    <xdr:sp macro="" textlink="">
      <xdr:nvSpPr>
        <xdr:cNvPr id="711" name="公債費該当値テキスト"/>
        <xdr:cNvSpPr txBox="1"/>
      </xdr:nvSpPr>
      <xdr:spPr>
        <a:xfrm>
          <a:off x="16370300" y="165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15063</xdr:rowOff>
    </xdr:from>
    <xdr:to>
      <xdr:col>22</xdr:col>
      <xdr:colOff>415925</xdr:colOff>
      <xdr:row>97</xdr:row>
      <xdr:rowOff>116663</xdr:rowOff>
    </xdr:to>
    <xdr:sp macro="" textlink="">
      <xdr:nvSpPr>
        <xdr:cNvPr id="712" name="円/楕円 711"/>
        <xdr:cNvSpPr/>
      </xdr:nvSpPr>
      <xdr:spPr>
        <a:xfrm>
          <a:off x="15430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107790</xdr:rowOff>
    </xdr:from>
    <xdr:ext cx="534377" cy="259045"/>
    <xdr:sp macro="" textlink="">
      <xdr:nvSpPr>
        <xdr:cNvPr id="713" name="テキスト ボックス 712"/>
        <xdr:cNvSpPr txBox="1"/>
      </xdr:nvSpPr>
      <xdr:spPr>
        <a:xfrm>
          <a:off x="152141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142887</xdr:rowOff>
    </xdr:from>
    <xdr:to>
      <xdr:col>21</xdr:col>
      <xdr:colOff>212725</xdr:colOff>
      <xdr:row>97</xdr:row>
      <xdr:rowOff>73037</xdr:rowOff>
    </xdr:to>
    <xdr:sp macro="" textlink="">
      <xdr:nvSpPr>
        <xdr:cNvPr id="714" name="円/楕円 713"/>
        <xdr:cNvSpPr/>
      </xdr:nvSpPr>
      <xdr:spPr>
        <a:xfrm>
          <a:off x="14541500" y="166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64164</xdr:rowOff>
    </xdr:from>
    <xdr:ext cx="534377" cy="259045"/>
    <xdr:sp macro="" textlink="">
      <xdr:nvSpPr>
        <xdr:cNvPr id="715" name="テキスト ボックス 714"/>
        <xdr:cNvSpPr txBox="1"/>
      </xdr:nvSpPr>
      <xdr:spPr>
        <a:xfrm>
          <a:off x="14325111" y="166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136144</xdr:rowOff>
    </xdr:from>
    <xdr:to>
      <xdr:col>20</xdr:col>
      <xdr:colOff>9525</xdr:colOff>
      <xdr:row>97</xdr:row>
      <xdr:rowOff>66294</xdr:rowOff>
    </xdr:to>
    <xdr:sp macro="" textlink="">
      <xdr:nvSpPr>
        <xdr:cNvPr id="716" name="円/楕円 715"/>
        <xdr:cNvSpPr/>
      </xdr:nvSpPr>
      <xdr:spPr>
        <a:xfrm>
          <a:off x="13652500" y="165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57421</xdr:rowOff>
    </xdr:from>
    <xdr:ext cx="534377" cy="259045"/>
    <xdr:sp macro="" textlink="">
      <xdr:nvSpPr>
        <xdr:cNvPr id="717" name="テキスト ボックス 716"/>
        <xdr:cNvSpPr txBox="1"/>
      </xdr:nvSpPr>
      <xdr:spPr>
        <a:xfrm>
          <a:off x="13436111" y="166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160643</xdr:rowOff>
    </xdr:from>
    <xdr:to>
      <xdr:col>18</xdr:col>
      <xdr:colOff>492125</xdr:colOff>
      <xdr:row>97</xdr:row>
      <xdr:rowOff>90793</xdr:rowOff>
    </xdr:to>
    <xdr:sp macro="" textlink="">
      <xdr:nvSpPr>
        <xdr:cNvPr id="718" name="円/楕円 717"/>
        <xdr:cNvSpPr/>
      </xdr:nvSpPr>
      <xdr:spPr>
        <a:xfrm>
          <a:off x="12763500" y="166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81920</xdr:rowOff>
    </xdr:from>
    <xdr:ext cx="534377" cy="259045"/>
    <xdr:sp macro="" textlink="">
      <xdr:nvSpPr>
        <xdr:cNvPr id="719" name="テキスト ボックス 718"/>
        <xdr:cNvSpPr txBox="1"/>
      </xdr:nvSpPr>
      <xdr:spPr>
        <a:xfrm>
          <a:off x="12547111" y="167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5" name="直線コネクタ 744"/>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8"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9" name="直線コネクタ 748"/>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1"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2" name="フローチャート : 判断 751"/>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4" name="フローチャート : 判断 753"/>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5" name="テキスト ボックス 754"/>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7" name="フローチャート : 判断 756"/>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58" name="テキスト ボックス 757"/>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0" name="フローチャート : 判断 759"/>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1" name="テキスト ボックス 760"/>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2" name="フローチャート : 判断 761"/>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3" name="テキスト ボックス 762"/>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主な構成項目である民生費は住民一人当たり</a:t>
          </a:r>
          <a:r>
            <a:rPr kumimoji="1" lang="en-US" altLang="ja-JP" sz="1300">
              <a:latin typeface="ＭＳ Ｐゴシック"/>
            </a:rPr>
            <a:t>140,722</a:t>
          </a:r>
          <a:r>
            <a:rPr kumimoji="1" lang="ja-JP" altLang="en-US" sz="1300">
              <a:latin typeface="ＭＳ Ｐゴシック"/>
            </a:rPr>
            <a:t>円である。平成</a:t>
          </a:r>
          <a:r>
            <a:rPr kumimoji="1" lang="en-US" altLang="ja-JP" sz="1300">
              <a:latin typeface="ＭＳ Ｐゴシック"/>
            </a:rPr>
            <a:t>26</a:t>
          </a:r>
          <a:r>
            <a:rPr kumimoji="1" lang="ja-JP" altLang="en-US" sz="1300">
              <a:latin typeface="ＭＳ Ｐゴシック"/>
            </a:rPr>
            <a:t>年度以降における増加傾向が著しい理由としては、待機児童の解消を図るため特定教育・保育施設の定員拡大を図っていること、高齢化が進展しているため後期高齢者医療事業や介護保険事業への繰出金が増加していること、障害者手帳所持者数が増加していることが挙げられる。</a:t>
          </a:r>
        </a:p>
        <a:p>
          <a:r>
            <a:rPr kumimoji="1" lang="ja-JP" altLang="en-US" sz="1300">
              <a:latin typeface="ＭＳ Ｐゴシック"/>
            </a:rPr>
            <a:t>　変動が大きい項目として、消防費は、平成</a:t>
          </a:r>
          <a:r>
            <a:rPr kumimoji="1" lang="en-US" altLang="ja-JP" sz="1300">
              <a:latin typeface="ＭＳ Ｐゴシック"/>
            </a:rPr>
            <a:t>27</a:t>
          </a:r>
          <a:r>
            <a:rPr kumimoji="1" lang="ja-JP" altLang="en-US" sz="1300">
              <a:latin typeface="ＭＳ Ｐゴシック"/>
            </a:rPr>
            <a:t>年度に消防署を整備したため一時的に増加している。同じく衛生費は、平成</a:t>
          </a:r>
          <a:r>
            <a:rPr kumimoji="1" lang="en-US" altLang="ja-JP" sz="1300">
              <a:latin typeface="ＭＳ Ｐゴシック"/>
            </a:rPr>
            <a:t>26</a:t>
          </a:r>
          <a:r>
            <a:rPr kumimoji="1" lang="ja-JP" altLang="en-US" sz="1300">
              <a:latin typeface="ＭＳ Ｐゴシック"/>
            </a:rPr>
            <a:t>年度に廃棄物処理施設を整備したため一時的に増加している。教育費は平成</a:t>
          </a:r>
          <a:r>
            <a:rPr kumimoji="1" lang="en-US" altLang="ja-JP" sz="1300">
              <a:latin typeface="ＭＳ Ｐゴシック"/>
            </a:rPr>
            <a:t>26</a:t>
          </a:r>
          <a:r>
            <a:rPr kumimoji="1" lang="ja-JP" altLang="en-US" sz="1300">
              <a:latin typeface="ＭＳ Ｐゴシック"/>
            </a:rPr>
            <a:t>年度以降上昇傾向にある。平成</a:t>
          </a:r>
          <a:r>
            <a:rPr kumimoji="1" lang="en-US" altLang="ja-JP" sz="1300">
              <a:latin typeface="ＭＳ Ｐゴシック"/>
            </a:rPr>
            <a:t>28</a:t>
          </a:r>
          <a:r>
            <a:rPr kumimoji="1" lang="ja-JP" altLang="en-US" sz="1300">
              <a:latin typeface="ＭＳ Ｐゴシック"/>
            </a:rPr>
            <a:t>年度における増加は、新設小学校の用地取得が主な要因である。一方で、土木費は減少傾向にある。平成</a:t>
          </a:r>
          <a:r>
            <a:rPr kumimoji="1" lang="en-US" altLang="ja-JP" sz="1300">
              <a:latin typeface="ＭＳ Ｐゴシック"/>
            </a:rPr>
            <a:t>28</a:t>
          </a:r>
          <a:r>
            <a:rPr kumimoji="1" lang="ja-JP" altLang="en-US" sz="1300">
              <a:latin typeface="ＭＳ Ｐゴシック"/>
            </a:rPr>
            <a:t>年度における減少は、武蔵浦和駅第３街区市街地再開発事業の進捗状況の進行が主な要因である。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財政調整基金残高は横ばいであり、標準財政規模により比率が変動していることから、基金に頼らない健全な財政運営を行えている。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率は、例年概ね２％前後で推移していたが、浦和東部・岩槻南部地域整備推進事業などにより翌年度に繰り越すべき財源が増加したことにより低下した。同様の理由で、実質単年度収支額も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全ての会計で黒字となっており、連結の結果、大幅な黒字となっていることから、健全な財政運営を行えている。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462254253</v>
      </c>
      <c r="BO4" s="381"/>
      <c r="BP4" s="381"/>
      <c r="BQ4" s="381"/>
      <c r="BR4" s="381"/>
      <c r="BS4" s="381"/>
      <c r="BT4" s="381"/>
      <c r="BU4" s="382"/>
      <c r="BV4" s="380">
        <v>460291491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0.9</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452230687</v>
      </c>
      <c r="BO5" s="418"/>
      <c r="BP5" s="418"/>
      <c r="BQ5" s="418"/>
      <c r="BR5" s="418"/>
      <c r="BS5" s="418"/>
      <c r="BT5" s="418"/>
      <c r="BU5" s="419"/>
      <c r="BV5" s="417">
        <v>449432080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95.7</v>
      </c>
      <c r="CU5" s="415"/>
      <c r="CV5" s="415"/>
      <c r="CW5" s="415"/>
      <c r="CX5" s="415"/>
      <c r="CY5" s="415"/>
      <c r="CZ5" s="415"/>
      <c r="DA5" s="416"/>
      <c r="DB5" s="414">
        <v>95.6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10023566</v>
      </c>
      <c r="BO6" s="418"/>
      <c r="BP6" s="418"/>
      <c r="BQ6" s="418"/>
      <c r="BR6" s="418"/>
      <c r="BS6" s="418"/>
      <c r="BT6" s="418"/>
      <c r="BU6" s="419"/>
      <c r="BV6" s="417">
        <v>10859411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99.8</v>
      </c>
      <c r="CU6" s="455"/>
      <c r="CV6" s="455"/>
      <c r="CW6" s="455"/>
      <c r="CX6" s="455"/>
      <c r="CY6" s="455"/>
      <c r="CZ6" s="455"/>
      <c r="DA6" s="456"/>
      <c r="DB6" s="454">
        <v>100.6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7643894</v>
      </c>
      <c r="BO7" s="418"/>
      <c r="BP7" s="418"/>
      <c r="BQ7" s="418"/>
      <c r="BR7" s="418"/>
      <c r="BS7" s="418"/>
      <c r="BT7" s="418"/>
      <c r="BU7" s="419"/>
      <c r="BV7" s="417">
        <v>5899580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255313065</v>
      </c>
      <c r="CU7" s="418"/>
      <c r="CV7" s="418"/>
      <c r="CW7" s="418"/>
      <c r="CX7" s="418"/>
      <c r="CY7" s="418"/>
      <c r="CZ7" s="418"/>
      <c r="DA7" s="419"/>
      <c r="DB7" s="417">
        <v>250686986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2379672</v>
      </c>
      <c r="BO8" s="418"/>
      <c r="BP8" s="418"/>
      <c r="BQ8" s="418"/>
      <c r="BR8" s="418"/>
      <c r="BS8" s="418"/>
      <c r="BT8" s="418"/>
      <c r="BU8" s="419"/>
      <c r="BV8" s="417">
        <v>4959831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1263979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-2580159</v>
      </c>
      <c r="BO9" s="418"/>
      <c r="BP9" s="418"/>
      <c r="BQ9" s="418"/>
      <c r="BR9" s="418"/>
      <c r="BS9" s="418"/>
      <c r="BT9" s="418"/>
      <c r="BU9" s="419"/>
      <c r="BV9" s="417">
        <v>-879472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17.100000000000001</v>
      </c>
      <c r="CU9" s="415"/>
      <c r="CV9" s="415"/>
      <c r="CW9" s="415"/>
      <c r="CX9" s="415"/>
      <c r="CY9" s="415"/>
      <c r="CZ9" s="415"/>
      <c r="DA9" s="416"/>
      <c r="DB9" s="414">
        <v>15.8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1222434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5026</v>
      </c>
      <c r="BO10" s="418"/>
      <c r="BP10" s="418"/>
      <c r="BQ10" s="418"/>
      <c r="BR10" s="418"/>
      <c r="BS10" s="418"/>
      <c r="BT10" s="418"/>
      <c r="BU10" s="419"/>
      <c r="BV10" s="417">
        <v>21253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333622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1281414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1260267</v>
      </c>
      <c r="S13" s="499"/>
      <c r="T13" s="499"/>
      <c r="U13" s="499"/>
      <c r="V13" s="500"/>
      <c r="W13" s="433" t="s">
        <v>124</v>
      </c>
      <c r="X13" s="434"/>
      <c r="Y13" s="434"/>
      <c r="Z13" s="434"/>
      <c r="AA13" s="434"/>
      <c r="AB13" s="424"/>
      <c r="AC13" s="468">
        <v>4129</v>
      </c>
      <c r="AD13" s="469"/>
      <c r="AE13" s="469"/>
      <c r="AF13" s="469"/>
      <c r="AG13" s="508"/>
      <c r="AH13" s="468">
        <v>4382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-2241511</v>
      </c>
      <c r="BO13" s="418"/>
      <c r="BP13" s="418"/>
      <c r="BQ13" s="418"/>
      <c r="BR13" s="418"/>
      <c r="BS13" s="418"/>
      <c r="BT13" s="418"/>
      <c r="BU13" s="419"/>
      <c r="BV13" s="417">
        <v>-858219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1270476</v>
      </c>
      <c r="S14" s="499"/>
      <c r="T14" s="499"/>
      <c r="U14" s="499"/>
      <c r="V14" s="500"/>
      <c r="W14" s="407"/>
      <c r="X14" s="408"/>
      <c r="Y14" s="408"/>
      <c r="Z14" s="408"/>
      <c r="AA14" s="408"/>
      <c r="AB14" s="397"/>
      <c r="AC14" s="501">
        <v>0.8</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5.4</v>
      </c>
      <c r="CU14" s="513"/>
      <c r="CV14" s="513"/>
      <c r="CW14" s="513"/>
      <c r="CX14" s="513"/>
      <c r="CY14" s="513"/>
      <c r="CZ14" s="513"/>
      <c r="DA14" s="514"/>
      <c r="DB14" s="512">
        <v>9.6999999999999993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1251043</v>
      </c>
      <c r="S15" s="499"/>
      <c r="T15" s="499"/>
      <c r="U15" s="499"/>
      <c r="V15" s="500"/>
      <c r="W15" s="433" t="s">
        <v>131</v>
      </c>
      <c r="X15" s="434"/>
      <c r="Y15" s="434"/>
      <c r="Z15" s="434"/>
      <c r="AA15" s="434"/>
      <c r="AB15" s="424"/>
      <c r="AC15" s="468">
        <v>108703</v>
      </c>
      <c r="AD15" s="469"/>
      <c r="AE15" s="469"/>
      <c r="AF15" s="469"/>
      <c r="AG15" s="508"/>
      <c r="AH15" s="468">
        <v>108368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184774195</v>
      </c>
      <c r="BO15" s="381"/>
      <c r="BP15" s="381"/>
      <c r="BQ15" s="381"/>
      <c r="BR15" s="381"/>
      <c r="BS15" s="381"/>
      <c r="BT15" s="381"/>
      <c r="BU15" s="382"/>
      <c r="BV15" s="380">
        <v>179533742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20.2</v>
      </c>
      <c r="AD16" s="502"/>
      <c r="AE16" s="502"/>
      <c r="AF16" s="502"/>
      <c r="AG16" s="503"/>
      <c r="AH16" s="501">
        <v>19.899999999999999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188393280</v>
      </c>
      <c r="BO16" s="418"/>
      <c r="BP16" s="418"/>
      <c r="BQ16" s="418"/>
      <c r="BR16" s="418"/>
      <c r="BS16" s="418"/>
      <c r="BT16" s="418"/>
      <c r="BU16" s="419"/>
      <c r="BV16" s="417">
        <v>183303832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425008</v>
      </c>
      <c r="AD17" s="469"/>
      <c r="AE17" s="469"/>
      <c r="AF17" s="469"/>
      <c r="AG17" s="508"/>
      <c r="AH17" s="468">
        <v>430826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240168478</v>
      </c>
      <c r="BO17" s="418"/>
      <c r="BP17" s="418"/>
      <c r="BQ17" s="418"/>
      <c r="BR17" s="418"/>
      <c r="BS17" s="418"/>
      <c r="BT17" s="418"/>
      <c r="BU17" s="419"/>
      <c r="BV17" s="417">
        <v>233081118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217.43</v>
      </c>
      <c r="M18" s="530"/>
      <c r="N18" s="530"/>
      <c r="O18" s="530"/>
      <c r="P18" s="530"/>
      <c r="Q18" s="530"/>
      <c r="R18" s="531"/>
      <c r="S18" s="531"/>
      <c r="T18" s="531"/>
      <c r="U18" s="531"/>
      <c r="V18" s="532"/>
      <c r="W18" s="435"/>
      <c r="X18" s="436"/>
      <c r="Y18" s="436"/>
      <c r="Z18" s="436"/>
      <c r="AA18" s="436"/>
      <c r="AB18" s="427"/>
      <c r="AC18" s="533">
        <v>79</v>
      </c>
      <c r="AD18" s="534"/>
      <c r="AE18" s="534"/>
      <c r="AF18" s="534"/>
      <c r="AG18" s="535"/>
      <c r="AH18" s="533">
        <v>79.3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249890368</v>
      </c>
      <c r="BO18" s="418"/>
      <c r="BP18" s="418"/>
      <c r="BQ18" s="418"/>
      <c r="BR18" s="418"/>
      <c r="BS18" s="418"/>
      <c r="BT18" s="418"/>
      <c r="BU18" s="419"/>
      <c r="BV18" s="417">
        <v>251304083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5813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291762285</v>
      </c>
      <c r="BO19" s="418"/>
      <c r="BP19" s="418"/>
      <c r="BQ19" s="418"/>
      <c r="BR19" s="418"/>
      <c r="BS19" s="418"/>
      <c r="BT19" s="418"/>
      <c r="BU19" s="419"/>
      <c r="BV19" s="417">
        <v>294839260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533209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432798108</v>
      </c>
      <c r="BO23" s="418"/>
      <c r="BP23" s="418"/>
      <c r="BQ23" s="418"/>
      <c r="BR23" s="418"/>
      <c r="BS23" s="418"/>
      <c r="BT23" s="418"/>
      <c r="BU23" s="419"/>
      <c r="BV23" s="417">
        <v>435170712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12100</v>
      </c>
      <c r="R24" s="469"/>
      <c r="S24" s="469"/>
      <c r="T24" s="469"/>
      <c r="U24" s="469"/>
      <c r="V24" s="508"/>
      <c r="W24" s="563"/>
      <c r="X24" s="551"/>
      <c r="Y24" s="552"/>
      <c r="Z24" s="467" t="s">
        <v>155</v>
      </c>
      <c r="AA24" s="447"/>
      <c r="AB24" s="447"/>
      <c r="AC24" s="447"/>
      <c r="AD24" s="447"/>
      <c r="AE24" s="447"/>
      <c r="AF24" s="447"/>
      <c r="AG24" s="448"/>
      <c r="AH24" s="468">
        <v>7458</v>
      </c>
      <c r="AI24" s="469"/>
      <c r="AJ24" s="469"/>
      <c r="AK24" s="469"/>
      <c r="AL24" s="508"/>
      <c r="AM24" s="468">
        <v>23529990</v>
      </c>
      <c r="AN24" s="469"/>
      <c r="AO24" s="469"/>
      <c r="AP24" s="469"/>
      <c r="AQ24" s="469"/>
      <c r="AR24" s="508"/>
      <c r="AS24" s="468">
        <v>3155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92155149</v>
      </c>
      <c r="BO24" s="418"/>
      <c r="BP24" s="418"/>
      <c r="BQ24" s="418"/>
      <c r="BR24" s="418"/>
      <c r="BS24" s="418"/>
      <c r="BT24" s="418"/>
      <c r="BU24" s="419"/>
      <c r="BV24" s="417">
        <v>100231846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3</v>
      </c>
      <c r="M25" s="469"/>
      <c r="N25" s="469"/>
      <c r="O25" s="469"/>
      <c r="P25" s="508"/>
      <c r="Q25" s="468">
        <v>9510</v>
      </c>
      <c r="R25" s="469"/>
      <c r="S25" s="469"/>
      <c r="T25" s="469"/>
      <c r="U25" s="469"/>
      <c r="V25" s="508"/>
      <c r="W25" s="563"/>
      <c r="X25" s="551"/>
      <c r="Y25" s="552"/>
      <c r="Z25" s="467" t="s">
        <v>158</v>
      </c>
      <c r="AA25" s="447"/>
      <c r="AB25" s="447"/>
      <c r="AC25" s="447"/>
      <c r="AD25" s="447"/>
      <c r="AE25" s="447"/>
      <c r="AF25" s="447"/>
      <c r="AG25" s="448"/>
      <c r="AH25" s="468">
        <v>1300</v>
      </c>
      <c r="AI25" s="469"/>
      <c r="AJ25" s="469"/>
      <c r="AK25" s="469"/>
      <c r="AL25" s="508"/>
      <c r="AM25" s="468">
        <v>4118400</v>
      </c>
      <c r="AN25" s="469"/>
      <c r="AO25" s="469"/>
      <c r="AP25" s="469"/>
      <c r="AQ25" s="469"/>
      <c r="AR25" s="508"/>
      <c r="AS25" s="468">
        <v>3168</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104768261</v>
      </c>
      <c r="BO25" s="381"/>
      <c r="BP25" s="381"/>
      <c r="BQ25" s="381"/>
      <c r="BR25" s="381"/>
      <c r="BS25" s="381"/>
      <c r="BT25" s="381"/>
      <c r="BU25" s="382"/>
      <c r="BV25" s="380">
        <v>89925434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7920</v>
      </c>
      <c r="R26" s="469"/>
      <c r="S26" s="469"/>
      <c r="T26" s="469"/>
      <c r="U26" s="469"/>
      <c r="V26" s="508"/>
      <c r="W26" s="563"/>
      <c r="X26" s="551"/>
      <c r="Y26" s="552"/>
      <c r="Z26" s="467" t="s">
        <v>161</v>
      </c>
      <c r="AA26" s="573"/>
      <c r="AB26" s="573"/>
      <c r="AC26" s="573"/>
      <c r="AD26" s="573"/>
      <c r="AE26" s="573"/>
      <c r="AF26" s="573"/>
      <c r="AG26" s="574"/>
      <c r="AH26" s="468">
        <v>752</v>
      </c>
      <c r="AI26" s="469"/>
      <c r="AJ26" s="469"/>
      <c r="AK26" s="469"/>
      <c r="AL26" s="508"/>
      <c r="AM26" s="468">
        <v>2619216</v>
      </c>
      <c r="AN26" s="469"/>
      <c r="AO26" s="469"/>
      <c r="AP26" s="469"/>
      <c r="AQ26" s="469"/>
      <c r="AR26" s="508"/>
      <c r="AS26" s="468">
        <v>3483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3418001</v>
      </c>
      <c r="BO26" s="418"/>
      <c r="BP26" s="418"/>
      <c r="BQ26" s="418"/>
      <c r="BR26" s="418"/>
      <c r="BS26" s="418"/>
      <c r="BT26" s="418"/>
      <c r="BU26" s="419"/>
      <c r="BV26" s="417">
        <v>3615232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9770</v>
      </c>
      <c r="R27" s="469"/>
      <c r="S27" s="469"/>
      <c r="T27" s="469"/>
      <c r="U27" s="469"/>
      <c r="V27" s="508"/>
      <c r="W27" s="563"/>
      <c r="X27" s="551"/>
      <c r="Y27" s="552"/>
      <c r="Z27" s="467" t="s">
        <v>164</v>
      </c>
      <c r="AA27" s="447"/>
      <c r="AB27" s="447"/>
      <c r="AC27" s="447"/>
      <c r="AD27" s="447"/>
      <c r="AE27" s="447"/>
      <c r="AF27" s="447"/>
      <c r="AG27" s="448"/>
      <c r="AH27" s="468">
        <v>4732</v>
      </c>
      <c r="AI27" s="469"/>
      <c r="AJ27" s="469"/>
      <c r="AK27" s="469"/>
      <c r="AL27" s="508"/>
      <c r="AM27" s="468">
        <v>16482994</v>
      </c>
      <c r="AN27" s="469"/>
      <c r="AO27" s="469"/>
      <c r="AP27" s="469"/>
      <c r="AQ27" s="469"/>
      <c r="AR27" s="508"/>
      <c r="AS27" s="468">
        <v>3483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8730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18990183</v>
      </c>
      <c r="BO28" s="381"/>
      <c r="BP28" s="381"/>
      <c r="BQ28" s="381"/>
      <c r="BR28" s="381"/>
      <c r="BS28" s="381"/>
      <c r="BT28" s="381"/>
      <c r="BU28" s="382"/>
      <c r="BV28" s="380">
        <v>18985157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58</v>
      </c>
      <c r="M29" s="469"/>
      <c r="N29" s="469"/>
      <c r="O29" s="469"/>
      <c r="P29" s="508"/>
      <c r="Q29" s="468">
        <v>8070</v>
      </c>
      <c r="R29" s="469"/>
      <c r="S29" s="469"/>
      <c r="T29" s="469"/>
      <c r="U29" s="469"/>
      <c r="V29" s="508"/>
      <c r="W29" s="564"/>
      <c r="X29" s="565"/>
      <c r="Y29" s="566"/>
      <c r="Z29" s="467" t="s">
        <v>171</v>
      </c>
      <c r="AA29" s="447"/>
      <c r="AB29" s="447"/>
      <c r="AC29" s="447"/>
      <c r="AD29" s="447"/>
      <c r="AE29" s="447"/>
      <c r="AF29" s="447"/>
      <c r="AG29" s="448"/>
      <c r="AH29" s="468">
        <v>12190</v>
      </c>
      <c r="AI29" s="469"/>
      <c r="AJ29" s="469"/>
      <c r="AK29" s="469"/>
      <c r="AL29" s="508"/>
      <c r="AM29" s="468">
        <v>40012984</v>
      </c>
      <c r="AN29" s="469"/>
      <c r="AO29" s="469"/>
      <c r="AP29" s="469"/>
      <c r="AQ29" s="469"/>
      <c r="AR29" s="508"/>
      <c r="AS29" s="468">
        <v>3282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6253741</v>
      </c>
      <c r="BO29" s="418"/>
      <c r="BP29" s="418"/>
      <c r="BQ29" s="418"/>
      <c r="BR29" s="418"/>
      <c r="BS29" s="418"/>
      <c r="BT29" s="418"/>
      <c r="BU29" s="419"/>
      <c r="BV29" s="417">
        <v>6248973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102.2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19190870</v>
      </c>
      <c r="BO30" s="587"/>
      <c r="BP30" s="587"/>
      <c r="BQ30" s="587"/>
      <c r="BR30" s="587"/>
      <c r="BS30" s="587"/>
      <c r="BT30" s="587"/>
      <c r="BU30" s="588"/>
      <c r="BV30" s="586">
        <v>18455661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7</v>
      </c>
      <c r="V34" s="598"/>
      <c r="W34" s="599" t="str">
        <f>IF('各会計、関係団体の財政状況及び健全化判断比率'!B28="","",'各会計、関係団体の財政状況及び健全化判断比率'!B28)</f>
        <v>さいたま市国民健康保険事業特別会計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IF('各会計、関係団体の財政状況及び健全化判断比率'!B31="","",'各会計、関係団体の財政状況及び健全化判断比率'!B31)</f>
        <v>さいたま市水道事業会計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IF('各会計、関係団体の財政状況及び健全化判断比率'!B34="","",'各会計、関係団体の財政状況及び健全化判断比率'!B34)</f>
        <v>さいたま市食肉中央卸売市場及びと畜場事業特別会計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彩の国さいたま人づくり広域連合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公益財団法人さいたま市体育協会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さいたま市母子父子寡婦福祉資金貸付事業特別会計</v>
      </c>
      <c r="F35" s="599"/>
      <c r="G35" s="599"/>
      <c r="H35" s="599"/>
      <c r="I35" s="599"/>
      <c r="J35" s="599"/>
      <c r="K35" s="599"/>
      <c r="L35" s="599"/>
      <c r="M35" s="599"/>
      <c r="N35" s="599"/>
      <c r="O35" s="599"/>
      <c r="P35" s="599"/>
      <c r="Q35" s="599"/>
      <c r="R35" s="599"/>
      <c r="S35" s="599"/>
      <c r="T35" s="167"/>
      <c r="U35" s="598">
        <f>IF(W35="","",U34+1)</f>
        <v>8</v>
      </c>
      <c r="V35" s="598"/>
      <c r="W35" s="599" t="str">
        <f>IF('各会計、関係団体の財政状況及び健全化判断比率'!B29="","",'各会計、関係団体の財政状況及び健全化判断比率'!B29)</f>
        <v>さいたま市介護保険事業特別会計</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IF('各会計、関係団体の財政状況及び健全化判断比率'!B32="","",'各会計、関係団体の財政状況及び健全化判断比率'!B32)</f>
        <v>さいたま市病院事業会計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IF('各会計、関係団体の財政状況及び健全化判断比率'!B35="","",'各会計、関係団体の財政状況及び健全化判断比率'!B35)</f>
        <v>宅地造成事業</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埼玉県都市競艇組合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公益財団法人さいたま市文化振興事業団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さいたま市用地先行取得事業特別会計</v>
      </c>
      <c r="F36" s="599"/>
      <c r="G36" s="599"/>
      <c r="H36" s="599"/>
      <c r="I36" s="599"/>
      <c r="J36" s="599"/>
      <c r="K36" s="599"/>
      <c r="L36" s="599"/>
      <c r="M36" s="599"/>
      <c r="N36" s="599"/>
      <c r="O36" s="599"/>
      <c r="P36" s="599"/>
      <c r="Q36" s="599"/>
      <c r="R36" s="599"/>
      <c r="S36" s="599"/>
      <c r="T36" s="167"/>
      <c r="U36" s="598">
        <f t="shared" ref="U36:U43" si="4">IF(W36="","",U35+1)</f>
        <v>9</v>
      </c>
      <c r="V36" s="598"/>
      <c r="W36" s="599" t="str">
        <f>IF('各会計、関係団体の財政状況及び健全化判断比率'!B30="","",'各会計、関係団体の財政状況及び健全化判断比率'!B30)</f>
        <v>さいたま市後期高齢者医療事業特別会計</v>
      </c>
      <c r="X36" s="599"/>
      <c r="Y36" s="599"/>
      <c r="Z36" s="599"/>
      <c r="AA36" s="599"/>
      <c r="AB36" s="599"/>
      <c r="AC36" s="599"/>
      <c r="AD36" s="599"/>
      <c r="AE36" s="599"/>
      <c r="AF36" s="599"/>
      <c r="AG36" s="599"/>
      <c r="AH36" s="599"/>
      <c r="AI36" s="599"/>
      <c r="AJ36" s="599"/>
      <c r="AK36" s="599"/>
      <c r="AL36" s="167"/>
      <c r="AM36" s="598">
        <f t="shared" si="0"/>
        <v>12</v>
      </c>
      <c r="AN36" s="598"/>
      <c r="AO36" s="599" t="str">
        <f>IF('各会計、関係団体の財政状況及び健全化判断比率'!B33="","",'各会計、関係団体の財政状況及び健全化判断比率'!B33)</f>
        <v>さいたま市下水道事業会計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埼玉県浦和競馬組合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一般財団法人さいたま市浦和地域医療センター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さいたま市大宮駅西口都市改造事業特別会計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埼玉県後期高齢者医療広域連合（一般会計）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公益財団法人さいたま市産業創造財団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さいたま市南与野駅西口土地区画整理事業特別会計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埼玉県後期高齢者医療広域連合（特別会計）</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公益社団法人さいたま観光国際協会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さいたま市公債管理特別会計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公益財団法人さいたま市公園緑地協会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26</v>
      </c>
      <c r="CP40" s="598"/>
      <c r="CQ40" s="599" t="str">
        <f>IF('各会計、関係団体の財政状況及び健全化判断比率'!BS13="","",'各会計、関係団体の財政状況及び健全化判断比率'!BS13)</f>
        <v>一般財団法人さいたま市都市整備公社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27</v>
      </c>
      <c r="CP41" s="598"/>
      <c r="CQ41" s="599" t="str">
        <f>IF('各会計、関係団体の財政状況及び健全化判断比率'!BS14="","",'各会計、関係団体の財政状況及び健全化判断比率'!BS14)</f>
        <v>北浦和ターミナルビル株式会社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28</v>
      </c>
      <c r="CP42" s="598"/>
      <c r="CQ42" s="599" t="str">
        <f>IF('各会計、関係団体の財政状況及び健全化判断比率'!BS15="","",'各会計、関係団体の財政状況及び健全化判断比率'!BS15)</f>
        <v>与野都市開発株式会社</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29</v>
      </c>
      <c r="CP43" s="598"/>
      <c r="CQ43" s="599" t="str">
        <f>IF('各会計、関係団体の財政状況及び健全化判断比率'!BS16="","",'各会計、関係団体の財政状況及び健全化判断比率'!BS16)</f>
        <v>岩槻都市振興株式会社</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customSheetViews>
    <customSheetView guid="{D09054BD-F968-4FE8-915E-01AB27B6228D}" showGridLines="0" fitToPage="1" hiddenRows="1" hiddenColumns="1" topLeftCell="A16">
      <selection activeCell="R16" sqref="R16:V16"/>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7" t="s">
        <v>542</v>
      </c>
      <c r="D34" s="1187"/>
      <c r="E34" s="1188"/>
      <c r="F34" s="32">
        <v>5.09</v>
      </c>
      <c r="G34" s="33">
        <v>5.44</v>
      </c>
      <c r="H34" s="33">
        <v>5.59</v>
      </c>
      <c r="I34" s="33">
        <v>5.99</v>
      </c>
      <c r="J34" s="34">
        <v>5.42</v>
      </c>
      <c r="K34" s="22"/>
      <c r="L34" s="22"/>
      <c r="M34" s="22"/>
      <c r="N34" s="22"/>
      <c r="O34" s="22"/>
      <c r="P34" s="22"/>
    </row>
    <row r="35" spans="1:16" ht="39" customHeight="1">
      <c r="A35" s="22"/>
      <c r="B35" s="35"/>
      <c r="C35" s="1181" t="s">
        <v>543</v>
      </c>
      <c r="D35" s="1182"/>
      <c r="E35" s="1183"/>
      <c r="F35" s="36">
        <v>2.4500000000000002</v>
      </c>
      <c r="G35" s="37">
        <v>2.75</v>
      </c>
      <c r="H35" s="37">
        <v>2.74</v>
      </c>
      <c r="I35" s="37">
        <v>2.64</v>
      </c>
      <c r="J35" s="38">
        <v>2.56</v>
      </c>
      <c r="K35" s="22"/>
      <c r="L35" s="22"/>
      <c r="M35" s="22"/>
      <c r="N35" s="22"/>
      <c r="O35" s="22"/>
      <c r="P35" s="22"/>
    </row>
    <row r="36" spans="1:16" ht="39" customHeight="1">
      <c r="A36" s="22"/>
      <c r="B36" s="35"/>
      <c r="C36" s="1181" t="s">
        <v>544</v>
      </c>
      <c r="D36" s="1182"/>
      <c r="E36" s="1183"/>
      <c r="F36" s="36">
        <v>0.38</v>
      </c>
      <c r="G36" s="37">
        <v>0.42</v>
      </c>
      <c r="H36" s="37">
        <v>0.49</v>
      </c>
      <c r="I36" s="37">
        <v>0.79</v>
      </c>
      <c r="J36" s="38">
        <v>1.28</v>
      </c>
      <c r="K36" s="22"/>
      <c r="L36" s="22"/>
      <c r="M36" s="22"/>
      <c r="N36" s="22"/>
      <c r="O36" s="22"/>
      <c r="P36" s="22"/>
    </row>
    <row r="37" spans="1:16" ht="39" customHeight="1">
      <c r="A37" s="22"/>
      <c r="B37" s="35"/>
      <c r="C37" s="1181" t="s">
        <v>545</v>
      </c>
      <c r="D37" s="1182"/>
      <c r="E37" s="1183"/>
      <c r="F37" s="36">
        <v>1.81</v>
      </c>
      <c r="G37" s="37">
        <v>2.44</v>
      </c>
      <c r="H37" s="37">
        <v>2.36</v>
      </c>
      <c r="I37" s="37">
        <v>2.09</v>
      </c>
      <c r="J37" s="38">
        <v>0.93</v>
      </c>
      <c r="K37" s="22"/>
      <c r="L37" s="22"/>
      <c r="M37" s="22"/>
      <c r="N37" s="22"/>
      <c r="O37" s="22"/>
      <c r="P37" s="22"/>
    </row>
    <row r="38" spans="1:16" ht="39" customHeight="1">
      <c r="A38" s="22"/>
      <c r="B38" s="35"/>
      <c r="C38" s="1181" t="s">
        <v>546</v>
      </c>
      <c r="D38" s="1182"/>
      <c r="E38" s="1183"/>
      <c r="F38" s="36">
        <v>0.41</v>
      </c>
      <c r="G38" s="37">
        <v>0.24</v>
      </c>
      <c r="H38" s="37">
        <v>0.57999999999999996</v>
      </c>
      <c r="I38" s="37">
        <v>0.51</v>
      </c>
      <c r="J38" s="38">
        <v>0.57999999999999996</v>
      </c>
      <c r="K38" s="22"/>
      <c r="L38" s="22"/>
      <c r="M38" s="22"/>
      <c r="N38" s="22"/>
      <c r="O38" s="22"/>
      <c r="P38" s="22"/>
    </row>
    <row r="39" spans="1:16" ht="39" customHeight="1">
      <c r="A39" s="22"/>
      <c r="B39" s="35"/>
      <c r="C39" s="1181" t="s">
        <v>547</v>
      </c>
      <c r="D39" s="1182"/>
      <c r="E39" s="1183"/>
      <c r="F39" s="36">
        <v>0.6</v>
      </c>
      <c r="G39" s="37">
        <v>0.59</v>
      </c>
      <c r="H39" s="37">
        <v>0.62</v>
      </c>
      <c r="I39" s="37">
        <v>0.57999999999999996</v>
      </c>
      <c r="J39" s="38">
        <v>0.38</v>
      </c>
      <c r="K39" s="22"/>
      <c r="L39" s="22"/>
      <c r="M39" s="22"/>
      <c r="N39" s="22"/>
      <c r="O39" s="22"/>
      <c r="P39" s="22"/>
    </row>
    <row r="40" spans="1:16" ht="39" customHeight="1">
      <c r="A40" s="22"/>
      <c r="B40" s="35"/>
      <c r="C40" s="1181" t="s">
        <v>548</v>
      </c>
      <c r="D40" s="1182"/>
      <c r="E40" s="1183"/>
      <c r="F40" s="36">
        <v>0.01</v>
      </c>
      <c r="G40" s="37">
        <v>0.01</v>
      </c>
      <c r="H40" s="37">
        <v>0.01</v>
      </c>
      <c r="I40" s="37">
        <v>0.01</v>
      </c>
      <c r="J40" s="38">
        <v>0.01</v>
      </c>
      <c r="K40" s="22"/>
      <c r="L40" s="22"/>
      <c r="M40" s="22"/>
      <c r="N40" s="22"/>
      <c r="O40" s="22"/>
      <c r="P40" s="22"/>
    </row>
    <row r="41" spans="1:16" ht="39" customHeight="1">
      <c r="A41" s="22"/>
      <c r="B41" s="35"/>
      <c r="C41" s="1181" t="s">
        <v>549</v>
      </c>
      <c r="D41" s="1182"/>
      <c r="E41" s="1183"/>
      <c r="F41" s="36">
        <v>0.01</v>
      </c>
      <c r="G41" s="37">
        <v>0.01</v>
      </c>
      <c r="H41" s="37">
        <v>0</v>
      </c>
      <c r="I41" s="37">
        <v>0</v>
      </c>
      <c r="J41" s="38">
        <v>0</v>
      </c>
      <c r="K41" s="22"/>
      <c r="L41" s="22"/>
      <c r="M41" s="22"/>
      <c r="N41" s="22"/>
      <c r="O41" s="22"/>
      <c r="P41" s="22"/>
    </row>
    <row r="42" spans="1:16" ht="39" customHeight="1">
      <c r="A42" s="22"/>
      <c r="B42" s="39"/>
      <c r="C42" s="1181" t="s">
        <v>550</v>
      </c>
      <c r="D42" s="1182"/>
      <c r="E42" s="1183"/>
      <c r="F42" s="36" t="s">
        <v>493</v>
      </c>
      <c r="G42" s="37" t="s">
        <v>493</v>
      </c>
      <c r="H42" s="37" t="s">
        <v>493</v>
      </c>
      <c r="I42" s="37" t="s">
        <v>493</v>
      </c>
      <c r="J42" s="38" t="s">
        <v>493</v>
      </c>
      <c r="K42" s="22"/>
      <c r="L42" s="22"/>
      <c r="M42" s="22"/>
      <c r="N42" s="22"/>
      <c r="O42" s="22"/>
      <c r="P42" s="22"/>
    </row>
    <row r="43" spans="1:16" ht="39" customHeight="1" thickBot="1">
      <c r="A43" s="22"/>
      <c r="B43" s="40"/>
      <c r="C43" s="1184" t="s">
        <v>551</v>
      </c>
      <c r="D43" s="1185"/>
      <c r="E43" s="118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D09054BD-F968-4FE8-915E-01AB27B6228D}" scale="55" showGridLines="0" fitToPage="1" hiddenRows="1" hiddenColumns="1" topLeftCell="A5">
      <selection activeCell="BS12" sqref="BS12:CG12"/>
      <rowBreaks count="1" manualBreakCount="1">
        <brk id="47"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7" t="s">
        <v>11</v>
      </c>
      <c r="C45" s="1198"/>
      <c r="D45" s="58"/>
      <c r="E45" s="1203" t="s">
        <v>12</v>
      </c>
      <c r="F45" s="1203"/>
      <c r="G45" s="1203"/>
      <c r="H45" s="1203"/>
      <c r="I45" s="1203"/>
      <c r="J45" s="1204"/>
      <c r="K45" s="59">
        <v>43202</v>
      </c>
      <c r="L45" s="60">
        <v>45048</v>
      </c>
      <c r="M45" s="60">
        <v>44301</v>
      </c>
      <c r="N45" s="60">
        <v>42269</v>
      </c>
      <c r="O45" s="61">
        <v>45011</v>
      </c>
      <c r="P45" s="48"/>
      <c r="Q45" s="48"/>
      <c r="R45" s="48"/>
      <c r="S45" s="48"/>
      <c r="T45" s="48"/>
      <c r="U45" s="48"/>
    </row>
    <row r="46" spans="1:21" ht="30.75" customHeight="1">
      <c r="A46" s="48"/>
      <c r="B46" s="1199"/>
      <c r="C46" s="1200"/>
      <c r="D46" s="62"/>
      <c r="E46" s="1191" t="s">
        <v>13</v>
      </c>
      <c r="F46" s="1191"/>
      <c r="G46" s="1191"/>
      <c r="H46" s="1191"/>
      <c r="I46" s="1191"/>
      <c r="J46" s="1192"/>
      <c r="K46" s="63" t="s">
        <v>493</v>
      </c>
      <c r="L46" s="64" t="s">
        <v>493</v>
      </c>
      <c r="M46" s="64" t="s">
        <v>493</v>
      </c>
      <c r="N46" s="64" t="s">
        <v>493</v>
      </c>
      <c r="O46" s="65" t="s">
        <v>493</v>
      </c>
      <c r="P46" s="48"/>
      <c r="Q46" s="48"/>
      <c r="R46" s="48"/>
      <c r="S46" s="48"/>
      <c r="T46" s="48"/>
      <c r="U46" s="48"/>
    </row>
    <row r="47" spans="1:21" ht="30.75" customHeight="1">
      <c r="A47" s="48"/>
      <c r="B47" s="1199"/>
      <c r="C47" s="1200"/>
      <c r="D47" s="62"/>
      <c r="E47" s="1191" t="s">
        <v>14</v>
      </c>
      <c r="F47" s="1191"/>
      <c r="G47" s="1191"/>
      <c r="H47" s="1191"/>
      <c r="I47" s="1191"/>
      <c r="J47" s="1192"/>
      <c r="K47" s="63">
        <v>3000</v>
      </c>
      <c r="L47" s="64">
        <v>3333</v>
      </c>
      <c r="M47" s="64">
        <v>3333</v>
      </c>
      <c r="N47" s="64">
        <v>3333</v>
      </c>
      <c r="O47" s="65">
        <v>3333</v>
      </c>
      <c r="P47" s="48"/>
      <c r="Q47" s="48"/>
      <c r="R47" s="48"/>
      <c r="S47" s="48"/>
      <c r="T47" s="48"/>
      <c r="U47" s="48"/>
    </row>
    <row r="48" spans="1:21" ht="30.75" customHeight="1">
      <c r="A48" s="48"/>
      <c r="B48" s="1199"/>
      <c r="C48" s="1200"/>
      <c r="D48" s="62"/>
      <c r="E48" s="1191" t="s">
        <v>15</v>
      </c>
      <c r="F48" s="1191"/>
      <c r="G48" s="1191"/>
      <c r="H48" s="1191"/>
      <c r="I48" s="1191"/>
      <c r="J48" s="1192"/>
      <c r="K48" s="63">
        <v>6578</v>
      </c>
      <c r="L48" s="64">
        <v>6650</v>
      </c>
      <c r="M48" s="64">
        <v>5417</v>
      </c>
      <c r="N48" s="64">
        <v>5552</v>
      </c>
      <c r="O48" s="65">
        <v>5489</v>
      </c>
      <c r="P48" s="48"/>
      <c r="Q48" s="48"/>
      <c r="R48" s="48"/>
      <c r="S48" s="48"/>
      <c r="T48" s="48"/>
      <c r="U48" s="48"/>
    </row>
    <row r="49" spans="1:21" ht="30.75" customHeight="1">
      <c r="A49" s="48"/>
      <c r="B49" s="1199"/>
      <c r="C49" s="1200"/>
      <c r="D49" s="62"/>
      <c r="E49" s="1191" t="s">
        <v>16</v>
      </c>
      <c r="F49" s="1191"/>
      <c r="G49" s="1191"/>
      <c r="H49" s="1191"/>
      <c r="I49" s="1191"/>
      <c r="J49" s="1192"/>
      <c r="K49" s="63" t="s">
        <v>493</v>
      </c>
      <c r="L49" s="64" t="s">
        <v>493</v>
      </c>
      <c r="M49" s="64" t="s">
        <v>493</v>
      </c>
      <c r="N49" s="64" t="s">
        <v>493</v>
      </c>
      <c r="O49" s="65" t="s">
        <v>493</v>
      </c>
      <c r="P49" s="48"/>
      <c r="Q49" s="48"/>
      <c r="R49" s="48"/>
      <c r="S49" s="48"/>
      <c r="T49" s="48"/>
      <c r="U49" s="48"/>
    </row>
    <row r="50" spans="1:21" ht="30.75" customHeight="1">
      <c r="A50" s="48"/>
      <c r="B50" s="1199"/>
      <c r="C50" s="1200"/>
      <c r="D50" s="62"/>
      <c r="E50" s="1191" t="s">
        <v>17</v>
      </c>
      <c r="F50" s="1191"/>
      <c r="G50" s="1191"/>
      <c r="H50" s="1191"/>
      <c r="I50" s="1191"/>
      <c r="J50" s="1192"/>
      <c r="K50" s="63">
        <v>342</v>
      </c>
      <c r="L50" s="64">
        <v>343</v>
      </c>
      <c r="M50" s="64">
        <v>1760</v>
      </c>
      <c r="N50" s="64">
        <v>352</v>
      </c>
      <c r="O50" s="65">
        <v>355</v>
      </c>
      <c r="P50" s="48"/>
      <c r="Q50" s="48"/>
      <c r="R50" s="48"/>
      <c r="S50" s="48"/>
      <c r="T50" s="48"/>
      <c r="U50" s="48"/>
    </row>
    <row r="51" spans="1:21" ht="30.75" customHeight="1">
      <c r="A51" s="48"/>
      <c r="B51" s="1201"/>
      <c r="C51" s="1202"/>
      <c r="D51" s="66"/>
      <c r="E51" s="1191" t="s">
        <v>18</v>
      </c>
      <c r="F51" s="1191"/>
      <c r="G51" s="1191"/>
      <c r="H51" s="1191"/>
      <c r="I51" s="1191"/>
      <c r="J51" s="1192"/>
      <c r="K51" s="63" t="s">
        <v>493</v>
      </c>
      <c r="L51" s="64" t="s">
        <v>493</v>
      </c>
      <c r="M51" s="64" t="s">
        <v>493</v>
      </c>
      <c r="N51" s="64" t="s">
        <v>493</v>
      </c>
      <c r="O51" s="65" t="s">
        <v>493</v>
      </c>
      <c r="P51" s="48"/>
      <c r="Q51" s="48"/>
      <c r="R51" s="48"/>
      <c r="S51" s="48"/>
      <c r="T51" s="48"/>
      <c r="U51" s="48"/>
    </row>
    <row r="52" spans="1:21" ht="30.75" customHeight="1">
      <c r="A52" s="48"/>
      <c r="B52" s="1189" t="s">
        <v>19</v>
      </c>
      <c r="C52" s="1190"/>
      <c r="D52" s="66"/>
      <c r="E52" s="1191" t="s">
        <v>20</v>
      </c>
      <c r="F52" s="1191"/>
      <c r="G52" s="1191"/>
      <c r="H52" s="1191"/>
      <c r="I52" s="1191"/>
      <c r="J52" s="1192"/>
      <c r="K52" s="63">
        <v>40448</v>
      </c>
      <c r="L52" s="64">
        <v>43301</v>
      </c>
      <c r="M52" s="64">
        <v>44595</v>
      </c>
      <c r="N52" s="64">
        <v>40416</v>
      </c>
      <c r="O52" s="65">
        <v>42135</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12674</v>
      </c>
      <c r="L53" s="69">
        <v>12073</v>
      </c>
      <c r="M53" s="69">
        <v>10216</v>
      </c>
      <c r="N53" s="69">
        <v>11090</v>
      </c>
      <c r="O53" s="70">
        <v>12053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D09054BD-F968-4FE8-915E-01AB27B6228D}" scale="70" showGridLines="0" fitToPage="1" hiddenRows="1" hiddenColumns="1" topLeftCell="A28">
      <selection activeCell="Q43" sqref="Q43"/>
      <rowBreaks count="1" manualBreakCount="1">
        <brk id="56" max="15" man="1"/>
      </rowBreaks>
      <pageMargins left="0" right="0" top="0.19685039370078741" bottom="0" header="0" footer="0"/>
      <printOptions horizontalCentered="1"/>
      <pageSetup paperSize="9" scale="61" orientation="landscape" horizontalDpi="300" verticalDpi="300"/>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headerFooter>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205" t="s">
        <v>24</v>
      </c>
      <c r="C41" s="1206"/>
      <c r="D41" s="81"/>
      <c r="E41" s="1211" t="s">
        <v>25</v>
      </c>
      <c r="F41" s="1211"/>
      <c r="G41" s="1211"/>
      <c r="H41" s="1212"/>
      <c r="I41" s="82">
        <v>433626</v>
      </c>
      <c r="J41" s="83">
        <v>439226</v>
      </c>
      <c r="K41" s="83">
        <v>449470</v>
      </c>
      <c r="L41" s="83">
        <v>449515</v>
      </c>
      <c r="M41" s="84">
        <v>446961</v>
      </c>
    </row>
    <row r="42" spans="2:13" ht="27.75" customHeight="1">
      <c r="B42" s="1207"/>
      <c r="C42" s="1208"/>
      <c r="D42" s="85"/>
      <c r="E42" s="1213" t="s">
        <v>26</v>
      </c>
      <c r="F42" s="1213"/>
      <c r="G42" s="1213"/>
      <c r="H42" s="1214"/>
      <c r="I42" s="86">
        <v>3050</v>
      </c>
      <c r="J42" s="87">
        <v>2774</v>
      </c>
      <c r="K42" s="87">
        <v>2492</v>
      </c>
      <c r="L42" s="87">
        <v>2204</v>
      </c>
      <c r="M42" s="88">
        <v>1910</v>
      </c>
    </row>
    <row r="43" spans="2:13" ht="27.75" customHeight="1">
      <c r="B43" s="1207"/>
      <c r="C43" s="1208"/>
      <c r="D43" s="85"/>
      <c r="E43" s="1213" t="s">
        <v>27</v>
      </c>
      <c r="F43" s="1213"/>
      <c r="G43" s="1213"/>
      <c r="H43" s="1214"/>
      <c r="I43" s="86">
        <v>81173</v>
      </c>
      <c r="J43" s="87">
        <v>78845</v>
      </c>
      <c r="K43" s="87">
        <v>69243</v>
      </c>
      <c r="L43" s="87">
        <v>63269</v>
      </c>
      <c r="M43" s="88">
        <v>57595</v>
      </c>
    </row>
    <row r="44" spans="2:13" ht="27.75" customHeight="1">
      <c r="B44" s="1207"/>
      <c r="C44" s="1208"/>
      <c r="D44" s="85"/>
      <c r="E44" s="1213" t="s">
        <v>28</v>
      </c>
      <c r="F44" s="1213"/>
      <c r="G44" s="1213"/>
      <c r="H44" s="1214"/>
      <c r="I44" s="86" t="s">
        <v>493</v>
      </c>
      <c r="J44" s="87" t="s">
        <v>493</v>
      </c>
      <c r="K44" s="87" t="s">
        <v>493</v>
      </c>
      <c r="L44" s="87" t="s">
        <v>493</v>
      </c>
      <c r="M44" s="88" t="s">
        <v>493</v>
      </c>
    </row>
    <row r="45" spans="2:13" ht="27.75" customHeight="1">
      <c r="B45" s="1207"/>
      <c r="C45" s="1208"/>
      <c r="D45" s="85"/>
      <c r="E45" s="1213" t="s">
        <v>29</v>
      </c>
      <c r="F45" s="1213"/>
      <c r="G45" s="1213"/>
      <c r="H45" s="1214"/>
      <c r="I45" s="86">
        <v>63101</v>
      </c>
      <c r="J45" s="87">
        <v>56872</v>
      </c>
      <c r="K45" s="87">
        <v>55993</v>
      </c>
      <c r="L45" s="87">
        <v>49885</v>
      </c>
      <c r="M45" s="88">
        <v>52828</v>
      </c>
    </row>
    <row r="46" spans="2:13" ht="27.75" customHeight="1">
      <c r="B46" s="1207"/>
      <c r="C46" s="1208"/>
      <c r="D46" s="89"/>
      <c r="E46" s="1213" t="s">
        <v>30</v>
      </c>
      <c r="F46" s="1213"/>
      <c r="G46" s="1213"/>
      <c r="H46" s="1214"/>
      <c r="I46" s="86">
        <v>1847</v>
      </c>
      <c r="J46" s="87">
        <v>1295</v>
      </c>
      <c r="K46" s="87">
        <v>184</v>
      </c>
      <c r="L46" s="87">
        <v>64</v>
      </c>
      <c r="M46" s="88">
        <v>716</v>
      </c>
    </row>
    <row r="47" spans="2:13" ht="27.75" customHeight="1">
      <c r="B47" s="1207"/>
      <c r="C47" s="1208"/>
      <c r="D47" s="90"/>
      <c r="E47" s="1215" t="s">
        <v>31</v>
      </c>
      <c r="F47" s="1216"/>
      <c r="G47" s="1216"/>
      <c r="H47" s="1217"/>
      <c r="I47" s="86" t="s">
        <v>493</v>
      </c>
      <c r="J47" s="87" t="s">
        <v>493</v>
      </c>
      <c r="K47" s="87" t="s">
        <v>493</v>
      </c>
      <c r="L47" s="87" t="s">
        <v>493</v>
      </c>
      <c r="M47" s="88" t="s">
        <v>493</v>
      </c>
    </row>
    <row r="48" spans="2:13" ht="27.75" customHeight="1">
      <c r="B48" s="1207"/>
      <c r="C48" s="1208"/>
      <c r="D48" s="85"/>
      <c r="E48" s="1213" t="s">
        <v>32</v>
      </c>
      <c r="F48" s="1213"/>
      <c r="G48" s="1213"/>
      <c r="H48" s="1214"/>
      <c r="I48" s="86" t="s">
        <v>493</v>
      </c>
      <c r="J48" s="87" t="s">
        <v>493</v>
      </c>
      <c r="K48" s="87" t="s">
        <v>493</v>
      </c>
      <c r="L48" s="87" t="s">
        <v>493</v>
      </c>
      <c r="M48" s="88" t="s">
        <v>493</v>
      </c>
    </row>
    <row r="49" spans="2:13" ht="27.75" customHeight="1">
      <c r="B49" s="1209"/>
      <c r="C49" s="1210"/>
      <c r="D49" s="85"/>
      <c r="E49" s="1213" t="s">
        <v>33</v>
      </c>
      <c r="F49" s="1213"/>
      <c r="G49" s="1213"/>
      <c r="H49" s="1214"/>
      <c r="I49" s="86" t="s">
        <v>493</v>
      </c>
      <c r="J49" s="87" t="s">
        <v>493</v>
      </c>
      <c r="K49" s="87" t="s">
        <v>493</v>
      </c>
      <c r="L49" s="87" t="s">
        <v>493</v>
      </c>
      <c r="M49" s="88" t="s">
        <v>493</v>
      </c>
    </row>
    <row r="50" spans="2:13" ht="27.75" customHeight="1">
      <c r="B50" s="1218" t="s">
        <v>34</v>
      </c>
      <c r="C50" s="1219"/>
      <c r="D50" s="91"/>
      <c r="E50" s="1213" t="s">
        <v>35</v>
      </c>
      <c r="F50" s="1213"/>
      <c r="G50" s="1213"/>
      <c r="H50" s="1214"/>
      <c r="I50" s="86">
        <v>60009</v>
      </c>
      <c r="J50" s="87">
        <v>62198</v>
      </c>
      <c r="K50" s="87">
        <v>62999</v>
      </c>
      <c r="L50" s="87">
        <v>65962</v>
      </c>
      <c r="M50" s="88">
        <v>66613</v>
      </c>
    </row>
    <row r="51" spans="2:13" ht="27.75" customHeight="1">
      <c r="B51" s="1207"/>
      <c r="C51" s="1208"/>
      <c r="D51" s="85"/>
      <c r="E51" s="1213" t="s">
        <v>36</v>
      </c>
      <c r="F51" s="1213"/>
      <c r="G51" s="1213"/>
      <c r="H51" s="1214"/>
      <c r="I51" s="86">
        <v>81705</v>
      </c>
      <c r="J51" s="87">
        <v>82399</v>
      </c>
      <c r="K51" s="87">
        <v>79344</v>
      </c>
      <c r="L51" s="87">
        <v>91113</v>
      </c>
      <c r="M51" s="88">
        <v>96979</v>
      </c>
    </row>
    <row r="52" spans="2:13" ht="27.75" customHeight="1">
      <c r="B52" s="1209"/>
      <c r="C52" s="1210"/>
      <c r="D52" s="85"/>
      <c r="E52" s="1213" t="s">
        <v>37</v>
      </c>
      <c r="F52" s="1213"/>
      <c r="G52" s="1213"/>
      <c r="H52" s="1214"/>
      <c r="I52" s="86">
        <v>366767</v>
      </c>
      <c r="J52" s="87">
        <v>378420</v>
      </c>
      <c r="K52" s="87">
        <v>376363</v>
      </c>
      <c r="L52" s="87">
        <v>386272</v>
      </c>
      <c r="M52" s="88">
        <v>384048</v>
      </c>
    </row>
    <row r="53" spans="2:13" ht="27.75" customHeight="1" thickBot="1">
      <c r="B53" s="1220" t="s">
        <v>38</v>
      </c>
      <c r="C53" s="1221"/>
      <c r="D53" s="92"/>
      <c r="E53" s="1222" t="s">
        <v>39</v>
      </c>
      <c r="F53" s="1222"/>
      <c r="G53" s="1222"/>
      <c r="H53" s="1223"/>
      <c r="I53" s="93">
        <v>74317</v>
      </c>
      <c r="J53" s="94">
        <v>55995</v>
      </c>
      <c r="K53" s="94">
        <v>58675</v>
      </c>
      <c r="L53" s="94">
        <v>21591</v>
      </c>
      <c r="M53" s="95">
        <v>12370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D09054BD-F968-4FE8-915E-01AB27B6228D}" scale="70" showGridLines="0" fitToPage="1" hiddenRows="1" hiddenColumns="1" topLeftCell="A31">
      <selection activeCell="O54" sqref="O54"/>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71"/>
      <c r="B1" s="373"/>
      <c r="P1" s="246"/>
      <c r="Q1" s="246"/>
    </row>
    <row r="2" spans="1:51" ht="25.8">
      <c r="A2" s="371"/>
      <c r="C2" s="372"/>
      <c r="P2" s="246"/>
      <c r="Q2" s="246"/>
    </row>
    <row r="3" spans="1:51" ht="25.8">
      <c r="A3" s="371"/>
      <c r="C3" s="372"/>
      <c r="P3" s="246"/>
      <c r="Q3" s="246"/>
    </row>
    <row r="4" spans="1:51" s="370" customFormat="1" ht="13.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607</v>
      </c>
    </row>
    <row r="11" spans="1:51" s="370" customFormat="1" ht="13.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607</v>
      </c>
    </row>
    <row r="13" spans="1:51" s="370" customFormat="1" ht="13.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c r="P19" s="246"/>
      <c r="Q19" s="246"/>
    </row>
    <row r="20" spans="1:259" ht="13.2">
      <c r="P20" s="246"/>
      <c r="Q20" s="246"/>
    </row>
    <row r="21" spans="1:259" ht="16.2">
      <c r="B21" s="369"/>
      <c r="C21" s="248"/>
      <c r="D21" s="248"/>
      <c r="E21" s="248"/>
      <c r="F21" s="248"/>
      <c r="G21" s="248"/>
      <c r="H21" s="248"/>
      <c r="I21" s="248"/>
      <c r="J21" s="248"/>
      <c r="K21" s="248"/>
      <c r="L21" s="248"/>
      <c r="M21" s="248"/>
      <c r="N21" s="368"/>
      <c r="O21" s="248"/>
      <c r="P21" s="249"/>
      <c r="Q21" s="246"/>
      <c r="IY21" s="367"/>
    </row>
    <row r="22" spans="1:259" ht="16.2">
      <c r="B22" s="250"/>
      <c r="IY22" s="366"/>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6"/>
      <c r="C40" s="246"/>
      <c r="D40" s="246"/>
      <c r="E40" s="246"/>
      <c r="F40" s="246"/>
      <c r="G40" s="246"/>
      <c r="H40" s="246"/>
      <c r="I40" s="246"/>
      <c r="J40" s="246"/>
      <c r="K40" s="246"/>
      <c r="L40" s="246"/>
      <c r="M40" s="246"/>
      <c r="N40" s="246"/>
      <c r="O40" s="246"/>
      <c r="P40" s="356"/>
      <c r="Q40" s="246"/>
    </row>
    <row r="41" spans="2:17" ht="16.2">
      <c r="B41" s="247" t="s">
        <v>606</v>
      </c>
      <c r="C41" s="248"/>
      <c r="D41" s="248"/>
      <c r="E41" s="248"/>
      <c r="F41" s="248"/>
      <c r="G41" s="248"/>
      <c r="H41" s="248"/>
      <c r="I41" s="248"/>
      <c r="J41" s="248"/>
      <c r="K41" s="248"/>
      <c r="L41" s="248"/>
      <c r="M41" s="248"/>
      <c r="N41" s="248"/>
      <c r="O41" s="248"/>
      <c r="P41" s="249"/>
    </row>
    <row r="42" spans="2:17" ht="13.2">
      <c r="B42" s="250"/>
      <c r="C42" s="246"/>
      <c r="D42" s="246"/>
      <c r="E42" s="246"/>
      <c r="F42" s="246"/>
      <c r="G42" s="355" t="s">
        <v>601</v>
      </c>
      <c r="I42" s="354"/>
      <c r="J42" s="354"/>
      <c r="K42" s="354"/>
      <c r="L42" s="246"/>
      <c r="M42" s="246"/>
      <c r="N42" s="246"/>
      <c r="O42" s="246"/>
    </row>
    <row r="43" spans="2:17" ht="13.2">
      <c r="B43" s="250"/>
      <c r="C43" s="246"/>
      <c r="D43" s="246"/>
      <c r="E43" s="246"/>
      <c r="F43" s="246"/>
      <c r="G43" s="1233" t="s">
        <v>605</v>
      </c>
      <c r="H43" s="1234"/>
      <c r="I43" s="1234"/>
      <c r="J43" s="1234"/>
      <c r="K43" s="1234"/>
      <c r="L43" s="1234"/>
      <c r="M43" s="1234"/>
      <c r="N43" s="1234"/>
      <c r="O43" s="1235"/>
    </row>
    <row r="44" spans="2:17" ht="13.2">
      <c r="B44" s="250"/>
      <c r="C44" s="246"/>
      <c r="D44" s="246"/>
      <c r="E44" s="246"/>
      <c r="F44" s="246"/>
      <c r="G44" s="1236"/>
      <c r="H44" s="1237"/>
      <c r="I44" s="1237"/>
      <c r="J44" s="1237"/>
      <c r="K44" s="1237"/>
      <c r="L44" s="1237"/>
      <c r="M44" s="1237"/>
      <c r="N44" s="1237"/>
      <c r="O44" s="1238"/>
    </row>
    <row r="45" spans="2:17" ht="13.2">
      <c r="B45" s="250"/>
      <c r="C45" s="246"/>
      <c r="D45" s="246"/>
      <c r="E45" s="246"/>
      <c r="F45" s="246"/>
      <c r="G45" s="1236"/>
      <c r="H45" s="1237"/>
      <c r="I45" s="1237"/>
      <c r="J45" s="1237"/>
      <c r="K45" s="1237"/>
      <c r="L45" s="1237"/>
      <c r="M45" s="1237"/>
      <c r="N45" s="1237"/>
      <c r="O45" s="1238"/>
    </row>
    <row r="46" spans="2:17" ht="13.2">
      <c r="B46" s="250"/>
      <c r="C46" s="246"/>
      <c r="D46" s="246"/>
      <c r="E46" s="246"/>
      <c r="F46" s="246"/>
      <c r="G46" s="1236"/>
      <c r="H46" s="1237"/>
      <c r="I46" s="1237"/>
      <c r="J46" s="1237"/>
      <c r="K46" s="1237"/>
      <c r="L46" s="1237"/>
      <c r="M46" s="1237"/>
      <c r="N46" s="1237"/>
      <c r="O46" s="1238"/>
    </row>
    <row r="47" spans="2:17" ht="13.2">
      <c r="B47" s="250"/>
      <c r="C47" s="246"/>
      <c r="D47" s="246"/>
      <c r="E47" s="246"/>
      <c r="F47" s="246"/>
      <c r="G47" s="1239"/>
      <c r="H47" s="1240"/>
      <c r="I47" s="1240"/>
      <c r="J47" s="1240"/>
      <c r="K47" s="1240"/>
      <c r="L47" s="1240"/>
      <c r="M47" s="1240"/>
      <c r="N47" s="1240"/>
      <c r="O47" s="1241"/>
    </row>
    <row r="48" spans="2:17" ht="13.2">
      <c r="B48" s="250"/>
      <c r="C48" s="246"/>
      <c r="D48" s="246"/>
      <c r="E48" s="246"/>
      <c r="F48" s="246"/>
      <c r="G48" s="246"/>
      <c r="H48" s="365"/>
      <c r="I48" s="365"/>
      <c r="J48" s="365"/>
    </row>
    <row r="49" spans="1:17" ht="13.2">
      <c r="B49" s="250"/>
      <c r="C49" s="246"/>
      <c r="D49" s="246"/>
      <c r="E49" s="246"/>
      <c r="F49" s="246"/>
      <c r="G49" s="245" t="s">
        <v>604</v>
      </c>
    </row>
    <row r="50" spans="1:17" ht="13.2">
      <c r="B50" s="250"/>
      <c r="C50" s="246"/>
      <c r="D50" s="246"/>
      <c r="E50" s="246"/>
      <c r="F50" s="246"/>
      <c r="G50" s="1242"/>
      <c r="H50" s="1243"/>
      <c r="I50" s="1243"/>
      <c r="J50" s="1244"/>
      <c r="K50" s="347" t="s">
        <v>534</v>
      </c>
      <c r="L50" s="347" t="s">
        <v>535</v>
      </c>
      <c r="M50" s="347" t="s">
        <v>536</v>
      </c>
      <c r="N50" s="347" t="s">
        <v>537</v>
      </c>
      <c r="O50" s="347" t="s">
        <v>538</v>
      </c>
    </row>
    <row r="51" spans="1:17" ht="13.2">
      <c r="B51" s="250"/>
      <c r="C51" s="246"/>
      <c r="D51" s="246"/>
      <c r="E51" s="246"/>
      <c r="F51" s="246"/>
      <c r="G51" s="1245" t="s">
        <v>598</v>
      </c>
      <c r="H51" s="1246"/>
      <c r="I51" s="1251" t="s">
        <v>596</v>
      </c>
      <c r="J51" s="1251"/>
      <c r="K51" s="1231"/>
      <c r="L51" s="1231"/>
      <c r="M51" s="1231"/>
      <c r="N51" s="1232">
        <v>9.6999999999999993</v>
      </c>
      <c r="O51" s="1232">
        <v>5.4</v>
      </c>
    </row>
    <row r="52" spans="1:17" ht="13.2">
      <c r="B52" s="250"/>
      <c r="C52" s="246"/>
      <c r="D52" s="246"/>
      <c r="E52" s="246"/>
      <c r="F52" s="246"/>
      <c r="G52" s="1247"/>
      <c r="H52" s="1248"/>
      <c r="I52" s="1252"/>
      <c r="J52" s="1252"/>
      <c r="K52" s="1232"/>
      <c r="L52" s="1232"/>
      <c r="M52" s="1232"/>
      <c r="N52" s="1232"/>
      <c r="O52" s="1232"/>
    </row>
    <row r="53" spans="1:17" ht="13.2">
      <c r="A53" s="357"/>
      <c r="B53" s="250"/>
      <c r="C53" s="246"/>
      <c r="D53" s="246"/>
      <c r="E53" s="246"/>
      <c r="F53" s="246"/>
      <c r="G53" s="1247"/>
      <c r="H53" s="1248"/>
      <c r="I53" s="1230" t="s">
        <v>603</v>
      </c>
      <c r="J53" s="1230"/>
      <c r="K53" s="1253"/>
      <c r="L53" s="1253"/>
      <c r="M53" s="1253"/>
      <c r="N53" s="1255">
        <v>55.5</v>
      </c>
      <c r="O53" s="1255">
        <v>57</v>
      </c>
    </row>
    <row r="54" spans="1:17" ht="13.2">
      <c r="A54" s="357"/>
      <c r="B54" s="250"/>
      <c r="C54" s="246"/>
      <c r="D54" s="246"/>
      <c r="E54" s="246"/>
      <c r="F54" s="246"/>
      <c r="G54" s="1249"/>
      <c r="H54" s="1250"/>
      <c r="I54" s="1230"/>
      <c r="J54" s="1230"/>
      <c r="K54" s="1254"/>
      <c r="L54" s="1254"/>
      <c r="M54" s="1254"/>
      <c r="N54" s="1254"/>
      <c r="O54" s="1254"/>
    </row>
    <row r="55" spans="1:17" ht="13.2">
      <c r="A55" s="357"/>
      <c r="B55" s="250"/>
      <c r="C55" s="246"/>
      <c r="D55" s="246"/>
      <c r="E55" s="246"/>
      <c r="F55" s="246"/>
      <c r="G55" s="1224" t="s">
        <v>597</v>
      </c>
      <c r="H55" s="1225"/>
      <c r="I55" s="1230" t="s">
        <v>596</v>
      </c>
      <c r="J55" s="1230"/>
      <c r="K55" s="1231"/>
      <c r="L55" s="1231"/>
      <c r="M55" s="1231"/>
      <c r="N55" s="1232">
        <v>124.2</v>
      </c>
      <c r="O55" s="1232">
        <v>115.7</v>
      </c>
    </row>
    <row r="56" spans="1:17" ht="13.2">
      <c r="A56" s="357"/>
      <c r="B56" s="250"/>
      <c r="C56" s="246"/>
      <c r="D56" s="246"/>
      <c r="E56" s="246"/>
      <c r="F56" s="246"/>
      <c r="G56" s="1226"/>
      <c r="H56" s="1227"/>
      <c r="I56" s="1230"/>
      <c r="J56" s="1230"/>
      <c r="K56" s="1232"/>
      <c r="L56" s="1232"/>
      <c r="M56" s="1232"/>
      <c r="N56" s="1232"/>
      <c r="O56" s="1232"/>
    </row>
    <row r="57" spans="1:17" s="357" customFormat="1" ht="13.2">
      <c r="B57" s="358"/>
      <c r="C57" s="354"/>
      <c r="D57" s="354"/>
      <c r="E57" s="354"/>
      <c r="F57" s="354"/>
      <c r="G57" s="1226"/>
      <c r="H57" s="1227"/>
      <c r="I57" s="1256" t="s">
        <v>603</v>
      </c>
      <c r="J57" s="1256"/>
      <c r="K57" s="1253"/>
      <c r="L57" s="1253"/>
      <c r="M57" s="1253"/>
      <c r="N57" s="1255">
        <v>59.4</v>
      </c>
      <c r="O57" s="1255">
        <v>58.7</v>
      </c>
      <c r="P57" s="363"/>
      <c r="Q57" s="358"/>
    </row>
    <row r="58" spans="1:17" s="357" customFormat="1" ht="13.2">
      <c r="A58" s="245"/>
      <c r="B58" s="358"/>
      <c r="C58" s="354"/>
      <c r="D58" s="354"/>
      <c r="E58" s="354"/>
      <c r="F58" s="354"/>
      <c r="G58" s="1228"/>
      <c r="H58" s="1229"/>
      <c r="I58" s="1256"/>
      <c r="J58" s="1256"/>
      <c r="K58" s="1254"/>
      <c r="L58" s="1254"/>
      <c r="M58" s="1254"/>
      <c r="N58" s="1254"/>
      <c r="O58" s="1254"/>
      <c r="P58" s="363"/>
      <c r="Q58" s="358"/>
    </row>
    <row r="59" spans="1:17" s="357" customFormat="1" ht="13.2">
      <c r="A59" s="245"/>
      <c r="B59" s="358"/>
      <c r="C59" s="354"/>
      <c r="D59" s="354"/>
      <c r="E59" s="354"/>
      <c r="F59" s="354"/>
      <c r="G59" s="354"/>
      <c r="H59" s="354"/>
      <c r="I59" s="354"/>
      <c r="J59" s="354"/>
      <c r="K59" s="364"/>
      <c r="L59" s="364"/>
      <c r="M59" s="364"/>
      <c r="N59" s="364"/>
      <c r="O59" s="364"/>
      <c r="P59" s="363"/>
      <c r="Q59" s="358"/>
    </row>
    <row r="60" spans="1:17" s="357" customFormat="1" ht="13.2">
      <c r="A60" s="245"/>
      <c r="B60" s="358"/>
      <c r="C60" s="354"/>
      <c r="D60" s="354"/>
      <c r="E60" s="354"/>
      <c r="F60" s="354"/>
      <c r="G60" s="354"/>
      <c r="H60" s="354"/>
      <c r="I60" s="354"/>
      <c r="J60" s="354"/>
      <c r="K60" s="364"/>
      <c r="L60" s="364"/>
      <c r="M60" s="364"/>
      <c r="N60" s="364"/>
      <c r="O60" s="364"/>
      <c r="P60" s="363"/>
      <c r="Q60" s="358"/>
    </row>
    <row r="61" spans="1:17" s="357" customFormat="1" ht="13.2">
      <c r="A61" s="245"/>
      <c r="B61" s="362"/>
      <c r="C61" s="361"/>
      <c r="D61" s="361"/>
      <c r="E61" s="361"/>
      <c r="F61" s="361"/>
      <c r="G61" s="361"/>
      <c r="H61" s="361"/>
      <c r="I61" s="361"/>
      <c r="J61" s="361"/>
      <c r="K61" s="361"/>
      <c r="L61" s="361"/>
      <c r="M61" s="360"/>
      <c r="N61" s="360"/>
      <c r="O61" s="360"/>
      <c r="P61" s="359"/>
      <c r="Q61" s="358"/>
    </row>
    <row r="62" spans="1:17" ht="13.2">
      <c r="B62" s="356"/>
      <c r="C62" s="356"/>
      <c r="D62" s="356"/>
      <c r="E62" s="356"/>
      <c r="F62" s="356"/>
      <c r="G62" s="356"/>
      <c r="H62" s="356"/>
      <c r="I62" s="356"/>
      <c r="J62" s="356"/>
      <c r="K62" s="356"/>
      <c r="L62" s="356"/>
      <c r="M62" s="356"/>
      <c r="N62" s="356"/>
      <c r="O62" s="356"/>
      <c r="P62" s="356"/>
      <c r="Q62" s="246"/>
    </row>
    <row r="63" spans="1:17" ht="16.2">
      <c r="B63" s="309" t="s">
        <v>602</v>
      </c>
      <c r="C63" s="246"/>
      <c r="D63" s="246"/>
      <c r="E63" s="246"/>
      <c r="F63" s="246"/>
      <c r="G63" s="246"/>
      <c r="H63" s="246"/>
      <c r="I63" s="246"/>
      <c r="J63" s="246"/>
      <c r="K63" s="246"/>
      <c r="L63" s="246"/>
      <c r="M63" s="246"/>
      <c r="N63" s="246"/>
      <c r="O63" s="246"/>
    </row>
    <row r="64" spans="1:17" ht="13.2">
      <c r="B64" s="250"/>
      <c r="C64" s="246"/>
      <c r="D64" s="246"/>
      <c r="E64" s="246"/>
      <c r="F64" s="246"/>
      <c r="G64" s="355" t="s">
        <v>601</v>
      </c>
      <c r="I64" s="354"/>
      <c r="J64" s="354"/>
      <c r="K64" s="354"/>
      <c r="L64" s="246"/>
      <c r="M64" s="246"/>
      <c r="N64" s="246"/>
      <c r="O64" s="246"/>
    </row>
    <row r="65" spans="2:30" ht="13.2">
      <c r="B65" s="250"/>
      <c r="C65" s="246"/>
      <c r="D65" s="246"/>
      <c r="E65" s="246"/>
      <c r="F65" s="246"/>
      <c r="G65" s="1233" t="s">
        <v>600</v>
      </c>
      <c r="H65" s="1234"/>
      <c r="I65" s="1234"/>
      <c r="J65" s="1234"/>
      <c r="K65" s="1234"/>
      <c r="L65" s="1234"/>
      <c r="M65" s="1234"/>
      <c r="N65" s="1234"/>
      <c r="O65" s="1235"/>
    </row>
    <row r="66" spans="2:30" ht="13.2">
      <c r="B66" s="250"/>
      <c r="C66" s="246"/>
      <c r="D66" s="246"/>
      <c r="E66" s="246"/>
      <c r="F66" s="246"/>
      <c r="G66" s="1236"/>
      <c r="H66" s="1237"/>
      <c r="I66" s="1237"/>
      <c r="J66" s="1237"/>
      <c r="K66" s="1237"/>
      <c r="L66" s="1237"/>
      <c r="M66" s="1237"/>
      <c r="N66" s="1237"/>
      <c r="O66" s="1238"/>
    </row>
    <row r="67" spans="2:30" ht="13.2">
      <c r="B67" s="250"/>
      <c r="C67" s="246"/>
      <c r="D67" s="246"/>
      <c r="E67" s="246"/>
      <c r="F67" s="246"/>
      <c r="G67" s="1236"/>
      <c r="H67" s="1237"/>
      <c r="I67" s="1237"/>
      <c r="J67" s="1237"/>
      <c r="K67" s="1237"/>
      <c r="L67" s="1237"/>
      <c r="M67" s="1237"/>
      <c r="N67" s="1237"/>
      <c r="O67" s="1238"/>
    </row>
    <row r="68" spans="2:30" ht="13.2">
      <c r="B68" s="250"/>
      <c r="C68" s="246"/>
      <c r="D68" s="246"/>
      <c r="E68" s="246"/>
      <c r="F68" s="246"/>
      <c r="G68" s="1236"/>
      <c r="H68" s="1237"/>
      <c r="I68" s="1237"/>
      <c r="J68" s="1237"/>
      <c r="K68" s="1237"/>
      <c r="L68" s="1237"/>
      <c r="M68" s="1237"/>
      <c r="N68" s="1237"/>
      <c r="O68" s="1238"/>
    </row>
    <row r="69" spans="2:30" ht="13.2">
      <c r="B69" s="250"/>
      <c r="C69" s="246"/>
      <c r="D69" s="246"/>
      <c r="E69" s="246"/>
      <c r="F69" s="246"/>
      <c r="G69" s="1239"/>
      <c r="H69" s="1240"/>
      <c r="I69" s="1240"/>
      <c r="J69" s="1240"/>
      <c r="K69" s="1240"/>
      <c r="L69" s="1240"/>
      <c r="M69" s="1240"/>
      <c r="N69" s="1240"/>
      <c r="O69" s="1241"/>
    </row>
    <row r="70" spans="2:30" ht="13.2">
      <c r="B70" s="250"/>
      <c r="C70" s="246"/>
      <c r="D70" s="246"/>
      <c r="E70" s="246"/>
      <c r="F70" s="246"/>
      <c r="G70" s="246"/>
      <c r="H70" s="353"/>
      <c r="I70" s="353"/>
      <c r="J70" s="350"/>
      <c r="K70" s="350"/>
      <c r="L70" s="349"/>
      <c r="M70" s="350"/>
      <c r="N70" s="349"/>
      <c r="O70" s="348"/>
    </row>
    <row r="71" spans="2:30" ht="13.2">
      <c r="B71" s="250"/>
      <c r="C71" s="246"/>
      <c r="D71" s="246"/>
      <c r="E71" s="246"/>
      <c r="F71" s="246"/>
      <c r="G71" s="352" t="s">
        <v>599</v>
      </c>
      <c r="I71" s="351"/>
      <c r="J71" s="350"/>
      <c r="K71" s="350"/>
      <c r="L71" s="349"/>
      <c r="M71" s="350"/>
      <c r="N71" s="349"/>
      <c r="O71" s="348"/>
    </row>
    <row r="72" spans="2:30" ht="13.2">
      <c r="B72" s="250"/>
      <c r="C72" s="246"/>
      <c r="D72" s="246"/>
      <c r="E72" s="246"/>
      <c r="F72" s="246"/>
      <c r="G72" s="1242"/>
      <c r="H72" s="1243"/>
      <c r="I72" s="1243"/>
      <c r="J72" s="1244"/>
      <c r="K72" s="347" t="s">
        <v>534</v>
      </c>
      <c r="L72" s="347" t="s">
        <v>535</v>
      </c>
      <c r="M72" s="347" t="s">
        <v>536</v>
      </c>
      <c r="N72" s="347" t="s">
        <v>537</v>
      </c>
      <c r="O72" s="347" t="s">
        <v>538</v>
      </c>
    </row>
    <row r="73" spans="2:30" ht="13.2">
      <c r="B73" s="250"/>
      <c r="C73" s="246"/>
      <c r="D73" s="246"/>
      <c r="E73" s="246"/>
      <c r="F73" s="246"/>
      <c r="G73" s="1245" t="s">
        <v>598</v>
      </c>
      <c r="H73" s="1246"/>
      <c r="I73" s="1251" t="s">
        <v>596</v>
      </c>
      <c r="J73" s="1251"/>
      <c r="K73" s="1257">
        <v>34.1</v>
      </c>
      <c r="L73" s="1257">
        <v>25.7</v>
      </c>
      <c r="M73" s="1232">
        <v>26.9</v>
      </c>
      <c r="N73" s="1232">
        <v>9.6999999999999993</v>
      </c>
      <c r="O73" s="1232">
        <v>5.4</v>
      </c>
      <c r="S73" s="245">
        <v>9.9</v>
      </c>
    </row>
    <row r="74" spans="2:30" ht="13.2">
      <c r="B74" s="250"/>
      <c r="C74" s="246"/>
      <c r="D74" s="246"/>
      <c r="E74" s="246"/>
      <c r="F74" s="246"/>
      <c r="G74" s="1247"/>
      <c r="H74" s="1248"/>
      <c r="I74" s="1252"/>
      <c r="J74" s="1252"/>
      <c r="K74" s="1257"/>
      <c r="L74" s="1257"/>
      <c r="M74" s="1232"/>
      <c r="N74" s="1232"/>
      <c r="O74" s="1232"/>
    </row>
    <row r="75" spans="2:30" ht="13.2">
      <c r="B75" s="250"/>
      <c r="C75" s="246"/>
      <c r="D75" s="246"/>
      <c r="E75" s="246"/>
      <c r="F75" s="246"/>
      <c r="G75" s="1247"/>
      <c r="H75" s="1248"/>
      <c r="I75" s="1230" t="s">
        <v>595</v>
      </c>
      <c r="J75" s="1230"/>
      <c r="K75" s="1255">
        <v>5.4</v>
      </c>
      <c r="L75" s="1255">
        <v>5.5</v>
      </c>
      <c r="M75" s="1255">
        <v>5.2</v>
      </c>
      <c r="N75" s="1255">
        <v>5</v>
      </c>
      <c r="O75" s="1255">
        <v>5</v>
      </c>
      <c r="U75" s="245">
        <v>81.2</v>
      </c>
      <c r="W75" s="245">
        <v>87.2</v>
      </c>
      <c r="Y75" s="245">
        <v>99.8</v>
      </c>
      <c r="AA75" s="245">
        <v>109.5</v>
      </c>
      <c r="AC75" s="245">
        <v>115.2</v>
      </c>
    </row>
    <row r="76" spans="2:30" ht="13.2">
      <c r="B76" s="250"/>
      <c r="C76" s="246"/>
      <c r="D76" s="246"/>
      <c r="E76" s="246"/>
      <c r="F76" s="246"/>
      <c r="G76" s="1249"/>
      <c r="H76" s="1250"/>
      <c r="I76" s="1230"/>
      <c r="J76" s="1230"/>
      <c r="K76" s="1254"/>
      <c r="L76" s="1254"/>
      <c r="M76" s="1254"/>
      <c r="N76" s="1254"/>
      <c r="O76" s="1254"/>
    </row>
    <row r="77" spans="2:30" ht="13.2">
      <c r="B77" s="250"/>
      <c r="C77" s="246"/>
      <c r="D77" s="246"/>
      <c r="E77" s="246"/>
      <c r="F77" s="246"/>
      <c r="G77" s="1224" t="s">
        <v>597</v>
      </c>
      <c r="H77" s="1225"/>
      <c r="I77" s="1230" t="s">
        <v>596</v>
      </c>
      <c r="J77" s="1230"/>
      <c r="K77" s="1257">
        <v>150.5</v>
      </c>
      <c r="L77" s="1257">
        <v>139</v>
      </c>
      <c r="M77" s="1232">
        <v>132.4</v>
      </c>
      <c r="N77" s="1232">
        <v>124.2</v>
      </c>
      <c r="O77" s="1232">
        <v>115.7</v>
      </c>
      <c r="R77" s="245">
        <v>12.3</v>
      </c>
      <c r="T77" s="245">
        <v>11.1</v>
      </c>
    </row>
    <row r="78" spans="2:30" ht="13.2">
      <c r="B78" s="250"/>
      <c r="C78" s="246"/>
      <c r="D78" s="246"/>
      <c r="E78" s="246"/>
      <c r="F78" s="246"/>
      <c r="G78" s="1226"/>
      <c r="H78" s="1227"/>
      <c r="I78" s="1230"/>
      <c r="J78" s="1230"/>
      <c r="K78" s="1257"/>
      <c r="L78" s="1257"/>
      <c r="M78" s="1232"/>
      <c r="N78" s="1232"/>
      <c r="O78" s="1232"/>
    </row>
    <row r="79" spans="2:30" ht="13.2">
      <c r="B79" s="250"/>
      <c r="C79" s="246"/>
      <c r="D79" s="246"/>
      <c r="E79" s="246"/>
      <c r="F79" s="246"/>
      <c r="G79" s="1226"/>
      <c r="H79" s="1227"/>
      <c r="I79" s="1258" t="s">
        <v>595</v>
      </c>
      <c r="J79" s="1256"/>
      <c r="K79" s="1259">
        <v>11.5</v>
      </c>
      <c r="L79" s="1259">
        <v>11.2</v>
      </c>
      <c r="M79" s="1259">
        <v>11.2</v>
      </c>
      <c r="N79" s="1259">
        <v>10.9</v>
      </c>
      <c r="O79" s="1259">
        <v>10.3</v>
      </c>
      <c r="V79" s="245">
        <v>53.5</v>
      </c>
      <c r="X79" s="245">
        <v>48.2</v>
      </c>
      <c r="Z79" s="245">
        <v>34.200000000000003</v>
      </c>
      <c r="AB79" s="245">
        <v>30.3</v>
      </c>
      <c r="AD79" s="245">
        <v>28.9</v>
      </c>
    </row>
    <row r="80" spans="2:30" ht="13.2">
      <c r="B80" s="250"/>
      <c r="C80" s="246"/>
      <c r="D80" s="246"/>
      <c r="E80" s="246"/>
      <c r="F80" s="246"/>
      <c r="G80" s="1228"/>
      <c r="H80" s="1229"/>
      <c r="I80" s="1256"/>
      <c r="J80" s="1256"/>
      <c r="K80" s="1259"/>
      <c r="L80" s="1259"/>
      <c r="M80" s="1259"/>
      <c r="N80" s="1259"/>
      <c r="O80" s="1259"/>
    </row>
    <row r="81" spans="2:17" ht="13.2">
      <c r="B81" s="250"/>
      <c r="C81" s="246"/>
      <c r="D81" s="246"/>
      <c r="E81" s="246"/>
      <c r="F81" s="246"/>
      <c r="G81" s="246"/>
      <c r="H81" s="246"/>
      <c r="I81" s="246"/>
      <c r="J81" s="246"/>
      <c r="K81" s="346"/>
      <c r="L81" s="246"/>
      <c r="M81" s="246"/>
      <c r="N81" s="246"/>
      <c r="O81" s="246"/>
    </row>
    <row r="82" spans="2:17" ht="16.2">
      <c r="B82" s="250"/>
      <c r="C82" s="246"/>
      <c r="D82" s="246"/>
      <c r="E82" s="246"/>
      <c r="F82" s="246"/>
      <c r="G82" s="246"/>
      <c r="H82" s="246"/>
      <c r="I82" s="246"/>
      <c r="J82" s="246"/>
      <c r="K82" s="345"/>
      <c r="L82" s="345"/>
      <c r="M82" s="345"/>
      <c r="N82" s="345"/>
      <c r="O82" s="345"/>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44"/>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f0dMCRU0PzCkNrxpYrafKKDKAp0dX1klj64vliwK8hpNNKvNneOaDooHTD9xLowVRYrc5Usfdh1/QFThkz+A==" saltValue="x5tpOrkGVEa8ksq7+5XFvw==" spinCount="100000"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41</v>
      </c>
      <c r="E2" s="111"/>
      <c r="F2" s="112" t="s">
        <v>533</v>
      </c>
      <c r="G2" s="113"/>
      <c r="H2" s="114"/>
    </row>
    <row r="3" spans="1:8">
      <c r="A3" s="110" t="s">
        <v>526</v>
      </c>
      <c r="B3" s="115"/>
      <c r="C3" s="116"/>
      <c r="D3" s="117">
        <v>55276</v>
      </c>
      <c r="E3" s="118"/>
      <c r="F3" s="119">
        <v>47129</v>
      </c>
      <c r="G3" s="120"/>
      <c r="H3" s="121"/>
    </row>
    <row r="4" spans="1:8">
      <c r="A4" s="122"/>
      <c r="B4" s="123"/>
      <c r="C4" s="124"/>
      <c r="D4" s="125">
        <v>37489</v>
      </c>
      <c r="E4" s="126"/>
      <c r="F4" s="127">
        <v>23069</v>
      </c>
      <c r="G4" s="128"/>
      <c r="H4" s="129"/>
    </row>
    <row r="5" spans="1:8">
      <c r="A5" s="110" t="s">
        <v>528</v>
      </c>
      <c r="B5" s="115"/>
      <c r="C5" s="116"/>
      <c r="D5" s="117">
        <v>51349</v>
      </c>
      <c r="E5" s="118"/>
      <c r="F5" s="119">
        <v>50848</v>
      </c>
      <c r="G5" s="120"/>
      <c r="H5" s="121"/>
    </row>
    <row r="6" spans="1:8">
      <c r="A6" s="122"/>
      <c r="B6" s="123"/>
      <c r="C6" s="124"/>
      <c r="D6" s="125">
        <v>26307</v>
      </c>
      <c r="E6" s="126"/>
      <c r="F6" s="127">
        <v>22583</v>
      </c>
      <c r="G6" s="128"/>
      <c r="H6" s="129"/>
    </row>
    <row r="7" spans="1:8">
      <c r="A7" s="110" t="s">
        <v>529</v>
      </c>
      <c r="B7" s="115"/>
      <c r="C7" s="116"/>
      <c r="D7" s="117">
        <v>57976</v>
      </c>
      <c r="E7" s="118"/>
      <c r="F7" s="119">
        <v>53572</v>
      </c>
      <c r="G7" s="120"/>
      <c r="H7" s="121"/>
    </row>
    <row r="8" spans="1:8">
      <c r="A8" s="122"/>
      <c r="B8" s="123"/>
      <c r="C8" s="124"/>
      <c r="D8" s="125">
        <v>27712</v>
      </c>
      <c r="E8" s="126"/>
      <c r="F8" s="127">
        <v>25259</v>
      </c>
      <c r="G8" s="128"/>
      <c r="H8" s="129"/>
    </row>
    <row r="9" spans="1:8">
      <c r="A9" s="110" t="s">
        <v>530</v>
      </c>
      <c r="B9" s="115"/>
      <c r="C9" s="116"/>
      <c r="D9" s="117">
        <v>50740</v>
      </c>
      <c r="E9" s="118"/>
      <c r="F9" s="119">
        <v>51898</v>
      </c>
      <c r="G9" s="120"/>
      <c r="H9" s="121"/>
    </row>
    <row r="10" spans="1:8">
      <c r="A10" s="122"/>
      <c r="B10" s="123"/>
      <c r="C10" s="124"/>
      <c r="D10" s="125">
        <v>30763</v>
      </c>
      <c r="E10" s="126"/>
      <c r="F10" s="127">
        <v>25986</v>
      </c>
      <c r="G10" s="128"/>
      <c r="H10" s="129"/>
    </row>
    <row r="11" spans="1:8">
      <c r="A11" s="110" t="s">
        <v>531</v>
      </c>
      <c r="B11" s="115"/>
      <c r="C11" s="116"/>
      <c r="D11" s="117">
        <v>47067</v>
      </c>
      <c r="E11" s="118"/>
      <c r="F11" s="119">
        <v>51684</v>
      </c>
      <c r="G11" s="120"/>
      <c r="H11" s="121"/>
    </row>
    <row r="12" spans="1:8">
      <c r="A12" s="122"/>
      <c r="B12" s="123"/>
      <c r="C12" s="130"/>
      <c r="D12" s="125">
        <v>33607</v>
      </c>
      <c r="E12" s="126"/>
      <c r="F12" s="127">
        <v>26671</v>
      </c>
      <c r="G12" s="128"/>
      <c r="H12" s="129"/>
    </row>
    <row r="13" spans="1:8">
      <c r="A13" s="110"/>
      <c r="B13" s="115"/>
      <c r="C13" s="131"/>
      <c r="D13" s="132">
        <v>52482</v>
      </c>
      <c r="E13" s="133"/>
      <c r="F13" s="134">
        <v>51026</v>
      </c>
      <c r="G13" s="135"/>
      <c r="H13" s="121"/>
    </row>
    <row r="14" spans="1:8">
      <c r="A14" s="122"/>
      <c r="B14" s="123"/>
      <c r="C14" s="124"/>
      <c r="D14" s="125">
        <v>31176</v>
      </c>
      <c r="E14" s="126"/>
      <c r="F14" s="127">
        <v>24714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1.8</v>
      </c>
      <c r="C19" s="136">
        <f>ROUND(VALUE(SUBSTITUTE(実質収支比率等に係る経年分析!G$48,"▲","-")),2)</f>
        <v>2.44</v>
      </c>
      <c r="D19" s="136">
        <f>ROUND(VALUE(SUBSTITUTE(実質収支比率等に係る経年分析!H$48,"▲","-")),2)</f>
        <v>2.34</v>
      </c>
      <c r="E19" s="136">
        <f>ROUND(VALUE(SUBSTITUTE(実質収支比率等に係る経年分析!I$48,"▲","-")),2)</f>
        <v>1.98</v>
      </c>
      <c r="F19" s="136">
        <f>ROUND(VALUE(SUBSTITUTE(実質収支比率等に係る経年分析!J$48,"▲","-")),2)</f>
        <v>0.93</v>
      </c>
    </row>
    <row r="20" spans="1:11">
      <c r="A20" s="136" t="s">
        <v>44</v>
      </c>
      <c r="B20" s="136">
        <f>ROUND(VALUE(SUBSTITUTE(実質収支比率等に係る経年分析!F$47,"▲","-")),2)</f>
        <v>5.99</v>
      </c>
      <c r="C20" s="136">
        <f>ROUND(VALUE(SUBSTITUTE(実質収支比率等に係る経年分析!G$47,"▲","-")),2)</f>
        <v>7.61</v>
      </c>
      <c r="D20" s="136">
        <f>ROUND(VALUE(SUBSTITUTE(実質収支比率等に係る経年分析!H$47,"▲","-")),2)</f>
        <v>7.61</v>
      </c>
      <c r="E20" s="136">
        <f>ROUND(VALUE(SUBSTITUTE(実質収支比率等に係る経年分析!I$47,"▲","-")),2)</f>
        <v>7.57</v>
      </c>
      <c r="F20" s="136">
        <f>ROUND(VALUE(SUBSTITUTE(実質収支比率等に係る経年分析!J$47,"▲","-")),2)</f>
        <v>7.44</v>
      </c>
    </row>
    <row r="21" spans="1:11">
      <c r="A21" s="136" t="s">
        <v>45</v>
      </c>
      <c r="B21" s="136">
        <f>IF(ISNUMBER(VALUE(SUBSTITUTE(実質収支比率等に係る経年分析!F$49,"▲","-"))),ROUND(VALUE(SUBSTITUTE(実質収支比率等に係る経年分析!F$49,"▲","-")),2),NA())</f>
        <v>-0.82</v>
      </c>
      <c r="C21" s="136">
        <f>IF(ISNUMBER(VALUE(SUBSTITUTE(実質収支比率等に係る経年分析!G$49,"▲","-"))),ROUND(VALUE(SUBSTITUTE(実質収支比率等に係る経年分析!G$49,"▲","-")),2),NA())</f>
        <v>2.63</v>
      </c>
      <c r="D21" s="136">
        <f>IF(ISNUMBER(VALUE(SUBSTITUTE(実質収支比率等に係る経年分析!H$49,"▲","-"))),ROUND(VALUE(SUBSTITUTE(実質収支比率等に係る経年分析!H$49,"▲","-")),2),NA())</f>
        <v>0.13</v>
      </c>
      <c r="E21" s="136">
        <f>IF(ISNUMBER(VALUE(SUBSTITUTE(実質収支比率等に係る経年分析!I$49,"▲","-"))),ROUND(VALUE(SUBSTITUTE(実質収支比率等に係る経年分析!I$49,"▲","-")),2),NA())</f>
        <v>-0.34</v>
      </c>
      <c r="F21" s="136">
        <f>IF(ISNUMBER(VALUE(SUBSTITUTE(実質収支比率等に係る経年分析!J$49,"▲","-"))),ROUND(VALUE(SUBSTITUTE(実質収支比率等に係る経年分析!J$49,"▲","-")),2),NA())</f>
        <v>-0.88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さいたま市母子父子寡婦福祉資金貸付事業特別会計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さいたま市後期高齢者医療事業特別会計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さいたま市国民健康保険事業特別会計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c r="A32" s="137" t="str">
        <f>IF(連結実質赤字比率に係る赤字・黒字の構成分析!C$38="",NA(),連結実質赤字比率に係る赤字・黒字の構成分析!C$38)</f>
        <v>さいたま市介護保険事業特別会計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0.57999999999999996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0.57999999999999996</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c r="A34" s="137" t="str">
        <f>IF(連結実質赤字比率に係る赤字・黒字の構成分析!C$36="",NA(),連結実質赤字比率に係る赤字・黒字の構成分析!C$36)</f>
        <v>さいたま市下水道事業会計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1.28</v>
      </c>
    </row>
    <row r="35" spans="1:16">
      <c r="A35" s="137" t="str">
        <f>IF(連結実質赤字比率に係る赤字・黒字の構成分析!C$35="",NA(),連結実質赤字比率に係る赤字・黒字の構成分析!C$35)</f>
        <v>さいたま市病院事業会計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2.4500000000000002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2.56</v>
      </c>
    </row>
    <row r="36" spans="1:16">
      <c r="A36" s="137" t="str">
        <f>IF(連結実質赤字比率に係る赤字・黒字の構成分析!C$34="",NA(),連結実質赤字比率に係る赤字・黒字の構成分析!C$34)</f>
        <v>さいたま市水道事業会計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40448</v>
      </c>
      <c r="E42" s="138"/>
      <c r="F42" s="138"/>
      <c r="G42" s="138">
        <f>'実質公債費比率（分子）の構造'!L$52</f>
        <v>43301</v>
      </c>
      <c r="H42" s="138"/>
      <c r="I42" s="138"/>
      <c r="J42" s="138">
        <f>'実質公債費比率（分子）の構造'!M$52</f>
        <v>44595</v>
      </c>
      <c r="K42" s="138"/>
      <c r="L42" s="138"/>
      <c r="M42" s="138">
        <f>'実質公債費比率（分子）の構造'!N$52</f>
        <v>40416</v>
      </c>
      <c r="N42" s="138"/>
      <c r="O42" s="138"/>
      <c r="P42" s="138">
        <f>'実質公債費比率（分子）の構造'!O$52</f>
        <v>42135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342</v>
      </c>
      <c r="C44" s="138"/>
      <c r="D44" s="138"/>
      <c r="E44" s="138">
        <f>'実質公債費比率（分子）の構造'!L$50</f>
        <v>343</v>
      </c>
      <c r="F44" s="138"/>
      <c r="G44" s="138"/>
      <c r="H44" s="138">
        <f>'実質公債費比率（分子）の構造'!M$50</f>
        <v>1760</v>
      </c>
      <c r="I44" s="138"/>
      <c r="J44" s="138"/>
      <c r="K44" s="138">
        <f>'実質公債費比率（分子）の構造'!N$50</f>
        <v>352</v>
      </c>
      <c r="L44" s="138"/>
      <c r="M44" s="138"/>
      <c r="N44" s="138">
        <f>'実質公債費比率（分子）の構造'!O$50</f>
        <v>355</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6578</v>
      </c>
      <c r="C46" s="138"/>
      <c r="D46" s="138"/>
      <c r="E46" s="138">
        <f>'実質公債費比率（分子）の構造'!L$48</f>
        <v>6650</v>
      </c>
      <c r="F46" s="138"/>
      <c r="G46" s="138"/>
      <c r="H46" s="138">
        <f>'実質公債費比率（分子）の構造'!M$48</f>
        <v>5417</v>
      </c>
      <c r="I46" s="138"/>
      <c r="J46" s="138"/>
      <c r="K46" s="138">
        <f>'実質公債費比率（分子）の構造'!N$48</f>
        <v>5552</v>
      </c>
      <c r="L46" s="138"/>
      <c r="M46" s="138"/>
      <c r="N46" s="138">
        <f>'実質公債費比率（分子）の構造'!O$48</f>
        <v>5489</v>
      </c>
      <c r="O46" s="138"/>
      <c r="P46" s="138"/>
    </row>
    <row r="47" spans="1:16">
      <c r="A47" s="138" t="s">
        <v>57</v>
      </c>
      <c r="B47" s="138">
        <f>'実質公債費比率（分子）の構造'!K$47</f>
        <v>3000</v>
      </c>
      <c r="C47" s="138"/>
      <c r="D47" s="138"/>
      <c r="E47" s="138">
        <f>'実質公債費比率（分子）の構造'!L$47</f>
        <v>3333</v>
      </c>
      <c r="F47" s="138"/>
      <c r="G47" s="138"/>
      <c r="H47" s="138">
        <f>'実質公債費比率（分子）の構造'!M$47</f>
        <v>3333</v>
      </c>
      <c r="I47" s="138"/>
      <c r="J47" s="138"/>
      <c r="K47" s="138">
        <f>'実質公債費比率（分子）の構造'!N$47</f>
        <v>3333</v>
      </c>
      <c r="L47" s="138"/>
      <c r="M47" s="138"/>
      <c r="N47" s="138">
        <f>'実質公債費比率（分子）の構造'!O$47</f>
        <v>3333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43202</v>
      </c>
      <c r="C49" s="138"/>
      <c r="D49" s="138"/>
      <c r="E49" s="138">
        <f>'実質公債費比率（分子）の構造'!L$45</f>
        <v>45048</v>
      </c>
      <c r="F49" s="138"/>
      <c r="G49" s="138"/>
      <c r="H49" s="138">
        <f>'実質公債費比率（分子）の構造'!M$45</f>
        <v>44301</v>
      </c>
      <c r="I49" s="138"/>
      <c r="J49" s="138"/>
      <c r="K49" s="138">
        <f>'実質公債費比率（分子）の構造'!N$45</f>
        <v>42269</v>
      </c>
      <c r="L49" s="138"/>
      <c r="M49" s="138"/>
      <c r="N49" s="138">
        <f>'実質公債費比率（分子）の構造'!O$45</f>
        <v>45011</v>
      </c>
      <c r="O49" s="138"/>
      <c r="P49" s="138"/>
    </row>
    <row r="50" spans="1:16">
      <c r="A50" s="138" t="s">
        <v>60</v>
      </c>
      <c r="B50" s="138" t="e">
        <f>NA()</f>
        <v>#N/A</v>
      </c>
      <c r="C50" s="138">
        <f>IF(ISNUMBER('実質公債費比率（分子）の構造'!K$53),'実質公債費比率（分子）の構造'!K$53,NA())</f>
        <v>12674</v>
      </c>
      <c r="D50" s="138" t="e">
        <f>NA()</f>
        <v>#N/A</v>
      </c>
      <c r="E50" s="138" t="e">
        <f>NA()</f>
        <v>#N/A</v>
      </c>
      <c r="F50" s="138">
        <f>IF(ISNUMBER('実質公債費比率（分子）の構造'!L$53),'実質公債費比率（分子）の構造'!L$53,NA())</f>
        <v>12073</v>
      </c>
      <c r="G50" s="138" t="e">
        <f>NA()</f>
        <v>#N/A</v>
      </c>
      <c r="H50" s="138" t="e">
        <f>NA()</f>
        <v>#N/A</v>
      </c>
      <c r="I50" s="138">
        <f>IF(ISNUMBER('実質公債費比率（分子）の構造'!M$53),'実質公債費比率（分子）の構造'!M$53,NA())</f>
        <v>10216</v>
      </c>
      <c r="J50" s="138" t="e">
        <f>NA()</f>
        <v>#N/A</v>
      </c>
      <c r="K50" s="138" t="e">
        <f>NA()</f>
        <v>#N/A</v>
      </c>
      <c r="L50" s="138">
        <f>IF(ISNUMBER('実質公債費比率（分子）の構造'!N$53),'実質公債費比率（分子）の構造'!N$53,NA())</f>
        <v>11090</v>
      </c>
      <c r="M50" s="138" t="e">
        <f>NA()</f>
        <v>#N/A</v>
      </c>
      <c r="N50" s="138" t="e">
        <f>NA()</f>
        <v>#N/A</v>
      </c>
      <c r="O50" s="138">
        <f>IF(ISNUMBER('実質公債費比率（分子）の構造'!O$53),'実質公債費比率（分子）の構造'!O$53,NA())</f>
        <v>12053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366767</v>
      </c>
      <c r="E56" s="137"/>
      <c r="F56" s="137"/>
      <c r="G56" s="137">
        <f>'将来負担比率（分子）の構造'!J$52</f>
        <v>378420</v>
      </c>
      <c r="H56" s="137"/>
      <c r="I56" s="137"/>
      <c r="J56" s="137">
        <f>'将来負担比率（分子）の構造'!K$52</f>
        <v>376363</v>
      </c>
      <c r="K56" s="137"/>
      <c r="L56" s="137"/>
      <c r="M56" s="137">
        <f>'将来負担比率（分子）の構造'!L$52</f>
        <v>386272</v>
      </c>
      <c r="N56" s="137"/>
      <c r="O56" s="137"/>
      <c r="P56" s="137">
        <f>'将来負担比率（分子）の構造'!M$52</f>
        <v>384048</v>
      </c>
    </row>
    <row r="57" spans="1:16">
      <c r="A57" s="137" t="s">
        <v>36</v>
      </c>
      <c r="B57" s="137"/>
      <c r="C57" s="137"/>
      <c r="D57" s="137">
        <f>'将来負担比率（分子）の構造'!I$51</f>
        <v>81705</v>
      </c>
      <c r="E57" s="137"/>
      <c r="F57" s="137"/>
      <c r="G57" s="137">
        <f>'将来負担比率（分子）の構造'!J$51</f>
        <v>82399</v>
      </c>
      <c r="H57" s="137"/>
      <c r="I57" s="137"/>
      <c r="J57" s="137">
        <f>'将来負担比率（分子）の構造'!K$51</f>
        <v>79344</v>
      </c>
      <c r="K57" s="137"/>
      <c r="L57" s="137"/>
      <c r="M57" s="137">
        <f>'将来負担比率（分子）の構造'!L$51</f>
        <v>91113</v>
      </c>
      <c r="N57" s="137"/>
      <c r="O57" s="137"/>
      <c r="P57" s="137">
        <f>'将来負担比率（分子）の構造'!M$51</f>
        <v>96979</v>
      </c>
    </row>
    <row r="58" spans="1:16">
      <c r="A58" s="137" t="s">
        <v>35</v>
      </c>
      <c r="B58" s="137"/>
      <c r="C58" s="137"/>
      <c r="D58" s="137">
        <f>'将来負担比率（分子）の構造'!I$50</f>
        <v>60009</v>
      </c>
      <c r="E58" s="137"/>
      <c r="F58" s="137"/>
      <c r="G58" s="137">
        <f>'将来負担比率（分子）の構造'!J$50</f>
        <v>62198</v>
      </c>
      <c r="H58" s="137"/>
      <c r="I58" s="137"/>
      <c r="J58" s="137">
        <f>'将来負担比率（分子）の構造'!K$50</f>
        <v>62999</v>
      </c>
      <c r="K58" s="137"/>
      <c r="L58" s="137"/>
      <c r="M58" s="137">
        <f>'将来負担比率（分子）の構造'!L$50</f>
        <v>65962</v>
      </c>
      <c r="N58" s="137"/>
      <c r="O58" s="137"/>
      <c r="P58" s="137">
        <f>'将来負担比率（分子）の構造'!M$50</f>
        <v>66613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1847</v>
      </c>
      <c r="C61" s="137"/>
      <c r="D61" s="137"/>
      <c r="E61" s="137">
        <f>'将来負担比率（分子）の構造'!J$46</f>
        <v>1295</v>
      </c>
      <c r="F61" s="137"/>
      <c r="G61" s="137"/>
      <c r="H61" s="137">
        <f>'将来負担比率（分子）の構造'!K$46</f>
        <v>184</v>
      </c>
      <c r="I61" s="137"/>
      <c r="J61" s="137"/>
      <c r="K61" s="137">
        <f>'将来負担比率（分子）の構造'!L$46</f>
        <v>64</v>
      </c>
      <c r="L61" s="137"/>
      <c r="M61" s="137"/>
      <c r="N61" s="137">
        <f>'将来負担比率（分子）の構造'!M$46</f>
        <v>716</v>
      </c>
      <c r="O61" s="137"/>
      <c r="P61" s="137"/>
    </row>
    <row r="62" spans="1:16">
      <c r="A62" s="137" t="s">
        <v>29</v>
      </c>
      <c r="B62" s="137">
        <f>'将来負担比率（分子）の構造'!I$45</f>
        <v>63101</v>
      </c>
      <c r="C62" s="137"/>
      <c r="D62" s="137"/>
      <c r="E62" s="137">
        <f>'将来負担比率（分子）の構造'!J$45</f>
        <v>56872</v>
      </c>
      <c r="F62" s="137"/>
      <c r="G62" s="137"/>
      <c r="H62" s="137">
        <f>'将来負担比率（分子）の構造'!K$45</f>
        <v>55993</v>
      </c>
      <c r="I62" s="137"/>
      <c r="J62" s="137"/>
      <c r="K62" s="137">
        <f>'将来負担比率（分子）の構造'!L$45</f>
        <v>49885</v>
      </c>
      <c r="L62" s="137"/>
      <c r="M62" s="137"/>
      <c r="N62" s="137">
        <f>'将来負担比率（分子）の構造'!M$45</f>
        <v>52828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81173</v>
      </c>
      <c r="C64" s="137"/>
      <c r="D64" s="137"/>
      <c r="E64" s="137">
        <f>'将来負担比率（分子）の構造'!J$43</f>
        <v>78845</v>
      </c>
      <c r="F64" s="137"/>
      <c r="G64" s="137"/>
      <c r="H64" s="137">
        <f>'将来負担比率（分子）の構造'!K$43</f>
        <v>69243</v>
      </c>
      <c r="I64" s="137"/>
      <c r="J64" s="137"/>
      <c r="K64" s="137">
        <f>'将来負担比率（分子）の構造'!L$43</f>
        <v>63269</v>
      </c>
      <c r="L64" s="137"/>
      <c r="M64" s="137"/>
      <c r="N64" s="137">
        <f>'将来負担比率（分子）の構造'!M$43</f>
        <v>57595</v>
      </c>
      <c r="O64" s="137"/>
      <c r="P64" s="137"/>
    </row>
    <row r="65" spans="1:16">
      <c r="A65" s="137" t="s">
        <v>26</v>
      </c>
      <c r="B65" s="137">
        <f>'将来負担比率（分子）の構造'!I$42</f>
        <v>3050</v>
      </c>
      <c r="C65" s="137"/>
      <c r="D65" s="137"/>
      <c r="E65" s="137">
        <f>'将来負担比率（分子）の構造'!J$42</f>
        <v>2774</v>
      </c>
      <c r="F65" s="137"/>
      <c r="G65" s="137"/>
      <c r="H65" s="137">
        <f>'将来負担比率（分子）の構造'!K$42</f>
        <v>2492</v>
      </c>
      <c r="I65" s="137"/>
      <c r="J65" s="137"/>
      <c r="K65" s="137">
        <f>'将来負担比率（分子）の構造'!L$42</f>
        <v>2204</v>
      </c>
      <c r="L65" s="137"/>
      <c r="M65" s="137"/>
      <c r="N65" s="137">
        <f>'将来負担比率（分子）の構造'!M$42</f>
        <v>1910</v>
      </c>
      <c r="O65" s="137"/>
      <c r="P65" s="137"/>
    </row>
    <row r="66" spans="1:16">
      <c r="A66" s="137" t="s">
        <v>25</v>
      </c>
      <c r="B66" s="137">
        <f>'将来負担比率（分子）の構造'!I$41</f>
        <v>433626</v>
      </c>
      <c r="C66" s="137"/>
      <c r="D66" s="137"/>
      <c r="E66" s="137">
        <f>'将来負担比率（分子）の構造'!J$41</f>
        <v>439226</v>
      </c>
      <c r="F66" s="137"/>
      <c r="G66" s="137"/>
      <c r="H66" s="137">
        <f>'将来負担比率（分子）の構造'!K$41</f>
        <v>449470</v>
      </c>
      <c r="I66" s="137"/>
      <c r="J66" s="137"/>
      <c r="K66" s="137">
        <f>'将来負担比率（分子）の構造'!L$41</f>
        <v>449515</v>
      </c>
      <c r="L66" s="137"/>
      <c r="M66" s="137"/>
      <c r="N66" s="137">
        <f>'将来負担比率（分子）の構造'!M$41</f>
        <v>446961</v>
      </c>
      <c r="O66" s="137"/>
      <c r="P66" s="137"/>
    </row>
    <row r="67" spans="1:16">
      <c r="A67" s="137" t="s">
        <v>64</v>
      </c>
      <c r="B67" s="137" t="e">
        <f>NA()</f>
        <v>#N/A</v>
      </c>
      <c r="C67" s="137">
        <f>IF(ISNUMBER('将来負担比率（分子）の構造'!I$53), IF('将来負担比率（分子）の構造'!I$53 &lt; 0, 0, '将来負担比率（分子）の構造'!I$53), NA())</f>
        <v>74317</v>
      </c>
      <c r="D67" s="137" t="e">
        <f>NA()</f>
        <v>#N/A</v>
      </c>
      <c r="E67" s="137" t="e">
        <f>NA()</f>
        <v>#N/A</v>
      </c>
      <c r="F67" s="137">
        <f>IF(ISNUMBER('将来負担比率（分子）の構造'!J$53), IF('将来負担比率（分子）の構造'!J$53 &lt; 0, 0, '将来負担比率（分子）の構造'!J$53), NA())</f>
        <v>55995</v>
      </c>
      <c r="G67" s="137" t="e">
        <f>NA()</f>
        <v>#N/A</v>
      </c>
      <c r="H67" s="137" t="e">
        <f>NA()</f>
        <v>#N/A</v>
      </c>
      <c r="I67" s="137">
        <f>IF(ISNUMBER('将来負担比率（分子）の構造'!K$53), IF('将来負担比率（分子）の構造'!K$53 &lt; 0, 0, '将来負担比率（分子）の構造'!K$53), NA())</f>
        <v>58675</v>
      </c>
      <c r="J67" s="137" t="e">
        <f>NA()</f>
        <v>#N/A</v>
      </c>
      <c r="K67" s="137" t="e">
        <f>NA()</f>
        <v>#N/A</v>
      </c>
      <c r="L67" s="137">
        <f>IF(ISNUMBER('将来負担比率（分子）の構造'!L$53), IF('将来負担比率（分子）の構造'!L$53 &lt; 0, 0, '将来負担比率（分子）の構造'!L$53), NA())</f>
        <v>21591</v>
      </c>
      <c r="M67" s="137" t="e">
        <f>NA()</f>
        <v>#N/A</v>
      </c>
      <c r="N67" s="137" t="e">
        <f>NA()</f>
        <v>#N/A</v>
      </c>
      <c r="O67" s="137">
        <f>IF(ISNUMBER('将来負担比率（分子）の構造'!M$53), IF('将来負担比率（分子）の構造'!M$53 &lt; 0, 0, '将来負担比率（分子）の構造'!M$53), NA())</f>
        <v>12370</v>
      </c>
      <c r="P67" s="137" t="e">
        <f>NA()</f>
        <v>#N/A</v>
      </c>
    </row>
  </sheetData>
  <sheetProtection password="851F" sheet="1" objects="1" scenarios="1"/>
  <customSheetViews>
    <customSheetView guid="{D09054BD-F968-4FE8-915E-01AB27B6228D}" state="hidden">
      <pageMargins left="0.78700000000000003" right="0.78700000000000003" top="0.98399999999999999" bottom="0.98399999999999999" header="0.51200000000000001" footer="0.51200000000000001"/>
      <pageSetup paperSize="9" orientation="portrait"/>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230091060</v>
      </c>
      <c r="S5" s="615"/>
      <c r="T5" s="615"/>
      <c r="U5" s="615"/>
      <c r="V5" s="615"/>
      <c r="W5" s="615"/>
      <c r="X5" s="615"/>
      <c r="Y5" s="616"/>
      <c r="Z5" s="617">
        <v>49.8</v>
      </c>
      <c r="AA5" s="617"/>
      <c r="AB5" s="617"/>
      <c r="AC5" s="617"/>
      <c r="AD5" s="618">
        <v>212374929</v>
      </c>
      <c r="AE5" s="618"/>
      <c r="AF5" s="618"/>
      <c r="AG5" s="618"/>
      <c r="AH5" s="618"/>
      <c r="AI5" s="618"/>
      <c r="AJ5" s="618"/>
      <c r="AK5" s="618"/>
      <c r="AL5" s="619">
        <v>84.8</v>
      </c>
      <c r="AM5" s="620"/>
      <c r="AN5" s="620"/>
      <c r="AO5" s="621"/>
      <c r="AP5" s="611" t="s">
        <v>210</v>
      </c>
      <c r="AQ5" s="612"/>
      <c r="AR5" s="612"/>
      <c r="AS5" s="612"/>
      <c r="AT5" s="612"/>
      <c r="AU5" s="612"/>
      <c r="AV5" s="612"/>
      <c r="AW5" s="612"/>
      <c r="AX5" s="612"/>
      <c r="AY5" s="612"/>
      <c r="AZ5" s="612"/>
      <c r="BA5" s="612"/>
      <c r="BB5" s="612"/>
      <c r="BC5" s="612"/>
      <c r="BD5" s="612"/>
      <c r="BE5" s="612"/>
      <c r="BF5" s="613"/>
      <c r="BG5" s="625">
        <v>207872838</v>
      </c>
      <c r="BH5" s="626"/>
      <c r="BI5" s="626"/>
      <c r="BJ5" s="626"/>
      <c r="BK5" s="626"/>
      <c r="BL5" s="626"/>
      <c r="BM5" s="626"/>
      <c r="BN5" s="627"/>
      <c r="BO5" s="628">
        <v>90.3</v>
      </c>
      <c r="BP5" s="628"/>
      <c r="BQ5" s="628"/>
      <c r="BR5" s="628"/>
      <c r="BS5" s="629">
        <v>3212699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2949932</v>
      </c>
      <c r="S6" s="626"/>
      <c r="T6" s="626"/>
      <c r="U6" s="626"/>
      <c r="V6" s="626"/>
      <c r="W6" s="626"/>
      <c r="X6" s="626"/>
      <c r="Y6" s="627"/>
      <c r="Z6" s="628">
        <v>0.6</v>
      </c>
      <c r="AA6" s="628"/>
      <c r="AB6" s="628"/>
      <c r="AC6" s="628"/>
      <c r="AD6" s="629">
        <v>2949932</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207872838</v>
      </c>
      <c r="BH6" s="626"/>
      <c r="BI6" s="626"/>
      <c r="BJ6" s="626"/>
      <c r="BK6" s="626"/>
      <c r="BL6" s="626"/>
      <c r="BM6" s="626"/>
      <c r="BN6" s="627"/>
      <c r="BO6" s="628">
        <v>90.3</v>
      </c>
      <c r="BP6" s="628"/>
      <c r="BQ6" s="628"/>
      <c r="BR6" s="628"/>
      <c r="BS6" s="629">
        <v>3212699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1642435</v>
      </c>
      <c r="CS6" s="626"/>
      <c r="CT6" s="626"/>
      <c r="CU6" s="626"/>
      <c r="CV6" s="626"/>
      <c r="CW6" s="626"/>
      <c r="CX6" s="626"/>
      <c r="CY6" s="627"/>
      <c r="CZ6" s="628">
        <v>0.4</v>
      </c>
      <c r="DA6" s="628"/>
      <c r="DB6" s="628"/>
      <c r="DC6" s="628"/>
      <c r="DD6" s="634" t="s">
        <v>217</v>
      </c>
      <c r="DE6" s="626"/>
      <c r="DF6" s="626"/>
      <c r="DG6" s="626"/>
      <c r="DH6" s="626"/>
      <c r="DI6" s="626"/>
      <c r="DJ6" s="626"/>
      <c r="DK6" s="626"/>
      <c r="DL6" s="626"/>
      <c r="DM6" s="626"/>
      <c r="DN6" s="626"/>
      <c r="DO6" s="626"/>
      <c r="DP6" s="627"/>
      <c r="DQ6" s="634">
        <v>1642435</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202633</v>
      </c>
      <c r="S7" s="626"/>
      <c r="T7" s="626"/>
      <c r="U7" s="626"/>
      <c r="V7" s="626"/>
      <c r="W7" s="626"/>
      <c r="X7" s="626"/>
      <c r="Y7" s="627"/>
      <c r="Z7" s="628">
        <v>0</v>
      </c>
      <c r="AA7" s="628"/>
      <c r="AB7" s="628"/>
      <c r="AC7" s="628"/>
      <c r="AD7" s="629">
        <v>202633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115947968</v>
      </c>
      <c r="BH7" s="626"/>
      <c r="BI7" s="626"/>
      <c r="BJ7" s="626"/>
      <c r="BK7" s="626"/>
      <c r="BL7" s="626"/>
      <c r="BM7" s="626"/>
      <c r="BN7" s="627"/>
      <c r="BO7" s="628">
        <v>50.4</v>
      </c>
      <c r="BP7" s="628"/>
      <c r="BQ7" s="628"/>
      <c r="BR7" s="628"/>
      <c r="BS7" s="629">
        <v>3212699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37335993</v>
      </c>
      <c r="CS7" s="626"/>
      <c r="CT7" s="626"/>
      <c r="CU7" s="626"/>
      <c r="CV7" s="626"/>
      <c r="CW7" s="626"/>
      <c r="CX7" s="626"/>
      <c r="CY7" s="627"/>
      <c r="CZ7" s="628">
        <v>8.3000000000000007</v>
      </c>
      <c r="DA7" s="628"/>
      <c r="DB7" s="628"/>
      <c r="DC7" s="628"/>
      <c r="DD7" s="634">
        <v>1721031</v>
      </c>
      <c r="DE7" s="626"/>
      <c r="DF7" s="626"/>
      <c r="DG7" s="626"/>
      <c r="DH7" s="626"/>
      <c r="DI7" s="626"/>
      <c r="DJ7" s="626"/>
      <c r="DK7" s="626"/>
      <c r="DL7" s="626"/>
      <c r="DM7" s="626"/>
      <c r="DN7" s="626"/>
      <c r="DO7" s="626"/>
      <c r="DP7" s="627"/>
      <c r="DQ7" s="634">
        <v>31886334</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845491</v>
      </c>
      <c r="S8" s="626"/>
      <c r="T8" s="626"/>
      <c r="U8" s="626"/>
      <c r="V8" s="626"/>
      <c r="W8" s="626"/>
      <c r="X8" s="626"/>
      <c r="Y8" s="627"/>
      <c r="Z8" s="628">
        <v>0.2</v>
      </c>
      <c r="AA8" s="628"/>
      <c r="AB8" s="628"/>
      <c r="AC8" s="628"/>
      <c r="AD8" s="629">
        <v>845491</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2217090</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180322625</v>
      </c>
      <c r="CS8" s="626"/>
      <c r="CT8" s="626"/>
      <c r="CU8" s="626"/>
      <c r="CV8" s="626"/>
      <c r="CW8" s="626"/>
      <c r="CX8" s="626"/>
      <c r="CY8" s="627"/>
      <c r="CZ8" s="628">
        <v>39.9</v>
      </c>
      <c r="DA8" s="628"/>
      <c r="DB8" s="628"/>
      <c r="DC8" s="628"/>
      <c r="DD8" s="634">
        <v>7538506</v>
      </c>
      <c r="DE8" s="626"/>
      <c r="DF8" s="626"/>
      <c r="DG8" s="626"/>
      <c r="DH8" s="626"/>
      <c r="DI8" s="626"/>
      <c r="DJ8" s="626"/>
      <c r="DK8" s="626"/>
      <c r="DL8" s="626"/>
      <c r="DM8" s="626"/>
      <c r="DN8" s="626"/>
      <c r="DO8" s="626"/>
      <c r="DP8" s="627"/>
      <c r="DQ8" s="634">
        <v>85703931</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516498</v>
      </c>
      <c r="S9" s="626"/>
      <c r="T9" s="626"/>
      <c r="U9" s="626"/>
      <c r="V9" s="626"/>
      <c r="W9" s="626"/>
      <c r="X9" s="626"/>
      <c r="Y9" s="627"/>
      <c r="Z9" s="628">
        <v>0.1</v>
      </c>
      <c r="AA9" s="628"/>
      <c r="AB9" s="628"/>
      <c r="AC9" s="628"/>
      <c r="AD9" s="629">
        <v>516498</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92272859</v>
      </c>
      <c r="BH9" s="626"/>
      <c r="BI9" s="626"/>
      <c r="BJ9" s="626"/>
      <c r="BK9" s="626"/>
      <c r="BL9" s="626"/>
      <c r="BM9" s="626"/>
      <c r="BN9" s="627"/>
      <c r="BO9" s="628">
        <v>40.1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35104087</v>
      </c>
      <c r="CS9" s="626"/>
      <c r="CT9" s="626"/>
      <c r="CU9" s="626"/>
      <c r="CV9" s="626"/>
      <c r="CW9" s="626"/>
      <c r="CX9" s="626"/>
      <c r="CY9" s="627"/>
      <c r="CZ9" s="628">
        <v>7.8</v>
      </c>
      <c r="DA9" s="628"/>
      <c r="DB9" s="628"/>
      <c r="DC9" s="628"/>
      <c r="DD9" s="634">
        <v>3139768</v>
      </c>
      <c r="DE9" s="626"/>
      <c r="DF9" s="626"/>
      <c r="DG9" s="626"/>
      <c r="DH9" s="626"/>
      <c r="DI9" s="626"/>
      <c r="DJ9" s="626"/>
      <c r="DK9" s="626"/>
      <c r="DL9" s="626"/>
      <c r="DM9" s="626"/>
      <c r="DN9" s="626"/>
      <c r="DO9" s="626"/>
      <c r="DP9" s="627"/>
      <c r="DQ9" s="634">
        <v>29761058</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18924681</v>
      </c>
      <c r="S10" s="626"/>
      <c r="T10" s="626"/>
      <c r="U10" s="626"/>
      <c r="V10" s="626"/>
      <c r="W10" s="626"/>
      <c r="X10" s="626"/>
      <c r="Y10" s="627"/>
      <c r="Z10" s="628">
        <v>4.0999999999999996</v>
      </c>
      <c r="AA10" s="628"/>
      <c r="AB10" s="628"/>
      <c r="AC10" s="628"/>
      <c r="AD10" s="629">
        <v>18924681</v>
      </c>
      <c r="AE10" s="629"/>
      <c r="AF10" s="629"/>
      <c r="AG10" s="629"/>
      <c r="AH10" s="629"/>
      <c r="AI10" s="629"/>
      <c r="AJ10" s="629"/>
      <c r="AK10" s="629"/>
      <c r="AL10" s="630">
        <v>7.6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4560415</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358208</v>
      </c>
      <c r="CS10" s="626"/>
      <c r="CT10" s="626"/>
      <c r="CU10" s="626"/>
      <c r="CV10" s="626"/>
      <c r="CW10" s="626"/>
      <c r="CX10" s="626"/>
      <c r="CY10" s="627"/>
      <c r="CZ10" s="628">
        <v>0.1</v>
      </c>
      <c r="DA10" s="628"/>
      <c r="DB10" s="628"/>
      <c r="DC10" s="628"/>
      <c r="DD10" s="634">
        <v>2635</v>
      </c>
      <c r="DE10" s="626"/>
      <c r="DF10" s="626"/>
      <c r="DG10" s="626"/>
      <c r="DH10" s="626"/>
      <c r="DI10" s="626"/>
      <c r="DJ10" s="626"/>
      <c r="DK10" s="626"/>
      <c r="DL10" s="626"/>
      <c r="DM10" s="626"/>
      <c r="DN10" s="626"/>
      <c r="DO10" s="626"/>
      <c r="DP10" s="627"/>
      <c r="DQ10" s="634">
        <v>219529</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69726</v>
      </c>
      <c r="S11" s="626"/>
      <c r="T11" s="626"/>
      <c r="U11" s="626"/>
      <c r="V11" s="626"/>
      <c r="W11" s="626"/>
      <c r="X11" s="626"/>
      <c r="Y11" s="627"/>
      <c r="Z11" s="628">
        <v>0</v>
      </c>
      <c r="AA11" s="628"/>
      <c r="AB11" s="628"/>
      <c r="AC11" s="628"/>
      <c r="AD11" s="629">
        <v>69726</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16897604</v>
      </c>
      <c r="BH11" s="626"/>
      <c r="BI11" s="626"/>
      <c r="BJ11" s="626"/>
      <c r="BK11" s="626"/>
      <c r="BL11" s="626"/>
      <c r="BM11" s="626"/>
      <c r="BN11" s="627"/>
      <c r="BO11" s="628">
        <v>7.3</v>
      </c>
      <c r="BP11" s="628"/>
      <c r="BQ11" s="628"/>
      <c r="BR11" s="628"/>
      <c r="BS11" s="634">
        <v>3212699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1434004</v>
      </c>
      <c r="CS11" s="626"/>
      <c r="CT11" s="626"/>
      <c r="CU11" s="626"/>
      <c r="CV11" s="626"/>
      <c r="CW11" s="626"/>
      <c r="CX11" s="626"/>
      <c r="CY11" s="627"/>
      <c r="CZ11" s="628">
        <v>0.3</v>
      </c>
      <c r="DA11" s="628"/>
      <c r="DB11" s="628"/>
      <c r="DC11" s="628"/>
      <c r="DD11" s="634">
        <v>397160</v>
      </c>
      <c r="DE11" s="626"/>
      <c r="DF11" s="626"/>
      <c r="DG11" s="626"/>
      <c r="DH11" s="626"/>
      <c r="DI11" s="626"/>
      <c r="DJ11" s="626"/>
      <c r="DK11" s="626"/>
      <c r="DL11" s="626"/>
      <c r="DM11" s="626"/>
      <c r="DN11" s="626"/>
      <c r="DO11" s="626"/>
      <c r="DP11" s="627"/>
      <c r="DQ11" s="634">
        <v>1100313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82734797</v>
      </c>
      <c r="BH12" s="626"/>
      <c r="BI12" s="626"/>
      <c r="BJ12" s="626"/>
      <c r="BK12" s="626"/>
      <c r="BL12" s="626"/>
      <c r="BM12" s="626"/>
      <c r="BN12" s="627"/>
      <c r="BO12" s="628">
        <v>36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15966969</v>
      </c>
      <c r="CS12" s="626"/>
      <c r="CT12" s="626"/>
      <c r="CU12" s="626"/>
      <c r="CV12" s="626"/>
      <c r="CW12" s="626"/>
      <c r="CX12" s="626"/>
      <c r="CY12" s="627"/>
      <c r="CZ12" s="628">
        <v>3.5</v>
      </c>
      <c r="DA12" s="628"/>
      <c r="DB12" s="628"/>
      <c r="DC12" s="628"/>
      <c r="DD12" s="634">
        <v>140963</v>
      </c>
      <c r="DE12" s="626"/>
      <c r="DF12" s="626"/>
      <c r="DG12" s="626"/>
      <c r="DH12" s="626"/>
      <c r="DI12" s="626"/>
      <c r="DJ12" s="626"/>
      <c r="DK12" s="626"/>
      <c r="DL12" s="626"/>
      <c r="DM12" s="626"/>
      <c r="DN12" s="626"/>
      <c r="DO12" s="626"/>
      <c r="DP12" s="627"/>
      <c r="DQ12" s="634">
        <v>2369902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1035617</v>
      </c>
      <c r="S13" s="626"/>
      <c r="T13" s="626"/>
      <c r="U13" s="626"/>
      <c r="V13" s="626"/>
      <c r="W13" s="626"/>
      <c r="X13" s="626"/>
      <c r="Y13" s="627"/>
      <c r="Z13" s="628">
        <v>0.2</v>
      </c>
      <c r="AA13" s="628"/>
      <c r="AB13" s="628"/>
      <c r="AC13" s="628"/>
      <c r="AD13" s="629">
        <v>1035617</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81994282</v>
      </c>
      <c r="BH13" s="626"/>
      <c r="BI13" s="626"/>
      <c r="BJ13" s="626"/>
      <c r="BK13" s="626"/>
      <c r="BL13" s="626"/>
      <c r="BM13" s="626"/>
      <c r="BN13" s="627"/>
      <c r="BO13" s="628">
        <v>35.6</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67043501</v>
      </c>
      <c r="CS13" s="626"/>
      <c r="CT13" s="626"/>
      <c r="CU13" s="626"/>
      <c r="CV13" s="626"/>
      <c r="CW13" s="626"/>
      <c r="CX13" s="626"/>
      <c r="CY13" s="627"/>
      <c r="CZ13" s="628">
        <v>14.8</v>
      </c>
      <c r="DA13" s="628"/>
      <c r="DB13" s="628"/>
      <c r="DC13" s="628"/>
      <c r="DD13" s="634">
        <v>35778657</v>
      </c>
      <c r="DE13" s="626"/>
      <c r="DF13" s="626"/>
      <c r="DG13" s="626"/>
      <c r="DH13" s="626"/>
      <c r="DI13" s="626"/>
      <c r="DJ13" s="626"/>
      <c r="DK13" s="626"/>
      <c r="DL13" s="626"/>
      <c r="DM13" s="626"/>
      <c r="DN13" s="626"/>
      <c r="DO13" s="626"/>
      <c r="DP13" s="627"/>
      <c r="DQ13" s="634">
        <v>27761278</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v>6299946</v>
      </c>
      <c r="S14" s="626"/>
      <c r="T14" s="626"/>
      <c r="U14" s="626"/>
      <c r="V14" s="626"/>
      <c r="W14" s="626"/>
      <c r="X14" s="626"/>
      <c r="Y14" s="627"/>
      <c r="Z14" s="628">
        <v>1.4</v>
      </c>
      <c r="AA14" s="628"/>
      <c r="AB14" s="628"/>
      <c r="AC14" s="628"/>
      <c r="AD14" s="629">
        <v>6299946</v>
      </c>
      <c r="AE14" s="629"/>
      <c r="AF14" s="629"/>
      <c r="AG14" s="629"/>
      <c r="AH14" s="629"/>
      <c r="AI14" s="629"/>
      <c r="AJ14" s="629"/>
      <c r="AK14" s="629"/>
      <c r="AL14" s="630">
        <v>2.5</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1185819</v>
      </c>
      <c r="BH14" s="626"/>
      <c r="BI14" s="626"/>
      <c r="BJ14" s="626"/>
      <c r="BK14" s="626"/>
      <c r="BL14" s="626"/>
      <c r="BM14" s="626"/>
      <c r="BN14" s="627"/>
      <c r="BO14" s="628">
        <v>0.5</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16057428</v>
      </c>
      <c r="CS14" s="626"/>
      <c r="CT14" s="626"/>
      <c r="CU14" s="626"/>
      <c r="CV14" s="626"/>
      <c r="CW14" s="626"/>
      <c r="CX14" s="626"/>
      <c r="CY14" s="627"/>
      <c r="CZ14" s="628">
        <v>3.6</v>
      </c>
      <c r="DA14" s="628"/>
      <c r="DB14" s="628"/>
      <c r="DC14" s="628"/>
      <c r="DD14" s="634">
        <v>2164838</v>
      </c>
      <c r="DE14" s="626"/>
      <c r="DF14" s="626"/>
      <c r="DG14" s="626"/>
      <c r="DH14" s="626"/>
      <c r="DI14" s="626"/>
      <c r="DJ14" s="626"/>
      <c r="DK14" s="626"/>
      <c r="DL14" s="626"/>
      <c r="DM14" s="626"/>
      <c r="DN14" s="626"/>
      <c r="DO14" s="626"/>
      <c r="DP14" s="627"/>
      <c r="DQ14" s="634">
        <v>14259410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927671</v>
      </c>
      <c r="S15" s="626"/>
      <c r="T15" s="626"/>
      <c r="U15" s="626"/>
      <c r="V15" s="626"/>
      <c r="W15" s="626"/>
      <c r="X15" s="626"/>
      <c r="Y15" s="627"/>
      <c r="Z15" s="628">
        <v>0.2</v>
      </c>
      <c r="AA15" s="628"/>
      <c r="AB15" s="628"/>
      <c r="AC15" s="628"/>
      <c r="AD15" s="629">
        <v>927671</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8004254</v>
      </c>
      <c r="BH15" s="626"/>
      <c r="BI15" s="626"/>
      <c r="BJ15" s="626"/>
      <c r="BK15" s="626"/>
      <c r="BL15" s="626"/>
      <c r="BM15" s="626"/>
      <c r="BN15" s="627"/>
      <c r="BO15" s="628">
        <v>3.5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47004214</v>
      </c>
      <c r="CS15" s="626"/>
      <c r="CT15" s="626"/>
      <c r="CU15" s="626"/>
      <c r="CV15" s="626"/>
      <c r="CW15" s="626"/>
      <c r="CX15" s="626"/>
      <c r="CY15" s="627"/>
      <c r="CZ15" s="628">
        <v>10.4</v>
      </c>
      <c r="DA15" s="628"/>
      <c r="DB15" s="628"/>
      <c r="DC15" s="628"/>
      <c r="DD15" s="634">
        <v>9428469</v>
      </c>
      <c r="DE15" s="626"/>
      <c r="DF15" s="626"/>
      <c r="DG15" s="626"/>
      <c r="DH15" s="626"/>
      <c r="DI15" s="626"/>
      <c r="DJ15" s="626"/>
      <c r="DK15" s="626"/>
      <c r="DL15" s="626"/>
      <c r="DM15" s="626"/>
      <c r="DN15" s="626"/>
      <c r="DO15" s="626"/>
      <c r="DP15" s="627"/>
      <c r="DQ15" s="634">
        <v>37134802</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5793916</v>
      </c>
      <c r="S16" s="626"/>
      <c r="T16" s="626"/>
      <c r="U16" s="626"/>
      <c r="V16" s="626"/>
      <c r="W16" s="626"/>
      <c r="X16" s="626"/>
      <c r="Y16" s="627"/>
      <c r="Z16" s="628">
        <v>1.3</v>
      </c>
      <c r="AA16" s="628"/>
      <c r="AB16" s="628"/>
      <c r="AC16" s="628"/>
      <c r="AD16" s="629">
        <v>4278327</v>
      </c>
      <c r="AE16" s="629"/>
      <c r="AF16" s="629"/>
      <c r="AG16" s="629"/>
      <c r="AH16" s="629"/>
      <c r="AI16" s="629"/>
      <c r="AJ16" s="629"/>
      <c r="AK16" s="629"/>
      <c r="AL16" s="630">
        <v>1.7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4278327</v>
      </c>
      <c r="S17" s="626"/>
      <c r="T17" s="626"/>
      <c r="U17" s="626"/>
      <c r="V17" s="626"/>
      <c r="W17" s="626"/>
      <c r="X17" s="626"/>
      <c r="Y17" s="627"/>
      <c r="Z17" s="628">
        <v>0.9</v>
      </c>
      <c r="AA17" s="628"/>
      <c r="AB17" s="628"/>
      <c r="AC17" s="628"/>
      <c r="AD17" s="629">
        <v>4278327</v>
      </c>
      <c r="AE17" s="629"/>
      <c r="AF17" s="629"/>
      <c r="AG17" s="629"/>
      <c r="AH17" s="629"/>
      <c r="AI17" s="629"/>
      <c r="AJ17" s="629"/>
      <c r="AK17" s="629"/>
      <c r="AL17" s="630">
        <v>1.7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49961223</v>
      </c>
      <c r="CS17" s="626"/>
      <c r="CT17" s="626"/>
      <c r="CU17" s="626"/>
      <c r="CV17" s="626"/>
      <c r="CW17" s="626"/>
      <c r="CX17" s="626"/>
      <c r="CY17" s="627"/>
      <c r="CZ17" s="628">
        <v>11</v>
      </c>
      <c r="DA17" s="628"/>
      <c r="DB17" s="628"/>
      <c r="DC17" s="628"/>
      <c r="DD17" s="634" t="s">
        <v>112</v>
      </c>
      <c r="DE17" s="626"/>
      <c r="DF17" s="626"/>
      <c r="DG17" s="626"/>
      <c r="DH17" s="626"/>
      <c r="DI17" s="626"/>
      <c r="DJ17" s="626"/>
      <c r="DK17" s="626"/>
      <c r="DL17" s="626"/>
      <c r="DM17" s="626"/>
      <c r="DN17" s="626"/>
      <c r="DO17" s="626"/>
      <c r="DP17" s="627"/>
      <c r="DQ17" s="634">
        <v>49899727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1515589</v>
      </c>
      <c r="S18" s="626"/>
      <c r="T18" s="626"/>
      <c r="U18" s="626"/>
      <c r="V18" s="626"/>
      <c r="W18" s="626"/>
      <c r="X18" s="626"/>
      <c r="Y18" s="627"/>
      <c r="Z18" s="628">
        <v>0.3</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22218222</v>
      </c>
      <c r="BH19" s="626"/>
      <c r="BI19" s="626"/>
      <c r="BJ19" s="626"/>
      <c r="BK19" s="626"/>
      <c r="BL19" s="626"/>
      <c r="BM19" s="626"/>
      <c r="BN19" s="627"/>
      <c r="BO19" s="628">
        <v>9.6999999999999993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267657171</v>
      </c>
      <c r="S20" s="626"/>
      <c r="T20" s="626"/>
      <c r="U20" s="626"/>
      <c r="V20" s="626"/>
      <c r="W20" s="626"/>
      <c r="X20" s="626"/>
      <c r="Y20" s="627"/>
      <c r="Z20" s="628">
        <v>57.9</v>
      </c>
      <c r="AA20" s="628"/>
      <c r="AB20" s="628"/>
      <c r="AC20" s="628"/>
      <c r="AD20" s="629">
        <v>248425451</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22218222</v>
      </c>
      <c r="BH20" s="626"/>
      <c r="BI20" s="626"/>
      <c r="BJ20" s="626"/>
      <c r="BK20" s="626"/>
      <c r="BL20" s="626"/>
      <c r="BM20" s="626"/>
      <c r="BN20" s="627"/>
      <c r="BO20" s="628">
        <v>9.6999999999999993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452230687</v>
      </c>
      <c r="CS20" s="626"/>
      <c r="CT20" s="626"/>
      <c r="CU20" s="626"/>
      <c r="CV20" s="626"/>
      <c r="CW20" s="626"/>
      <c r="CX20" s="626"/>
      <c r="CY20" s="627"/>
      <c r="CZ20" s="628">
        <v>100</v>
      </c>
      <c r="DA20" s="628"/>
      <c r="DB20" s="628"/>
      <c r="DC20" s="628"/>
      <c r="DD20" s="634">
        <v>60312027</v>
      </c>
      <c r="DE20" s="626"/>
      <c r="DF20" s="626"/>
      <c r="DG20" s="626"/>
      <c r="DH20" s="626"/>
      <c r="DI20" s="626"/>
      <c r="DJ20" s="626"/>
      <c r="DK20" s="626"/>
      <c r="DL20" s="626"/>
      <c r="DM20" s="626"/>
      <c r="DN20" s="626"/>
      <c r="DO20" s="626"/>
      <c r="DP20" s="627"/>
      <c r="DQ20" s="634">
        <v>281738719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353151</v>
      </c>
      <c r="S21" s="626"/>
      <c r="T21" s="626"/>
      <c r="U21" s="626"/>
      <c r="V21" s="626"/>
      <c r="W21" s="626"/>
      <c r="X21" s="626"/>
      <c r="Y21" s="627"/>
      <c r="Z21" s="628">
        <v>0.1</v>
      </c>
      <c r="AA21" s="628"/>
      <c r="AB21" s="628"/>
      <c r="AC21" s="628"/>
      <c r="AD21" s="629">
        <v>353151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3973</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3410585</v>
      </c>
      <c r="S22" s="626"/>
      <c r="T22" s="626"/>
      <c r="U22" s="626"/>
      <c r="V22" s="626"/>
      <c r="W22" s="626"/>
      <c r="X22" s="626"/>
      <c r="Y22" s="627"/>
      <c r="Z22" s="628">
        <v>0.7</v>
      </c>
      <c r="AA22" s="628"/>
      <c r="AB22" s="628"/>
      <c r="AC22" s="628"/>
      <c r="AD22" s="629">
        <v>56</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v>4498118</v>
      </c>
      <c r="BH22" s="626"/>
      <c r="BI22" s="626"/>
      <c r="BJ22" s="626"/>
      <c r="BK22" s="626"/>
      <c r="BL22" s="626"/>
      <c r="BM22" s="626"/>
      <c r="BN22" s="627"/>
      <c r="BO22" s="628">
        <v>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5532277</v>
      </c>
      <c r="S23" s="626"/>
      <c r="T23" s="626"/>
      <c r="U23" s="626"/>
      <c r="V23" s="626"/>
      <c r="W23" s="626"/>
      <c r="X23" s="626"/>
      <c r="Y23" s="627"/>
      <c r="Z23" s="628">
        <v>1.2</v>
      </c>
      <c r="AA23" s="628"/>
      <c r="AB23" s="628"/>
      <c r="AC23" s="628"/>
      <c r="AD23" s="629">
        <v>1176066</v>
      </c>
      <c r="AE23" s="629"/>
      <c r="AF23" s="629"/>
      <c r="AG23" s="629"/>
      <c r="AH23" s="629"/>
      <c r="AI23" s="629"/>
      <c r="AJ23" s="629"/>
      <c r="AK23" s="629"/>
      <c r="AL23" s="630">
        <v>0.5</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17716131</v>
      </c>
      <c r="BH23" s="626"/>
      <c r="BI23" s="626"/>
      <c r="BJ23" s="626"/>
      <c r="BK23" s="626"/>
      <c r="BL23" s="626"/>
      <c r="BM23" s="626"/>
      <c r="BN23" s="627"/>
      <c r="BO23" s="628">
        <v>7.7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2879835</v>
      </c>
      <c r="S24" s="626"/>
      <c r="T24" s="626"/>
      <c r="U24" s="626"/>
      <c r="V24" s="626"/>
      <c r="W24" s="626"/>
      <c r="X24" s="626"/>
      <c r="Y24" s="627"/>
      <c r="Z24" s="628">
        <v>0.6</v>
      </c>
      <c r="AA24" s="628"/>
      <c r="AB24" s="628"/>
      <c r="AC24" s="628"/>
      <c r="AD24" s="629">
        <v>21</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241755305</v>
      </c>
      <c r="CS24" s="615"/>
      <c r="CT24" s="615"/>
      <c r="CU24" s="615"/>
      <c r="CV24" s="615"/>
      <c r="CW24" s="615"/>
      <c r="CX24" s="615"/>
      <c r="CY24" s="616"/>
      <c r="CZ24" s="652">
        <v>53.5</v>
      </c>
      <c r="DA24" s="653"/>
      <c r="DB24" s="653"/>
      <c r="DC24" s="654"/>
      <c r="DD24" s="651">
        <v>159209029</v>
      </c>
      <c r="DE24" s="615"/>
      <c r="DF24" s="615"/>
      <c r="DG24" s="615"/>
      <c r="DH24" s="615"/>
      <c r="DI24" s="615"/>
      <c r="DJ24" s="615"/>
      <c r="DK24" s="616"/>
      <c r="DL24" s="651">
        <v>158781305</v>
      </c>
      <c r="DM24" s="615"/>
      <c r="DN24" s="615"/>
      <c r="DO24" s="615"/>
      <c r="DP24" s="615"/>
      <c r="DQ24" s="615"/>
      <c r="DR24" s="615"/>
      <c r="DS24" s="615"/>
      <c r="DT24" s="615"/>
      <c r="DU24" s="615"/>
      <c r="DV24" s="616"/>
      <c r="DW24" s="619">
        <v>60.8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75920240</v>
      </c>
      <c r="S25" s="626"/>
      <c r="T25" s="626"/>
      <c r="U25" s="626"/>
      <c r="V25" s="626"/>
      <c r="W25" s="626"/>
      <c r="X25" s="626"/>
      <c r="Y25" s="627"/>
      <c r="Z25" s="628">
        <v>16.399999999999999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74193544</v>
      </c>
      <c r="CS25" s="657"/>
      <c r="CT25" s="657"/>
      <c r="CU25" s="657"/>
      <c r="CV25" s="657"/>
      <c r="CW25" s="657"/>
      <c r="CX25" s="657"/>
      <c r="CY25" s="658"/>
      <c r="CZ25" s="659">
        <v>16.399999999999999</v>
      </c>
      <c r="DA25" s="660"/>
      <c r="DB25" s="660"/>
      <c r="DC25" s="661"/>
      <c r="DD25" s="634">
        <v>69623536</v>
      </c>
      <c r="DE25" s="657"/>
      <c r="DF25" s="657"/>
      <c r="DG25" s="657"/>
      <c r="DH25" s="657"/>
      <c r="DI25" s="657"/>
      <c r="DJ25" s="657"/>
      <c r="DK25" s="658"/>
      <c r="DL25" s="634">
        <v>69202406</v>
      </c>
      <c r="DM25" s="657"/>
      <c r="DN25" s="657"/>
      <c r="DO25" s="657"/>
      <c r="DP25" s="657"/>
      <c r="DQ25" s="657"/>
      <c r="DR25" s="657"/>
      <c r="DS25" s="657"/>
      <c r="DT25" s="657"/>
      <c r="DU25" s="657"/>
      <c r="DV25" s="658"/>
      <c r="DW25" s="630">
        <v>26.5</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53446903</v>
      </c>
      <c r="CS26" s="626"/>
      <c r="CT26" s="626"/>
      <c r="CU26" s="626"/>
      <c r="CV26" s="626"/>
      <c r="CW26" s="626"/>
      <c r="CX26" s="626"/>
      <c r="CY26" s="627"/>
      <c r="CZ26" s="659">
        <v>11.8</v>
      </c>
      <c r="DA26" s="660"/>
      <c r="DB26" s="660"/>
      <c r="DC26" s="661"/>
      <c r="DD26" s="634">
        <v>49655000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19651692</v>
      </c>
      <c r="S27" s="626"/>
      <c r="T27" s="626"/>
      <c r="U27" s="626"/>
      <c r="V27" s="626"/>
      <c r="W27" s="626"/>
      <c r="X27" s="626"/>
      <c r="Y27" s="627"/>
      <c r="Z27" s="628">
        <v>4.3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230091060</v>
      </c>
      <c r="BH27" s="626"/>
      <c r="BI27" s="626"/>
      <c r="BJ27" s="626"/>
      <c r="BK27" s="626"/>
      <c r="BL27" s="626"/>
      <c r="BM27" s="626"/>
      <c r="BN27" s="627"/>
      <c r="BO27" s="628">
        <v>100</v>
      </c>
      <c r="BP27" s="628"/>
      <c r="BQ27" s="628"/>
      <c r="BR27" s="628"/>
      <c r="BS27" s="634">
        <v>3212699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117639749</v>
      </c>
      <c r="CS27" s="657"/>
      <c r="CT27" s="657"/>
      <c r="CU27" s="657"/>
      <c r="CV27" s="657"/>
      <c r="CW27" s="657"/>
      <c r="CX27" s="657"/>
      <c r="CY27" s="658"/>
      <c r="CZ27" s="659">
        <v>26</v>
      </c>
      <c r="DA27" s="660"/>
      <c r="DB27" s="660"/>
      <c r="DC27" s="661"/>
      <c r="DD27" s="634">
        <v>39724977</v>
      </c>
      <c r="DE27" s="657"/>
      <c r="DF27" s="657"/>
      <c r="DG27" s="657"/>
      <c r="DH27" s="657"/>
      <c r="DI27" s="657"/>
      <c r="DJ27" s="657"/>
      <c r="DK27" s="658"/>
      <c r="DL27" s="634">
        <v>39718383</v>
      </c>
      <c r="DM27" s="657"/>
      <c r="DN27" s="657"/>
      <c r="DO27" s="657"/>
      <c r="DP27" s="657"/>
      <c r="DQ27" s="657"/>
      <c r="DR27" s="657"/>
      <c r="DS27" s="657"/>
      <c r="DT27" s="657"/>
      <c r="DU27" s="657"/>
      <c r="DV27" s="658"/>
      <c r="DW27" s="630">
        <v>15.2</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1002416</v>
      </c>
      <c r="S28" s="626"/>
      <c r="T28" s="626"/>
      <c r="U28" s="626"/>
      <c r="V28" s="626"/>
      <c r="W28" s="626"/>
      <c r="X28" s="626"/>
      <c r="Y28" s="627"/>
      <c r="Z28" s="628">
        <v>0.2</v>
      </c>
      <c r="AA28" s="628"/>
      <c r="AB28" s="628"/>
      <c r="AC28" s="628"/>
      <c r="AD28" s="629">
        <v>399139</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49922012</v>
      </c>
      <c r="CS28" s="626"/>
      <c r="CT28" s="626"/>
      <c r="CU28" s="626"/>
      <c r="CV28" s="626"/>
      <c r="CW28" s="626"/>
      <c r="CX28" s="626"/>
      <c r="CY28" s="627"/>
      <c r="CZ28" s="659">
        <v>11</v>
      </c>
      <c r="DA28" s="660"/>
      <c r="DB28" s="660"/>
      <c r="DC28" s="661"/>
      <c r="DD28" s="634">
        <v>49860516</v>
      </c>
      <c r="DE28" s="626"/>
      <c r="DF28" s="626"/>
      <c r="DG28" s="626"/>
      <c r="DH28" s="626"/>
      <c r="DI28" s="626"/>
      <c r="DJ28" s="626"/>
      <c r="DK28" s="627"/>
      <c r="DL28" s="634">
        <v>49860516</v>
      </c>
      <c r="DM28" s="626"/>
      <c r="DN28" s="626"/>
      <c r="DO28" s="626"/>
      <c r="DP28" s="626"/>
      <c r="DQ28" s="626"/>
      <c r="DR28" s="626"/>
      <c r="DS28" s="626"/>
      <c r="DT28" s="626"/>
      <c r="DU28" s="626"/>
      <c r="DV28" s="627"/>
      <c r="DW28" s="630">
        <v>19.100000000000001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224922</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49911031</v>
      </c>
      <c r="CS29" s="657"/>
      <c r="CT29" s="657"/>
      <c r="CU29" s="657"/>
      <c r="CV29" s="657"/>
      <c r="CW29" s="657"/>
      <c r="CX29" s="657"/>
      <c r="CY29" s="658"/>
      <c r="CZ29" s="659">
        <v>11</v>
      </c>
      <c r="DA29" s="660"/>
      <c r="DB29" s="660"/>
      <c r="DC29" s="661"/>
      <c r="DD29" s="634">
        <v>49849535</v>
      </c>
      <c r="DE29" s="657"/>
      <c r="DF29" s="657"/>
      <c r="DG29" s="657"/>
      <c r="DH29" s="657"/>
      <c r="DI29" s="657"/>
      <c r="DJ29" s="657"/>
      <c r="DK29" s="658"/>
      <c r="DL29" s="634">
        <v>49849535</v>
      </c>
      <c r="DM29" s="657"/>
      <c r="DN29" s="657"/>
      <c r="DO29" s="657"/>
      <c r="DP29" s="657"/>
      <c r="DQ29" s="657"/>
      <c r="DR29" s="657"/>
      <c r="DS29" s="657"/>
      <c r="DT29" s="657"/>
      <c r="DU29" s="657"/>
      <c r="DV29" s="658"/>
      <c r="DW29" s="630">
        <v>19.100000000000001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919695</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97.3</v>
      </c>
      <c r="BN30" s="684"/>
      <c r="BO30" s="684"/>
      <c r="BP30" s="684"/>
      <c r="BQ30" s="685"/>
      <c r="BR30" s="683">
        <v>99.1</v>
      </c>
      <c r="BS30" s="684"/>
      <c r="BT30" s="684"/>
      <c r="BU30" s="684"/>
      <c r="BV30" s="684"/>
      <c r="BW30" s="684"/>
      <c r="BX30" s="620">
        <v>96.7</v>
      </c>
      <c r="BY30" s="684"/>
      <c r="BZ30" s="684"/>
      <c r="CA30" s="684"/>
      <c r="CB30" s="685"/>
      <c r="CD30" s="688"/>
      <c r="CE30" s="689"/>
      <c r="CF30" s="639" t="s">
        <v>293</v>
      </c>
      <c r="CG30" s="640"/>
      <c r="CH30" s="640"/>
      <c r="CI30" s="640"/>
      <c r="CJ30" s="640"/>
      <c r="CK30" s="640"/>
      <c r="CL30" s="640"/>
      <c r="CM30" s="640"/>
      <c r="CN30" s="640"/>
      <c r="CO30" s="640"/>
      <c r="CP30" s="640"/>
      <c r="CQ30" s="641"/>
      <c r="CR30" s="625">
        <v>46363364</v>
      </c>
      <c r="CS30" s="626"/>
      <c r="CT30" s="626"/>
      <c r="CU30" s="626"/>
      <c r="CV30" s="626"/>
      <c r="CW30" s="626"/>
      <c r="CX30" s="626"/>
      <c r="CY30" s="627"/>
      <c r="CZ30" s="659">
        <v>10.3</v>
      </c>
      <c r="DA30" s="660"/>
      <c r="DB30" s="660"/>
      <c r="DC30" s="661"/>
      <c r="DD30" s="634">
        <v>46301868</v>
      </c>
      <c r="DE30" s="626"/>
      <c r="DF30" s="626"/>
      <c r="DG30" s="626"/>
      <c r="DH30" s="626"/>
      <c r="DI30" s="626"/>
      <c r="DJ30" s="626"/>
      <c r="DK30" s="627"/>
      <c r="DL30" s="634">
        <v>46301868</v>
      </c>
      <c r="DM30" s="626"/>
      <c r="DN30" s="626"/>
      <c r="DO30" s="626"/>
      <c r="DP30" s="626"/>
      <c r="DQ30" s="626"/>
      <c r="DR30" s="626"/>
      <c r="DS30" s="626"/>
      <c r="DT30" s="626"/>
      <c r="DU30" s="626"/>
      <c r="DV30" s="627"/>
      <c r="DW30" s="630">
        <v>17.7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10830249</v>
      </c>
      <c r="S31" s="626"/>
      <c r="T31" s="626"/>
      <c r="U31" s="626"/>
      <c r="V31" s="626"/>
      <c r="W31" s="626"/>
      <c r="X31" s="626"/>
      <c r="Y31" s="627"/>
      <c r="Z31" s="628">
        <v>2.2999999999999998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96.4</v>
      </c>
      <c r="BN31" s="681"/>
      <c r="BO31" s="681"/>
      <c r="BP31" s="681"/>
      <c r="BQ31" s="682"/>
      <c r="BR31" s="680">
        <v>99</v>
      </c>
      <c r="BS31" s="657"/>
      <c r="BT31" s="657"/>
      <c r="BU31" s="657"/>
      <c r="BV31" s="657"/>
      <c r="BW31" s="657"/>
      <c r="BX31" s="631">
        <v>95.8</v>
      </c>
      <c r="BY31" s="681"/>
      <c r="BZ31" s="681"/>
      <c r="CA31" s="681"/>
      <c r="CB31" s="682"/>
      <c r="CD31" s="688"/>
      <c r="CE31" s="689"/>
      <c r="CF31" s="639" t="s">
        <v>297</v>
      </c>
      <c r="CG31" s="640"/>
      <c r="CH31" s="640"/>
      <c r="CI31" s="640"/>
      <c r="CJ31" s="640"/>
      <c r="CK31" s="640"/>
      <c r="CL31" s="640"/>
      <c r="CM31" s="640"/>
      <c r="CN31" s="640"/>
      <c r="CO31" s="640"/>
      <c r="CP31" s="640"/>
      <c r="CQ31" s="641"/>
      <c r="CR31" s="625">
        <v>3547667</v>
      </c>
      <c r="CS31" s="657"/>
      <c r="CT31" s="657"/>
      <c r="CU31" s="657"/>
      <c r="CV31" s="657"/>
      <c r="CW31" s="657"/>
      <c r="CX31" s="657"/>
      <c r="CY31" s="658"/>
      <c r="CZ31" s="659">
        <v>0.8</v>
      </c>
      <c r="DA31" s="660"/>
      <c r="DB31" s="660"/>
      <c r="DC31" s="661"/>
      <c r="DD31" s="634">
        <v>3547667</v>
      </c>
      <c r="DE31" s="657"/>
      <c r="DF31" s="657"/>
      <c r="DG31" s="657"/>
      <c r="DH31" s="657"/>
      <c r="DI31" s="657"/>
      <c r="DJ31" s="657"/>
      <c r="DK31" s="658"/>
      <c r="DL31" s="634">
        <v>3547667</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29881260</v>
      </c>
      <c r="S32" s="626"/>
      <c r="T32" s="626"/>
      <c r="U32" s="626"/>
      <c r="V32" s="626"/>
      <c r="W32" s="626"/>
      <c r="X32" s="626"/>
      <c r="Y32" s="627"/>
      <c r="Z32" s="628">
        <v>6.5</v>
      </c>
      <c r="AA32" s="628"/>
      <c r="AB32" s="628"/>
      <c r="AC32" s="628"/>
      <c r="AD32" s="629">
        <v>2208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98</v>
      </c>
      <c r="BN32" s="693"/>
      <c r="BO32" s="693"/>
      <c r="BP32" s="693"/>
      <c r="BQ32" s="695"/>
      <c r="BR32" s="692">
        <v>99.2</v>
      </c>
      <c r="BS32" s="693"/>
      <c r="BT32" s="693"/>
      <c r="BU32" s="693"/>
      <c r="BV32" s="693"/>
      <c r="BW32" s="693"/>
      <c r="BX32" s="694">
        <v>97.4</v>
      </c>
      <c r="BY32" s="693"/>
      <c r="BZ32" s="693"/>
      <c r="CA32" s="693"/>
      <c r="CB32" s="695"/>
      <c r="CD32" s="690"/>
      <c r="CE32" s="691"/>
      <c r="CF32" s="639" t="s">
        <v>300</v>
      </c>
      <c r="CG32" s="640"/>
      <c r="CH32" s="640"/>
      <c r="CI32" s="640"/>
      <c r="CJ32" s="640"/>
      <c r="CK32" s="640"/>
      <c r="CL32" s="640"/>
      <c r="CM32" s="640"/>
      <c r="CN32" s="640"/>
      <c r="CO32" s="640"/>
      <c r="CP32" s="640"/>
      <c r="CQ32" s="641"/>
      <c r="CR32" s="625">
        <v>10981</v>
      </c>
      <c r="CS32" s="626"/>
      <c r="CT32" s="626"/>
      <c r="CU32" s="626"/>
      <c r="CV32" s="626"/>
      <c r="CW32" s="626"/>
      <c r="CX32" s="626"/>
      <c r="CY32" s="627"/>
      <c r="CZ32" s="659">
        <v>0</v>
      </c>
      <c r="DA32" s="660"/>
      <c r="DB32" s="660"/>
      <c r="DC32" s="661"/>
      <c r="DD32" s="634">
        <v>10981</v>
      </c>
      <c r="DE32" s="626"/>
      <c r="DF32" s="626"/>
      <c r="DG32" s="626"/>
      <c r="DH32" s="626"/>
      <c r="DI32" s="626"/>
      <c r="DJ32" s="626"/>
      <c r="DK32" s="627"/>
      <c r="DL32" s="634">
        <v>10981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43990760</v>
      </c>
      <c r="S33" s="626"/>
      <c r="T33" s="626"/>
      <c r="U33" s="626"/>
      <c r="V33" s="626"/>
      <c r="W33" s="626"/>
      <c r="X33" s="626"/>
      <c r="Y33" s="627"/>
      <c r="Z33" s="628">
        <v>9.5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150163355</v>
      </c>
      <c r="CS33" s="657"/>
      <c r="CT33" s="657"/>
      <c r="CU33" s="657"/>
      <c r="CV33" s="657"/>
      <c r="CW33" s="657"/>
      <c r="CX33" s="657"/>
      <c r="CY33" s="658"/>
      <c r="CZ33" s="659">
        <v>33.200000000000003</v>
      </c>
      <c r="DA33" s="660"/>
      <c r="DB33" s="660"/>
      <c r="DC33" s="661"/>
      <c r="DD33" s="634">
        <v>110406631</v>
      </c>
      <c r="DE33" s="657"/>
      <c r="DF33" s="657"/>
      <c r="DG33" s="657"/>
      <c r="DH33" s="657"/>
      <c r="DI33" s="657"/>
      <c r="DJ33" s="657"/>
      <c r="DK33" s="658"/>
      <c r="DL33" s="634">
        <v>91109063</v>
      </c>
      <c r="DM33" s="657"/>
      <c r="DN33" s="657"/>
      <c r="DO33" s="657"/>
      <c r="DP33" s="657"/>
      <c r="DQ33" s="657"/>
      <c r="DR33" s="657"/>
      <c r="DS33" s="657"/>
      <c r="DT33" s="657"/>
      <c r="DU33" s="657"/>
      <c r="DV33" s="658"/>
      <c r="DW33" s="630">
        <v>34.9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66115345</v>
      </c>
      <c r="CS34" s="626"/>
      <c r="CT34" s="626"/>
      <c r="CU34" s="626"/>
      <c r="CV34" s="626"/>
      <c r="CW34" s="626"/>
      <c r="CX34" s="626"/>
      <c r="CY34" s="627"/>
      <c r="CZ34" s="659">
        <v>14.6</v>
      </c>
      <c r="DA34" s="660"/>
      <c r="DB34" s="660"/>
      <c r="DC34" s="661"/>
      <c r="DD34" s="634">
        <v>56856154</v>
      </c>
      <c r="DE34" s="626"/>
      <c r="DF34" s="626"/>
      <c r="DG34" s="626"/>
      <c r="DH34" s="626"/>
      <c r="DI34" s="626"/>
      <c r="DJ34" s="626"/>
      <c r="DK34" s="627"/>
      <c r="DL34" s="634">
        <v>54811729</v>
      </c>
      <c r="DM34" s="626"/>
      <c r="DN34" s="626"/>
      <c r="DO34" s="626"/>
      <c r="DP34" s="626"/>
      <c r="DQ34" s="626"/>
      <c r="DR34" s="626"/>
      <c r="DS34" s="626"/>
      <c r="DT34" s="626"/>
      <c r="DU34" s="626"/>
      <c r="DV34" s="627"/>
      <c r="DW34" s="630">
        <v>21</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10866260</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38846429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978496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6645213</v>
      </c>
      <c r="CS35" s="657"/>
      <c r="CT35" s="657"/>
      <c r="CU35" s="657"/>
      <c r="CV35" s="657"/>
      <c r="CW35" s="657"/>
      <c r="CX35" s="657"/>
      <c r="CY35" s="658"/>
      <c r="CZ35" s="659">
        <v>1.5</v>
      </c>
      <c r="DA35" s="660"/>
      <c r="DB35" s="660"/>
      <c r="DC35" s="661"/>
      <c r="DD35" s="634">
        <v>5490148</v>
      </c>
      <c r="DE35" s="657"/>
      <c r="DF35" s="657"/>
      <c r="DG35" s="657"/>
      <c r="DH35" s="657"/>
      <c r="DI35" s="657"/>
      <c r="DJ35" s="657"/>
      <c r="DK35" s="658"/>
      <c r="DL35" s="634">
        <v>5490148</v>
      </c>
      <c r="DM35" s="657"/>
      <c r="DN35" s="657"/>
      <c r="DO35" s="657"/>
      <c r="DP35" s="657"/>
      <c r="DQ35" s="657"/>
      <c r="DR35" s="657"/>
      <c r="DS35" s="657"/>
      <c r="DT35" s="657"/>
      <c r="DU35" s="657"/>
      <c r="DV35" s="658"/>
      <c r="DW35" s="630">
        <v>2.1</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462254253</v>
      </c>
      <c r="S36" s="698"/>
      <c r="T36" s="698"/>
      <c r="U36" s="698"/>
      <c r="V36" s="698"/>
      <c r="W36" s="698"/>
      <c r="X36" s="698"/>
      <c r="Y36" s="699"/>
      <c r="Z36" s="700">
        <v>100</v>
      </c>
      <c r="AA36" s="700"/>
      <c r="AB36" s="700"/>
      <c r="AC36" s="700"/>
      <c r="AD36" s="701">
        <v>250356092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4773208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-2745106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21753067</v>
      </c>
      <c r="CS36" s="626"/>
      <c r="CT36" s="626"/>
      <c r="CU36" s="626"/>
      <c r="CV36" s="626"/>
      <c r="CW36" s="626"/>
      <c r="CX36" s="626"/>
      <c r="CY36" s="627"/>
      <c r="CZ36" s="659">
        <v>4.8</v>
      </c>
      <c r="DA36" s="660"/>
      <c r="DB36" s="660"/>
      <c r="DC36" s="661"/>
      <c r="DD36" s="634">
        <v>18383605</v>
      </c>
      <c r="DE36" s="626"/>
      <c r="DF36" s="626"/>
      <c r="DG36" s="626"/>
      <c r="DH36" s="626"/>
      <c r="DI36" s="626"/>
      <c r="DJ36" s="626"/>
      <c r="DK36" s="627"/>
      <c r="DL36" s="634">
        <v>8203950</v>
      </c>
      <c r="DM36" s="626"/>
      <c r="DN36" s="626"/>
      <c r="DO36" s="626"/>
      <c r="DP36" s="626"/>
      <c r="DQ36" s="626"/>
      <c r="DR36" s="626"/>
      <c r="DS36" s="626"/>
      <c r="DT36" s="626"/>
      <c r="DU36" s="626"/>
      <c r="DV36" s="627"/>
      <c r="DW36" s="630">
        <v>3.1</v>
      </c>
      <c r="DX36" s="655"/>
      <c r="DY36" s="655"/>
      <c r="DZ36" s="655"/>
      <c r="EA36" s="655"/>
      <c r="EB36" s="655"/>
      <c r="EC36" s="656"/>
    </row>
    <row r="37" spans="2:133" ht="11.25" customHeight="1">
      <c r="AQ37" s="704" t="s">
        <v>315</v>
      </c>
      <c r="AR37" s="705"/>
      <c r="AS37" s="705"/>
      <c r="AT37" s="705"/>
      <c r="AU37" s="705"/>
      <c r="AV37" s="705"/>
      <c r="AW37" s="705"/>
      <c r="AX37" s="705"/>
      <c r="AY37" s="706"/>
      <c r="AZ37" s="625">
        <v>2632127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169675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19523</v>
      </c>
      <c r="CS37" s="657"/>
      <c r="CT37" s="657"/>
      <c r="CU37" s="657"/>
      <c r="CV37" s="657"/>
      <c r="CW37" s="657"/>
      <c r="CX37" s="657"/>
      <c r="CY37" s="658"/>
      <c r="CZ37" s="659">
        <v>0</v>
      </c>
      <c r="DA37" s="660"/>
      <c r="DB37" s="660"/>
      <c r="DC37" s="661"/>
      <c r="DD37" s="634">
        <v>19413</v>
      </c>
      <c r="DE37" s="657"/>
      <c r="DF37" s="657"/>
      <c r="DG37" s="657"/>
      <c r="DH37" s="657"/>
      <c r="DI37" s="657"/>
      <c r="DJ37" s="657"/>
      <c r="DK37" s="658"/>
      <c r="DL37" s="634">
        <v>17731</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318</v>
      </c>
      <c r="AR38" s="705"/>
      <c r="AS38" s="705"/>
      <c r="AT38" s="705"/>
      <c r="AU38" s="705"/>
      <c r="AV38" s="705"/>
      <c r="AW38" s="705"/>
      <c r="AX38" s="705"/>
      <c r="AY38" s="706"/>
      <c r="AZ38" s="625">
        <v>1610869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267324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32396424</v>
      </c>
      <c r="CS38" s="626"/>
      <c r="CT38" s="626"/>
      <c r="CU38" s="626"/>
      <c r="CV38" s="626"/>
      <c r="CW38" s="626"/>
      <c r="CX38" s="626"/>
      <c r="CY38" s="627"/>
      <c r="CZ38" s="659">
        <v>7.2</v>
      </c>
      <c r="DA38" s="660"/>
      <c r="DB38" s="660"/>
      <c r="DC38" s="661"/>
      <c r="DD38" s="634">
        <v>27928884</v>
      </c>
      <c r="DE38" s="626"/>
      <c r="DF38" s="626"/>
      <c r="DG38" s="626"/>
      <c r="DH38" s="626"/>
      <c r="DI38" s="626"/>
      <c r="DJ38" s="626"/>
      <c r="DK38" s="627"/>
      <c r="DL38" s="634">
        <v>22603236</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c r="AQ39" s="704" t="s">
        <v>321</v>
      </c>
      <c r="AR39" s="705"/>
      <c r="AS39" s="705"/>
      <c r="AT39" s="705"/>
      <c r="AU39" s="705"/>
      <c r="AV39" s="705"/>
      <c r="AW39" s="705"/>
      <c r="AX39" s="705"/>
      <c r="AY39" s="706"/>
      <c r="AZ39" s="625">
        <v>199228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1664625</v>
      </c>
      <c r="CS39" s="657"/>
      <c r="CT39" s="657"/>
      <c r="CU39" s="657"/>
      <c r="CV39" s="657"/>
      <c r="CW39" s="657"/>
      <c r="CX39" s="657"/>
      <c r="CY39" s="658"/>
      <c r="CZ39" s="659">
        <v>0.4</v>
      </c>
      <c r="DA39" s="660"/>
      <c r="DB39" s="660"/>
      <c r="DC39" s="661"/>
      <c r="DD39" s="634">
        <v>1601423</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8866887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21588681</v>
      </c>
      <c r="CS40" s="626"/>
      <c r="CT40" s="626"/>
      <c r="CU40" s="626"/>
      <c r="CV40" s="626"/>
      <c r="CW40" s="626"/>
      <c r="CX40" s="626"/>
      <c r="CY40" s="627"/>
      <c r="CZ40" s="659">
        <v>4.8</v>
      </c>
      <c r="DA40" s="660"/>
      <c r="DB40" s="660"/>
      <c r="DC40" s="661"/>
      <c r="DD40" s="634">
        <v>146417</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20764110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60312027</v>
      </c>
      <c r="CS42" s="626"/>
      <c r="CT42" s="626"/>
      <c r="CU42" s="626"/>
      <c r="CV42" s="626"/>
      <c r="CW42" s="626"/>
      <c r="CX42" s="626"/>
      <c r="CY42" s="627"/>
      <c r="CZ42" s="659">
        <v>13.3</v>
      </c>
      <c r="DA42" s="708"/>
      <c r="DB42" s="708"/>
      <c r="DC42" s="709"/>
      <c r="DD42" s="634">
        <v>12123059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995352</v>
      </c>
      <c r="CS43" s="657"/>
      <c r="CT43" s="657"/>
      <c r="CU43" s="657"/>
      <c r="CV43" s="657"/>
      <c r="CW43" s="657"/>
      <c r="CX43" s="657"/>
      <c r="CY43" s="658"/>
      <c r="CZ43" s="659">
        <v>0.2</v>
      </c>
      <c r="DA43" s="660"/>
      <c r="DB43" s="660"/>
      <c r="DC43" s="661"/>
      <c r="DD43" s="634">
        <v>995352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60312027</v>
      </c>
      <c r="CS44" s="626"/>
      <c r="CT44" s="626"/>
      <c r="CU44" s="626"/>
      <c r="CV44" s="626"/>
      <c r="CW44" s="626"/>
      <c r="CX44" s="626"/>
      <c r="CY44" s="627"/>
      <c r="CZ44" s="659">
        <v>13.3</v>
      </c>
      <c r="DA44" s="708"/>
      <c r="DB44" s="708"/>
      <c r="DC44" s="709"/>
      <c r="DD44" s="634">
        <v>12123059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16647163</v>
      </c>
      <c r="CS45" s="657"/>
      <c r="CT45" s="657"/>
      <c r="CU45" s="657"/>
      <c r="CV45" s="657"/>
      <c r="CW45" s="657"/>
      <c r="CX45" s="657"/>
      <c r="CY45" s="658"/>
      <c r="CZ45" s="659">
        <v>3.7</v>
      </c>
      <c r="DA45" s="660"/>
      <c r="DB45" s="660"/>
      <c r="DC45" s="661"/>
      <c r="DD45" s="634">
        <v>575440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43063911</v>
      </c>
      <c r="CS46" s="626"/>
      <c r="CT46" s="626"/>
      <c r="CU46" s="626"/>
      <c r="CV46" s="626"/>
      <c r="CW46" s="626"/>
      <c r="CX46" s="626"/>
      <c r="CY46" s="627"/>
      <c r="CZ46" s="659">
        <v>9.5</v>
      </c>
      <c r="DA46" s="708"/>
      <c r="DB46" s="708"/>
      <c r="DC46" s="709"/>
      <c r="DD46" s="634">
        <v>11489466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452230687</v>
      </c>
      <c r="CS49" s="693"/>
      <c r="CT49" s="693"/>
      <c r="CU49" s="693"/>
      <c r="CV49" s="693"/>
      <c r="CW49" s="693"/>
      <c r="CX49" s="693"/>
      <c r="CY49" s="720"/>
      <c r="CZ49" s="721">
        <v>100</v>
      </c>
      <c r="DA49" s="722"/>
      <c r="DB49" s="722"/>
      <c r="DC49" s="723"/>
      <c r="DD49" s="724">
        <v>281738719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sheetData>
  <sheetProtection password="851F" sheet="1" objects="1" scenarios="1"/>
  <customSheetViews>
    <customSheetView guid="{D09054BD-F968-4FE8-915E-01AB27B6228D}" showGridLines="0" fitToPage="1" hiddenRows="1" hiddenColumns="1" topLeftCell="A28">
      <selection activeCell="BS12" sqref="BS12:CG12"/>
      <pageMargins left="0" right="0" top="0.39370078740157483" bottom="0.39370078740157483" header="0.19685039370078741" footer="0.19685039370078741"/>
      <printOptions horizontalCentered="1"/>
      <pageSetup paperSize="9" scale="67" orientation="landscape"/>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460866</v>
      </c>
      <c r="R7" s="755"/>
      <c r="S7" s="755"/>
      <c r="T7" s="755"/>
      <c r="U7" s="755"/>
      <c r="V7" s="755">
        <v>451185</v>
      </c>
      <c r="W7" s="755"/>
      <c r="X7" s="755"/>
      <c r="Y7" s="755"/>
      <c r="Z7" s="755"/>
      <c r="AA7" s="755">
        <v>9681</v>
      </c>
      <c r="AB7" s="755"/>
      <c r="AC7" s="755"/>
      <c r="AD7" s="755"/>
      <c r="AE7" s="756"/>
      <c r="AF7" s="757">
        <v>2380</v>
      </c>
      <c r="AG7" s="758"/>
      <c r="AH7" s="758"/>
      <c r="AI7" s="758"/>
      <c r="AJ7" s="759"/>
      <c r="AK7" s="794">
        <v>701</v>
      </c>
      <c r="AL7" s="795"/>
      <c r="AM7" s="795"/>
      <c r="AN7" s="795"/>
      <c r="AO7" s="795"/>
      <c r="AP7" s="795">
        <v>441204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561</v>
      </c>
      <c r="BT7" s="799"/>
      <c r="BU7" s="799"/>
      <c r="BV7" s="799"/>
      <c r="BW7" s="799"/>
      <c r="BX7" s="799"/>
      <c r="BY7" s="799"/>
      <c r="BZ7" s="799"/>
      <c r="CA7" s="799"/>
      <c r="CB7" s="799"/>
      <c r="CC7" s="799"/>
      <c r="CD7" s="799"/>
      <c r="CE7" s="799"/>
      <c r="CF7" s="799"/>
      <c r="CG7" s="800"/>
      <c r="CH7" s="791">
        <v>-1</v>
      </c>
      <c r="CI7" s="792"/>
      <c r="CJ7" s="792"/>
      <c r="CK7" s="792"/>
      <c r="CL7" s="793"/>
      <c r="CM7" s="791">
        <v>247</v>
      </c>
      <c r="CN7" s="792"/>
      <c r="CO7" s="792"/>
      <c r="CP7" s="792"/>
      <c r="CQ7" s="793"/>
      <c r="CR7" s="791">
        <v>200</v>
      </c>
      <c r="CS7" s="792"/>
      <c r="CT7" s="792"/>
      <c r="CU7" s="792"/>
      <c r="CV7" s="793"/>
      <c r="CW7" s="791">
        <v>44</v>
      </c>
      <c r="CX7" s="792"/>
      <c r="CY7" s="792"/>
      <c r="CZ7" s="792"/>
      <c r="DA7" s="793"/>
      <c r="DB7" s="791" t="s">
        <v>554</v>
      </c>
      <c r="DC7" s="792"/>
      <c r="DD7" s="792"/>
      <c r="DE7" s="792"/>
      <c r="DF7" s="793"/>
      <c r="DG7" s="791" t="s">
        <v>554</v>
      </c>
      <c r="DH7" s="792"/>
      <c r="DI7" s="792"/>
      <c r="DJ7" s="792"/>
      <c r="DK7" s="793"/>
      <c r="DL7" s="791" t="s">
        <v>554</v>
      </c>
      <c r="DM7" s="792"/>
      <c r="DN7" s="792"/>
      <c r="DO7" s="792"/>
      <c r="DP7" s="793"/>
      <c r="DQ7" s="791" t="s">
        <v>493</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54</v>
      </c>
      <c r="R8" s="779"/>
      <c r="S8" s="779"/>
      <c r="T8" s="779"/>
      <c r="U8" s="779"/>
      <c r="V8" s="779">
        <v>50</v>
      </c>
      <c r="W8" s="779"/>
      <c r="X8" s="779"/>
      <c r="Y8" s="779"/>
      <c r="Z8" s="779"/>
      <c r="AA8" s="779">
        <v>4</v>
      </c>
      <c r="AB8" s="779"/>
      <c r="AC8" s="779"/>
      <c r="AD8" s="779"/>
      <c r="AE8" s="780"/>
      <c r="AF8" s="781" t="s">
        <v>112</v>
      </c>
      <c r="AG8" s="782"/>
      <c r="AH8" s="782"/>
      <c r="AI8" s="782"/>
      <c r="AJ8" s="783"/>
      <c r="AK8" s="784">
        <v>5</v>
      </c>
      <c r="AL8" s="785"/>
      <c r="AM8" s="785"/>
      <c r="AN8" s="785"/>
      <c r="AO8" s="785"/>
      <c r="AP8" s="785">
        <v>193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562</v>
      </c>
      <c r="BT8" s="789"/>
      <c r="BU8" s="789"/>
      <c r="BV8" s="789"/>
      <c r="BW8" s="789"/>
      <c r="BX8" s="789"/>
      <c r="BY8" s="789"/>
      <c r="BZ8" s="789"/>
      <c r="CA8" s="789"/>
      <c r="CB8" s="789"/>
      <c r="CC8" s="789"/>
      <c r="CD8" s="789"/>
      <c r="CE8" s="789"/>
      <c r="CF8" s="789"/>
      <c r="CG8" s="790"/>
      <c r="CH8" s="801">
        <v>19</v>
      </c>
      <c r="CI8" s="802"/>
      <c r="CJ8" s="802"/>
      <c r="CK8" s="802"/>
      <c r="CL8" s="803"/>
      <c r="CM8" s="801">
        <v>379</v>
      </c>
      <c r="CN8" s="802"/>
      <c r="CO8" s="802"/>
      <c r="CP8" s="802"/>
      <c r="CQ8" s="803"/>
      <c r="CR8" s="801">
        <v>165</v>
      </c>
      <c r="CS8" s="802"/>
      <c r="CT8" s="802"/>
      <c r="CU8" s="802"/>
      <c r="CV8" s="803"/>
      <c r="CW8" s="801" t="s">
        <v>554</v>
      </c>
      <c r="CX8" s="802"/>
      <c r="CY8" s="802"/>
      <c r="CZ8" s="802"/>
      <c r="DA8" s="803"/>
      <c r="DB8" s="801" t="s">
        <v>554</v>
      </c>
      <c r="DC8" s="802"/>
      <c r="DD8" s="802"/>
      <c r="DE8" s="802"/>
      <c r="DF8" s="803"/>
      <c r="DG8" s="801" t="s">
        <v>554</v>
      </c>
      <c r="DH8" s="802"/>
      <c r="DI8" s="802"/>
      <c r="DJ8" s="802"/>
      <c r="DK8" s="803"/>
      <c r="DL8" s="801" t="s">
        <v>554</v>
      </c>
      <c r="DM8" s="802"/>
      <c r="DN8" s="802"/>
      <c r="DO8" s="802"/>
      <c r="DP8" s="803"/>
      <c r="DQ8" s="801" t="s">
        <v>493</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1545</v>
      </c>
      <c r="R9" s="779"/>
      <c r="S9" s="779"/>
      <c r="T9" s="779"/>
      <c r="U9" s="779"/>
      <c r="V9" s="779">
        <v>1545</v>
      </c>
      <c r="W9" s="779"/>
      <c r="X9" s="779"/>
      <c r="Y9" s="779"/>
      <c r="Z9" s="779"/>
      <c r="AA9" s="779" t="s">
        <v>591</v>
      </c>
      <c r="AB9" s="779"/>
      <c r="AC9" s="779"/>
      <c r="AD9" s="779"/>
      <c r="AE9" s="780"/>
      <c r="AF9" s="781" t="s">
        <v>112</v>
      </c>
      <c r="AG9" s="782"/>
      <c r="AH9" s="782"/>
      <c r="AI9" s="782"/>
      <c r="AJ9" s="783"/>
      <c r="AK9" s="784">
        <v>511</v>
      </c>
      <c r="AL9" s="785"/>
      <c r="AM9" s="785"/>
      <c r="AN9" s="785"/>
      <c r="AO9" s="785"/>
      <c r="AP9" s="785">
        <v>2008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563</v>
      </c>
      <c r="BT9" s="789"/>
      <c r="BU9" s="789"/>
      <c r="BV9" s="789"/>
      <c r="BW9" s="789"/>
      <c r="BX9" s="789"/>
      <c r="BY9" s="789"/>
      <c r="BZ9" s="789"/>
      <c r="CA9" s="789"/>
      <c r="CB9" s="789"/>
      <c r="CC9" s="789"/>
      <c r="CD9" s="789"/>
      <c r="CE9" s="789"/>
      <c r="CF9" s="789"/>
      <c r="CG9" s="790"/>
      <c r="CH9" s="801">
        <v>25</v>
      </c>
      <c r="CI9" s="802"/>
      <c r="CJ9" s="802"/>
      <c r="CK9" s="802"/>
      <c r="CL9" s="803"/>
      <c r="CM9" s="801">
        <v>398</v>
      </c>
      <c r="CN9" s="802"/>
      <c r="CO9" s="802"/>
      <c r="CP9" s="802"/>
      <c r="CQ9" s="803"/>
      <c r="CR9" s="801">
        <v>30</v>
      </c>
      <c r="CS9" s="802"/>
      <c r="CT9" s="802"/>
      <c r="CU9" s="802"/>
      <c r="CV9" s="803"/>
      <c r="CW9" s="801">
        <v>41</v>
      </c>
      <c r="CX9" s="802"/>
      <c r="CY9" s="802"/>
      <c r="CZ9" s="802"/>
      <c r="DA9" s="803"/>
      <c r="DB9" s="801" t="s">
        <v>554</v>
      </c>
      <c r="DC9" s="802"/>
      <c r="DD9" s="802"/>
      <c r="DE9" s="802"/>
      <c r="DF9" s="803"/>
      <c r="DG9" s="801" t="s">
        <v>493</v>
      </c>
      <c r="DH9" s="802"/>
      <c r="DI9" s="802"/>
      <c r="DJ9" s="802"/>
      <c r="DK9" s="803"/>
      <c r="DL9" s="801" t="s">
        <v>493</v>
      </c>
      <c r="DM9" s="802"/>
      <c r="DN9" s="802"/>
      <c r="DO9" s="802"/>
      <c r="DP9" s="803"/>
      <c r="DQ9" s="801" t="s">
        <v>493</v>
      </c>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1700</v>
      </c>
      <c r="R10" s="779"/>
      <c r="S10" s="779"/>
      <c r="T10" s="779"/>
      <c r="U10" s="779"/>
      <c r="V10" s="779">
        <v>1426</v>
      </c>
      <c r="W10" s="779"/>
      <c r="X10" s="779"/>
      <c r="Y10" s="779"/>
      <c r="Z10" s="779"/>
      <c r="AA10" s="779">
        <v>274</v>
      </c>
      <c r="AB10" s="779"/>
      <c r="AC10" s="779"/>
      <c r="AD10" s="779"/>
      <c r="AE10" s="780"/>
      <c r="AF10" s="781" t="s">
        <v>112</v>
      </c>
      <c r="AG10" s="782"/>
      <c r="AH10" s="782"/>
      <c r="AI10" s="782"/>
      <c r="AJ10" s="783"/>
      <c r="AK10" s="784">
        <v>1038</v>
      </c>
      <c r="AL10" s="785"/>
      <c r="AM10" s="785"/>
      <c r="AN10" s="785"/>
      <c r="AO10" s="785"/>
      <c r="AP10" s="785">
        <v>2832</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564</v>
      </c>
      <c r="BT10" s="789"/>
      <c r="BU10" s="789"/>
      <c r="BV10" s="789"/>
      <c r="BW10" s="789"/>
      <c r="BX10" s="789"/>
      <c r="BY10" s="789"/>
      <c r="BZ10" s="789"/>
      <c r="CA10" s="789"/>
      <c r="CB10" s="789"/>
      <c r="CC10" s="789"/>
      <c r="CD10" s="789"/>
      <c r="CE10" s="789"/>
      <c r="CF10" s="789"/>
      <c r="CG10" s="790"/>
      <c r="CH10" s="801">
        <v>-18</v>
      </c>
      <c r="CI10" s="802"/>
      <c r="CJ10" s="802"/>
      <c r="CK10" s="802"/>
      <c r="CL10" s="803"/>
      <c r="CM10" s="801">
        <v>268</v>
      </c>
      <c r="CN10" s="802"/>
      <c r="CO10" s="802"/>
      <c r="CP10" s="802"/>
      <c r="CQ10" s="803"/>
      <c r="CR10" s="801">
        <v>200</v>
      </c>
      <c r="CS10" s="802"/>
      <c r="CT10" s="802"/>
      <c r="CU10" s="802"/>
      <c r="CV10" s="803"/>
      <c r="CW10" s="801">
        <v>276</v>
      </c>
      <c r="CX10" s="802"/>
      <c r="CY10" s="802"/>
      <c r="CZ10" s="802"/>
      <c r="DA10" s="803"/>
      <c r="DB10" s="801" t="s">
        <v>554</v>
      </c>
      <c r="DC10" s="802"/>
      <c r="DD10" s="802"/>
      <c r="DE10" s="802"/>
      <c r="DF10" s="803"/>
      <c r="DG10" s="801" t="s">
        <v>493</v>
      </c>
      <c r="DH10" s="802"/>
      <c r="DI10" s="802"/>
      <c r="DJ10" s="802"/>
      <c r="DK10" s="803"/>
      <c r="DL10" s="801" t="s">
        <v>493</v>
      </c>
      <c r="DM10" s="802"/>
      <c r="DN10" s="802"/>
      <c r="DO10" s="802"/>
      <c r="DP10" s="803"/>
      <c r="DQ10" s="801" t="s">
        <v>493</v>
      </c>
      <c r="DR10" s="802"/>
      <c r="DS10" s="802"/>
      <c r="DT10" s="802"/>
      <c r="DU10" s="803"/>
      <c r="DV10" s="804"/>
      <c r="DW10" s="805"/>
      <c r="DX10" s="805"/>
      <c r="DY10" s="805"/>
      <c r="DZ10" s="806"/>
      <c r="EA10" s="207"/>
    </row>
    <row r="11" spans="1:131" s="208" customFormat="1" ht="26.25" customHeight="1">
      <c r="A11" s="214">
        <v>5</v>
      </c>
      <c r="B11" s="775" t="s">
        <v>370</v>
      </c>
      <c r="C11" s="776"/>
      <c r="D11" s="776"/>
      <c r="E11" s="776"/>
      <c r="F11" s="776"/>
      <c r="G11" s="776"/>
      <c r="H11" s="776"/>
      <c r="I11" s="776"/>
      <c r="J11" s="776"/>
      <c r="K11" s="776"/>
      <c r="L11" s="776"/>
      <c r="M11" s="776"/>
      <c r="N11" s="776"/>
      <c r="O11" s="776"/>
      <c r="P11" s="777"/>
      <c r="Q11" s="778">
        <v>826</v>
      </c>
      <c r="R11" s="779"/>
      <c r="S11" s="779"/>
      <c r="T11" s="779"/>
      <c r="U11" s="779"/>
      <c r="V11" s="779">
        <v>808</v>
      </c>
      <c r="W11" s="779"/>
      <c r="X11" s="779"/>
      <c r="Y11" s="779"/>
      <c r="Z11" s="779"/>
      <c r="AA11" s="779">
        <v>18</v>
      </c>
      <c r="AB11" s="779"/>
      <c r="AC11" s="779"/>
      <c r="AD11" s="779"/>
      <c r="AE11" s="780"/>
      <c r="AF11" s="781" t="s">
        <v>112</v>
      </c>
      <c r="AG11" s="782"/>
      <c r="AH11" s="782"/>
      <c r="AI11" s="782"/>
      <c r="AJ11" s="783"/>
      <c r="AK11" s="784">
        <v>315</v>
      </c>
      <c r="AL11" s="785"/>
      <c r="AM11" s="785"/>
      <c r="AN11" s="785"/>
      <c r="AO11" s="785"/>
      <c r="AP11" s="785">
        <v>724</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565</v>
      </c>
      <c r="BT11" s="789"/>
      <c r="BU11" s="789"/>
      <c r="BV11" s="789"/>
      <c r="BW11" s="789"/>
      <c r="BX11" s="789"/>
      <c r="BY11" s="789"/>
      <c r="BZ11" s="789"/>
      <c r="CA11" s="789"/>
      <c r="CB11" s="789"/>
      <c r="CC11" s="789"/>
      <c r="CD11" s="789"/>
      <c r="CE11" s="789"/>
      <c r="CF11" s="789"/>
      <c r="CG11" s="790"/>
      <c r="CH11" s="801">
        <v>-3</v>
      </c>
      <c r="CI11" s="802"/>
      <c r="CJ11" s="802"/>
      <c r="CK11" s="802"/>
      <c r="CL11" s="803"/>
      <c r="CM11" s="801">
        <v>228</v>
      </c>
      <c r="CN11" s="802"/>
      <c r="CO11" s="802"/>
      <c r="CP11" s="802"/>
      <c r="CQ11" s="803"/>
      <c r="CR11" s="801">
        <v>124</v>
      </c>
      <c r="CS11" s="802"/>
      <c r="CT11" s="802"/>
      <c r="CU11" s="802"/>
      <c r="CV11" s="803"/>
      <c r="CW11" s="801">
        <v>361</v>
      </c>
      <c r="CX11" s="802"/>
      <c r="CY11" s="802"/>
      <c r="CZ11" s="802"/>
      <c r="DA11" s="803"/>
      <c r="DB11" s="801" t="s">
        <v>589</v>
      </c>
      <c r="DC11" s="802"/>
      <c r="DD11" s="802"/>
      <c r="DE11" s="802"/>
      <c r="DF11" s="803"/>
      <c r="DG11" s="801" t="s">
        <v>493</v>
      </c>
      <c r="DH11" s="802"/>
      <c r="DI11" s="802"/>
      <c r="DJ11" s="802"/>
      <c r="DK11" s="803"/>
      <c r="DL11" s="801" t="s">
        <v>493</v>
      </c>
      <c r="DM11" s="802"/>
      <c r="DN11" s="802"/>
      <c r="DO11" s="802"/>
      <c r="DP11" s="803"/>
      <c r="DQ11" s="801" t="s">
        <v>493</v>
      </c>
      <c r="DR11" s="802"/>
      <c r="DS11" s="802"/>
      <c r="DT11" s="802"/>
      <c r="DU11" s="803"/>
      <c r="DV11" s="804"/>
      <c r="DW11" s="805"/>
      <c r="DX11" s="805"/>
      <c r="DY11" s="805"/>
      <c r="DZ11" s="806"/>
      <c r="EA11" s="207"/>
    </row>
    <row r="12" spans="1:131" s="208" customFormat="1" ht="26.25" customHeight="1">
      <c r="A12" s="214">
        <v>6</v>
      </c>
      <c r="B12" s="775" t="s">
        <v>371</v>
      </c>
      <c r="C12" s="776"/>
      <c r="D12" s="776"/>
      <c r="E12" s="776"/>
      <c r="F12" s="776"/>
      <c r="G12" s="776"/>
      <c r="H12" s="776"/>
      <c r="I12" s="776"/>
      <c r="J12" s="776"/>
      <c r="K12" s="776"/>
      <c r="L12" s="776"/>
      <c r="M12" s="776"/>
      <c r="N12" s="776"/>
      <c r="O12" s="776"/>
      <c r="P12" s="777"/>
      <c r="Q12" s="778">
        <v>82856</v>
      </c>
      <c r="R12" s="779"/>
      <c r="S12" s="779"/>
      <c r="T12" s="779"/>
      <c r="U12" s="779"/>
      <c r="V12" s="779">
        <v>82856</v>
      </c>
      <c r="W12" s="779"/>
      <c r="X12" s="779"/>
      <c r="Y12" s="779"/>
      <c r="Z12" s="779"/>
      <c r="AA12" s="779" t="s">
        <v>591</v>
      </c>
      <c r="AB12" s="779"/>
      <c r="AC12" s="779"/>
      <c r="AD12" s="779"/>
      <c r="AE12" s="780"/>
      <c r="AF12" s="781" t="s">
        <v>112</v>
      </c>
      <c r="AG12" s="782"/>
      <c r="AH12" s="782"/>
      <c r="AI12" s="782"/>
      <c r="AJ12" s="783"/>
      <c r="AK12" s="784">
        <v>72853</v>
      </c>
      <c r="AL12" s="785"/>
      <c r="AM12" s="785"/>
      <c r="AN12" s="785"/>
      <c r="AO12" s="785"/>
      <c r="AP12" s="785">
        <v>0</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566</v>
      </c>
      <c r="BT12" s="789"/>
      <c r="BU12" s="789"/>
      <c r="BV12" s="789"/>
      <c r="BW12" s="789"/>
      <c r="BX12" s="789"/>
      <c r="BY12" s="789"/>
      <c r="BZ12" s="789"/>
      <c r="CA12" s="789"/>
      <c r="CB12" s="789"/>
      <c r="CC12" s="789"/>
      <c r="CD12" s="789"/>
      <c r="CE12" s="789"/>
      <c r="CF12" s="789"/>
      <c r="CG12" s="790"/>
      <c r="CH12" s="801">
        <v>19</v>
      </c>
      <c r="CI12" s="802"/>
      <c r="CJ12" s="802"/>
      <c r="CK12" s="802"/>
      <c r="CL12" s="803"/>
      <c r="CM12" s="801">
        <v>300</v>
      </c>
      <c r="CN12" s="802"/>
      <c r="CO12" s="802"/>
      <c r="CP12" s="802"/>
      <c r="CQ12" s="803"/>
      <c r="CR12" s="801">
        <v>28</v>
      </c>
      <c r="CS12" s="802"/>
      <c r="CT12" s="802"/>
      <c r="CU12" s="802"/>
      <c r="CV12" s="803"/>
      <c r="CW12" s="801">
        <v>18</v>
      </c>
      <c r="CX12" s="802"/>
      <c r="CY12" s="802"/>
      <c r="CZ12" s="802"/>
      <c r="DA12" s="803"/>
      <c r="DB12" s="801" t="s">
        <v>554</v>
      </c>
      <c r="DC12" s="802"/>
      <c r="DD12" s="802"/>
      <c r="DE12" s="802"/>
      <c r="DF12" s="803"/>
      <c r="DG12" s="801" t="s">
        <v>493</v>
      </c>
      <c r="DH12" s="802"/>
      <c r="DI12" s="802"/>
      <c r="DJ12" s="802"/>
      <c r="DK12" s="803"/>
      <c r="DL12" s="801" t="s">
        <v>493</v>
      </c>
      <c r="DM12" s="802"/>
      <c r="DN12" s="802"/>
      <c r="DO12" s="802"/>
      <c r="DP12" s="803"/>
      <c r="DQ12" s="801" t="s">
        <v>493</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567</v>
      </c>
      <c r="BT13" s="789"/>
      <c r="BU13" s="789"/>
      <c r="BV13" s="789"/>
      <c r="BW13" s="789"/>
      <c r="BX13" s="789"/>
      <c r="BY13" s="789"/>
      <c r="BZ13" s="789"/>
      <c r="CA13" s="789"/>
      <c r="CB13" s="789"/>
      <c r="CC13" s="789"/>
      <c r="CD13" s="789"/>
      <c r="CE13" s="789"/>
      <c r="CF13" s="789"/>
      <c r="CG13" s="790"/>
      <c r="CH13" s="801">
        <v>1385</v>
      </c>
      <c r="CI13" s="802"/>
      <c r="CJ13" s="802"/>
      <c r="CK13" s="802"/>
      <c r="CL13" s="803"/>
      <c r="CM13" s="801">
        <v>5666</v>
      </c>
      <c r="CN13" s="802"/>
      <c r="CO13" s="802"/>
      <c r="CP13" s="802"/>
      <c r="CQ13" s="803"/>
      <c r="CR13" s="801">
        <v>25</v>
      </c>
      <c r="CS13" s="802"/>
      <c r="CT13" s="802"/>
      <c r="CU13" s="802"/>
      <c r="CV13" s="803"/>
      <c r="CW13" s="801" t="s">
        <v>554</v>
      </c>
      <c r="CX13" s="802"/>
      <c r="CY13" s="802"/>
      <c r="CZ13" s="802"/>
      <c r="DA13" s="803"/>
      <c r="DB13" s="801" t="s">
        <v>554</v>
      </c>
      <c r="DC13" s="802"/>
      <c r="DD13" s="802"/>
      <c r="DE13" s="802"/>
      <c r="DF13" s="803"/>
      <c r="DG13" s="801" t="s">
        <v>493</v>
      </c>
      <c r="DH13" s="802"/>
      <c r="DI13" s="802"/>
      <c r="DJ13" s="802"/>
      <c r="DK13" s="803"/>
      <c r="DL13" s="801" t="s">
        <v>493</v>
      </c>
      <c r="DM13" s="802"/>
      <c r="DN13" s="802"/>
      <c r="DO13" s="802"/>
      <c r="DP13" s="803"/>
      <c r="DQ13" s="801" t="s">
        <v>493</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568</v>
      </c>
      <c r="BT14" s="789"/>
      <c r="BU14" s="789"/>
      <c r="BV14" s="789"/>
      <c r="BW14" s="789"/>
      <c r="BX14" s="789"/>
      <c r="BY14" s="789"/>
      <c r="BZ14" s="789"/>
      <c r="CA14" s="789"/>
      <c r="CB14" s="789"/>
      <c r="CC14" s="789"/>
      <c r="CD14" s="789"/>
      <c r="CE14" s="789"/>
      <c r="CF14" s="789"/>
      <c r="CG14" s="790"/>
      <c r="CH14" s="801">
        <v>26</v>
      </c>
      <c r="CI14" s="802"/>
      <c r="CJ14" s="802"/>
      <c r="CK14" s="802"/>
      <c r="CL14" s="803"/>
      <c r="CM14" s="801">
        <v>509</v>
      </c>
      <c r="CN14" s="802"/>
      <c r="CO14" s="802"/>
      <c r="CP14" s="802"/>
      <c r="CQ14" s="803"/>
      <c r="CR14" s="801">
        <v>67</v>
      </c>
      <c r="CS14" s="802"/>
      <c r="CT14" s="802"/>
      <c r="CU14" s="802"/>
      <c r="CV14" s="803"/>
      <c r="CW14" s="801" t="s">
        <v>554</v>
      </c>
      <c r="CX14" s="802"/>
      <c r="CY14" s="802"/>
      <c r="CZ14" s="802"/>
      <c r="DA14" s="803"/>
      <c r="DB14" s="801" t="s">
        <v>554</v>
      </c>
      <c r="DC14" s="802"/>
      <c r="DD14" s="802"/>
      <c r="DE14" s="802"/>
      <c r="DF14" s="803"/>
      <c r="DG14" s="801" t="s">
        <v>493</v>
      </c>
      <c r="DH14" s="802"/>
      <c r="DI14" s="802"/>
      <c r="DJ14" s="802"/>
      <c r="DK14" s="803"/>
      <c r="DL14" s="801" t="s">
        <v>493</v>
      </c>
      <c r="DM14" s="802"/>
      <c r="DN14" s="802"/>
      <c r="DO14" s="802"/>
      <c r="DP14" s="803"/>
      <c r="DQ14" s="801" t="s">
        <v>493</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569</v>
      </c>
      <c r="BT15" s="789"/>
      <c r="BU15" s="789"/>
      <c r="BV15" s="789"/>
      <c r="BW15" s="789"/>
      <c r="BX15" s="789"/>
      <c r="BY15" s="789"/>
      <c r="BZ15" s="789"/>
      <c r="CA15" s="789"/>
      <c r="CB15" s="789"/>
      <c r="CC15" s="789"/>
      <c r="CD15" s="789"/>
      <c r="CE15" s="789"/>
      <c r="CF15" s="789"/>
      <c r="CG15" s="790"/>
      <c r="CH15" s="801">
        <v>74</v>
      </c>
      <c r="CI15" s="802"/>
      <c r="CJ15" s="802"/>
      <c r="CK15" s="802"/>
      <c r="CL15" s="803"/>
      <c r="CM15" s="801">
        <v>465</v>
      </c>
      <c r="CN15" s="802"/>
      <c r="CO15" s="802"/>
      <c r="CP15" s="802"/>
      <c r="CQ15" s="803"/>
      <c r="CR15" s="801">
        <v>500</v>
      </c>
      <c r="CS15" s="802"/>
      <c r="CT15" s="802"/>
      <c r="CU15" s="802"/>
      <c r="CV15" s="803"/>
      <c r="CW15" s="801" t="s">
        <v>554</v>
      </c>
      <c r="CX15" s="802"/>
      <c r="CY15" s="802"/>
      <c r="CZ15" s="802"/>
      <c r="DA15" s="803"/>
      <c r="DB15" s="801">
        <v>1800</v>
      </c>
      <c r="DC15" s="802"/>
      <c r="DD15" s="802"/>
      <c r="DE15" s="802"/>
      <c r="DF15" s="803"/>
      <c r="DG15" s="801" t="s">
        <v>493</v>
      </c>
      <c r="DH15" s="802"/>
      <c r="DI15" s="802"/>
      <c r="DJ15" s="802"/>
      <c r="DK15" s="803"/>
      <c r="DL15" s="801" t="s">
        <v>493</v>
      </c>
      <c r="DM15" s="802"/>
      <c r="DN15" s="802"/>
      <c r="DO15" s="802"/>
      <c r="DP15" s="803"/>
      <c r="DQ15" s="801" t="s">
        <v>493</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570</v>
      </c>
      <c r="BT16" s="789"/>
      <c r="BU16" s="789"/>
      <c r="BV16" s="789"/>
      <c r="BW16" s="789"/>
      <c r="BX16" s="789"/>
      <c r="BY16" s="789"/>
      <c r="BZ16" s="789"/>
      <c r="CA16" s="789"/>
      <c r="CB16" s="789"/>
      <c r="CC16" s="789"/>
      <c r="CD16" s="789"/>
      <c r="CE16" s="789"/>
      <c r="CF16" s="789"/>
      <c r="CG16" s="790"/>
      <c r="CH16" s="801">
        <v>63</v>
      </c>
      <c r="CI16" s="802"/>
      <c r="CJ16" s="802"/>
      <c r="CK16" s="802"/>
      <c r="CL16" s="803"/>
      <c r="CM16" s="801">
        <v>612</v>
      </c>
      <c r="CN16" s="802"/>
      <c r="CO16" s="802"/>
      <c r="CP16" s="802"/>
      <c r="CQ16" s="803"/>
      <c r="CR16" s="801">
        <v>500</v>
      </c>
      <c r="CS16" s="802"/>
      <c r="CT16" s="802"/>
      <c r="CU16" s="802"/>
      <c r="CV16" s="803"/>
      <c r="CW16" s="801" t="s">
        <v>554</v>
      </c>
      <c r="CX16" s="802"/>
      <c r="CY16" s="802"/>
      <c r="CZ16" s="802"/>
      <c r="DA16" s="803"/>
      <c r="DB16" s="801">
        <v>500</v>
      </c>
      <c r="DC16" s="802"/>
      <c r="DD16" s="802"/>
      <c r="DE16" s="802"/>
      <c r="DF16" s="803"/>
      <c r="DG16" s="801" t="s">
        <v>493</v>
      </c>
      <c r="DH16" s="802"/>
      <c r="DI16" s="802"/>
      <c r="DJ16" s="802"/>
      <c r="DK16" s="803"/>
      <c r="DL16" s="801" t="s">
        <v>493</v>
      </c>
      <c r="DM16" s="802"/>
      <c r="DN16" s="802"/>
      <c r="DO16" s="802"/>
      <c r="DP16" s="803"/>
      <c r="DQ16" s="801" t="s">
        <v>493</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571</v>
      </c>
      <c r="BT17" s="789"/>
      <c r="BU17" s="789"/>
      <c r="BV17" s="789"/>
      <c r="BW17" s="789"/>
      <c r="BX17" s="789"/>
      <c r="BY17" s="789"/>
      <c r="BZ17" s="789"/>
      <c r="CA17" s="789"/>
      <c r="CB17" s="789"/>
      <c r="CC17" s="789"/>
      <c r="CD17" s="789"/>
      <c r="CE17" s="789"/>
      <c r="CF17" s="789"/>
      <c r="CG17" s="790"/>
      <c r="CH17" s="801">
        <v>16</v>
      </c>
      <c r="CI17" s="802"/>
      <c r="CJ17" s="802"/>
      <c r="CK17" s="802"/>
      <c r="CL17" s="803"/>
      <c r="CM17" s="801">
        <v>27</v>
      </c>
      <c r="CN17" s="802"/>
      <c r="CO17" s="802"/>
      <c r="CP17" s="802"/>
      <c r="CQ17" s="803"/>
      <c r="CR17" s="801">
        <v>10</v>
      </c>
      <c r="CS17" s="802"/>
      <c r="CT17" s="802"/>
      <c r="CU17" s="802"/>
      <c r="CV17" s="803"/>
      <c r="CW17" s="801">
        <v>142</v>
      </c>
      <c r="CX17" s="802"/>
      <c r="CY17" s="802"/>
      <c r="CZ17" s="802"/>
      <c r="DA17" s="803"/>
      <c r="DB17" s="801" t="s">
        <v>554</v>
      </c>
      <c r="DC17" s="802"/>
      <c r="DD17" s="802"/>
      <c r="DE17" s="802"/>
      <c r="DF17" s="803"/>
      <c r="DG17" s="801" t="s">
        <v>493</v>
      </c>
      <c r="DH17" s="802"/>
      <c r="DI17" s="802"/>
      <c r="DJ17" s="802"/>
      <c r="DK17" s="803"/>
      <c r="DL17" s="801" t="s">
        <v>493</v>
      </c>
      <c r="DM17" s="802"/>
      <c r="DN17" s="802"/>
      <c r="DO17" s="802"/>
      <c r="DP17" s="803"/>
      <c r="DQ17" s="801" t="s">
        <v>493</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t="s">
        <v>573</v>
      </c>
      <c r="BS18" s="788" t="s">
        <v>572</v>
      </c>
      <c r="BT18" s="789"/>
      <c r="BU18" s="789"/>
      <c r="BV18" s="789"/>
      <c r="BW18" s="789"/>
      <c r="BX18" s="789"/>
      <c r="BY18" s="789"/>
      <c r="BZ18" s="789"/>
      <c r="CA18" s="789"/>
      <c r="CB18" s="789"/>
      <c r="CC18" s="789"/>
      <c r="CD18" s="789"/>
      <c r="CE18" s="789"/>
      <c r="CF18" s="789"/>
      <c r="CG18" s="790"/>
      <c r="CH18" s="801">
        <v>3</v>
      </c>
      <c r="CI18" s="802"/>
      <c r="CJ18" s="802"/>
      <c r="CK18" s="802"/>
      <c r="CL18" s="803"/>
      <c r="CM18" s="801">
        <v>1145</v>
      </c>
      <c r="CN18" s="802"/>
      <c r="CO18" s="802"/>
      <c r="CP18" s="802"/>
      <c r="CQ18" s="803"/>
      <c r="CR18" s="801" t="s">
        <v>554</v>
      </c>
      <c r="CS18" s="802"/>
      <c r="CT18" s="802"/>
      <c r="CU18" s="802"/>
      <c r="CV18" s="803"/>
      <c r="CW18" s="801" t="s">
        <v>554</v>
      </c>
      <c r="CX18" s="802"/>
      <c r="CY18" s="802"/>
      <c r="CZ18" s="802"/>
      <c r="DA18" s="803"/>
      <c r="DB18" s="801" t="s">
        <v>554</v>
      </c>
      <c r="DC18" s="802"/>
      <c r="DD18" s="802"/>
      <c r="DE18" s="802"/>
      <c r="DF18" s="803"/>
      <c r="DG18" s="801" t="s">
        <v>493</v>
      </c>
      <c r="DH18" s="802"/>
      <c r="DI18" s="802"/>
      <c r="DJ18" s="802"/>
      <c r="DK18" s="803"/>
      <c r="DL18" s="801">
        <v>3</v>
      </c>
      <c r="DM18" s="802"/>
      <c r="DN18" s="802"/>
      <c r="DO18" s="802"/>
      <c r="DP18" s="803"/>
      <c r="DQ18" s="801">
        <v>0</v>
      </c>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t="s">
        <v>573</v>
      </c>
      <c r="BS19" s="788" t="s">
        <v>574</v>
      </c>
      <c r="BT19" s="789"/>
      <c r="BU19" s="789"/>
      <c r="BV19" s="789"/>
      <c r="BW19" s="789"/>
      <c r="BX19" s="789"/>
      <c r="BY19" s="789"/>
      <c r="BZ19" s="789"/>
      <c r="CA19" s="789"/>
      <c r="CB19" s="789"/>
      <c r="CC19" s="789"/>
      <c r="CD19" s="789"/>
      <c r="CE19" s="789"/>
      <c r="CF19" s="789"/>
      <c r="CG19" s="790"/>
      <c r="CH19" s="801">
        <v>2465</v>
      </c>
      <c r="CI19" s="802"/>
      <c r="CJ19" s="802"/>
      <c r="CK19" s="802"/>
      <c r="CL19" s="803"/>
      <c r="CM19" s="801">
        <v>8508</v>
      </c>
      <c r="CN19" s="802"/>
      <c r="CO19" s="802"/>
      <c r="CP19" s="802"/>
      <c r="CQ19" s="803"/>
      <c r="CR19" s="801">
        <v>8371</v>
      </c>
      <c r="CS19" s="802"/>
      <c r="CT19" s="802"/>
      <c r="CU19" s="802"/>
      <c r="CV19" s="803"/>
      <c r="CW19" s="801" t="s">
        <v>554</v>
      </c>
      <c r="CX19" s="802"/>
      <c r="CY19" s="802"/>
      <c r="CZ19" s="802"/>
      <c r="DA19" s="803"/>
      <c r="DB19" s="801">
        <v>277</v>
      </c>
      <c r="DC19" s="802"/>
      <c r="DD19" s="802"/>
      <c r="DE19" s="802"/>
      <c r="DF19" s="803"/>
      <c r="DG19" s="801" t="s">
        <v>493</v>
      </c>
      <c r="DH19" s="802"/>
      <c r="DI19" s="802"/>
      <c r="DJ19" s="802"/>
      <c r="DK19" s="803"/>
      <c r="DL19" s="801" t="s">
        <v>493</v>
      </c>
      <c r="DM19" s="802"/>
      <c r="DN19" s="802"/>
      <c r="DO19" s="802"/>
      <c r="DP19" s="803"/>
      <c r="DQ19" s="801" t="s">
        <v>493</v>
      </c>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t="s">
        <v>573</v>
      </c>
      <c r="BS20" s="788" t="s">
        <v>575</v>
      </c>
      <c r="BT20" s="789"/>
      <c r="BU20" s="789"/>
      <c r="BV20" s="789"/>
      <c r="BW20" s="789"/>
      <c r="BX20" s="789"/>
      <c r="BY20" s="789"/>
      <c r="BZ20" s="789"/>
      <c r="CA20" s="789"/>
      <c r="CB20" s="789"/>
      <c r="CC20" s="789"/>
      <c r="CD20" s="789"/>
      <c r="CE20" s="789"/>
      <c r="CF20" s="789"/>
      <c r="CG20" s="790"/>
      <c r="CH20" s="801">
        <v>56</v>
      </c>
      <c r="CI20" s="802"/>
      <c r="CJ20" s="802"/>
      <c r="CK20" s="802"/>
      <c r="CL20" s="803"/>
      <c r="CM20" s="801" t="s">
        <v>493</v>
      </c>
      <c r="CN20" s="802"/>
      <c r="CO20" s="802"/>
      <c r="CP20" s="802"/>
      <c r="CQ20" s="803"/>
      <c r="CR20" s="801" t="s">
        <v>554</v>
      </c>
      <c r="CS20" s="802"/>
      <c r="CT20" s="802"/>
      <c r="CU20" s="802"/>
      <c r="CV20" s="803"/>
      <c r="CW20" s="801">
        <v>42</v>
      </c>
      <c r="CX20" s="802"/>
      <c r="CY20" s="802"/>
      <c r="CZ20" s="802"/>
      <c r="DA20" s="803"/>
      <c r="DB20" s="801" t="s">
        <v>590</v>
      </c>
      <c r="DC20" s="802"/>
      <c r="DD20" s="802"/>
      <c r="DE20" s="802"/>
      <c r="DF20" s="803"/>
      <c r="DG20" s="801" t="s">
        <v>493</v>
      </c>
      <c r="DH20" s="802"/>
      <c r="DI20" s="802"/>
      <c r="DJ20" s="802"/>
      <c r="DK20" s="803"/>
      <c r="DL20" s="801" t="s">
        <v>493</v>
      </c>
      <c r="DM20" s="802"/>
      <c r="DN20" s="802"/>
      <c r="DO20" s="802"/>
      <c r="DP20" s="803"/>
      <c r="DQ20" s="801" t="s">
        <v>493</v>
      </c>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t="s">
        <v>573</v>
      </c>
      <c r="BS21" s="788" t="s">
        <v>576</v>
      </c>
      <c r="BT21" s="789"/>
      <c r="BU21" s="789"/>
      <c r="BV21" s="789"/>
      <c r="BW21" s="789"/>
      <c r="BX21" s="789"/>
      <c r="BY21" s="789"/>
      <c r="BZ21" s="789"/>
      <c r="CA21" s="789"/>
      <c r="CB21" s="789"/>
      <c r="CC21" s="789"/>
      <c r="CD21" s="789"/>
      <c r="CE21" s="789"/>
      <c r="CF21" s="789"/>
      <c r="CG21" s="790"/>
      <c r="CH21" s="801">
        <v>230</v>
      </c>
      <c r="CI21" s="802"/>
      <c r="CJ21" s="802"/>
      <c r="CK21" s="802"/>
      <c r="CL21" s="803"/>
      <c r="CM21" s="801" t="s">
        <v>493</v>
      </c>
      <c r="CN21" s="802"/>
      <c r="CO21" s="802"/>
      <c r="CP21" s="802"/>
      <c r="CQ21" s="803"/>
      <c r="CR21" s="801" t="s">
        <v>493</v>
      </c>
      <c r="CS21" s="802"/>
      <c r="CT21" s="802"/>
      <c r="CU21" s="802"/>
      <c r="CV21" s="803"/>
      <c r="CW21" s="801">
        <v>625</v>
      </c>
      <c r="CX21" s="802"/>
      <c r="CY21" s="802"/>
      <c r="CZ21" s="802"/>
      <c r="DA21" s="803"/>
      <c r="DB21" s="801" t="s">
        <v>554</v>
      </c>
      <c r="DC21" s="802"/>
      <c r="DD21" s="802"/>
      <c r="DE21" s="802"/>
      <c r="DF21" s="803"/>
      <c r="DG21" s="801" t="s">
        <v>493</v>
      </c>
      <c r="DH21" s="802"/>
      <c r="DI21" s="802"/>
      <c r="DJ21" s="802"/>
      <c r="DK21" s="803"/>
      <c r="DL21" s="801">
        <v>489</v>
      </c>
      <c r="DM21" s="802"/>
      <c r="DN21" s="802"/>
      <c r="DO21" s="802"/>
      <c r="DP21" s="803"/>
      <c r="DQ21" s="801">
        <v>278</v>
      </c>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t="s">
        <v>573</v>
      </c>
      <c r="BS22" s="788" t="s">
        <v>577</v>
      </c>
      <c r="BT22" s="789"/>
      <c r="BU22" s="789"/>
      <c r="BV22" s="789"/>
      <c r="BW22" s="789"/>
      <c r="BX22" s="789"/>
      <c r="BY22" s="789"/>
      <c r="BZ22" s="789"/>
      <c r="CA22" s="789"/>
      <c r="CB22" s="789"/>
      <c r="CC22" s="789"/>
      <c r="CD22" s="789"/>
      <c r="CE22" s="789"/>
      <c r="CF22" s="789"/>
      <c r="CG22" s="790"/>
      <c r="CH22" s="801">
        <v>661</v>
      </c>
      <c r="CI22" s="802"/>
      <c r="CJ22" s="802"/>
      <c r="CK22" s="802"/>
      <c r="CL22" s="803"/>
      <c r="CM22" s="801" t="s">
        <v>493</v>
      </c>
      <c r="CN22" s="802"/>
      <c r="CO22" s="802"/>
      <c r="CP22" s="802"/>
      <c r="CQ22" s="803"/>
      <c r="CR22" s="801" t="s">
        <v>493</v>
      </c>
      <c r="CS22" s="802"/>
      <c r="CT22" s="802"/>
      <c r="CU22" s="802"/>
      <c r="CV22" s="803"/>
      <c r="CW22" s="801">
        <v>176</v>
      </c>
      <c r="CX22" s="802"/>
      <c r="CY22" s="802"/>
      <c r="CZ22" s="802"/>
      <c r="DA22" s="803"/>
      <c r="DB22" s="801" t="s">
        <v>554</v>
      </c>
      <c r="DC22" s="802"/>
      <c r="DD22" s="802"/>
      <c r="DE22" s="802"/>
      <c r="DF22" s="803"/>
      <c r="DG22" s="801" t="s">
        <v>493</v>
      </c>
      <c r="DH22" s="802"/>
      <c r="DI22" s="802"/>
      <c r="DJ22" s="802"/>
      <c r="DK22" s="803"/>
      <c r="DL22" s="801" t="s">
        <v>554</v>
      </c>
      <c r="DM22" s="802"/>
      <c r="DN22" s="802"/>
      <c r="DO22" s="802"/>
      <c r="DP22" s="803"/>
      <c r="DQ22" s="801">
        <v>109</v>
      </c>
      <c r="DR22" s="802"/>
      <c r="DS22" s="802"/>
      <c r="DT22" s="802"/>
      <c r="DU22" s="803"/>
      <c r="DV22" s="804"/>
      <c r="DW22" s="805"/>
      <c r="DX22" s="805"/>
      <c r="DY22" s="805"/>
      <c r="DZ22" s="806"/>
      <c r="EA22" s="207"/>
    </row>
    <row r="23" spans="1:131" s="208" customFormat="1" ht="26.25" customHeight="1" thickBot="1">
      <c r="A23" s="217" t="s">
        <v>373</v>
      </c>
      <c r="B23" s="810" t="s">
        <v>374</v>
      </c>
      <c r="C23" s="811"/>
      <c r="D23" s="811"/>
      <c r="E23" s="811"/>
      <c r="F23" s="811"/>
      <c r="G23" s="811"/>
      <c r="H23" s="811"/>
      <c r="I23" s="811"/>
      <c r="J23" s="811"/>
      <c r="K23" s="811"/>
      <c r="L23" s="811"/>
      <c r="M23" s="811"/>
      <c r="N23" s="811"/>
      <c r="O23" s="811"/>
      <c r="P23" s="812"/>
      <c r="Q23" s="813">
        <v>494671</v>
      </c>
      <c r="R23" s="814"/>
      <c r="S23" s="814"/>
      <c r="T23" s="814"/>
      <c r="U23" s="814"/>
      <c r="V23" s="814">
        <v>484694</v>
      </c>
      <c r="W23" s="814"/>
      <c r="X23" s="814"/>
      <c r="Y23" s="814"/>
      <c r="Z23" s="814"/>
      <c r="AA23" s="814">
        <v>9977</v>
      </c>
      <c r="AB23" s="814"/>
      <c r="AC23" s="814"/>
      <c r="AD23" s="814"/>
      <c r="AE23" s="815"/>
      <c r="AF23" s="816">
        <v>2380</v>
      </c>
      <c r="AG23" s="814"/>
      <c r="AH23" s="814"/>
      <c r="AI23" s="814"/>
      <c r="AJ23" s="817"/>
      <c r="AK23" s="818"/>
      <c r="AL23" s="819"/>
      <c r="AM23" s="819"/>
      <c r="AN23" s="819"/>
      <c r="AO23" s="819"/>
      <c r="AP23" s="814">
        <v>446961</v>
      </c>
      <c r="AQ23" s="814"/>
      <c r="AR23" s="814"/>
      <c r="AS23" s="814"/>
      <c r="AT23" s="814"/>
      <c r="AU23" s="820"/>
      <c r="AV23" s="820"/>
      <c r="AW23" s="820"/>
      <c r="AX23" s="820"/>
      <c r="AY23" s="821"/>
      <c r="AZ23" s="829" t="s">
        <v>375</v>
      </c>
      <c r="BA23" s="830"/>
      <c r="BB23" s="830"/>
      <c r="BC23" s="830"/>
      <c r="BD23" s="831"/>
      <c r="BE23" s="206"/>
      <c r="BF23" s="206"/>
      <c r="BG23" s="206"/>
      <c r="BH23" s="206"/>
      <c r="BI23" s="206"/>
      <c r="BJ23" s="206"/>
      <c r="BK23" s="206"/>
      <c r="BL23" s="206"/>
      <c r="BM23" s="206"/>
      <c r="BN23" s="206"/>
      <c r="BO23" s="206"/>
      <c r="BP23" s="206"/>
      <c r="BQ23" s="215">
        <v>17</v>
      </c>
      <c r="BR23" s="216" t="s">
        <v>573</v>
      </c>
      <c r="BS23" s="788" t="s">
        <v>578</v>
      </c>
      <c r="BT23" s="789"/>
      <c r="BU23" s="789"/>
      <c r="BV23" s="789"/>
      <c r="BW23" s="789"/>
      <c r="BX23" s="789"/>
      <c r="BY23" s="789"/>
      <c r="BZ23" s="789"/>
      <c r="CA23" s="789"/>
      <c r="CB23" s="789"/>
      <c r="CC23" s="789"/>
      <c r="CD23" s="789"/>
      <c r="CE23" s="789"/>
      <c r="CF23" s="789"/>
      <c r="CG23" s="790"/>
      <c r="CH23" s="801">
        <v>11</v>
      </c>
      <c r="CI23" s="802"/>
      <c r="CJ23" s="802"/>
      <c r="CK23" s="802"/>
      <c r="CL23" s="803"/>
      <c r="CM23" s="801" t="s">
        <v>493</v>
      </c>
      <c r="CN23" s="802"/>
      <c r="CO23" s="802"/>
      <c r="CP23" s="802"/>
      <c r="CQ23" s="803"/>
      <c r="CR23" s="801" t="s">
        <v>493</v>
      </c>
      <c r="CS23" s="802"/>
      <c r="CT23" s="802"/>
      <c r="CU23" s="802"/>
      <c r="CV23" s="803"/>
      <c r="CW23" s="801">
        <v>324</v>
      </c>
      <c r="CX23" s="802"/>
      <c r="CY23" s="802"/>
      <c r="CZ23" s="802"/>
      <c r="DA23" s="803"/>
      <c r="DB23" s="801" t="s">
        <v>554</v>
      </c>
      <c r="DC23" s="802"/>
      <c r="DD23" s="802"/>
      <c r="DE23" s="802"/>
      <c r="DF23" s="803"/>
      <c r="DG23" s="801" t="s">
        <v>493</v>
      </c>
      <c r="DH23" s="802"/>
      <c r="DI23" s="802"/>
      <c r="DJ23" s="802"/>
      <c r="DK23" s="803"/>
      <c r="DL23" s="801">
        <v>160</v>
      </c>
      <c r="DM23" s="802"/>
      <c r="DN23" s="802"/>
      <c r="DO23" s="802"/>
      <c r="DP23" s="803"/>
      <c r="DQ23" s="801">
        <v>101</v>
      </c>
      <c r="DR23" s="802"/>
      <c r="DS23" s="802"/>
      <c r="DT23" s="802"/>
      <c r="DU23" s="803"/>
      <c r="DV23" s="804"/>
      <c r="DW23" s="805"/>
      <c r="DX23" s="805"/>
      <c r="DY23" s="805"/>
      <c r="DZ23" s="806"/>
      <c r="EA23" s="207"/>
    </row>
    <row r="24" spans="1:131" s="208" customFormat="1" ht="26.25" customHeight="1">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t="s">
        <v>573</v>
      </c>
      <c r="BS24" s="788" t="s">
        <v>579</v>
      </c>
      <c r="BT24" s="789"/>
      <c r="BU24" s="789"/>
      <c r="BV24" s="789"/>
      <c r="BW24" s="789"/>
      <c r="BX24" s="789"/>
      <c r="BY24" s="789"/>
      <c r="BZ24" s="789"/>
      <c r="CA24" s="789"/>
      <c r="CB24" s="789"/>
      <c r="CC24" s="789"/>
      <c r="CD24" s="789"/>
      <c r="CE24" s="789"/>
      <c r="CF24" s="789"/>
      <c r="CG24" s="790"/>
      <c r="CH24" s="801">
        <v>44</v>
      </c>
      <c r="CI24" s="802"/>
      <c r="CJ24" s="802"/>
      <c r="CK24" s="802"/>
      <c r="CL24" s="803"/>
      <c r="CM24" s="801">
        <v>68</v>
      </c>
      <c r="CN24" s="802"/>
      <c r="CO24" s="802"/>
      <c r="CP24" s="802"/>
      <c r="CQ24" s="803"/>
      <c r="CR24" s="801" t="s">
        <v>493</v>
      </c>
      <c r="CS24" s="802"/>
      <c r="CT24" s="802"/>
      <c r="CU24" s="802"/>
      <c r="CV24" s="803"/>
      <c r="CW24" s="801">
        <v>473</v>
      </c>
      <c r="CX24" s="802"/>
      <c r="CY24" s="802"/>
      <c r="CZ24" s="802"/>
      <c r="DA24" s="803"/>
      <c r="DB24" s="801" t="s">
        <v>554</v>
      </c>
      <c r="DC24" s="802"/>
      <c r="DD24" s="802"/>
      <c r="DE24" s="802"/>
      <c r="DF24" s="803"/>
      <c r="DG24" s="801" t="s">
        <v>493</v>
      </c>
      <c r="DH24" s="802"/>
      <c r="DI24" s="802"/>
      <c r="DJ24" s="802"/>
      <c r="DK24" s="803"/>
      <c r="DL24" s="801" t="s">
        <v>554</v>
      </c>
      <c r="DM24" s="802"/>
      <c r="DN24" s="802"/>
      <c r="DO24" s="802"/>
      <c r="DP24" s="803"/>
      <c r="DQ24" s="801">
        <v>43</v>
      </c>
      <c r="DR24" s="802"/>
      <c r="DS24" s="802"/>
      <c r="DT24" s="802"/>
      <c r="DU24" s="803"/>
      <c r="DV24" s="804"/>
      <c r="DW24" s="805"/>
      <c r="DX24" s="805"/>
      <c r="DY24" s="805"/>
      <c r="DZ24" s="806"/>
      <c r="EA24" s="207"/>
    </row>
    <row r="25" spans="1:131" s="200" customFormat="1" ht="26.25" customHeight="1" thickBot="1">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t="s">
        <v>573</v>
      </c>
      <c r="BS25" s="788" t="s">
        <v>580</v>
      </c>
      <c r="BT25" s="789"/>
      <c r="BU25" s="789"/>
      <c r="BV25" s="789"/>
      <c r="BW25" s="789"/>
      <c r="BX25" s="789"/>
      <c r="BY25" s="789"/>
      <c r="BZ25" s="789"/>
      <c r="CA25" s="789"/>
      <c r="CB25" s="789"/>
      <c r="CC25" s="789"/>
      <c r="CD25" s="789"/>
      <c r="CE25" s="789"/>
      <c r="CF25" s="789"/>
      <c r="CG25" s="790"/>
      <c r="CH25" s="801">
        <v>20</v>
      </c>
      <c r="CI25" s="802"/>
      <c r="CJ25" s="802"/>
      <c r="CK25" s="802"/>
      <c r="CL25" s="803"/>
      <c r="CM25" s="801" t="s">
        <v>594</v>
      </c>
      <c r="CN25" s="802"/>
      <c r="CO25" s="802"/>
      <c r="CP25" s="802"/>
      <c r="CQ25" s="803"/>
      <c r="CR25" s="801" t="s">
        <v>493</v>
      </c>
      <c r="CS25" s="802"/>
      <c r="CT25" s="802"/>
      <c r="CU25" s="802"/>
      <c r="CV25" s="803"/>
      <c r="CW25" s="801">
        <v>492</v>
      </c>
      <c r="CX25" s="802"/>
      <c r="CY25" s="802"/>
      <c r="CZ25" s="802"/>
      <c r="DA25" s="803"/>
      <c r="DB25" s="801" t="s">
        <v>554</v>
      </c>
      <c r="DC25" s="802"/>
      <c r="DD25" s="802"/>
      <c r="DE25" s="802"/>
      <c r="DF25" s="803"/>
      <c r="DG25" s="801" t="s">
        <v>493</v>
      </c>
      <c r="DH25" s="802"/>
      <c r="DI25" s="802"/>
      <c r="DJ25" s="802"/>
      <c r="DK25" s="803"/>
      <c r="DL25" s="801" t="s">
        <v>493</v>
      </c>
      <c r="DM25" s="802"/>
      <c r="DN25" s="802"/>
      <c r="DO25" s="802"/>
      <c r="DP25" s="803"/>
      <c r="DQ25" s="801">
        <v>7</v>
      </c>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356</v>
      </c>
      <c r="BF26" s="738"/>
      <c r="BG26" s="738"/>
      <c r="BH26" s="738"/>
      <c r="BI26" s="749"/>
      <c r="BJ26" s="205"/>
      <c r="BK26" s="205"/>
      <c r="BL26" s="205"/>
      <c r="BM26" s="205"/>
      <c r="BN26" s="205"/>
      <c r="BO26" s="218"/>
      <c r="BP26" s="218"/>
      <c r="BQ26" s="215">
        <v>20</v>
      </c>
      <c r="BR26" s="216" t="s">
        <v>573</v>
      </c>
      <c r="BS26" s="788" t="s">
        <v>581</v>
      </c>
      <c r="BT26" s="789"/>
      <c r="BU26" s="789"/>
      <c r="BV26" s="789"/>
      <c r="BW26" s="789"/>
      <c r="BX26" s="789"/>
      <c r="BY26" s="789"/>
      <c r="BZ26" s="789"/>
      <c r="CA26" s="789"/>
      <c r="CB26" s="789"/>
      <c r="CC26" s="789"/>
      <c r="CD26" s="789"/>
      <c r="CE26" s="789"/>
      <c r="CF26" s="789"/>
      <c r="CG26" s="790"/>
      <c r="CH26" s="801">
        <v>256</v>
      </c>
      <c r="CI26" s="802"/>
      <c r="CJ26" s="802"/>
      <c r="CK26" s="802"/>
      <c r="CL26" s="803"/>
      <c r="CM26" s="801">
        <v>67</v>
      </c>
      <c r="CN26" s="802"/>
      <c r="CO26" s="802"/>
      <c r="CP26" s="802"/>
      <c r="CQ26" s="803"/>
      <c r="CR26" s="801" t="s">
        <v>493</v>
      </c>
      <c r="CS26" s="802"/>
      <c r="CT26" s="802"/>
      <c r="CU26" s="802"/>
      <c r="CV26" s="803"/>
      <c r="CW26" s="801">
        <v>110</v>
      </c>
      <c r="CX26" s="802"/>
      <c r="CY26" s="802"/>
      <c r="CZ26" s="802"/>
      <c r="DA26" s="803"/>
      <c r="DB26" s="801" t="s">
        <v>493</v>
      </c>
      <c r="DC26" s="802"/>
      <c r="DD26" s="802"/>
      <c r="DE26" s="802"/>
      <c r="DF26" s="803"/>
      <c r="DG26" s="801" t="s">
        <v>493</v>
      </c>
      <c r="DH26" s="802"/>
      <c r="DI26" s="802"/>
      <c r="DJ26" s="802"/>
      <c r="DK26" s="803"/>
      <c r="DL26" s="801" t="s">
        <v>493</v>
      </c>
      <c r="DM26" s="802"/>
      <c r="DN26" s="802"/>
      <c r="DO26" s="802"/>
      <c r="DP26" s="803"/>
      <c r="DQ26" s="801" t="s">
        <v>554</v>
      </c>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t="s">
        <v>573</v>
      </c>
      <c r="BS27" s="788" t="s">
        <v>582</v>
      </c>
      <c r="BT27" s="789"/>
      <c r="BU27" s="789"/>
      <c r="BV27" s="789"/>
      <c r="BW27" s="789"/>
      <c r="BX27" s="789"/>
      <c r="BY27" s="789"/>
      <c r="BZ27" s="789"/>
      <c r="CA27" s="789"/>
      <c r="CB27" s="789"/>
      <c r="CC27" s="789"/>
      <c r="CD27" s="789"/>
      <c r="CE27" s="789"/>
      <c r="CF27" s="789"/>
      <c r="CG27" s="790"/>
      <c r="CH27" s="801">
        <v>44</v>
      </c>
      <c r="CI27" s="802"/>
      <c r="CJ27" s="802"/>
      <c r="CK27" s="802"/>
      <c r="CL27" s="803"/>
      <c r="CM27" s="801">
        <v>76</v>
      </c>
      <c r="CN27" s="802"/>
      <c r="CO27" s="802"/>
      <c r="CP27" s="802"/>
      <c r="CQ27" s="803"/>
      <c r="CR27" s="801" t="s">
        <v>493</v>
      </c>
      <c r="CS27" s="802"/>
      <c r="CT27" s="802"/>
      <c r="CU27" s="802"/>
      <c r="CV27" s="803"/>
      <c r="CW27" s="801">
        <v>572</v>
      </c>
      <c r="CX27" s="802"/>
      <c r="CY27" s="802"/>
      <c r="CZ27" s="802"/>
      <c r="DA27" s="803"/>
      <c r="DB27" s="801" t="s">
        <v>493</v>
      </c>
      <c r="DC27" s="802"/>
      <c r="DD27" s="802"/>
      <c r="DE27" s="802"/>
      <c r="DF27" s="803"/>
      <c r="DG27" s="801" t="s">
        <v>493</v>
      </c>
      <c r="DH27" s="802"/>
      <c r="DI27" s="802"/>
      <c r="DJ27" s="802"/>
      <c r="DK27" s="803"/>
      <c r="DL27" s="801" t="s">
        <v>493</v>
      </c>
      <c r="DM27" s="802"/>
      <c r="DN27" s="802"/>
      <c r="DO27" s="802"/>
      <c r="DP27" s="803"/>
      <c r="DQ27" s="801">
        <v>22</v>
      </c>
      <c r="DR27" s="802"/>
      <c r="DS27" s="802"/>
      <c r="DT27" s="802"/>
      <c r="DU27" s="803"/>
      <c r="DV27" s="804"/>
      <c r="DW27" s="805"/>
      <c r="DX27" s="805"/>
      <c r="DY27" s="805"/>
      <c r="DZ27" s="806"/>
      <c r="EA27" s="199"/>
    </row>
    <row r="28" spans="1:131" s="200" customFormat="1" ht="26.25" customHeight="1" thickTop="1">
      <c r="A28" s="219">
        <v>1</v>
      </c>
      <c r="B28" s="751" t="s">
        <v>386</v>
      </c>
      <c r="C28" s="752"/>
      <c r="D28" s="752"/>
      <c r="E28" s="752"/>
      <c r="F28" s="752"/>
      <c r="G28" s="752"/>
      <c r="H28" s="752"/>
      <c r="I28" s="752"/>
      <c r="J28" s="752"/>
      <c r="K28" s="752"/>
      <c r="L28" s="752"/>
      <c r="M28" s="752"/>
      <c r="N28" s="752"/>
      <c r="O28" s="752"/>
      <c r="P28" s="753"/>
      <c r="Q28" s="844">
        <v>132457</v>
      </c>
      <c r="R28" s="845"/>
      <c r="S28" s="845"/>
      <c r="T28" s="845"/>
      <c r="U28" s="845"/>
      <c r="V28" s="845">
        <v>131479</v>
      </c>
      <c r="W28" s="845"/>
      <c r="X28" s="845"/>
      <c r="Y28" s="845"/>
      <c r="Z28" s="845"/>
      <c r="AA28" s="845">
        <f>Q28-V28</f>
        <v>978</v>
      </c>
      <c r="AB28" s="845"/>
      <c r="AC28" s="845"/>
      <c r="AD28" s="845"/>
      <c r="AE28" s="846"/>
      <c r="AF28" s="847">
        <v>978</v>
      </c>
      <c r="AG28" s="845"/>
      <c r="AH28" s="845"/>
      <c r="AI28" s="845"/>
      <c r="AJ28" s="848"/>
      <c r="AK28" s="849">
        <v>8867</v>
      </c>
      <c r="AL28" s="850"/>
      <c r="AM28" s="850"/>
      <c r="AN28" s="850"/>
      <c r="AO28" s="850"/>
      <c r="AP28" s="850" t="s">
        <v>552</v>
      </c>
      <c r="AQ28" s="850"/>
      <c r="AR28" s="850"/>
      <c r="AS28" s="850"/>
      <c r="AT28" s="850"/>
      <c r="AU28" s="838" t="s">
        <v>552</v>
      </c>
      <c r="AV28" s="839"/>
      <c r="AW28" s="839"/>
      <c r="AX28" s="839"/>
      <c r="AY28" s="840"/>
      <c r="AZ28" s="841" t="s">
        <v>552</v>
      </c>
      <c r="BA28" s="841"/>
      <c r="BB28" s="841"/>
      <c r="BC28" s="841"/>
      <c r="BD28" s="841"/>
      <c r="BE28" s="842"/>
      <c r="BF28" s="842"/>
      <c r="BG28" s="842"/>
      <c r="BH28" s="842"/>
      <c r="BI28" s="843"/>
      <c r="BJ28" s="205"/>
      <c r="BK28" s="205"/>
      <c r="BL28" s="205"/>
      <c r="BM28" s="205"/>
      <c r="BN28" s="205"/>
      <c r="BO28" s="218"/>
      <c r="BP28" s="218"/>
      <c r="BQ28" s="215">
        <v>22</v>
      </c>
      <c r="BR28" s="216" t="s">
        <v>573</v>
      </c>
      <c r="BS28" s="788" t="s">
        <v>583</v>
      </c>
      <c r="BT28" s="789"/>
      <c r="BU28" s="789"/>
      <c r="BV28" s="789"/>
      <c r="BW28" s="789"/>
      <c r="BX28" s="789"/>
      <c r="BY28" s="789"/>
      <c r="BZ28" s="789"/>
      <c r="CA28" s="789"/>
      <c r="CB28" s="789"/>
      <c r="CC28" s="789"/>
      <c r="CD28" s="789"/>
      <c r="CE28" s="789"/>
      <c r="CF28" s="789"/>
      <c r="CG28" s="790"/>
      <c r="CH28" s="801">
        <v>23</v>
      </c>
      <c r="CI28" s="802"/>
      <c r="CJ28" s="802"/>
      <c r="CK28" s="802"/>
      <c r="CL28" s="803"/>
      <c r="CM28" s="801">
        <v>36</v>
      </c>
      <c r="CN28" s="802"/>
      <c r="CO28" s="802"/>
      <c r="CP28" s="802"/>
      <c r="CQ28" s="803"/>
      <c r="CR28" s="801" t="s">
        <v>493</v>
      </c>
      <c r="CS28" s="802"/>
      <c r="CT28" s="802"/>
      <c r="CU28" s="802"/>
      <c r="CV28" s="803"/>
      <c r="CW28" s="801">
        <v>241</v>
      </c>
      <c r="CX28" s="802"/>
      <c r="CY28" s="802"/>
      <c r="CZ28" s="802"/>
      <c r="DA28" s="803"/>
      <c r="DB28" s="801" t="s">
        <v>493</v>
      </c>
      <c r="DC28" s="802"/>
      <c r="DD28" s="802"/>
      <c r="DE28" s="802"/>
      <c r="DF28" s="803"/>
      <c r="DG28" s="801" t="s">
        <v>493</v>
      </c>
      <c r="DH28" s="802"/>
      <c r="DI28" s="802"/>
      <c r="DJ28" s="802"/>
      <c r="DK28" s="803"/>
      <c r="DL28" s="801" t="s">
        <v>493</v>
      </c>
      <c r="DM28" s="802"/>
      <c r="DN28" s="802"/>
      <c r="DO28" s="802"/>
      <c r="DP28" s="803"/>
      <c r="DQ28" s="801">
        <v>16</v>
      </c>
      <c r="DR28" s="802"/>
      <c r="DS28" s="802"/>
      <c r="DT28" s="802"/>
      <c r="DU28" s="803"/>
      <c r="DV28" s="804"/>
      <c r="DW28" s="805"/>
      <c r="DX28" s="805"/>
      <c r="DY28" s="805"/>
      <c r="DZ28" s="806"/>
      <c r="EA28" s="199"/>
    </row>
    <row r="29" spans="1:131" s="200" customFormat="1" ht="26.25" customHeight="1">
      <c r="A29" s="219">
        <v>2</v>
      </c>
      <c r="B29" s="775" t="s">
        <v>387</v>
      </c>
      <c r="C29" s="776"/>
      <c r="D29" s="776"/>
      <c r="E29" s="776"/>
      <c r="F29" s="776"/>
      <c r="G29" s="776"/>
      <c r="H29" s="776"/>
      <c r="I29" s="776"/>
      <c r="J29" s="776"/>
      <c r="K29" s="776"/>
      <c r="L29" s="776"/>
      <c r="M29" s="776"/>
      <c r="N29" s="776"/>
      <c r="O29" s="776"/>
      <c r="P29" s="777"/>
      <c r="Q29" s="778">
        <v>76057</v>
      </c>
      <c r="R29" s="779"/>
      <c r="S29" s="779"/>
      <c r="T29" s="779"/>
      <c r="U29" s="779"/>
      <c r="V29" s="779">
        <v>74567</v>
      </c>
      <c r="W29" s="779"/>
      <c r="X29" s="779"/>
      <c r="Y29" s="779"/>
      <c r="Z29" s="779"/>
      <c r="AA29" s="779">
        <f t="shared" ref="AA29:AA33" si="0">Q29-V29</f>
        <v>1490</v>
      </c>
      <c r="AB29" s="779"/>
      <c r="AC29" s="779"/>
      <c r="AD29" s="779"/>
      <c r="AE29" s="780"/>
      <c r="AF29" s="781">
        <v>1490</v>
      </c>
      <c r="AG29" s="782"/>
      <c r="AH29" s="782"/>
      <c r="AI29" s="782"/>
      <c r="AJ29" s="783"/>
      <c r="AK29" s="853">
        <v>9634</v>
      </c>
      <c r="AL29" s="854"/>
      <c r="AM29" s="854"/>
      <c r="AN29" s="854"/>
      <c r="AO29" s="854"/>
      <c r="AP29" s="854" t="s">
        <v>552</v>
      </c>
      <c r="AQ29" s="854"/>
      <c r="AR29" s="854"/>
      <c r="AS29" s="854"/>
      <c r="AT29" s="854"/>
      <c r="AU29" s="855" t="s">
        <v>552</v>
      </c>
      <c r="AV29" s="856"/>
      <c r="AW29" s="856"/>
      <c r="AX29" s="856"/>
      <c r="AY29" s="853"/>
      <c r="AZ29" s="857" t="s">
        <v>552</v>
      </c>
      <c r="BA29" s="857"/>
      <c r="BB29" s="857"/>
      <c r="BC29" s="857"/>
      <c r="BD29" s="857"/>
      <c r="BE29" s="851"/>
      <c r="BF29" s="851"/>
      <c r="BG29" s="851"/>
      <c r="BH29" s="851"/>
      <c r="BI29" s="852"/>
      <c r="BJ29" s="205"/>
      <c r="BK29" s="205"/>
      <c r="BL29" s="205"/>
      <c r="BM29" s="205"/>
      <c r="BN29" s="205"/>
      <c r="BO29" s="218"/>
      <c r="BP29" s="218"/>
      <c r="BQ29" s="215">
        <v>23</v>
      </c>
      <c r="BR29" s="216" t="s">
        <v>573</v>
      </c>
      <c r="BS29" s="788" t="s">
        <v>584</v>
      </c>
      <c r="BT29" s="789"/>
      <c r="BU29" s="789"/>
      <c r="BV29" s="789"/>
      <c r="BW29" s="789"/>
      <c r="BX29" s="789"/>
      <c r="BY29" s="789"/>
      <c r="BZ29" s="789"/>
      <c r="CA29" s="789"/>
      <c r="CB29" s="789"/>
      <c r="CC29" s="789"/>
      <c r="CD29" s="789"/>
      <c r="CE29" s="789"/>
      <c r="CF29" s="789"/>
      <c r="CG29" s="790"/>
      <c r="CH29" s="801">
        <v>18</v>
      </c>
      <c r="CI29" s="802"/>
      <c r="CJ29" s="802"/>
      <c r="CK29" s="802"/>
      <c r="CL29" s="803"/>
      <c r="CM29" s="801" t="s">
        <v>554</v>
      </c>
      <c r="CN29" s="802"/>
      <c r="CO29" s="802"/>
      <c r="CP29" s="802"/>
      <c r="CQ29" s="803"/>
      <c r="CR29" s="801" t="s">
        <v>493</v>
      </c>
      <c r="CS29" s="802"/>
      <c r="CT29" s="802"/>
      <c r="CU29" s="802"/>
      <c r="CV29" s="803"/>
      <c r="CW29" s="801">
        <v>179</v>
      </c>
      <c r="CX29" s="802"/>
      <c r="CY29" s="802"/>
      <c r="CZ29" s="802"/>
      <c r="DA29" s="803"/>
      <c r="DB29" s="801" t="s">
        <v>493</v>
      </c>
      <c r="DC29" s="802"/>
      <c r="DD29" s="802"/>
      <c r="DE29" s="802"/>
      <c r="DF29" s="803"/>
      <c r="DG29" s="801" t="s">
        <v>493</v>
      </c>
      <c r="DH29" s="802"/>
      <c r="DI29" s="802"/>
      <c r="DJ29" s="802"/>
      <c r="DK29" s="803"/>
      <c r="DL29" s="801" t="s">
        <v>493</v>
      </c>
      <c r="DM29" s="802"/>
      <c r="DN29" s="802"/>
      <c r="DO29" s="802"/>
      <c r="DP29" s="803"/>
      <c r="DQ29" s="801">
        <v>22</v>
      </c>
      <c r="DR29" s="802"/>
      <c r="DS29" s="802"/>
      <c r="DT29" s="802"/>
      <c r="DU29" s="803"/>
      <c r="DV29" s="804"/>
      <c r="DW29" s="805"/>
      <c r="DX29" s="805"/>
      <c r="DY29" s="805"/>
      <c r="DZ29" s="806"/>
      <c r="EA29" s="199"/>
    </row>
    <row r="30" spans="1:131" s="200" customFormat="1" ht="26.25" customHeight="1">
      <c r="A30" s="219">
        <v>3</v>
      </c>
      <c r="B30" s="775" t="s">
        <v>388</v>
      </c>
      <c r="C30" s="776"/>
      <c r="D30" s="776"/>
      <c r="E30" s="776"/>
      <c r="F30" s="776"/>
      <c r="G30" s="776"/>
      <c r="H30" s="776"/>
      <c r="I30" s="776"/>
      <c r="J30" s="776"/>
      <c r="K30" s="776"/>
      <c r="L30" s="776"/>
      <c r="M30" s="776"/>
      <c r="N30" s="776"/>
      <c r="O30" s="776"/>
      <c r="P30" s="777"/>
      <c r="Q30" s="778">
        <v>20792</v>
      </c>
      <c r="R30" s="779"/>
      <c r="S30" s="779"/>
      <c r="T30" s="779"/>
      <c r="U30" s="779"/>
      <c r="V30" s="779">
        <v>20746</v>
      </c>
      <c r="W30" s="779"/>
      <c r="X30" s="779"/>
      <c r="Y30" s="779"/>
      <c r="Z30" s="779"/>
      <c r="AA30" s="779">
        <f t="shared" si="0"/>
        <v>46</v>
      </c>
      <c r="AB30" s="779"/>
      <c r="AC30" s="779"/>
      <c r="AD30" s="779"/>
      <c r="AE30" s="780"/>
      <c r="AF30" s="781">
        <v>46</v>
      </c>
      <c r="AG30" s="782"/>
      <c r="AH30" s="782"/>
      <c r="AI30" s="782"/>
      <c r="AJ30" s="783"/>
      <c r="AK30" s="853">
        <v>10915</v>
      </c>
      <c r="AL30" s="854"/>
      <c r="AM30" s="854"/>
      <c r="AN30" s="854"/>
      <c r="AO30" s="854"/>
      <c r="AP30" s="854" t="s">
        <v>552</v>
      </c>
      <c r="AQ30" s="854"/>
      <c r="AR30" s="854"/>
      <c r="AS30" s="854"/>
      <c r="AT30" s="854"/>
      <c r="AU30" s="855" t="s">
        <v>552</v>
      </c>
      <c r="AV30" s="856"/>
      <c r="AW30" s="856"/>
      <c r="AX30" s="856"/>
      <c r="AY30" s="853"/>
      <c r="AZ30" s="857" t="s">
        <v>552</v>
      </c>
      <c r="BA30" s="857"/>
      <c r="BB30" s="857"/>
      <c r="BC30" s="857"/>
      <c r="BD30" s="857"/>
      <c r="BE30" s="851"/>
      <c r="BF30" s="851"/>
      <c r="BG30" s="851"/>
      <c r="BH30" s="851"/>
      <c r="BI30" s="852"/>
      <c r="BJ30" s="205"/>
      <c r="BK30" s="205"/>
      <c r="BL30" s="205"/>
      <c r="BM30" s="205"/>
      <c r="BN30" s="205"/>
      <c r="BO30" s="218"/>
      <c r="BP30" s="218"/>
      <c r="BQ30" s="215">
        <v>24</v>
      </c>
      <c r="BR30" s="216" t="s">
        <v>573</v>
      </c>
      <c r="BS30" s="788" t="s">
        <v>585</v>
      </c>
      <c r="BT30" s="789"/>
      <c r="BU30" s="789"/>
      <c r="BV30" s="789"/>
      <c r="BW30" s="789"/>
      <c r="BX30" s="789"/>
      <c r="BY30" s="789"/>
      <c r="BZ30" s="789"/>
      <c r="CA30" s="789"/>
      <c r="CB30" s="789"/>
      <c r="CC30" s="789"/>
      <c r="CD30" s="789"/>
      <c r="CE30" s="789"/>
      <c r="CF30" s="789"/>
      <c r="CG30" s="790"/>
      <c r="CH30" s="801">
        <v>194</v>
      </c>
      <c r="CI30" s="802"/>
      <c r="CJ30" s="802"/>
      <c r="CK30" s="802"/>
      <c r="CL30" s="803"/>
      <c r="CM30" s="801" t="s">
        <v>554</v>
      </c>
      <c r="CN30" s="802"/>
      <c r="CO30" s="802"/>
      <c r="CP30" s="802"/>
      <c r="CQ30" s="803"/>
      <c r="CR30" s="801" t="s">
        <v>493</v>
      </c>
      <c r="CS30" s="802"/>
      <c r="CT30" s="802"/>
      <c r="CU30" s="802"/>
      <c r="CV30" s="803"/>
      <c r="CW30" s="801">
        <v>1184</v>
      </c>
      <c r="CX30" s="802"/>
      <c r="CY30" s="802"/>
      <c r="CZ30" s="802"/>
      <c r="DA30" s="803"/>
      <c r="DB30" s="801" t="s">
        <v>493</v>
      </c>
      <c r="DC30" s="802"/>
      <c r="DD30" s="802"/>
      <c r="DE30" s="802"/>
      <c r="DF30" s="803"/>
      <c r="DG30" s="801" t="s">
        <v>493</v>
      </c>
      <c r="DH30" s="802"/>
      <c r="DI30" s="802"/>
      <c r="DJ30" s="802"/>
      <c r="DK30" s="803"/>
      <c r="DL30" s="801" t="s">
        <v>493</v>
      </c>
      <c r="DM30" s="802"/>
      <c r="DN30" s="802"/>
      <c r="DO30" s="802"/>
      <c r="DP30" s="803"/>
      <c r="DQ30" s="801" t="s">
        <v>554</v>
      </c>
      <c r="DR30" s="802"/>
      <c r="DS30" s="802"/>
      <c r="DT30" s="802"/>
      <c r="DU30" s="803"/>
      <c r="DV30" s="804"/>
      <c r="DW30" s="805"/>
      <c r="DX30" s="805"/>
      <c r="DY30" s="805"/>
      <c r="DZ30" s="806"/>
      <c r="EA30" s="199"/>
    </row>
    <row r="31" spans="1:131" s="200" customFormat="1" ht="26.25" customHeight="1">
      <c r="A31" s="219">
        <v>4</v>
      </c>
      <c r="B31" s="775" t="s">
        <v>389</v>
      </c>
      <c r="C31" s="776"/>
      <c r="D31" s="776"/>
      <c r="E31" s="776"/>
      <c r="F31" s="776"/>
      <c r="G31" s="776"/>
      <c r="H31" s="776"/>
      <c r="I31" s="776"/>
      <c r="J31" s="776"/>
      <c r="K31" s="776"/>
      <c r="L31" s="776"/>
      <c r="M31" s="776"/>
      <c r="N31" s="776"/>
      <c r="O31" s="776"/>
      <c r="P31" s="777"/>
      <c r="Q31" s="778">
        <v>30510</v>
      </c>
      <c r="R31" s="779"/>
      <c r="S31" s="779"/>
      <c r="T31" s="779"/>
      <c r="U31" s="779"/>
      <c r="V31" s="779">
        <v>24254</v>
      </c>
      <c r="W31" s="779"/>
      <c r="X31" s="779"/>
      <c r="Y31" s="779"/>
      <c r="Z31" s="779"/>
      <c r="AA31" s="779">
        <f t="shared" si="0"/>
        <v>6256</v>
      </c>
      <c r="AB31" s="779"/>
      <c r="AC31" s="779"/>
      <c r="AD31" s="779"/>
      <c r="AE31" s="780"/>
      <c r="AF31" s="781">
        <v>13851</v>
      </c>
      <c r="AG31" s="782"/>
      <c r="AH31" s="782"/>
      <c r="AI31" s="782"/>
      <c r="AJ31" s="783"/>
      <c r="AK31" s="853">
        <v>66</v>
      </c>
      <c r="AL31" s="854"/>
      <c r="AM31" s="854"/>
      <c r="AN31" s="854"/>
      <c r="AO31" s="854"/>
      <c r="AP31" s="854">
        <v>53619</v>
      </c>
      <c r="AQ31" s="854"/>
      <c r="AR31" s="854"/>
      <c r="AS31" s="854"/>
      <c r="AT31" s="854"/>
      <c r="AU31" s="854">
        <v>54</v>
      </c>
      <c r="AV31" s="854"/>
      <c r="AW31" s="854"/>
      <c r="AX31" s="854"/>
      <c r="AY31" s="854"/>
      <c r="AZ31" s="857" t="s">
        <v>554</v>
      </c>
      <c r="BA31" s="857"/>
      <c r="BB31" s="857"/>
      <c r="BC31" s="857"/>
      <c r="BD31" s="857"/>
      <c r="BE31" s="851" t="s">
        <v>390</v>
      </c>
      <c r="BF31" s="851"/>
      <c r="BG31" s="851"/>
      <c r="BH31" s="851"/>
      <c r="BI31" s="852"/>
      <c r="BJ31" s="205"/>
      <c r="BK31" s="205"/>
      <c r="BL31" s="205"/>
      <c r="BM31" s="205"/>
      <c r="BN31" s="205"/>
      <c r="BO31" s="218"/>
      <c r="BP31" s="218"/>
      <c r="BQ31" s="215">
        <v>25</v>
      </c>
      <c r="BR31" s="216" t="s">
        <v>573</v>
      </c>
      <c r="BS31" s="788" t="s">
        <v>586</v>
      </c>
      <c r="BT31" s="789"/>
      <c r="BU31" s="789"/>
      <c r="BV31" s="789"/>
      <c r="BW31" s="789"/>
      <c r="BX31" s="789"/>
      <c r="BY31" s="789"/>
      <c r="BZ31" s="789"/>
      <c r="CA31" s="789"/>
      <c r="CB31" s="789"/>
      <c r="CC31" s="789"/>
      <c r="CD31" s="789"/>
      <c r="CE31" s="789"/>
      <c r="CF31" s="789"/>
      <c r="CG31" s="790"/>
      <c r="CH31" s="801">
        <v>199</v>
      </c>
      <c r="CI31" s="802"/>
      <c r="CJ31" s="802"/>
      <c r="CK31" s="802"/>
      <c r="CL31" s="803"/>
      <c r="CM31" s="801">
        <v>202</v>
      </c>
      <c r="CN31" s="802"/>
      <c r="CO31" s="802"/>
      <c r="CP31" s="802"/>
      <c r="CQ31" s="803"/>
      <c r="CR31" s="801" t="s">
        <v>493</v>
      </c>
      <c r="CS31" s="802"/>
      <c r="CT31" s="802"/>
      <c r="CU31" s="802"/>
      <c r="CV31" s="803"/>
      <c r="CW31" s="801">
        <v>293</v>
      </c>
      <c r="CX31" s="802"/>
      <c r="CY31" s="802"/>
      <c r="CZ31" s="802"/>
      <c r="DA31" s="803"/>
      <c r="DB31" s="801" t="s">
        <v>493</v>
      </c>
      <c r="DC31" s="802"/>
      <c r="DD31" s="802"/>
      <c r="DE31" s="802"/>
      <c r="DF31" s="803"/>
      <c r="DG31" s="801" t="s">
        <v>493</v>
      </c>
      <c r="DH31" s="802"/>
      <c r="DI31" s="802"/>
      <c r="DJ31" s="802"/>
      <c r="DK31" s="803"/>
      <c r="DL31" s="801" t="s">
        <v>493</v>
      </c>
      <c r="DM31" s="802"/>
      <c r="DN31" s="802"/>
      <c r="DO31" s="802"/>
      <c r="DP31" s="803"/>
      <c r="DQ31" s="801">
        <v>41</v>
      </c>
      <c r="DR31" s="802"/>
      <c r="DS31" s="802"/>
      <c r="DT31" s="802"/>
      <c r="DU31" s="803"/>
      <c r="DV31" s="804"/>
      <c r="DW31" s="805"/>
      <c r="DX31" s="805"/>
      <c r="DY31" s="805"/>
      <c r="DZ31" s="806"/>
      <c r="EA31" s="199"/>
    </row>
    <row r="32" spans="1:131" s="200" customFormat="1" ht="26.25" customHeight="1">
      <c r="A32" s="219">
        <v>5</v>
      </c>
      <c r="B32" s="775" t="s">
        <v>391</v>
      </c>
      <c r="C32" s="776"/>
      <c r="D32" s="776"/>
      <c r="E32" s="776"/>
      <c r="F32" s="776"/>
      <c r="G32" s="776"/>
      <c r="H32" s="776"/>
      <c r="I32" s="776"/>
      <c r="J32" s="776"/>
      <c r="K32" s="776"/>
      <c r="L32" s="776"/>
      <c r="M32" s="776"/>
      <c r="N32" s="776"/>
      <c r="O32" s="776"/>
      <c r="P32" s="777"/>
      <c r="Q32" s="778">
        <v>15891</v>
      </c>
      <c r="R32" s="779"/>
      <c r="S32" s="779"/>
      <c r="T32" s="779"/>
      <c r="U32" s="779"/>
      <c r="V32" s="779">
        <v>15771</v>
      </c>
      <c r="W32" s="779"/>
      <c r="X32" s="779"/>
      <c r="Y32" s="779"/>
      <c r="Z32" s="779"/>
      <c r="AA32" s="779">
        <f t="shared" si="0"/>
        <v>120</v>
      </c>
      <c r="AB32" s="779"/>
      <c r="AC32" s="779"/>
      <c r="AD32" s="779"/>
      <c r="AE32" s="780"/>
      <c r="AF32" s="781">
        <v>6558</v>
      </c>
      <c r="AG32" s="782"/>
      <c r="AH32" s="782"/>
      <c r="AI32" s="782"/>
      <c r="AJ32" s="783"/>
      <c r="AK32" s="853">
        <v>1611</v>
      </c>
      <c r="AL32" s="854"/>
      <c r="AM32" s="854"/>
      <c r="AN32" s="854"/>
      <c r="AO32" s="854"/>
      <c r="AP32" s="854">
        <v>2895</v>
      </c>
      <c r="AQ32" s="854"/>
      <c r="AR32" s="854"/>
      <c r="AS32" s="854"/>
      <c r="AT32" s="854"/>
      <c r="AU32" s="854">
        <v>1665</v>
      </c>
      <c r="AV32" s="854"/>
      <c r="AW32" s="854"/>
      <c r="AX32" s="854"/>
      <c r="AY32" s="854"/>
      <c r="AZ32" s="857" t="s">
        <v>554</v>
      </c>
      <c r="BA32" s="857"/>
      <c r="BB32" s="857"/>
      <c r="BC32" s="857"/>
      <c r="BD32" s="857"/>
      <c r="BE32" s="851" t="s">
        <v>390</v>
      </c>
      <c r="BF32" s="851"/>
      <c r="BG32" s="851"/>
      <c r="BH32" s="851"/>
      <c r="BI32" s="852"/>
      <c r="BJ32" s="205"/>
      <c r="BK32" s="205"/>
      <c r="BL32" s="205"/>
      <c r="BM32" s="205"/>
      <c r="BN32" s="205"/>
      <c r="BO32" s="218"/>
      <c r="BP32" s="218"/>
      <c r="BQ32" s="215">
        <v>26</v>
      </c>
      <c r="BR32" s="216" t="s">
        <v>573</v>
      </c>
      <c r="BS32" s="788" t="s">
        <v>587</v>
      </c>
      <c r="BT32" s="789"/>
      <c r="BU32" s="789"/>
      <c r="BV32" s="789"/>
      <c r="BW32" s="789"/>
      <c r="BX32" s="789"/>
      <c r="BY32" s="789"/>
      <c r="BZ32" s="789"/>
      <c r="CA32" s="789"/>
      <c r="CB32" s="789"/>
      <c r="CC32" s="789"/>
      <c r="CD32" s="789"/>
      <c r="CE32" s="789"/>
      <c r="CF32" s="789"/>
      <c r="CG32" s="790"/>
      <c r="CH32" s="801">
        <v>26</v>
      </c>
      <c r="CI32" s="802"/>
      <c r="CJ32" s="802"/>
      <c r="CK32" s="802"/>
      <c r="CL32" s="803"/>
      <c r="CM32" s="801">
        <v>229</v>
      </c>
      <c r="CN32" s="802"/>
      <c r="CO32" s="802"/>
      <c r="CP32" s="802"/>
      <c r="CQ32" s="803"/>
      <c r="CR32" s="801" t="s">
        <v>493</v>
      </c>
      <c r="CS32" s="802"/>
      <c r="CT32" s="802"/>
      <c r="CU32" s="802"/>
      <c r="CV32" s="803"/>
      <c r="CW32" s="801">
        <v>94</v>
      </c>
      <c r="CX32" s="802"/>
      <c r="CY32" s="802"/>
      <c r="CZ32" s="802"/>
      <c r="DA32" s="803"/>
      <c r="DB32" s="801" t="s">
        <v>493</v>
      </c>
      <c r="DC32" s="802"/>
      <c r="DD32" s="802"/>
      <c r="DE32" s="802"/>
      <c r="DF32" s="803"/>
      <c r="DG32" s="801" t="s">
        <v>493</v>
      </c>
      <c r="DH32" s="802"/>
      <c r="DI32" s="802"/>
      <c r="DJ32" s="802"/>
      <c r="DK32" s="803"/>
      <c r="DL32" s="801" t="s">
        <v>493</v>
      </c>
      <c r="DM32" s="802"/>
      <c r="DN32" s="802"/>
      <c r="DO32" s="802"/>
      <c r="DP32" s="803"/>
      <c r="DQ32" s="801">
        <v>33</v>
      </c>
      <c r="DR32" s="802"/>
      <c r="DS32" s="802"/>
      <c r="DT32" s="802"/>
      <c r="DU32" s="803"/>
      <c r="DV32" s="804"/>
      <c r="DW32" s="805"/>
      <c r="DX32" s="805"/>
      <c r="DY32" s="805"/>
      <c r="DZ32" s="806"/>
      <c r="EA32" s="199"/>
    </row>
    <row r="33" spans="1:131" s="200" customFormat="1" ht="26.25" customHeight="1">
      <c r="A33" s="219">
        <v>6</v>
      </c>
      <c r="B33" s="775" t="s">
        <v>392</v>
      </c>
      <c r="C33" s="776"/>
      <c r="D33" s="776"/>
      <c r="E33" s="776"/>
      <c r="F33" s="776"/>
      <c r="G33" s="776"/>
      <c r="H33" s="776"/>
      <c r="I33" s="776"/>
      <c r="J33" s="776"/>
      <c r="K33" s="776"/>
      <c r="L33" s="776"/>
      <c r="M33" s="776"/>
      <c r="N33" s="776"/>
      <c r="O33" s="776"/>
      <c r="P33" s="777"/>
      <c r="Q33" s="778">
        <v>24101</v>
      </c>
      <c r="R33" s="779"/>
      <c r="S33" s="779"/>
      <c r="T33" s="779"/>
      <c r="U33" s="779"/>
      <c r="V33" s="779">
        <v>22872</v>
      </c>
      <c r="W33" s="779"/>
      <c r="X33" s="779"/>
      <c r="Y33" s="779"/>
      <c r="Z33" s="779"/>
      <c r="AA33" s="779">
        <f t="shared" si="0"/>
        <v>1229</v>
      </c>
      <c r="AB33" s="779"/>
      <c r="AC33" s="779"/>
      <c r="AD33" s="779"/>
      <c r="AE33" s="780"/>
      <c r="AF33" s="781">
        <v>3272</v>
      </c>
      <c r="AG33" s="782"/>
      <c r="AH33" s="782"/>
      <c r="AI33" s="782"/>
      <c r="AJ33" s="783"/>
      <c r="AK33" s="853">
        <v>4774</v>
      </c>
      <c r="AL33" s="854"/>
      <c r="AM33" s="854"/>
      <c r="AN33" s="854"/>
      <c r="AO33" s="854"/>
      <c r="AP33" s="854">
        <v>180027</v>
      </c>
      <c r="AQ33" s="854"/>
      <c r="AR33" s="854"/>
      <c r="AS33" s="854"/>
      <c r="AT33" s="854"/>
      <c r="AU33" s="854">
        <v>49687</v>
      </c>
      <c r="AV33" s="854"/>
      <c r="AW33" s="854"/>
      <c r="AX33" s="854"/>
      <c r="AY33" s="854"/>
      <c r="AZ33" s="857" t="s">
        <v>554</v>
      </c>
      <c r="BA33" s="857"/>
      <c r="BB33" s="857"/>
      <c r="BC33" s="857"/>
      <c r="BD33" s="857"/>
      <c r="BE33" s="851" t="s">
        <v>390</v>
      </c>
      <c r="BF33" s="851"/>
      <c r="BG33" s="851"/>
      <c r="BH33" s="851"/>
      <c r="BI33" s="852"/>
      <c r="BJ33" s="205"/>
      <c r="BK33" s="205"/>
      <c r="BL33" s="205"/>
      <c r="BM33" s="205"/>
      <c r="BN33" s="205"/>
      <c r="BO33" s="218"/>
      <c r="BP33" s="218"/>
      <c r="BQ33" s="215">
        <v>27</v>
      </c>
      <c r="BR33" s="216" t="s">
        <v>573</v>
      </c>
      <c r="BS33" s="788" t="s">
        <v>588</v>
      </c>
      <c r="BT33" s="789"/>
      <c r="BU33" s="789"/>
      <c r="BV33" s="789"/>
      <c r="BW33" s="789"/>
      <c r="BX33" s="789"/>
      <c r="BY33" s="789"/>
      <c r="BZ33" s="789"/>
      <c r="CA33" s="789"/>
      <c r="CB33" s="789"/>
      <c r="CC33" s="789"/>
      <c r="CD33" s="789"/>
      <c r="CE33" s="789"/>
      <c r="CF33" s="789"/>
      <c r="CG33" s="790"/>
      <c r="CH33" s="801">
        <v>128</v>
      </c>
      <c r="CI33" s="802"/>
      <c r="CJ33" s="802"/>
      <c r="CK33" s="802"/>
      <c r="CL33" s="803"/>
      <c r="CM33" s="801">
        <v>98</v>
      </c>
      <c r="CN33" s="802"/>
      <c r="CO33" s="802"/>
      <c r="CP33" s="802"/>
      <c r="CQ33" s="803"/>
      <c r="CR33" s="801" t="s">
        <v>493</v>
      </c>
      <c r="CS33" s="802"/>
      <c r="CT33" s="802"/>
      <c r="CU33" s="802"/>
      <c r="CV33" s="803"/>
      <c r="CW33" s="801">
        <v>369</v>
      </c>
      <c r="CX33" s="802"/>
      <c r="CY33" s="802"/>
      <c r="CZ33" s="802"/>
      <c r="DA33" s="803"/>
      <c r="DB33" s="801" t="s">
        <v>493</v>
      </c>
      <c r="DC33" s="802"/>
      <c r="DD33" s="802"/>
      <c r="DE33" s="802"/>
      <c r="DF33" s="803"/>
      <c r="DG33" s="801" t="s">
        <v>493</v>
      </c>
      <c r="DH33" s="802"/>
      <c r="DI33" s="802"/>
      <c r="DJ33" s="802"/>
      <c r="DK33" s="803"/>
      <c r="DL33" s="801" t="s">
        <v>493</v>
      </c>
      <c r="DM33" s="802"/>
      <c r="DN33" s="802"/>
      <c r="DO33" s="802"/>
      <c r="DP33" s="803"/>
      <c r="DQ33" s="801">
        <v>45</v>
      </c>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278</v>
      </c>
      <c r="R34" s="779"/>
      <c r="S34" s="779"/>
      <c r="T34" s="779"/>
      <c r="U34" s="779"/>
      <c r="V34" s="779">
        <v>278</v>
      </c>
      <c r="W34" s="779"/>
      <c r="X34" s="779"/>
      <c r="Y34" s="779"/>
      <c r="Z34" s="779"/>
      <c r="AA34" s="779" t="s">
        <v>593</v>
      </c>
      <c r="AB34" s="779"/>
      <c r="AC34" s="779"/>
      <c r="AD34" s="779"/>
      <c r="AE34" s="780"/>
      <c r="AF34" s="781" t="s">
        <v>112</v>
      </c>
      <c r="AG34" s="782"/>
      <c r="AH34" s="782"/>
      <c r="AI34" s="782"/>
      <c r="AJ34" s="783"/>
      <c r="AK34" s="853">
        <v>149</v>
      </c>
      <c r="AL34" s="854"/>
      <c r="AM34" s="854"/>
      <c r="AN34" s="854"/>
      <c r="AO34" s="854"/>
      <c r="AP34" s="854" t="s">
        <v>553</v>
      </c>
      <c r="AQ34" s="854"/>
      <c r="AR34" s="854"/>
      <c r="AS34" s="854"/>
      <c r="AT34" s="854"/>
      <c r="AU34" s="854" t="s">
        <v>554</v>
      </c>
      <c r="AV34" s="854"/>
      <c r="AW34" s="854"/>
      <c r="AX34" s="854"/>
      <c r="AY34" s="854"/>
      <c r="AZ34" s="857" t="s">
        <v>555</v>
      </c>
      <c r="BA34" s="857"/>
      <c r="BB34" s="857"/>
      <c r="BC34" s="857"/>
      <c r="BD34" s="857"/>
      <c r="BE34" s="851" t="s">
        <v>394</v>
      </c>
      <c r="BF34" s="851"/>
      <c r="BG34" s="851"/>
      <c r="BH34" s="851"/>
      <c r="BI34" s="852"/>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592</v>
      </c>
      <c r="C35" s="776"/>
      <c r="D35" s="776"/>
      <c r="E35" s="776"/>
      <c r="F35" s="776"/>
      <c r="G35" s="776"/>
      <c r="H35" s="776"/>
      <c r="I35" s="776"/>
      <c r="J35" s="776"/>
      <c r="K35" s="776"/>
      <c r="L35" s="776"/>
      <c r="M35" s="776"/>
      <c r="N35" s="776"/>
      <c r="O35" s="776"/>
      <c r="P35" s="777"/>
      <c r="Q35" s="778">
        <v>3157</v>
      </c>
      <c r="R35" s="779"/>
      <c r="S35" s="779"/>
      <c r="T35" s="779"/>
      <c r="U35" s="779"/>
      <c r="V35" s="779">
        <v>2747</v>
      </c>
      <c r="W35" s="779"/>
      <c r="X35" s="779"/>
      <c r="Y35" s="779"/>
      <c r="Z35" s="779"/>
      <c r="AA35" s="780">
        <f>Q35-V35</f>
        <v>410</v>
      </c>
      <c r="AB35" s="782"/>
      <c r="AC35" s="782"/>
      <c r="AD35" s="782"/>
      <c r="AE35" s="783"/>
      <c r="AF35" s="781" t="s">
        <v>112</v>
      </c>
      <c r="AG35" s="782"/>
      <c r="AH35" s="782"/>
      <c r="AI35" s="782"/>
      <c r="AJ35" s="783"/>
      <c r="AK35" s="853">
        <v>2632</v>
      </c>
      <c r="AL35" s="854"/>
      <c r="AM35" s="854"/>
      <c r="AN35" s="854"/>
      <c r="AO35" s="854"/>
      <c r="AP35" s="854">
        <v>5339</v>
      </c>
      <c r="AQ35" s="854"/>
      <c r="AR35" s="854"/>
      <c r="AS35" s="854"/>
      <c r="AT35" s="854"/>
      <c r="AU35" s="854">
        <v>6189</v>
      </c>
      <c r="AV35" s="854"/>
      <c r="AW35" s="854"/>
      <c r="AX35" s="854"/>
      <c r="AY35" s="854"/>
      <c r="AZ35" s="857" t="s">
        <v>554</v>
      </c>
      <c r="BA35" s="857"/>
      <c r="BB35" s="857"/>
      <c r="BC35" s="857"/>
      <c r="BD35" s="857"/>
      <c r="BE35" s="851" t="s">
        <v>394</v>
      </c>
      <c r="BF35" s="851"/>
      <c r="BG35" s="851"/>
      <c r="BH35" s="851"/>
      <c r="BI35" s="852"/>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3"/>
      <c r="AL36" s="854"/>
      <c r="AM36" s="854"/>
      <c r="AN36" s="854"/>
      <c r="AO36" s="854"/>
      <c r="AP36" s="854"/>
      <c r="AQ36" s="854"/>
      <c r="AR36" s="854"/>
      <c r="AS36" s="854"/>
      <c r="AT36" s="854"/>
      <c r="AU36" s="854"/>
      <c r="AV36" s="854"/>
      <c r="AW36" s="854"/>
      <c r="AX36" s="854"/>
      <c r="AY36" s="854"/>
      <c r="AZ36" s="857"/>
      <c r="BA36" s="857"/>
      <c r="BB36" s="857"/>
      <c r="BC36" s="857"/>
      <c r="BD36" s="857"/>
      <c r="BE36" s="851"/>
      <c r="BF36" s="851"/>
      <c r="BG36" s="851"/>
      <c r="BH36" s="851"/>
      <c r="BI36" s="852"/>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3"/>
      <c r="AL37" s="854"/>
      <c r="AM37" s="854"/>
      <c r="AN37" s="854"/>
      <c r="AO37" s="854"/>
      <c r="AP37" s="854"/>
      <c r="AQ37" s="854"/>
      <c r="AR37" s="854"/>
      <c r="AS37" s="854"/>
      <c r="AT37" s="854"/>
      <c r="AU37" s="854"/>
      <c r="AV37" s="854"/>
      <c r="AW37" s="854"/>
      <c r="AX37" s="854"/>
      <c r="AY37" s="854"/>
      <c r="AZ37" s="857"/>
      <c r="BA37" s="857"/>
      <c r="BB37" s="857"/>
      <c r="BC37" s="857"/>
      <c r="BD37" s="857"/>
      <c r="BE37" s="851"/>
      <c r="BF37" s="851"/>
      <c r="BG37" s="851"/>
      <c r="BH37" s="851"/>
      <c r="BI37" s="852"/>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3"/>
      <c r="AL38" s="854"/>
      <c r="AM38" s="854"/>
      <c r="AN38" s="854"/>
      <c r="AO38" s="854"/>
      <c r="AP38" s="854"/>
      <c r="AQ38" s="854"/>
      <c r="AR38" s="854"/>
      <c r="AS38" s="854"/>
      <c r="AT38" s="854"/>
      <c r="AU38" s="854"/>
      <c r="AV38" s="854"/>
      <c r="AW38" s="854"/>
      <c r="AX38" s="854"/>
      <c r="AY38" s="854"/>
      <c r="AZ38" s="857"/>
      <c r="BA38" s="857"/>
      <c r="BB38" s="857"/>
      <c r="BC38" s="857"/>
      <c r="BD38" s="857"/>
      <c r="BE38" s="851"/>
      <c r="BF38" s="851"/>
      <c r="BG38" s="851"/>
      <c r="BH38" s="851"/>
      <c r="BI38" s="852"/>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3"/>
      <c r="AL39" s="854"/>
      <c r="AM39" s="854"/>
      <c r="AN39" s="854"/>
      <c r="AO39" s="854"/>
      <c r="AP39" s="854"/>
      <c r="AQ39" s="854"/>
      <c r="AR39" s="854"/>
      <c r="AS39" s="854"/>
      <c r="AT39" s="854"/>
      <c r="AU39" s="854"/>
      <c r="AV39" s="854"/>
      <c r="AW39" s="854"/>
      <c r="AX39" s="854"/>
      <c r="AY39" s="854"/>
      <c r="AZ39" s="857"/>
      <c r="BA39" s="857"/>
      <c r="BB39" s="857"/>
      <c r="BC39" s="857"/>
      <c r="BD39" s="857"/>
      <c r="BE39" s="851"/>
      <c r="BF39" s="851"/>
      <c r="BG39" s="851"/>
      <c r="BH39" s="851"/>
      <c r="BI39" s="852"/>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3"/>
      <c r="AL40" s="854"/>
      <c r="AM40" s="854"/>
      <c r="AN40" s="854"/>
      <c r="AO40" s="854"/>
      <c r="AP40" s="854"/>
      <c r="AQ40" s="854"/>
      <c r="AR40" s="854"/>
      <c r="AS40" s="854"/>
      <c r="AT40" s="854"/>
      <c r="AU40" s="854"/>
      <c r="AV40" s="854"/>
      <c r="AW40" s="854"/>
      <c r="AX40" s="854"/>
      <c r="AY40" s="854"/>
      <c r="AZ40" s="857"/>
      <c r="BA40" s="857"/>
      <c r="BB40" s="857"/>
      <c r="BC40" s="857"/>
      <c r="BD40" s="857"/>
      <c r="BE40" s="851"/>
      <c r="BF40" s="851"/>
      <c r="BG40" s="851"/>
      <c r="BH40" s="851"/>
      <c r="BI40" s="852"/>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3"/>
      <c r="AL41" s="854"/>
      <c r="AM41" s="854"/>
      <c r="AN41" s="854"/>
      <c r="AO41" s="854"/>
      <c r="AP41" s="854"/>
      <c r="AQ41" s="854"/>
      <c r="AR41" s="854"/>
      <c r="AS41" s="854"/>
      <c r="AT41" s="854"/>
      <c r="AU41" s="854"/>
      <c r="AV41" s="854"/>
      <c r="AW41" s="854"/>
      <c r="AX41" s="854"/>
      <c r="AY41" s="854"/>
      <c r="AZ41" s="857"/>
      <c r="BA41" s="857"/>
      <c r="BB41" s="857"/>
      <c r="BC41" s="857"/>
      <c r="BD41" s="857"/>
      <c r="BE41" s="851"/>
      <c r="BF41" s="851"/>
      <c r="BG41" s="851"/>
      <c r="BH41" s="851"/>
      <c r="BI41" s="852"/>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3"/>
      <c r="AL42" s="854"/>
      <c r="AM42" s="854"/>
      <c r="AN42" s="854"/>
      <c r="AO42" s="854"/>
      <c r="AP42" s="854"/>
      <c r="AQ42" s="854"/>
      <c r="AR42" s="854"/>
      <c r="AS42" s="854"/>
      <c r="AT42" s="854"/>
      <c r="AU42" s="854"/>
      <c r="AV42" s="854"/>
      <c r="AW42" s="854"/>
      <c r="AX42" s="854"/>
      <c r="AY42" s="854"/>
      <c r="AZ42" s="857"/>
      <c r="BA42" s="857"/>
      <c r="BB42" s="857"/>
      <c r="BC42" s="857"/>
      <c r="BD42" s="857"/>
      <c r="BE42" s="851"/>
      <c r="BF42" s="851"/>
      <c r="BG42" s="851"/>
      <c r="BH42" s="851"/>
      <c r="BI42" s="852"/>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3"/>
      <c r="AL43" s="854"/>
      <c r="AM43" s="854"/>
      <c r="AN43" s="854"/>
      <c r="AO43" s="854"/>
      <c r="AP43" s="854"/>
      <c r="AQ43" s="854"/>
      <c r="AR43" s="854"/>
      <c r="AS43" s="854"/>
      <c r="AT43" s="854"/>
      <c r="AU43" s="854"/>
      <c r="AV43" s="854"/>
      <c r="AW43" s="854"/>
      <c r="AX43" s="854"/>
      <c r="AY43" s="854"/>
      <c r="AZ43" s="857"/>
      <c r="BA43" s="857"/>
      <c r="BB43" s="857"/>
      <c r="BC43" s="857"/>
      <c r="BD43" s="857"/>
      <c r="BE43" s="851"/>
      <c r="BF43" s="851"/>
      <c r="BG43" s="851"/>
      <c r="BH43" s="851"/>
      <c r="BI43" s="852"/>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3"/>
      <c r="AL44" s="854"/>
      <c r="AM44" s="854"/>
      <c r="AN44" s="854"/>
      <c r="AO44" s="854"/>
      <c r="AP44" s="854"/>
      <c r="AQ44" s="854"/>
      <c r="AR44" s="854"/>
      <c r="AS44" s="854"/>
      <c r="AT44" s="854"/>
      <c r="AU44" s="854"/>
      <c r="AV44" s="854"/>
      <c r="AW44" s="854"/>
      <c r="AX44" s="854"/>
      <c r="AY44" s="854"/>
      <c r="AZ44" s="857"/>
      <c r="BA44" s="857"/>
      <c r="BB44" s="857"/>
      <c r="BC44" s="857"/>
      <c r="BD44" s="857"/>
      <c r="BE44" s="851"/>
      <c r="BF44" s="851"/>
      <c r="BG44" s="851"/>
      <c r="BH44" s="851"/>
      <c r="BI44" s="852"/>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3"/>
      <c r="AL45" s="854"/>
      <c r="AM45" s="854"/>
      <c r="AN45" s="854"/>
      <c r="AO45" s="854"/>
      <c r="AP45" s="854"/>
      <c r="AQ45" s="854"/>
      <c r="AR45" s="854"/>
      <c r="AS45" s="854"/>
      <c r="AT45" s="854"/>
      <c r="AU45" s="854"/>
      <c r="AV45" s="854"/>
      <c r="AW45" s="854"/>
      <c r="AX45" s="854"/>
      <c r="AY45" s="854"/>
      <c r="AZ45" s="857"/>
      <c r="BA45" s="857"/>
      <c r="BB45" s="857"/>
      <c r="BC45" s="857"/>
      <c r="BD45" s="857"/>
      <c r="BE45" s="851"/>
      <c r="BF45" s="851"/>
      <c r="BG45" s="851"/>
      <c r="BH45" s="851"/>
      <c r="BI45" s="852"/>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3"/>
      <c r="AL46" s="854"/>
      <c r="AM46" s="854"/>
      <c r="AN46" s="854"/>
      <c r="AO46" s="854"/>
      <c r="AP46" s="854"/>
      <c r="AQ46" s="854"/>
      <c r="AR46" s="854"/>
      <c r="AS46" s="854"/>
      <c r="AT46" s="854"/>
      <c r="AU46" s="854"/>
      <c r="AV46" s="854"/>
      <c r="AW46" s="854"/>
      <c r="AX46" s="854"/>
      <c r="AY46" s="854"/>
      <c r="AZ46" s="857"/>
      <c r="BA46" s="857"/>
      <c r="BB46" s="857"/>
      <c r="BC46" s="857"/>
      <c r="BD46" s="857"/>
      <c r="BE46" s="851"/>
      <c r="BF46" s="851"/>
      <c r="BG46" s="851"/>
      <c r="BH46" s="851"/>
      <c r="BI46" s="852"/>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3"/>
      <c r="AL47" s="854"/>
      <c r="AM47" s="854"/>
      <c r="AN47" s="854"/>
      <c r="AO47" s="854"/>
      <c r="AP47" s="854"/>
      <c r="AQ47" s="854"/>
      <c r="AR47" s="854"/>
      <c r="AS47" s="854"/>
      <c r="AT47" s="854"/>
      <c r="AU47" s="854"/>
      <c r="AV47" s="854"/>
      <c r="AW47" s="854"/>
      <c r="AX47" s="854"/>
      <c r="AY47" s="854"/>
      <c r="AZ47" s="857"/>
      <c r="BA47" s="857"/>
      <c r="BB47" s="857"/>
      <c r="BC47" s="857"/>
      <c r="BD47" s="857"/>
      <c r="BE47" s="851"/>
      <c r="BF47" s="851"/>
      <c r="BG47" s="851"/>
      <c r="BH47" s="851"/>
      <c r="BI47" s="852"/>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3"/>
      <c r="AL48" s="854"/>
      <c r="AM48" s="854"/>
      <c r="AN48" s="854"/>
      <c r="AO48" s="854"/>
      <c r="AP48" s="854"/>
      <c r="AQ48" s="854"/>
      <c r="AR48" s="854"/>
      <c r="AS48" s="854"/>
      <c r="AT48" s="854"/>
      <c r="AU48" s="854"/>
      <c r="AV48" s="854"/>
      <c r="AW48" s="854"/>
      <c r="AX48" s="854"/>
      <c r="AY48" s="854"/>
      <c r="AZ48" s="857"/>
      <c r="BA48" s="857"/>
      <c r="BB48" s="857"/>
      <c r="BC48" s="857"/>
      <c r="BD48" s="857"/>
      <c r="BE48" s="851"/>
      <c r="BF48" s="851"/>
      <c r="BG48" s="851"/>
      <c r="BH48" s="851"/>
      <c r="BI48" s="852"/>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3"/>
      <c r="AL49" s="854"/>
      <c r="AM49" s="854"/>
      <c r="AN49" s="854"/>
      <c r="AO49" s="854"/>
      <c r="AP49" s="854"/>
      <c r="AQ49" s="854"/>
      <c r="AR49" s="854"/>
      <c r="AS49" s="854"/>
      <c r="AT49" s="854"/>
      <c r="AU49" s="854"/>
      <c r="AV49" s="854"/>
      <c r="AW49" s="854"/>
      <c r="AX49" s="854"/>
      <c r="AY49" s="854"/>
      <c r="AZ49" s="857"/>
      <c r="BA49" s="857"/>
      <c r="BB49" s="857"/>
      <c r="BC49" s="857"/>
      <c r="BD49" s="857"/>
      <c r="BE49" s="851"/>
      <c r="BF49" s="851"/>
      <c r="BG49" s="851"/>
      <c r="BH49" s="851"/>
      <c r="BI49" s="852"/>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8"/>
      <c r="R50" s="859"/>
      <c r="S50" s="859"/>
      <c r="T50" s="859"/>
      <c r="U50" s="859"/>
      <c r="V50" s="859"/>
      <c r="W50" s="859"/>
      <c r="X50" s="859"/>
      <c r="Y50" s="859"/>
      <c r="Z50" s="859"/>
      <c r="AA50" s="859"/>
      <c r="AB50" s="859"/>
      <c r="AC50" s="859"/>
      <c r="AD50" s="859"/>
      <c r="AE50" s="860"/>
      <c r="AF50" s="781"/>
      <c r="AG50" s="782"/>
      <c r="AH50" s="782"/>
      <c r="AI50" s="782"/>
      <c r="AJ50" s="783"/>
      <c r="AK50" s="861"/>
      <c r="AL50" s="859"/>
      <c r="AM50" s="859"/>
      <c r="AN50" s="859"/>
      <c r="AO50" s="859"/>
      <c r="AP50" s="859"/>
      <c r="AQ50" s="859"/>
      <c r="AR50" s="859"/>
      <c r="AS50" s="859"/>
      <c r="AT50" s="859"/>
      <c r="AU50" s="859"/>
      <c r="AV50" s="859"/>
      <c r="AW50" s="859"/>
      <c r="AX50" s="859"/>
      <c r="AY50" s="859"/>
      <c r="AZ50" s="862"/>
      <c r="BA50" s="862"/>
      <c r="BB50" s="862"/>
      <c r="BC50" s="862"/>
      <c r="BD50" s="862"/>
      <c r="BE50" s="851"/>
      <c r="BF50" s="851"/>
      <c r="BG50" s="851"/>
      <c r="BH50" s="851"/>
      <c r="BI50" s="852"/>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8"/>
      <c r="R51" s="859"/>
      <c r="S51" s="859"/>
      <c r="T51" s="859"/>
      <c r="U51" s="859"/>
      <c r="V51" s="859"/>
      <c r="W51" s="859"/>
      <c r="X51" s="859"/>
      <c r="Y51" s="859"/>
      <c r="Z51" s="859"/>
      <c r="AA51" s="859"/>
      <c r="AB51" s="859"/>
      <c r="AC51" s="859"/>
      <c r="AD51" s="859"/>
      <c r="AE51" s="860"/>
      <c r="AF51" s="781"/>
      <c r="AG51" s="782"/>
      <c r="AH51" s="782"/>
      <c r="AI51" s="782"/>
      <c r="AJ51" s="783"/>
      <c r="AK51" s="861"/>
      <c r="AL51" s="859"/>
      <c r="AM51" s="859"/>
      <c r="AN51" s="859"/>
      <c r="AO51" s="859"/>
      <c r="AP51" s="859"/>
      <c r="AQ51" s="859"/>
      <c r="AR51" s="859"/>
      <c r="AS51" s="859"/>
      <c r="AT51" s="859"/>
      <c r="AU51" s="859"/>
      <c r="AV51" s="859"/>
      <c r="AW51" s="859"/>
      <c r="AX51" s="859"/>
      <c r="AY51" s="859"/>
      <c r="AZ51" s="862"/>
      <c r="BA51" s="862"/>
      <c r="BB51" s="862"/>
      <c r="BC51" s="862"/>
      <c r="BD51" s="862"/>
      <c r="BE51" s="851"/>
      <c r="BF51" s="851"/>
      <c r="BG51" s="851"/>
      <c r="BH51" s="851"/>
      <c r="BI51" s="852"/>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8"/>
      <c r="R52" s="859"/>
      <c r="S52" s="859"/>
      <c r="T52" s="859"/>
      <c r="U52" s="859"/>
      <c r="V52" s="859"/>
      <c r="W52" s="859"/>
      <c r="X52" s="859"/>
      <c r="Y52" s="859"/>
      <c r="Z52" s="859"/>
      <c r="AA52" s="859"/>
      <c r="AB52" s="859"/>
      <c r="AC52" s="859"/>
      <c r="AD52" s="859"/>
      <c r="AE52" s="860"/>
      <c r="AF52" s="781"/>
      <c r="AG52" s="782"/>
      <c r="AH52" s="782"/>
      <c r="AI52" s="782"/>
      <c r="AJ52" s="783"/>
      <c r="AK52" s="861"/>
      <c r="AL52" s="859"/>
      <c r="AM52" s="859"/>
      <c r="AN52" s="859"/>
      <c r="AO52" s="859"/>
      <c r="AP52" s="859"/>
      <c r="AQ52" s="859"/>
      <c r="AR52" s="859"/>
      <c r="AS52" s="859"/>
      <c r="AT52" s="859"/>
      <c r="AU52" s="859"/>
      <c r="AV52" s="859"/>
      <c r="AW52" s="859"/>
      <c r="AX52" s="859"/>
      <c r="AY52" s="859"/>
      <c r="AZ52" s="862"/>
      <c r="BA52" s="862"/>
      <c r="BB52" s="862"/>
      <c r="BC52" s="862"/>
      <c r="BD52" s="862"/>
      <c r="BE52" s="851"/>
      <c r="BF52" s="851"/>
      <c r="BG52" s="851"/>
      <c r="BH52" s="851"/>
      <c r="BI52" s="852"/>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8"/>
      <c r="R53" s="859"/>
      <c r="S53" s="859"/>
      <c r="T53" s="859"/>
      <c r="U53" s="859"/>
      <c r="V53" s="859"/>
      <c r="W53" s="859"/>
      <c r="X53" s="859"/>
      <c r="Y53" s="859"/>
      <c r="Z53" s="859"/>
      <c r="AA53" s="859"/>
      <c r="AB53" s="859"/>
      <c r="AC53" s="859"/>
      <c r="AD53" s="859"/>
      <c r="AE53" s="860"/>
      <c r="AF53" s="781"/>
      <c r="AG53" s="782"/>
      <c r="AH53" s="782"/>
      <c r="AI53" s="782"/>
      <c r="AJ53" s="783"/>
      <c r="AK53" s="861"/>
      <c r="AL53" s="859"/>
      <c r="AM53" s="859"/>
      <c r="AN53" s="859"/>
      <c r="AO53" s="859"/>
      <c r="AP53" s="859"/>
      <c r="AQ53" s="859"/>
      <c r="AR53" s="859"/>
      <c r="AS53" s="859"/>
      <c r="AT53" s="859"/>
      <c r="AU53" s="859"/>
      <c r="AV53" s="859"/>
      <c r="AW53" s="859"/>
      <c r="AX53" s="859"/>
      <c r="AY53" s="859"/>
      <c r="AZ53" s="862"/>
      <c r="BA53" s="862"/>
      <c r="BB53" s="862"/>
      <c r="BC53" s="862"/>
      <c r="BD53" s="862"/>
      <c r="BE53" s="851"/>
      <c r="BF53" s="851"/>
      <c r="BG53" s="851"/>
      <c r="BH53" s="851"/>
      <c r="BI53" s="852"/>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8"/>
      <c r="R54" s="859"/>
      <c r="S54" s="859"/>
      <c r="T54" s="859"/>
      <c r="U54" s="859"/>
      <c r="V54" s="859"/>
      <c r="W54" s="859"/>
      <c r="X54" s="859"/>
      <c r="Y54" s="859"/>
      <c r="Z54" s="859"/>
      <c r="AA54" s="859"/>
      <c r="AB54" s="859"/>
      <c r="AC54" s="859"/>
      <c r="AD54" s="859"/>
      <c r="AE54" s="860"/>
      <c r="AF54" s="781"/>
      <c r="AG54" s="782"/>
      <c r="AH54" s="782"/>
      <c r="AI54" s="782"/>
      <c r="AJ54" s="783"/>
      <c r="AK54" s="861"/>
      <c r="AL54" s="859"/>
      <c r="AM54" s="859"/>
      <c r="AN54" s="859"/>
      <c r="AO54" s="859"/>
      <c r="AP54" s="859"/>
      <c r="AQ54" s="859"/>
      <c r="AR54" s="859"/>
      <c r="AS54" s="859"/>
      <c r="AT54" s="859"/>
      <c r="AU54" s="859"/>
      <c r="AV54" s="859"/>
      <c r="AW54" s="859"/>
      <c r="AX54" s="859"/>
      <c r="AY54" s="859"/>
      <c r="AZ54" s="862"/>
      <c r="BA54" s="862"/>
      <c r="BB54" s="862"/>
      <c r="BC54" s="862"/>
      <c r="BD54" s="862"/>
      <c r="BE54" s="851"/>
      <c r="BF54" s="851"/>
      <c r="BG54" s="851"/>
      <c r="BH54" s="851"/>
      <c r="BI54" s="852"/>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8"/>
      <c r="R55" s="859"/>
      <c r="S55" s="859"/>
      <c r="T55" s="859"/>
      <c r="U55" s="859"/>
      <c r="V55" s="859"/>
      <c r="W55" s="859"/>
      <c r="X55" s="859"/>
      <c r="Y55" s="859"/>
      <c r="Z55" s="859"/>
      <c r="AA55" s="859"/>
      <c r="AB55" s="859"/>
      <c r="AC55" s="859"/>
      <c r="AD55" s="859"/>
      <c r="AE55" s="860"/>
      <c r="AF55" s="781"/>
      <c r="AG55" s="782"/>
      <c r="AH55" s="782"/>
      <c r="AI55" s="782"/>
      <c r="AJ55" s="783"/>
      <c r="AK55" s="861"/>
      <c r="AL55" s="859"/>
      <c r="AM55" s="859"/>
      <c r="AN55" s="859"/>
      <c r="AO55" s="859"/>
      <c r="AP55" s="859"/>
      <c r="AQ55" s="859"/>
      <c r="AR55" s="859"/>
      <c r="AS55" s="859"/>
      <c r="AT55" s="859"/>
      <c r="AU55" s="859"/>
      <c r="AV55" s="859"/>
      <c r="AW55" s="859"/>
      <c r="AX55" s="859"/>
      <c r="AY55" s="859"/>
      <c r="AZ55" s="862"/>
      <c r="BA55" s="862"/>
      <c r="BB55" s="862"/>
      <c r="BC55" s="862"/>
      <c r="BD55" s="862"/>
      <c r="BE55" s="851"/>
      <c r="BF55" s="851"/>
      <c r="BG55" s="851"/>
      <c r="BH55" s="851"/>
      <c r="BI55" s="852"/>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8"/>
      <c r="R56" s="859"/>
      <c r="S56" s="859"/>
      <c r="T56" s="859"/>
      <c r="U56" s="859"/>
      <c r="V56" s="859"/>
      <c r="W56" s="859"/>
      <c r="X56" s="859"/>
      <c r="Y56" s="859"/>
      <c r="Z56" s="859"/>
      <c r="AA56" s="859"/>
      <c r="AB56" s="859"/>
      <c r="AC56" s="859"/>
      <c r="AD56" s="859"/>
      <c r="AE56" s="860"/>
      <c r="AF56" s="781"/>
      <c r="AG56" s="782"/>
      <c r="AH56" s="782"/>
      <c r="AI56" s="782"/>
      <c r="AJ56" s="783"/>
      <c r="AK56" s="861"/>
      <c r="AL56" s="859"/>
      <c r="AM56" s="859"/>
      <c r="AN56" s="859"/>
      <c r="AO56" s="859"/>
      <c r="AP56" s="859"/>
      <c r="AQ56" s="859"/>
      <c r="AR56" s="859"/>
      <c r="AS56" s="859"/>
      <c r="AT56" s="859"/>
      <c r="AU56" s="859"/>
      <c r="AV56" s="859"/>
      <c r="AW56" s="859"/>
      <c r="AX56" s="859"/>
      <c r="AY56" s="859"/>
      <c r="AZ56" s="862"/>
      <c r="BA56" s="862"/>
      <c r="BB56" s="862"/>
      <c r="BC56" s="862"/>
      <c r="BD56" s="862"/>
      <c r="BE56" s="851"/>
      <c r="BF56" s="851"/>
      <c r="BG56" s="851"/>
      <c r="BH56" s="851"/>
      <c r="BI56" s="852"/>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8"/>
      <c r="R57" s="859"/>
      <c r="S57" s="859"/>
      <c r="T57" s="859"/>
      <c r="U57" s="859"/>
      <c r="V57" s="859"/>
      <c r="W57" s="859"/>
      <c r="X57" s="859"/>
      <c r="Y57" s="859"/>
      <c r="Z57" s="859"/>
      <c r="AA57" s="859"/>
      <c r="AB57" s="859"/>
      <c r="AC57" s="859"/>
      <c r="AD57" s="859"/>
      <c r="AE57" s="860"/>
      <c r="AF57" s="781"/>
      <c r="AG57" s="782"/>
      <c r="AH57" s="782"/>
      <c r="AI57" s="782"/>
      <c r="AJ57" s="783"/>
      <c r="AK57" s="861"/>
      <c r="AL57" s="859"/>
      <c r="AM57" s="859"/>
      <c r="AN57" s="859"/>
      <c r="AO57" s="859"/>
      <c r="AP57" s="859"/>
      <c r="AQ57" s="859"/>
      <c r="AR57" s="859"/>
      <c r="AS57" s="859"/>
      <c r="AT57" s="859"/>
      <c r="AU57" s="859"/>
      <c r="AV57" s="859"/>
      <c r="AW57" s="859"/>
      <c r="AX57" s="859"/>
      <c r="AY57" s="859"/>
      <c r="AZ57" s="862"/>
      <c r="BA57" s="862"/>
      <c r="BB57" s="862"/>
      <c r="BC57" s="862"/>
      <c r="BD57" s="862"/>
      <c r="BE57" s="851"/>
      <c r="BF57" s="851"/>
      <c r="BG57" s="851"/>
      <c r="BH57" s="851"/>
      <c r="BI57" s="852"/>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8"/>
      <c r="R58" s="859"/>
      <c r="S58" s="859"/>
      <c r="T58" s="859"/>
      <c r="U58" s="859"/>
      <c r="V58" s="859"/>
      <c r="W58" s="859"/>
      <c r="X58" s="859"/>
      <c r="Y58" s="859"/>
      <c r="Z58" s="859"/>
      <c r="AA58" s="859"/>
      <c r="AB58" s="859"/>
      <c r="AC58" s="859"/>
      <c r="AD58" s="859"/>
      <c r="AE58" s="860"/>
      <c r="AF58" s="781"/>
      <c r="AG58" s="782"/>
      <c r="AH58" s="782"/>
      <c r="AI58" s="782"/>
      <c r="AJ58" s="783"/>
      <c r="AK58" s="861"/>
      <c r="AL58" s="859"/>
      <c r="AM58" s="859"/>
      <c r="AN58" s="859"/>
      <c r="AO58" s="859"/>
      <c r="AP58" s="859"/>
      <c r="AQ58" s="859"/>
      <c r="AR58" s="859"/>
      <c r="AS58" s="859"/>
      <c r="AT58" s="859"/>
      <c r="AU58" s="859"/>
      <c r="AV58" s="859"/>
      <c r="AW58" s="859"/>
      <c r="AX58" s="859"/>
      <c r="AY58" s="859"/>
      <c r="AZ58" s="862"/>
      <c r="BA58" s="862"/>
      <c r="BB58" s="862"/>
      <c r="BC58" s="862"/>
      <c r="BD58" s="862"/>
      <c r="BE58" s="851"/>
      <c r="BF58" s="851"/>
      <c r="BG58" s="851"/>
      <c r="BH58" s="851"/>
      <c r="BI58" s="852"/>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8"/>
      <c r="R59" s="859"/>
      <c r="S59" s="859"/>
      <c r="T59" s="859"/>
      <c r="U59" s="859"/>
      <c r="V59" s="859"/>
      <c r="W59" s="859"/>
      <c r="X59" s="859"/>
      <c r="Y59" s="859"/>
      <c r="Z59" s="859"/>
      <c r="AA59" s="859"/>
      <c r="AB59" s="859"/>
      <c r="AC59" s="859"/>
      <c r="AD59" s="859"/>
      <c r="AE59" s="860"/>
      <c r="AF59" s="781"/>
      <c r="AG59" s="782"/>
      <c r="AH59" s="782"/>
      <c r="AI59" s="782"/>
      <c r="AJ59" s="783"/>
      <c r="AK59" s="861"/>
      <c r="AL59" s="859"/>
      <c r="AM59" s="859"/>
      <c r="AN59" s="859"/>
      <c r="AO59" s="859"/>
      <c r="AP59" s="859"/>
      <c r="AQ59" s="859"/>
      <c r="AR59" s="859"/>
      <c r="AS59" s="859"/>
      <c r="AT59" s="859"/>
      <c r="AU59" s="859"/>
      <c r="AV59" s="859"/>
      <c r="AW59" s="859"/>
      <c r="AX59" s="859"/>
      <c r="AY59" s="859"/>
      <c r="AZ59" s="862"/>
      <c r="BA59" s="862"/>
      <c r="BB59" s="862"/>
      <c r="BC59" s="862"/>
      <c r="BD59" s="862"/>
      <c r="BE59" s="851"/>
      <c r="BF59" s="851"/>
      <c r="BG59" s="851"/>
      <c r="BH59" s="851"/>
      <c r="BI59" s="852"/>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8"/>
      <c r="R60" s="859"/>
      <c r="S60" s="859"/>
      <c r="T60" s="859"/>
      <c r="U60" s="859"/>
      <c r="V60" s="859"/>
      <c r="W60" s="859"/>
      <c r="X60" s="859"/>
      <c r="Y60" s="859"/>
      <c r="Z60" s="859"/>
      <c r="AA60" s="859"/>
      <c r="AB60" s="859"/>
      <c r="AC60" s="859"/>
      <c r="AD60" s="859"/>
      <c r="AE60" s="860"/>
      <c r="AF60" s="781"/>
      <c r="AG60" s="782"/>
      <c r="AH60" s="782"/>
      <c r="AI60" s="782"/>
      <c r="AJ60" s="783"/>
      <c r="AK60" s="861"/>
      <c r="AL60" s="859"/>
      <c r="AM60" s="859"/>
      <c r="AN60" s="859"/>
      <c r="AO60" s="859"/>
      <c r="AP60" s="859"/>
      <c r="AQ60" s="859"/>
      <c r="AR60" s="859"/>
      <c r="AS60" s="859"/>
      <c r="AT60" s="859"/>
      <c r="AU60" s="859"/>
      <c r="AV60" s="859"/>
      <c r="AW60" s="859"/>
      <c r="AX60" s="859"/>
      <c r="AY60" s="859"/>
      <c r="AZ60" s="862"/>
      <c r="BA60" s="862"/>
      <c r="BB60" s="862"/>
      <c r="BC60" s="862"/>
      <c r="BD60" s="862"/>
      <c r="BE60" s="851"/>
      <c r="BF60" s="851"/>
      <c r="BG60" s="851"/>
      <c r="BH60" s="851"/>
      <c r="BI60" s="852"/>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8"/>
      <c r="R61" s="859"/>
      <c r="S61" s="859"/>
      <c r="T61" s="859"/>
      <c r="U61" s="859"/>
      <c r="V61" s="859"/>
      <c r="W61" s="859"/>
      <c r="X61" s="859"/>
      <c r="Y61" s="859"/>
      <c r="Z61" s="859"/>
      <c r="AA61" s="859"/>
      <c r="AB61" s="859"/>
      <c r="AC61" s="859"/>
      <c r="AD61" s="859"/>
      <c r="AE61" s="860"/>
      <c r="AF61" s="781"/>
      <c r="AG61" s="782"/>
      <c r="AH61" s="782"/>
      <c r="AI61" s="782"/>
      <c r="AJ61" s="783"/>
      <c r="AK61" s="861"/>
      <c r="AL61" s="859"/>
      <c r="AM61" s="859"/>
      <c r="AN61" s="859"/>
      <c r="AO61" s="859"/>
      <c r="AP61" s="859"/>
      <c r="AQ61" s="859"/>
      <c r="AR61" s="859"/>
      <c r="AS61" s="859"/>
      <c r="AT61" s="859"/>
      <c r="AU61" s="859"/>
      <c r="AV61" s="859"/>
      <c r="AW61" s="859"/>
      <c r="AX61" s="859"/>
      <c r="AY61" s="859"/>
      <c r="AZ61" s="862"/>
      <c r="BA61" s="862"/>
      <c r="BB61" s="862"/>
      <c r="BC61" s="862"/>
      <c r="BD61" s="862"/>
      <c r="BE61" s="851"/>
      <c r="BF61" s="851"/>
      <c r="BG61" s="851"/>
      <c r="BH61" s="851"/>
      <c r="BI61" s="852"/>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8"/>
      <c r="R62" s="859"/>
      <c r="S62" s="859"/>
      <c r="T62" s="859"/>
      <c r="U62" s="859"/>
      <c r="V62" s="859"/>
      <c r="W62" s="859"/>
      <c r="X62" s="859"/>
      <c r="Y62" s="859"/>
      <c r="Z62" s="859"/>
      <c r="AA62" s="859"/>
      <c r="AB62" s="859"/>
      <c r="AC62" s="859"/>
      <c r="AD62" s="859"/>
      <c r="AE62" s="860"/>
      <c r="AF62" s="781"/>
      <c r="AG62" s="782"/>
      <c r="AH62" s="782"/>
      <c r="AI62" s="782"/>
      <c r="AJ62" s="783"/>
      <c r="AK62" s="861"/>
      <c r="AL62" s="859"/>
      <c r="AM62" s="859"/>
      <c r="AN62" s="859"/>
      <c r="AO62" s="859"/>
      <c r="AP62" s="859"/>
      <c r="AQ62" s="859"/>
      <c r="AR62" s="859"/>
      <c r="AS62" s="859"/>
      <c r="AT62" s="859"/>
      <c r="AU62" s="859"/>
      <c r="AV62" s="859"/>
      <c r="AW62" s="859"/>
      <c r="AX62" s="859"/>
      <c r="AY62" s="859"/>
      <c r="AZ62" s="862"/>
      <c r="BA62" s="862"/>
      <c r="BB62" s="862"/>
      <c r="BC62" s="862"/>
      <c r="BD62" s="862"/>
      <c r="BE62" s="851"/>
      <c r="BF62" s="851"/>
      <c r="BG62" s="851"/>
      <c r="BH62" s="851"/>
      <c r="BI62" s="852"/>
      <c r="BJ62" s="870"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373</v>
      </c>
      <c r="B63" s="810" t="s">
        <v>396</v>
      </c>
      <c r="C63" s="811"/>
      <c r="D63" s="811"/>
      <c r="E63" s="811"/>
      <c r="F63" s="811"/>
      <c r="G63" s="811"/>
      <c r="H63" s="811"/>
      <c r="I63" s="811"/>
      <c r="J63" s="811"/>
      <c r="K63" s="811"/>
      <c r="L63" s="811"/>
      <c r="M63" s="811"/>
      <c r="N63" s="811"/>
      <c r="O63" s="811"/>
      <c r="P63" s="812"/>
      <c r="Q63" s="863"/>
      <c r="R63" s="864"/>
      <c r="S63" s="864"/>
      <c r="T63" s="864"/>
      <c r="U63" s="864"/>
      <c r="V63" s="864"/>
      <c r="W63" s="864"/>
      <c r="X63" s="864"/>
      <c r="Y63" s="864"/>
      <c r="Z63" s="864"/>
      <c r="AA63" s="864"/>
      <c r="AB63" s="864"/>
      <c r="AC63" s="864"/>
      <c r="AD63" s="864"/>
      <c r="AE63" s="865"/>
      <c r="AF63" s="866">
        <v>26195</v>
      </c>
      <c r="AG63" s="867"/>
      <c r="AH63" s="867"/>
      <c r="AI63" s="867"/>
      <c r="AJ63" s="868"/>
      <c r="AK63" s="869"/>
      <c r="AL63" s="864"/>
      <c r="AM63" s="864"/>
      <c r="AN63" s="864"/>
      <c r="AO63" s="864"/>
      <c r="AP63" s="867">
        <v>241880</v>
      </c>
      <c r="AQ63" s="867"/>
      <c r="AR63" s="867"/>
      <c r="AS63" s="867"/>
      <c r="AT63" s="867"/>
      <c r="AU63" s="867">
        <v>57595</v>
      </c>
      <c r="AV63" s="867"/>
      <c r="AW63" s="867"/>
      <c r="AX63" s="867"/>
      <c r="AY63" s="867"/>
      <c r="AZ63" s="871"/>
      <c r="BA63" s="871"/>
      <c r="BB63" s="871"/>
      <c r="BC63" s="871"/>
      <c r="BD63" s="871"/>
      <c r="BE63" s="872"/>
      <c r="BF63" s="872"/>
      <c r="BG63" s="872"/>
      <c r="BH63" s="872"/>
      <c r="BI63" s="873"/>
      <c r="BJ63" s="874" t="s">
        <v>112</v>
      </c>
      <c r="BK63" s="875"/>
      <c r="BL63" s="875"/>
      <c r="BM63" s="875"/>
      <c r="BN63" s="876"/>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399</v>
      </c>
      <c r="R66" s="738"/>
      <c r="S66" s="738"/>
      <c r="T66" s="738"/>
      <c r="U66" s="739"/>
      <c r="V66" s="737" t="s">
        <v>400</v>
      </c>
      <c r="W66" s="738"/>
      <c r="X66" s="738"/>
      <c r="Y66" s="738"/>
      <c r="Z66" s="739"/>
      <c r="AA66" s="737" t="s">
        <v>401</v>
      </c>
      <c r="AB66" s="738"/>
      <c r="AC66" s="738"/>
      <c r="AD66" s="738"/>
      <c r="AE66" s="739"/>
      <c r="AF66" s="877" t="s">
        <v>402</v>
      </c>
      <c r="AG66" s="833"/>
      <c r="AH66" s="833"/>
      <c r="AI66" s="833"/>
      <c r="AJ66" s="878"/>
      <c r="AK66" s="737" t="s">
        <v>403</v>
      </c>
      <c r="AL66" s="761"/>
      <c r="AM66" s="761"/>
      <c r="AN66" s="761"/>
      <c r="AO66" s="762"/>
      <c r="AP66" s="737" t="s">
        <v>404</v>
      </c>
      <c r="AQ66" s="738"/>
      <c r="AR66" s="738"/>
      <c r="AS66" s="738"/>
      <c r="AT66" s="739"/>
      <c r="AU66" s="737" t="s">
        <v>405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9"/>
      <c r="AG67" s="836"/>
      <c r="AH67" s="836"/>
      <c r="AI67" s="836"/>
      <c r="AJ67" s="880"/>
      <c r="AK67" s="881"/>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c r="A68" s="211">
        <v>1</v>
      </c>
      <c r="B68" s="894" t="s">
        <v>556</v>
      </c>
      <c r="C68" s="895"/>
      <c r="D68" s="895"/>
      <c r="E68" s="895"/>
      <c r="F68" s="895"/>
      <c r="G68" s="895"/>
      <c r="H68" s="895"/>
      <c r="I68" s="895"/>
      <c r="J68" s="895"/>
      <c r="K68" s="895"/>
      <c r="L68" s="895"/>
      <c r="M68" s="895"/>
      <c r="N68" s="895"/>
      <c r="O68" s="895"/>
      <c r="P68" s="896"/>
      <c r="Q68" s="897">
        <v>437</v>
      </c>
      <c r="R68" s="891"/>
      <c r="S68" s="891"/>
      <c r="T68" s="891"/>
      <c r="U68" s="891"/>
      <c r="V68" s="891">
        <v>412</v>
      </c>
      <c r="W68" s="891"/>
      <c r="X68" s="891"/>
      <c r="Y68" s="891"/>
      <c r="Z68" s="891"/>
      <c r="AA68" s="891">
        <v>25</v>
      </c>
      <c r="AB68" s="891"/>
      <c r="AC68" s="891"/>
      <c r="AD68" s="891"/>
      <c r="AE68" s="891"/>
      <c r="AF68" s="891">
        <v>25</v>
      </c>
      <c r="AG68" s="891"/>
      <c r="AH68" s="891"/>
      <c r="AI68" s="891"/>
      <c r="AJ68" s="891"/>
      <c r="AK68" s="891" t="s">
        <v>554</v>
      </c>
      <c r="AL68" s="891"/>
      <c r="AM68" s="891"/>
      <c r="AN68" s="891"/>
      <c r="AO68" s="891"/>
      <c r="AP68" s="891" t="s">
        <v>554</v>
      </c>
      <c r="AQ68" s="891"/>
      <c r="AR68" s="891"/>
      <c r="AS68" s="891"/>
      <c r="AT68" s="891"/>
      <c r="AU68" s="891" t="s">
        <v>554</v>
      </c>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c r="A69" s="214">
        <v>2</v>
      </c>
      <c r="B69" s="898" t="s">
        <v>557</v>
      </c>
      <c r="C69" s="899"/>
      <c r="D69" s="899"/>
      <c r="E69" s="899"/>
      <c r="F69" s="899"/>
      <c r="G69" s="899"/>
      <c r="H69" s="899"/>
      <c r="I69" s="899"/>
      <c r="J69" s="899"/>
      <c r="K69" s="899"/>
      <c r="L69" s="899"/>
      <c r="M69" s="899"/>
      <c r="N69" s="899"/>
      <c r="O69" s="899"/>
      <c r="P69" s="900"/>
      <c r="Q69" s="901">
        <v>62992</v>
      </c>
      <c r="R69" s="854"/>
      <c r="S69" s="854"/>
      <c r="T69" s="854"/>
      <c r="U69" s="854"/>
      <c r="V69" s="854">
        <v>59463</v>
      </c>
      <c r="W69" s="854"/>
      <c r="X69" s="854"/>
      <c r="Y69" s="854"/>
      <c r="Z69" s="854"/>
      <c r="AA69" s="854">
        <v>3529</v>
      </c>
      <c r="AB69" s="854"/>
      <c r="AC69" s="854"/>
      <c r="AD69" s="854"/>
      <c r="AE69" s="854"/>
      <c r="AF69" s="854">
        <v>3529</v>
      </c>
      <c r="AG69" s="854"/>
      <c r="AH69" s="854"/>
      <c r="AI69" s="854"/>
      <c r="AJ69" s="854"/>
      <c r="AK69" s="854" t="s">
        <v>554</v>
      </c>
      <c r="AL69" s="854"/>
      <c r="AM69" s="854"/>
      <c r="AN69" s="854"/>
      <c r="AO69" s="854"/>
      <c r="AP69" s="854" t="s">
        <v>554</v>
      </c>
      <c r="AQ69" s="854"/>
      <c r="AR69" s="854"/>
      <c r="AS69" s="854"/>
      <c r="AT69" s="854"/>
      <c r="AU69" s="854" t="s">
        <v>554</v>
      </c>
      <c r="AV69" s="854"/>
      <c r="AW69" s="854"/>
      <c r="AX69" s="854"/>
      <c r="AY69" s="854"/>
      <c r="AZ69" s="902"/>
      <c r="BA69" s="902"/>
      <c r="BB69" s="902"/>
      <c r="BC69" s="902"/>
      <c r="BD69" s="903"/>
      <c r="BE69" s="218"/>
      <c r="BF69" s="218"/>
      <c r="BG69" s="218"/>
      <c r="BH69" s="218"/>
      <c r="BI69" s="218"/>
      <c r="BJ69" s="218"/>
      <c r="BK69" s="218"/>
      <c r="BL69" s="218"/>
      <c r="BM69" s="218"/>
      <c r="BN69" s="218"/>
      <c r="BO69" s="218"/>
      <c r="BP69" s="218"/>
      <c r="BQ69" s="215">
        <v>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c r="A70" s="214">
        <v>3</v>
      </c>
      <c r="B70" s="898" t="s">
        <v>558</v>
      </c>
      <c r="C70" s="899"/>
      <c r="D70" s="899"/>
      <c r="E70" s="899"/>
      <c r="F70" s="899"/>
      <c r="G70" s="899"/>
      <c r="H70" s="899"/>
      <c r="I70" s="899"/>
      <c r="J70" s="899"/>
      <c r="K70" s="899"/>
      <c r="L70" s="899"/>
      <c r="M70" s="899"/>
      <c r="N70" s="899"/>
      <c r="O70" s="899"/>
      <c r="P70" s="900"/>
      <c r="Q70" s="901">
        <v>42219</v>
      </c>
      <c r="R70" s="854"/>
      <c r="S70" s="854"/>
      <c r="T70" s="854"/>
      <c r="U70" s="854"/>
      <c r="V70" s="854">
        <v>42166</v>
      </c>
      <c r="W70" s="854"/>
      <c r="X70" s="854"/>
      <c r="Y70" s="854"/>
      <c r="Z70" s="854"/>
      <c r="AA70" s="854">
        <v>53</v>
      </c>
      <c r="AB70" s="854"/>
      <c r="AC70" s="854"/>
      <c r="AD70" s="854"/>
      <c r="AE70" s="854"/>
      <c r="AF70" s="854">
        <v>53</v>
      </c>
      <c r="AG70" s="854"/>
      <c r="AH70" s="854"/>
      <c r="AI70" s="854"/>
      <c r="AJ70" s="854"/>
      <c r="AK70" s="854" t="s">
        <v>554</v>
      </c>
      <c r="AL70" s="854"/>
      <c r="AM70" s="854"/>
      <c r="AN70" s="854"/>
      <c r="AO70" s="854"/>
      <c r="AP70" s="854" t="s">
        <v>554</v>
      </c>
      <c r="AQ70" s="854"/>
      <c r="AR70" s="854"/>
      <c r="AS70" s="854"/>
      <c r="AT70" s="854"/>
      <c r="AU70" s="854" t="s">
        <v>554</v>
      </c>
      <c r="AV70" s="854"/>
      <c r="AW70" s="854"/>
      <c r="AX70" s="854"/>
      <c r="AY70" s="854"/>
      <c r="AZ70" s="902"/>
      <c r="BA70" s="902"/>
      <c r="BB70" s="902"/>
      <c r="BC70" s="902"/>
      <c r="BD70" s="903"/>
      <c r="BE70" s="218"/>
      <c r="BF70" s="218"/>
      <c r="BG70" s="218"/>
      <c r="BH70" s="218"/>
      <c r="BI70" s="218"/>
      <c r="BJ70" s="218"/>
      <c r="BK70" s="218"/>
      <c r="BL70" s="218"/>
      <c r="BM70" s="218"/>
      <c r="BN70" s="218"/>
      <c r="BO70" s="218"/>
      <c r="BP70" s="218"/>
      <c r="BQ70" s="215">
        <v>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c r="A71" s="214">
        <v>4</v>
      </c>
      <c r="B71" s="898" t="s">
        <v>559</v>
      </c>
      <c r="C71" s="899"/>
      <c r="D71" s="899"/>
      <c r="E71" s="899"/>
      <c r="F71" s="899"/>
      <c r="G71" s="899"/>
      <c r="H71" s="899"/>
      <c r="I71" s="899"/>
      <c r="J71" s="899"/>
      <c r="K71" s="899"/>
      <c r="L71" s="899"/>
      <c r="M71" s="899"/>
      <c r="N71" s="899"/>
      <c r="O71" s="899"/>
      <c r="P71" s="900"/>
      <c r="Q71" s="901">
        <v>1550</v>
      </c>
      <c r="R71" s="854"/>
      <c r="S71" s="854"/>
      <c r="T71" s="854"/>
      <c r="U71" s="854"/>
      <c r="V71" s="854">
        <v>1512</v>
      </c>
      <c r="W71" s="854"/>
      <c r="X71" s="854"/>
      <c r="Y71" s="854"/>
      <c r="Z71" s="854"/>
      <c r="AA71" s="854">
        <v>38</v>
      </c>
      <c r="AB71" s="854"/>
      <c r="AC71" s="854"/>
      <c r="AD71" s="854"/>
      <c r="AE71" s="854"/>
      <c r="AF71" s="854">
        <v>38</v>
      </c>
      <c r="AG71" s="854"/>
      <c r="AH71" s="854"/>
      <c r="AI71" s="854"/>
      <c r="AJ71" s="854"/>
      <c r="AK71" s="854">
        <v>49</v>
      </c>
      <c r="AL71" s="854"/>
      <c r="AM71" s="854"/>
      <c r="AN71" s="854"/>
      <c r="AO71" s="854"/>
      <c r="AP71" s="854" t="s">
        <v>554</v>
      </c>
      <c r="AQ71" s="854"/>
      <c r="AR71" s="854"/>
      <c r="AS71" s="854"/>
      <c r="AT71" s="854"/>
      <c r="AU71" s="854" t="s">
        <v>554</v>
      </c>
      <c r="AV71" s="854"/>
      <c r="AW71" s="854"/>
      <c r="AX71" s="854"/>
      <c r="AY71" s="854"/>
      <c r="AZ71" s="902"/>
      <c r="BA71" s="902"/>
      <c r="BB71" s="902"/>
      <c r="BC71" s="902"/>
      <c r="BD71" s="903"/>
      <c r="BE71" s="218"/>
      <c r="BF71" s="218"/>
      <c r="BG71" s="218"/>
      <c r="BH71" s="218"/>
      <c r="BI71" s="218"/>
      <c r="BJ71" s="218"/>
      <c r="BK71" s="218"/>
      <c r="BL71" s="218"/>
      <c r="BM71" s="218"/>
      <c r="BN71" s="218"/>
      <c r="BO71" s="218"/>
      <c r="BP71" s="218"/>
      <c r="BQ71" s="215">
        <v>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customHeight="1">
      <c r="A72" s="214">
        <v>5</v>
      </c>
      <c r="B72" s="898" t="s">
        <v>560</v>
      </c>
      <c r="C72" s="899"/>
      <c r="D72" s="899"/>
      <c r="E72" s="899"/>
      <c r="F72" s="899"/>
      <c r="G72" s="899"/>
      <c r="H72" s="899"/>
      <c r="I72" s="899"/>
      <c r="J72" s="899"/>
      <c r="K72" s="899"/>
      <c r="L72" s="899"/>
      <c r="M72" s="899"/>
      <c r="N72" s="899"/>
      <c r="O72" s="899"/>
      <c r="P72" s="900"/>
      <c r="Q72" s="901">
        <v>653677</v>
      </c>
      <c r="R72" s="854"/>
      <c r="S72" s="854"/>
      <c r="T72" s="854"/>
      <c r="U72" s="854"/>
      <c r="V72" s="854">
        <v>638723</v>
      </c>
      <c r="W72" s="854"/>
      <c r="X72" s="854"/>
      <c r="Y72" s="854"/>
      <c r="Z72" s="854"/>
      <c r="AA72" s="854">
        <v>14954</v>
      </c>
      <c r="AB72" s="854"/>
      <c r="AC72" s="854"/>
      <c r="AD72" s="854"/>
      <c r="AE72" s="854"/>
      <c r="AF72" s="854">
        <v>14954</v>
      </c>
      <c r="AG72" s="854"/>
      <c r="AH72" s="854"/>
      <c r="AI72" s="854"/>
      <c r="AJ72" s="854"/>
      <c r="AK72" s="854">
        <v>184</v>
      </c>
      <c r="AL72" s="854"/>
      <c r="AM72" s="854"/>
      <c r="AN72" s="854"/>
      <c r="AO72" s="854"/>
      <c r="AP72" s="854" t="s">
        <v>554</v>
      </c>
      <c r="AQ72" s="854"/>
      <c r="AR72" s="854"/>
      <c r="AS72" s="854"/>
      <c r="AT72" s="854"/>
      <c r="AU72" s="854" t="s">
        <v>554</v>
      </c>
      <c r="AV72" s="854"/>
      <c r="AW72" s="854"/>
      <c r="AX72" s="854"/>
      <c r="AY72" s="854"/>
      <c r="AZ72" s="902"/>
      <c r="BA72" s="902"/>
      <c r="BB72" s="902"/>
      <c r="BC72" s="902"/>
      <c r="BD72" s="903"/>
      <c r="BE72" s="218"/>
      <c r="BF72" s="218"/>
      <c r="BG72" s="218"/>
      <c r="BH72" s="218"/>
      <c r="BI72" s="218"/>
      <c r="BJ72" s="218"/>
      <c r="BK72" s="218"/>
      <c r="BL72" s="218"/>
      <c r="BM72" s="218"/>
      <c r="BN72" s="218"/>
      <c r="BO72" s="218"/>
      <c r="BP72" s="218"/>
      <c r="BQ72" s="215">
        <v>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customHeight="1">
      <c r="A73" s="214">
        <v>6</v>
      </c>
      <c r="B73" s="898"/>
      <c r="C73" s="899"/>
      <c r="D73" s="899"/>
      <c r="E73" s="899"/>
      <c r="F73" s="899"/>
      <c r="G73" s="899"/>
      <c r="H73" s="899"/>
      <c r="I73" s="899"/>
      <c r="J73" s="899"/>
      <c r="K73" s="899"/>
      <c r="L73" s="899"/>
      <c r="M73" s="899"/>
      <c r="N73" s="899"/>
      <c r="O73" s="899"/>
      <c r="P73" s="900"/>
      <c r="Q73" s="901"/>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902"/>
      <c r="BA73" s="902"/>
      <c r="BB73" s="902"/>
      <c r="BC73" s="902"/>
      <c r="BD73" s="903"/>
      <c r="BE73" s="218"/>
      <c r="BF73" s="218"/>
      <c r="BG73" s="218"/>
      <c r="BH73" s="218"/>
      <c r="BI73" s="218"/>
      <c r="BJ73" s="218"/>
      <c r="BK73" s="218"/>
      <c r="BL73" s="218"/>
      <c r="BM73" s="218"/>
      <c r="BN73" s="218"/>
      <c r="BO73" s="218"/>
      <c r="BP73" s="218"/>
      <c r="BQ73" s="215">
        <v>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customHeight="1">
      <c r="A74" s="214">
        <v>7</v>
      </c>
      <c r="B74" s="898"/>
      <c r="C74" s="899"/>
      <c r="D74" s="899"/>
      <c r="E74" s="899"/>
      <c r="F74" s="899"/>
      <c r="G74" s="899"/>
      <c r="H74" s="899"/>
      <c r="I74" s="899"/>
      <c r="J74" s="899"/>
      <c r="K74" s="899"/>
      <c r="L74" s="899"/>
      <c r="M74" s="899"/>
      <c r="N74" s="899"/>
      <c r="O74" s="899"/>
      <c r="P74" s="900"/>
      <c r="Q74" s="901"/>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902"/>
      <c r="BA74" s="902"/>
      <c r="BB74" s="902"/>
      <c r="BC74" s="902"/>
      <c r="BD74" s="903"/>
      <c r="BE74" s="218"/>
      <c r="BF74" s="218"/>
      <c r="BG74" s="218"/>
      <c r="BH74" s="218"/>
      <c r="BI74" s="218"/>
      <c r="BJ74" s="218"/>
      <c r="BK74" s="218"/>
      <c r="BL74" s="218"/>
      <c r="BM74" s="218"/>
      <c r="BN74" s="218"/>
      <c r="BO74" s="218"/>
      <c r="BP74" s="218"/>
      <c r="BQ74" s="215">
        <v>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customHeight="1">
      <c r="A75" s="214">
        <v>8</v>
      </c>
      <c r="B75" s="898"/>
      <c r="C75" s="899"/>
      <c r="D75" s="899"/>
      <c r="E75" s="899"/>
      <c r="F75" s="899"/>
      <c r="G75" s="899"/>
      <c r="H75" s="899"/>
      <c r="I75" s="899"/>
      <c r="J75" s="899"/>
      <c r="K75" s="899"/>
      <c r="L75" s="899"/>
      <c r="M75" s="899"/>
      <c r="N75" s="899"/>
      <c r="O75" s="899"/>
      <c r="P75" s="900"/>
      <c r="Q75" s="904"/>
      <c r="R75" s="856"/>
      <c r="S75" s="856"/>
      <c r="T75" s="856"/>
      <c r="U75" s="853"/>
      <c r="V75" s="855"/>
      <c r="W75" s="856"/>
      <c r="X75" s="856"/>
      <c r="Y75" s="856"/>
      <c r="Z75" s="853"/>
      <c r="AA75" s="855"/>
      <c r="AB75" s="856"/>
      <c r="AC75" s="856"/>
      <c r="AD75" s="856"/>
      <c r="AE75" s="853"/>
      <c r="AF75" s="855"/>
      <c r="AG75" s="856"/>
      <c r="AH75" s="856"/>
      <c r="AI75" s="856"/>
      <c r="AJ75" s="853"/>
      <c r="AK75" s="855"/>
      <c r="AL75" s="856"/>
      <c r="AM75" s="856"/>
      <c r="AN75" s="856"/>
      <c r="AO75" s="853"/>
      <c r="AP75" s="855"/>
      <c r="AQ75" s="856"/>
      <c r="AR75" s="856"/>
      <c r="AS75" s="856"/>
      <c r="AT75" s="853"/>
      <c r="AU75" s="855"/>
      <c r="AV75" s="856"/>
      <c r="AW75" s="856"/>
      <c r="AX75" s="856"/>
      <c r="AY75" s="853"/>
      <c r="AZ75" s="902"/>
      <c r="BA75" s="902"/>
      <c r="BB75" s="902"/>
      <c r="BC75" s="902"/>
      <c r="BD75" s="903"/>
      <c r="BE75" s="218"/>
      <c r="BF75" s="218"/>
      <c r="BG75" s="218"/>
      <c r="BH75" s="218"/>
      <c r="BI75" s="218"/>
      <c r="BJ75" s="218"/>
      <c r="BK75" s="218"/>
      <c r="BL75" s="218"/>
      <c r="BM75" s="218"/>
      <c r="BN75" s="218"/>
      <c r="BO75" s="218"/>
      <c r="BP75" s="218"/>
      <c r="BQ75" s="215">
        <v>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customHeight="1">
      <c r="A76" s="214">
        <v>9</v>
      </c>
      <c r="B76" s="898"/>
      <c r="C76" s="899"/>
      <c r="D76" s="899"/>
      <c r="E76" s="899"/>
      <c r="F76" s="899"/>
      <c r="G76" s="899"/>
      <c r="H76" s="899"/>
      <c r="I76" s="899"/>
      <c r="J76" s="899"/>
      <c r="K76" s="899"/>
      <c r="L76" s="899"/>
      <c r="M76" s="899"/>
      <c r="N76" s="899"/>
      <c r="O76" s="899"/>
      <c r="P76" s="900"/>
      <c r="Q76" s="904"/>
      <c r="R76" s="856"/>
      <c r="S76" s="856"/>
      <c r="T76" s="856"/>
      <c r="U76" s="853"/>
      <c r="V76" s="855"/>
      <c r="W76" s="856"/>
      <c r="X76" s="856"/>
      <c r="Y76" s="856"/>
      <c r="Z76" s="853"/>
      <c r="AA76" s="855"/>
      <c r="AB76" s="856"/>
      <c r="AC76" s="856"/>
      <c r="AD76" s="856"/>
      <c r="AE76" s="853"/>
      <c r="AF76" s="855"/>
      <c r="AG76" s="856"/>
      <c r="AH76" s="856"/>
      <c r="AI76" s="856"/>
      <c r="AJ76" s="853"/>
      <c r="AK76" s="855"/>
      <c r="AL76" s="856"/>
      <c r="AM76" s="856"/>
      <c r="AN76" s="856"/>
      <c r="AO76" s="853"/>
      <c r="AP76" s="855"/>
      <c r="AQ76" s="856"/>
      <c r="AR76" s="856"/>
      <c r="AS76" s="856"/>
      <c r="AT76" s="853"/>
      <c r="AU76" s="855"/>
      <c r="AV76" s="856"/>
      <c r="AW76" s="856"/>
      <c r="AX76" s="856"/>
      <c r="AY76" s="853"/>
      <c r="AZ76" s="902"/>
      <c r="BA76" s="902"/>
      <c r="BB76" s="902"/>
      <c r="BC76" s="902"/>
      <c r="BD76" s="903"/>
      <c r="BE76" s="218"/>
      <c r="BF76" s="218"/>
      <c r="BG76" s="218"/>
      <c r="BH76" s="218"/>
      <c r="BI76" s="218"/>
      <c r="BJ76" s="218"/>
      <c r="BK76" s="218"/>
      <c r="BL76" s="218"/>
      <c r="BM76" s="218"/>
      <c r="BN76" s="218"/>
      <c r="BO76" s="218"/>
      <c r="BP76" s="218"/>
      <c r="BQ76" s="215">
        <v>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customHeight="1">
      <c r="A77" s="214">
        <v>10</v>
      </c>
      <c r="B77" s="898"/>
      <c r="C77" s="899"/>
      <c r="D77" s="899"/>
      <c r="E77" s="899"/>
      <c r="F77" s="899"/>
      <c r="G77" s="899"/>
      <c r="H77" s="899"/>
      <c r="I77" s="899"/>
      <c r="J77" s="899"/>
      <c r="K77" s="899"/>
      <c r="L77" s="899"/>
      <c r="M77" s="899"/>
      <c r="N77" s="899"/>
      <c r="O77" s="899"/>
      <c r="P77" s="900"/>
      <c r="Q77" s="904"/>
      <c r="R77" s="856"/>
      <c r="S77" s="856"/>
      <c r="T77" s="856"/>
      <c r="U77" s="853"/>
      <c r="V77" s="855"/>
      <c r="W77" s="856"/>
      <c r="X77" s="856"/>
      <c r="Y77" s="856"/>
      <c r="Z77" s="853"/>
      <c r="AA77" s="855"/>
      <c r="AB77" s="856"/>
      <c r="AC77" s="856"/>
      <c r="AD77" s="856"/>
      <c r="AE77" s="853"/>
      <c r="AF77" s="855"/>
      <c r="AG77" s="856"/>
      <c r="AH77" s="856"/>
      <c r="AI77" s="856"/>
      <c r="AJ77" s="853"/>
      <c r="AK77" s="855"/>
      <c r="AL77" s="856"/>
      <c r="AM77" s="856"/>
      <c r="AN77" s="856"/>
      <c r="AO77" s="853"/>
      <c r="AP77" s="855"/>
      <c r="AQ77" s="856"/>
      <c r="AR77" s="856"/>
      <c r="AS77" s="856"/>
      <c r="AT77" s="853"/>
      <c r="AU77" s="855"/>
      <c r="AV77" s="856"/>
      <c r="AW77" s="856"/>
      <c r="AX77" s="856"/>
      <c r="AY77" s="853"/>
      <c r="AZ77" s="902"/>
      <c r="BA77" s="902"/>
      <c r="BB77" s="902"/>
      <c r="BC77" s="902"/>
      <c r="BD77" s="903"/>
      <c r="BE77" s="218"/>
      <c r="BF77" s="218"/>
      <c r="BG77" s="218"/>
      <c r="BH77" s="218"/>
      <c r="BI77" s="218"/>
      <c r="BJ77" s="218"/>
      <c r="BK77" s="218"/>
      <c r="BL77" s="218"/>
      <c r="BM77" s="218"/>
      <c r="BN77" s="218"/>
      <c r="BO77" s="218"/>
      <c r="BP77" s="218"/>
      <c r="BQ77" s="215">
        <v>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customHeight="1">
      <c r="A78" s="214">
        <v>11</v>
      </c>
      <c r="B78" s="898"/>
      <c r="C78" s="899"/>
      <c r="D78" s="899"/>
      <c r="E78" s="899"/>
      <c r="F78" s="899"/>
      <c r="G78" s="899"/>
      <c r="H78" s="899"/>
      <c r="I78" s="899"/>
      <c r="J78" s="899"/>
      <c r="K78" s="899"/>
      <c r="L78" s="899"/>
      <c r="M78" s="899"/>
      <c r="N78" s="899"/>
      <c r="O78" s="899"/>
      <c r="P78" s="900"/>
      <c r="Q78" s="901"/>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2"/>
      <c r="BA78" s="902"/>
      <c r="BB78" s="902"/>
      <c r="BC78" s="902"/>
      <c r="BD78" s="903"/>
      <c r="BE78" s="218"/>
      <c r="BF78" s="218"/>
      <c r="BG78" s="218"/>
      <c r="BH78" s="218"/>
      <c r="BI78" s="218"/>
      <c r="BJ78" s="221"/>
      <c r="BK78" s="221"/>
      <c r="BL78" s="221"/>
      <c r="BM78" s="221"/>
      <c r="BN78" s="221"/>
      <c r="BO78" s="218"/>
      <c r="BP78" s="218"/>
      <c r="BQ78" s="215">
        <v>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customHeight="1">
      <c r="A79" s="214">
        <v>12</v>
      </c>
      <c r="B79" s="898"/>
      <c r="C79" s="899"/>
      <c r="D79" s="899"/>
      <c r="E79" s="899"/>
      <c r="F79" s="899"/>
      <c r="G79" s="899"/>
      <c r="H79" s="899"/>
      <c r="I79" s="899"/>
      <c r="J79" s="899"/>
      <c r="K79" s="899"/>
      <c r="L79" s="899"/>
      <c r="M79" s="899"/>
      <c r="N79" s="899"/>
      <c r="O79" s="899"/>
      <c r="P79" s="900"/>
      <c r="Q79" s="901"/>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2"/>
      <c r="BA79" s="902"/>
      <c r="BB79" s="902"/>
      <c r="BC79" s="902"/>
      <c r="BD79" s="903"/>
      <c r="BE79" s="218"/>
      <c r="BF79" s="218"/>
      <c r="BG79" s="218"/>
      <c r="BH79" s="218"/>
      <c r="BI79" s="218"/>
      <c r="BJ79" s="221"/>
      <c r="BK79" s="221"/>
      <c r="BL79" s="221"/>
      <c r="BM79" s="221"/>
      <c r="BN79" s="221"/>
      <c r="BO79" s="218"/>
      <c r="BP79" s="218"/>
      <c r="BQ79" s="215">
        <v>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customHeight="1">
      <c r="A80" s="214">
        <v>13</v>
      </c>
      <c r="B80" s="898"/>
      <c r="C80" s="899"/>
      <c r="D80" s="899"/>
      <c r="E80" s="899"/>
      <c r="F80" s="899"/>
      <c r="G80" s="899"/>
      <c r="H80" s="899"/>
      <c r="I80" s="899"/>
      <c r="J80" s="899"/>
      <c r="K80" s="899"/>
      <c r="L80" s="899"/>
      <c r="M80" s="899"/>
      <c r="N80" s="899"/>
      <c r="O80" s="899"/>
      <c r="P80" s="900"/>
      <c r="Q80" s="901"/>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2"/>
      <c r="BA80" s="902"/>
      <c r="BB80" s="902"/>
      <c r="BC80" s="902"/>
      <c r="BD80" s="903"/>
      <c r="BE80" s="218"/>
      <c r="BF80" s="218"/>
      <c r="BG80" s="218"/>
      <c r="BH80" s="218"/>
      <c r="BI80" s="218"/>
      <c r="BJ80" s="218"/>
      <c r="BK80" s="218"/>
      <c r="BL80" s="218"/>
      <c r="BM80" s="218"/>
      <c r="BN80" s="218"/>
      <c r="BO80" s="218"/>
      <c r="BP80" s="218"/>
      <c r="BQ80" s="215">
        <v>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customHeight="1">
      <c r="A81" s="214">
        <v>14</v>
      </c>
      <c r="B81" s="898"/>
      <c r="C81" s="899"/>
      <c r="D81" s="899"/>
      <c r="E81" s="899"/>
      <c r="F81" s="899"/>
      <c r="G81" s="899"/>
      <c r="H81" s="899"/>
      <c r="I81" s="899"/>
      <c r="J81" s="899"/>
      <c r="K81" s="899"/>
      <c r="L81" s="899"/>
      <c r="M81" s="899"/>
      <c r="N81" s="899"/>
      <c r="O81" s="899"/>
      <c r="P81" s="900"/>
      <c r="Q81" s="901"/>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2"/>
      <c r="BA81" s="902"/>
      <c r="BB81" s="902"/>
      <c r="BC81" s="902"/>
      <c r="BD81" s="903"/>
      <c r="BE81" s="218"/>
      <c r="BF81" s="218"/>
      <c r="BG81" s="218"/>
      <c r="BH81" s="218"/>
      <c r="BI81" s="218"/>
      <c r="BJ81" s="218"/>
      <c r="BK81" s="218"/>
      <c r="BL81" s="218"/>
      <c r="BM81" s="218"/>
      <c r="BN81" s="218"/>
      <c r="BO81" s="218"/>
      <c r="BP81" s="218"/>
      <c r="BQ81" s="215">
        <v>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customHeight="1">
      <c r="A82" s="214">
        <v>15</v>
      </c>
      <c r="B82" s="898"/>
      <c r="C82" s="899"/>
      <c r="D82" s="899"/>
      <c r="E82" s="899"/>
      <c r="F82" s="899"/>
      <c r="G82" s="899"/>
      <c r="H82" s="899"/>
      <c r="I82" s="899"/>
      <c r="J82" s="899"/>
      <c r="K82" s="899"/>
      <c r="L82" s="899"/>
      <c r="M82" s="899"/>
      <c r="N82" s="899"/>
      <c r="O82" s="899"/>
      <c r="P82" s="900"/>
      <c r="Q82" s="901"/>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2"/>
      <c r="BA82" s="902"/>
      <c r="BB82" s="902"/>
      <c r="BC82" s="902"/>
      <c r="BD82" s="903"/>
      <c r="BE82" s="218"/>
      <c r="BF82" s="218"/>
      <c r="BG82" s="218"/>
      <c r="BH82" s="218"/>
      <c r="BI82" s="218"/>
      <c r="BJ82" s="218"/>
      <c r="BK82" s="218"/>
      <c r="BL82" s="218"/>
      <c r="BM82" s="218"/>
      <c r="BN82" s="218"/>
      <c r="BO82" s="218"/>
      <c r="BP82" s="218"/>
      <c r="BQ82" s="215">
        <v>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customHeight="1">
      <c r="A83" s="214">
        <v>16</v>
      </c>
      <c r="B83" s="898"/>
      <c r="C83" s="899"/>
      <c r="D83" s="899"/>
      <c r="E83" s="899"/>
      <c r="F83" s="899"/>
      <c r="G83" s="899"/>
      <c r="H83" s="899"/>
      <c r="I83" s="899"/>
      <c r="J83" s="899"/>
      <c r="K83" s="899"/>
      <c r="L83" s="899"/>
      <c r="M83" s="899"/>
      <c r="N83" s="899"/>
      <c r="O83" s="899"/>
      <c r="P83" s="900"/>
      <c r="Q83" s="901"/>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2"/>
      <c r="BA83" s="902"/>
      <c r="BB83" s="902"/>
      <c r="BC83" s="902"/>
      <c r="BD83" s="903"/>
      <c r="BE83" s="218"/>
      <c r="BF83" s="218"/>
      <c r="BG83" s="218"/>
      <c r="BH83" s="218"/>
      <c r="BI83" s="218"/>
      <c r="BJ83" s="218"/>
      <c r="BK83" s="218"/>
      <c r="BL83" s="218"/>
      <c r="BM83" s="218"/>
      <c r="BN83" s="218"/>
      <c r="BO83" s="218"/>
      <c r="BP83" s="218"/>
      <c r="BQ83" s="215">
        <v>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customHeight="1">
      <c r="A84" s="214">
        <v>17</v>
      </c>
      <c r="B84" s="898"/>
      <c r="C84" s="899"/>
      <c r="D84" s="899"/>
      <c r="E84" s="899"/>
      <c r="F84" s="899"/>
      <c r="G84" s="899"/>
      <c r="H84" s="899"/>
      <c r="I84" s="899"/>
      <c r="J84" s="899"/>
      <c r="K84" s="899"/>
      <c r="L84" s="899"/>
      <c r="M84" s="899"/>
      <c r="N84" s="899"/>
      <c r="O84" s="899"/>
      <c r="P84" s="900"/>
      <c r="Q84" s="901"/>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2"/>
      <c r="BA84" s="902"/>
      <c r="BB84" s="902"/>
      <c r="BC84" s="902"/>
      <c r="BD84" s="903"/>
      <c r="BE84" s="218"/>
      <c r="BF84" s="218"/>
      <c r="BG84" s="218"/>
      <c r="BH84" s="218"/>
      <c r="BI84" s="218"/>
      <c r="BJ84" s="218"/>
      <c r="BK84" s="218"/>
      <c r="BL84" s="218"/>
      <c r="BM84" s="218"/>
      <c r="BN84" s="218"/>
      <c r="BO84" s="218"/>
      <c r="BP84" s="218"/>
      <c r="BQ84" s="215">
        <v>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customHeight="1">
      <c r="A85" s="214">
        <v>18</v>
      </c>
      <c r="B85" s="898"/>
      <c r="C85" s="899"/>
      <c r="D85" s="899"/>
      <c r="E85" s="899"/>
      <c r="F85" s="899"/>
      <c r="G85" s="899"/>
      <c r="H85" s="899"/>
      <c r="I85" s="899"/>
      <c r="J85" s="899"/>
      <c r="K85" s="899"/>
      <c r="L85" s="899"/>
      <c r="M85" s="899"/>
      <c r="N85" s="899"/>
      <c r="O85" s="899"/>
      <c r="P85" s="900"/>
      <c r="Q85" s="901"/>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2"/>
      <c r="BA85" s="902"/>
      <c r="BB85" s="902"/>
      <c r="BC85" s="902"/>
      <c r="BD85" s="903"/>
      <c r="BE85" s="218"/>
      <c r="BF85" s="218"/>
      <c r="BG85" s="218"/>
      <c r="BH85" s="218"/>
      <c r="BI85" s="218"/>
      <c r="BJ85" s="218"/>
      <c r="BK85" s="218"/>
      <c r="BL85" s="218"/>
      <c r="BM85" s="218"/>
      <c r="BN85" s="218"/>
      <c r="BO85" s="218"/>
      <c r="BP85" s="218"/>
      <c r="BQ85" s="215">
        <v>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customHeight="1">
      <c r="A86" s="214">
        <v>19</v>
      </c>
      <c r="B86" s="898"/>
      <c r="C86" s="899"/>
      <c r="D86" s="899"/>
      <c r="E86" s="899"/>
      <c r="F86" s="899"/>
      <c r="G86" s="899"/>
      <c r="H86" s="899"/>
      <c r="I86" s="899"/>
      <c r="J86" s="899"/>
      <c r="K86" s="899"/>
      <c r="L86" s="899"/>
      <c r="M86" s="899"/>
      <c r="N86" s="899"/>
      <c r="O86" s="899"/>
      <c r="P86" s="900"/>
      <c r="Q86" s="901"/>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2"/>
      <c r="BA86" s="902"/>
      <c r="BB86" s="902"/>
      <c r="BC86" s="902"/>
      <c r="BD86" s="903"/>
      <c r="BE86" s="218"/>
      <c r="BF86" s="218"/>
      <c r="BG86" s="218"/>
      <c r="BH86" s="218"/>
      <c r="BI86" s="218"/>
      <c r="BJ86" s="218"/>
      <c r="BK86" s="218"/>
      <c r="BL86" s="218"/>
      <c r="BM86" s="218"/>
      <c r="BN86" s="218"/>
      <c r="BO86" s="218"/>
      <c r="BP86" s="218"/>
      <c r="BQ86" s="215">
        <v>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c r="A88" s="217" t="s">
        <v>373</v>
      </c>
      <c r="B88" s="810" t="s">
        <v>406</v>
      </c>
      <c r="C88" s="811"/>
      <c r="D88" s="811"/>
      <c r="E88" s="811"/>
      <c r="F88" s="811"/>
      <c r="G88" s="811"/>
      <c r="H88" s="811"/>
      <c r="I88" s="811"/>
      <c r="J88" s="811"/>
      <c r="K88" s="811"/>
      <c r="L88" s="811"/>
      <c r="M88" s="811"/>
      <c r="N88" s="811"/>
      <c r="O88" s="811"/>
      <c r="P88" s="812"/>
      <c r="Q88" s="863"/>
      <c r="R88" s="864"/>
      <c r="S88" s="864"/>
      <c r="T88" s="864"/>
      <c r="U88" s="864"/>
      <c r="V88" s="864"/>
      <c r="W88" s="864"/>
      <c r="X88" s="864"/>
      <c r="Y88" s="864"/>
      <c r="Z88" s="864"/>
      <c r="AA88" s="864"/>
      <c r="AB88" s="864"/>
      <c r="AC88" s="864"/>
      <c r="AD88" s="864"/>
      <c r="AE88" s="864"/>
      <c r="AF88" s="867">
        <v>18599</v>
      </c>
      <c r="AG88" s="867"/>
      <c r="AH88" s="867"/>
      <c r="AI88" s="867"/>
      <c r="AJ88" s="867"/>
      <c r="AK88" s="864"/>
      <c r="AL88" s="864"/>
      <c r="AM88" s="864"/>
      <c r="AN88" s="864"/>
      <c r="AO88" s="864"/>
      <c r="AP88" s="867" t="s">
        <v>554</v>
      </c>
      <c r="AQ88" s="867"/>
      <c r="AR88" s="867"/>
      <c r="AS88" s="867"/>
      <c r="AT88" s="867"/>
      <c r="AU88" s="867" t="s">
        <v>554</v>
      </c>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407</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10220</v>
      </c>
      <c r="CS102" s="875"/>
      <c r="CT102" s="875"/>
      <c r="CU102" s="875"/>
      <c r="CV102" s="916"/>
      <c r="CW102" s="915">
        <v>6056</v>
      </c>
      <c r="CX102" s="875"/>
      <c r="CY102" s="875"/>
      <c r="CZ102" s="875"/>
      <c r="DA102" s="916"/>
      <c r="DB102" s="915">
        <v>2577</v>
      </c>
      <c r="DC102" s="875"/>
      <c r="DD102" s="875"/>
      <c r="DE102" s="875"/>
      <c r="DF102" s="916"/>
      <c r="DG102" s="915" t="s">
        <v>593</v>
      </c>
      <c r="DH102" s="875"/>
      <c r="DI102" s="875"/>
      <c r="DJ102" s="875"/>
      <c r="DK102" s="916"/>
      <c r="DL102" s="915">
        <v>649</v>
      </c>
      <c r="DM102" s="875"/>
      <c r="DN102" s="875"/>
      <c r="DO102" s="875"/>
      <c r="DP102" s="916"/>
      <c r="DQ102" s="915">
        <v>717</v>
      </c>
      <c r="DR102" s="875"/>
      <c r="DS102" s="875"/>
      <c r="DT102" s="875"/>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412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414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415</v>
      </c>
      <c r="AB109" s="918"/>
      <c r="AC109" s="918"/>
      <c r="AD109" s="918"/>
      <c r="AE109" s="919"/>
      <c r="AF109" s="917" t="s">
        <v>288</v>
      </c>
      <c r="AG109" s="918"/>
      <c r="AH109" s="918"/>
      <c r="AI109" s="918"/>
      <c r="AJ109" s="919"/>
      <c r="AK109" s="917" t="s">
        <v>287</v>
      </c>
      <c r="AL109" s="918"/>
      <c r="AM109" s="918"/>
      <c r="AN109" s="918"/>
      <c r="AO109" s="919"/>
      <c r="AP109" s="917" t="s">
        <v>416</v>
      </c>
      <c r="AQ109" s="918"/>
      <c r="AR109" s="918"/>
      <c r="AS109" s="918"/>
      <c r="AT109" s="920"/>
      <c r="AU109" s="937" t="s">
        <v>414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415</v>
      </c>
      <c r="BR109" s="918"/>
      <c r="BS109" s="918"/>
      <c r="BT109" s="918"/>
      <c r="BU109" s="919"/>
      <c r="BV109" s="917" t="s">
        <v>288</v>
      </c>
      <c r="BW109" s="918"/>
      <c r="BX109" s="918"/>
      <c r="BY109" s="918"/>
      <c r="BZ109" s="919"/>
      <c r="CA109" s="917" t="s">
        <v>287</v>
      </c>
      <c r="CB109" s="918"/>
      <c r="CC109" s="918"/>
      <c r="CD109" s="918"/>
      <c r="CE109" s="919"/>
      <c r="CF109" s="938" t="s">
        <v>416</v>
      </c>
      <c r="CG109" s="938"/>
      <c r="CH109" s="938"/>
      <c r="CI109" s="938"/>
      <c r="CJ109" s="938"/>
      <c r="CK109" s="917" t="s">
        <v>417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415</v>
      </c>
      <c r="DH109" s="918"/>
      <c r="DI109" s="918"/>
      <c r="DJ109" s="918"/>
      <c r="DK109" s="919"/>
      <c r="DL109" s="917" t="s">
        <v>288</v>
      </c>
      <c r="DM109" s="918"/>
      <c r="DN109" s="918"/>
      <c r="DO109" s="918"/>
      <c r="DP109" s="919"/>
      <c r="DQ109" s="917" t="s">
        <v>287</v>
      </c>
      <c r="DR109" s="918"/>
      <c r="DS109" s="918"/>
      <c r="DT109" s="918"/>
      <c r="DU109" s="919"/>
      <c r="DV109" s="917" t="s">
        <v>416</v>
      </c>
      <c r="DW109" s="918"/>
      <c r="DX109" s="918"/>
      <c r="DY109" s="918"/>
      <c r="DZ109" s="920"/>
    </row>
    <row r="110" spans="1:131" s="199" customFormat="1" ht="26.25" customHeight="1">
      <c r="A110" s="921" t="s">
        <v>418</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44301133</v>
      </c>
      <c r="AB110" s="925"/>
      <c r="AC110" s="925"/>
      <c r="AD110" s="925"/>
      <c r="AE110" s="926"/>
      <c r="AF110" s="927">
        <v>42268701</v>
      </c>
      <c r="AG110" s="925"/>
      <c r="AH110" s="925"/>
      <c r="AI110" s="925"/>
      <c r="AJ110" s="926"/>
      <c r="AK110" s="927">
        <v>45011341</v>
      </c>
      <c r="AL110" s="925"/>
      <c r="AM110" s="925"/>
      <c r="AN110" s="925"/>
      <c r="AO110" s="926"/>
      <c r="AP110" s="928">
        <v>19.899999999999999</v>
      </c>
      <c r="AQ110" s="929"/>
      <c r="AR110" s="929"/>
      <c r="AS110" s="929"/>
      <c r="AT110" s="930"/>
      <c r="AU110" s="931" t="s">
        <v>62</v>
      </c>
      <c r="AV110" s="932"/>
      <c r="AW110" s="932"/>
      <c r="AX110" s="932"/>
      <c r="AY110" s="932"/>
      <c r="AZ110" s="973" t="s">
        <v>419</v>
      </c>
      <c r="BA110" s="922"/>
      <c r="BB110" s="922"/>
      <c r="BC110" s="922"/>
      <c r="BD110" s="922"/>
      <c r="BE110" s="922"/>
      <c r="BF110" s="922"/>
      <c r="BG110" s="922"/>
      <c r="BH110" s="922"/>
      <c r="BI110" s="922"/>
      <c r="BJ110" s="922"/>
      <c r="BK110" s="922"/>
      <c r="BL110" s="922"/>
      <c r="BM110" s="922"/>
      <c r="BN110" s="922"/>
      <c r="BO110" s="922"/>
      <c r="BP110" s="923"/>
      <c r="BQ110" s="959">
        <v>449470172</v>
      </c>
      <c r="BR110" s="960"/>
      <c r="BS110" s="960"/>
      <c r="BT110" s="960"/>
      <c r="BU110" s="960"/>
      <c r="BV110" s="960">
        <v>449514652</v>
      </c>
      <c r="BW110" s="960"/>
      <c r="BX110" s="960"/>
      <c r="BY110" s="960"/>
      <c r="BZ110" s="960"/>
      <c r="CA110" s="960">
        <v>446961004</v>
      </c>
      <c r="CB110" s="960"/>
      <c r="CC110" s="960"/>
      <c r="CD110" s="960"/>
      <c r="CE110" s="960"/>
      <c r="CF110" s="974">
        <v>198</v>
      </c>
      <c r="CG110" s="975"/>
      <c r="CH110" s="975"/>
      <c r="CI110" s="975"/>
      <c r="CJ110" s="975"/>
      <c r="CK110" s="976" t="s">
        <v>420</v>
      </c>
      <c r="CL110" s="977"/>
      <c r="CM110" s="956" t="s">
        <v>421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v>2492371</v>
      </c>
      <c r="DH110" s="960"/>
      <c r="DI110" s="960"/>
      <c r="DJ110" s="960"/>
      <c r="DK110" s="960"/>
      <c r="DL110" s="960">
        <v>2204134</v>
      </c>
      <c r="DM110" s="960"/>
      <c r="DN110" s="960"/>
      <c r="DO110" s="960"/>
      <c r="DP110" s="960"/>
      <c r="DQ110" s="960">
        <v>1909526</v>
      </c>
      <c r="DR110" s="960"/>
      <c r="DS110" s="960"/>
      <c r="DT110" s="960"/>
      <c r="DU110" s="960"/>
      <c r="DV110" s="961">
        <v>0.8</v>
      </c>
      <c r="DW110" s="961"/>
      <c r="DX110" s="961"/>
      <c r="DY110" s="961"/>
      <c r="DZ110" s="962"/>
    </row>
    <row r="111" spans="1:131" s="199" customFormat="1" ht="26.25" customHeight="1">
      <c r="A111" s="963" t="s">
        <v>422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423</v>
      </c>
      <c r="BA111" s="983"/>
      <c r="BB111" s="983"/>
      <c r="BC111" s="983"/>
      <c r="BD111" s="983"/>
      <c r="BE111" s="983"/>
      <c r="BF111" s="983"/>
      <c r="BG111" s="983"/>
      <c r="BH111" s="983"/>
      <c r="BI111" s="983"/>
      <c r="BJ111" s="983"/>
      <c r="BK111" s="983"/>
      <c r="BL111" s="983"/>
      <c r="BM111" s="983"/>
      <c r="BN111" s="983"/>
      <c r="BO111" s="983"/>
      <c r="BP111" s="984"/>
      <c r="BQ111" s="952">
        <v>2492371</v>
      </c>
      <c r="BR111" s="953"/>
      <c r="BS111" s="953"/>
      <c r="BT111" s="953"/>
      <c r="BU111" s="953"/>
      <c r="BV111" s="953">
        <v>2204134</v>
      </c>
      <c r="BW111" s="953"/>
      <c r="BX111" s="953"/>
      <c r="BY111" s="953"/>
      <c r="BZ111" s="953"/>
      <c r="CA111" s="953">
        <v>1909526</v>
      </c>
      <c r="CB111" s="953"/>
      <c r="CC111" s="953"/>
      <c r="CD111" s="953"/>
      <c r="CE111" s="953"/>
      <c r="CF111" s="947">
        <v>0.8</v>
      </c>
      <c r="CG111" s="948"/>
      <c r="CH111" s="948"/>
      <c r="CI111" s="948"/>
      <c r="CJ111" s="948"/>
      <c r="CK111" s="978"/>
      <c r="CL111" s="979"/>
      <c r="CM111" s="949" t="s">
        <v>424</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c r="A112" s="985" t="s">
        <v>425</v>
      </c>
      <c r="B112" s="986"/>
      <c r="C112" s="983" t="s">
        <v>426</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3333333</v>
      </c>
      <c r="AB112" s="992"/>
      <c r="AC112" s="992"/>
      <c r="AD112" s="992"/>
      <c r="AE112" s="993"/>
      <c r="AF112" s="994">
        <v>3333333</v>
      </c>
      <c r="AG112" s="992"/>
      <c r="AH112" s="992"/>
      <c r="AI112" s="992"/>
      <c r="AJ112" s="993"/>
      <c r="AK112" s="994">
        <v>3333333</v>
      </c>
      <c r="AL112" s="992"/>
      <c r="AM112" s="992"/>
      <c r="AN112" s="992"/>
      <c r="AO112" s="993"/>
      <c r="AP112" s="995">
        <v>1.5</v>
      </c>
      <c r="AQ112" s="996"/>
      <c r="AR112" s="996"/>
      <c r="AS112" s="996"/>
      <c r="AT112" s="997"/>
      <c r="AU112" s="933"/>
      <c r="AV112" s="934"/>
      <c r="AW112" s="934"/>
      <c r="AX112" s="934"/>
      <c r="AY112" s="934"/>
      <c r="AZ112" s="982" t="s">
        <v>427</v>
      </c>
      <c r="BA112" s="983"/>
      <c r="BB112" s="983"/>
      <c r="BC112" s="983"/>
      <c r="BD112" s="983"/>
      <c r="BE112" s="983"/>
      <c r="BF112" s="983"/>
      <c r="BG112" s="983"/>
      <c r="BH112" s="983"/>
      <c r="BI112" s="983"/>
      <c r="BJ112" s="983"/>
      <c r="BK112" s="983"/>
      <c r="BL112" s="983"/>
      <c r="BM112" s="983"/>
      <c r="BN112" s="983"/>
      <c r="BO112" s="983"/>
      <c r="BP112" s="984"/>
      <c r="BQ112" s="952">
        <v>69242520</v>
      </c>
      <c r="BR112" s="953"/>
      <c r="BS112" s="953"/>
      <c r="BT112" s="953"/>
      <c r="BU112" s="953"/>
      <c r="BV112" s="953">
        <v>63268975</v>
      </c>
      <c r="BW112" s="953"/>
      <c r="BX112" s="953"/>
      <c r="BY112" s="953"/>
      <c r="BZ112" s="953"/>
      <c r="CA112" s="953">
        <v>57594879</v>
      </c>
      <c r="CB112" s="953"/>
      <c r="CC112" s="953"/>
      <c r="CD112" s="953"/>
      <c r="CE112" s="953"/>
      <c r="CF112" s="947">
        <v>25.5</v>
      </c>
      <c r="CG112" s="948"/>
      <c r="CH112" s="948"/>
      <c r="CI112" s="948"/>
      <c r="CJ112" s="948"/>
      <c r="CK112" s="978"/>
      <c r="CL112" s="979"/>
      <c r="CM112" s="949" t="s">
        <v>428</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429</v>
      </c>
      <c r="DH112" s="953"/>
      <c r="DI112" s="953"/>
      <c r="DJ112" s="953"/>
      <c r="DK112" s="953"/>
      <c r="DL112" s="953" t="s">
        <v>429</v>
      </c>
      <c r="DM112" s="953"/>
      <c r="DN112" s="953"/>
      <c r="DO112" s="953"/>
      <c r="DP112" s="953"/>
      <c r="DQ112" s="953" t="s">
        <v>429</v>
      </c>
      <c r="DR112" s="953"/>
      <c r="DS112" s="953"/>
      <c r="DT112" s="953"/>
      <c r="DU112" s="953"/>
      <c r="DV112" s="954" t="s">
        <v>429</v>
      </c>
      <c r="DW112" s="954"/>
      <c r="DX112" s="954"/>
      <c r="DY112" s="954"/>
      <c r="DZ112" s="955"/>
    </row>
    <row r="113" spans="1:130" s="199" customFormat="1" ht="26.25" customHeight="1">
      <c r="A113" s="987"/>
      <c r="B113" s="988"/>
      <c r="C113" s="983" t="s">
        <v>430</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5417499</v>
      </c>
      <c r="AB113" s="967"/>
      <c r="AC113" s="967"/>
      <c r="AD113" s="967"/>
      <c r="AE113" s="968"/>
      <c r="AF113" s="969">
        <v>5552185</v>
      </c>
      <c r="AG113" s="967"/>
      <c r="AH113" s="967"/>
      <c r="AI113" s="967"/>
      <c r="AJ113" s="968"/>
      <c r="AK113" s="969">
        <v>5488892</v>
      </c>
      <c r="AL113" s="967"/>
      <c r="AM113" s="967"/>
      <c r="AN113" s="967"/>
      <c r="AO113" s="968"/>
      <c r="AP113" s="970">
        <v>2.4</v>
      </c>
      <c r="AQ113" s="971"/>
      <c r="AR113" s="971"/>
      <c r="AS113" s="971"/>
      <c r="AT113" s="972"/>
      <c r="AU113" s="933"/>
      <c r="AV113" s="934"/>
      <c r="AW113" s="934"/>
      <c r="AX113" s="934"/>
      <c r="AY113" s="934"/>
      <c r="AZ113" s="982" t="s">
        <v>431</v>
      </c>
      <c r="BA113" s="983"/>
      <c r="BB113" s="983"/>
      <c r="BC113" s="983"/>
      <c r="BD113" s="983"/>
      <c r="BE113" s="983"/>
      <c r="BF113" s="983"/>
      <c r="BG113" s="983"/>
      <c r="BH113" s="983"/>
      <c r="BI113" s="983"/>
      <c r="BJ113" s="983"/>
      <c r="BK113" s="983"/>
      <c r="BL113" s="983"/>
      <c r="BM113" s="983"/>
      <c r="BN113" s="983"/>
      <c r="BO113" s="983"/>
      <c r="BP113" s="984"/>
      <c r="BQ113" s="952" t="s">
        <v>429</v>
      </c>
      <c r="BR113" s="953"/>
      <c r="BS113" s="953"/>
      <c r="BT113" s="953"/>
      <c r="BU113" s="953"/>
      <c r="BV113" s="953" t="s">
        <v>429</v>
      </c>
      <c r="BW113" s="953"/>
      <c r="BX113" s="953"/>
      <c r="BY113" s="953"/>
      <c r="BZ113" s="953"/>
      <c r="CA113" s="953" t="s">
        <v>429</v>
      </c>
      <c r="CB113" s="953"/>
      <c r="CC113" s="953"/>
      <c r="CD113" s="953"/>
      <c r="CE113" s="953"/>
      <c r="CF113" s="947" t="s">
        <v>429</v>
      </c>
      <c r="CG113" s="948"/>
      <c r="CH113" s="948"/>
      <c r="CI113" s="948"/>
      <c r="CJ113" s="948"/>
      <c r="CK113" s="978"/>
      <c r="CL113" s="979"/>
      <c r="CM113" s="949" t="s">
        <v>432</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429</v>
      </c>
      <c r="DH113" s="992"/>
      <c r="DI113" s="992"/>
      <c r="DJ113" s="992"/>
      <c r="DK113" s="993"/>
      <c r="DL113" s="994" t="s">
        <v>429</v>
      </c>
      <c r="DM113" s="992"/>
      <c r="DN113" s="992"/>
      <c r="DO113" s="992"/>
      <c r="DP113" s="993"/>
      <c r="DQ113" s="994" t="s">
        <v>429</v>
      </c>
      <c r="DR113" s="992"/>
      <c r="DS113" s="992"/>
      <c r="DT113" s="992"/>
      <c r="DU113" s="993"/>
      <c r="DV113" s="995" t="s">
        <v>429</v>
      </c>
      <c r="DW113" s="996"/>
      <c r="DX113" s="996"/>
      <c r="DY113" s="996"/>
      <c r="DZ113" s="997"/>
    </row>
    <row r="114" spans="1:130" s="199" customFormat="1" ht="26.25" customHeight="1">
      <c r="A114" s="987"/>
      <c r="B114" s="988"/>
      <c r="C114" s="983" t="s">
        <v>433</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429</v>
      </c>
      <c r="AB114" s="992"/>
      <c r="AC114" s="992"/>
      <c r="AD114" s="992"/>
      <c r="AE114" s="993"/>
      <c r="AF114" s="994" t="s">
        <v>429</v>
      </c>
      <c r="AG114" s="992"/>
      <c r="AH114" s="992"/>
      <c r="AI114" s="992"/>
      <c r="AJ114" s="993"/>
      <c r="AK114" s="994" t="s">
        <v>429</v>
      </c>
      <c r="AL114" s="992"/>
      <c r="AM114" s="992"/>
      <c r="AN114" s="992"/>
      <c r="AO114" s="993"/>
      <c r="AP114" s="995" t="s">
        <v>429</v>
      </c>
      <c r="AQ114" s="996"/>
      <c r="AR114" s="996"/>
      <c r="AS114" s="996"/>
      <c r="AT114" s="997"/>
      <c r="AU114" s="933"/>
      <c r="AV114" s="934"/>
      <c r="AW114" s="934"/>
      <c r="AX114" s="934"/>
      <c r="AY114" s="934"/>
      <c r="AZ114" s="982" t="s">
        <v>434</v>
      </c>
      <c r="BA114" s="983"/>
      <c r="BB114" s="983"/>
      <c r="BC114" s="983"/>
      <c r="BD114" s="983"/>
      <c r="BE114" s="983"/>
      <c r="BF114" s="983"/>
      <c r="BG114" s="983"/>
      <c r="BH114" s="983"/>
      <c r="BI114" s="983"/>
      <c r="BJ114" s="983"/>
      <c r="BK114" s="983"/>
      <c r="BL114" s="983"/>
      <c r="BM114" s="983"/>
      <c r="BN114" s="983"/>
      <c r="BO114" s="983"/>
      <c r="BP114" s="984"/>
      <c r="BQ114" s="952">
        <v>55992804</v>
      </c>
      <c r="BR114" s="953"/>
      <c r="BS114" s="953"/>
      <c r="BT114" s="953"/>
      <c r="BU114" s="953"/>
      <c r="BV114" s="953">
        <v>49885417</v>
      </c>
      <c r="BW114" s="953"/>
      <c r="BX114" s="953"/>
      <c r="BY114" s="953"/>
      <c r="BZ114" s="953"/>
      <c r="CA114" s="953">
        <v>52828308</v>
      </c>
      <c r="CB114" s="953"/>
      <c r="CC114" s="953"/>
      <c r="CD114" s="953"/>
      <c r="CE114" s="953"/>
      <c r="CF114" s="947">
        <v>23.4</v>
      </c>
      <c r="CG114" s="948"/>
      <c r="CH114" s="948"/>
      <c r="CI114" s="948"/>
      <c r="CJ114" s="948"/>
      <c r="CK114" s="978"/>
      <c r="CL114" s="979"/>
      <c r="CM114" s="949" t="s">
        <v>435</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429</v>
      </c>
      <c r="DH114" s="992"/>
      <c r="DI114" s="992"/>
      <c r="DJ114" s="992"/>
      <c r="DK114" s="993"/>
      <c r="DL114" s="994" t="s">
        <v>429</v>
      </c>
      <c r="DM114" s="992"/>
      <c r="DN114" s="992"/>
      <c r="DO114" s="992"/>
      <c r="DP114" s="993"/>
      <c r="DQ114" s="994" t="s">
        <v>429</v>
      </c>
      <c r="DR114" s="992"/>
      <c r="DS114" s="992"/>
      <c r="DT114" s="992"/>
      <c r="DU114" s="993"/>
      <c r="DV114" s="995" t="s">
        <v>429</v>
      </c>
      <c r="DW114" s="996"/>
      <c r="DX114" s="996"/>
      <c r="DY114" s="996"/>
      <c r="DZ114" s="997"/>
    </row>
    <row r="115" spans="1:130" s="199" customFormat="1" ht="26.25" customHeight="1">
      <c r="A115" s="987"/>
      <c r="B115" s="988"/>
      <c r="C115" s="983" t="s">
        <v>436</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1759778</v>
      </c>
      <c r="AB115" s="967"/>
      <c r="AC115" s="967"/>
      <c r="AD115" s="967"/>
      <c r="AE115" s="968"/>
      <c r="AF115" s="969">
        <v>352469</v>
      </c>
      <c r="AG115" s="967"/>
      <c r="AH115" s="967"/>
      <c r="AI115" s="967"/>
      <c r="AJ115" s="968"/>
      <c r="AK115" s="969">
        <v>355108</v>
      </c>
      <c r="AL115" s="967"/>
      <c r="AM115" s="967"/>
      <c r="AN115" s="967"/>
      <c r="AO115" s="968"/>
      <c r="AP115" s="970">
        <v>0.2</v>
      </c>
      <c r="AQ115" s="971"/>
      <c r="AR115" s="971"/>
      <c r="AS115" s="971"/>
      <c r="AT115" s="972"/>
      <c r="AU115" s="933"/>
      <c r="AV115" s="934"/>
      <c r="AW115" s="934"/>
      <c r="AX115" s="934"/>
      <c r="AY115" s="934"/>
      <c r="AZ115" s="982" t="s">
        <v>437</v>
      </c>
      <c r="BA115" s="983"/>
      <c r="BB115" s="983"/>
      <c r="BC115" s="983"/>
      <c r="BD115" s="983"/>
      <c r="BE115" s="983"/>
      <c r="BF115" s="983"/>
      <c r="BG115" s="983"/>
      <c r="BH115" s="983"/>
      <c r="BI115" s="983"/>
      <c r="BJ115" s="983"/>
      <c r="BK115" s="983"/>
      <c r="BL115" s="983"/>
      <c r="BM115" s="983"/>
      <c r="BN115" s="983"/>
      <c r="BO115" s="983"/>
      <c r="BP115" s="984"/>
      <c r="BQ115" s="952">
        <v>183945</v>
      </c>
      <c r="BR115" s="953"/>
      <c r="BS115" s="953"/>
      <c r="BT115" s="953"/>
      <c r="BU115" s="953"/>
      <c r="BV115" s="953">
        <v>64440</v>
      </c>
      <c r="BW115" s="953"/>
      <c r="BX115" s="953"/>
      <c r="BY115" s="953"/>
      <c r="BZ115" s="953"/>
      <c r="CA115" s="953">
        <v>715644</v>
      </c>
      <c r="CB115" s="953"/>
      <c r="CC115" s="953"/>
      <c r="CD115" s="953"/>
      <c r="CE115" s="953"/>
      <c r="CF115" s="947">
        <v>0.3</v>
      </c>
      <c r="CG115" s="948"/>
      <c r="CH115" s="948"/>
      <c r="CI115" s="948"/>
      <c r="CJ115" s="948"/>
      <c r="CK115" s="978"/>
      <c r="CL115" s="979"/>
      <c r="CM115" s="982" t="s">
        <v>438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429</v>
      </c>
      <c r="DH115" s="992"/>
      <c r="DI115" s="992"/>
      <c r="DJ115" s="992"/>
      <c r="DK115" s="993"/>
      <c r="DL115" s="994" t="s">
        <v>429</v>
      </c>
      <c r="DM115" s="992"/>
      <c r="DN115" s="992"/>
      <c r="DO115" s="992"/>
      <c r="DP115" s="993"/>
      <c r="DQ115" s="994" t="s">
        <v>429</v>
      </c>
      <c r="DR115" s="992"/>
      <c r="DS115" s="992"/>
      <c r="DT115" s="992"/>
      <c r="DU115" s="993"/>
      <c r="DV115" s="995" t="s">
        <v>429</v>
      </c>
      <c r="DW115" s="996"/>
      <c r="DX115" s="996"/>
      <c r="DY115" s="996"/>
      <c r="DZ115" s="997"/>
    </row>
    <row r="116" spans="1:130" s="199" customFormat="1" ht="26.25" customHeight="1">
      <c r="A116" s="989"/>
      <c r="B116" s="990"/>
      <c r="C116" s="998" t="s">
        <v>439</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429</v>
      </c>
      <c r="AB116" s="992"/>
      <c r="AC116" s="992"/>
      <c r="AD116" s="992"/>
      <c r="AE116" s="993"/>
      <c r="AF116" s="994" t="s">
        <v>429</v>
      </c>
      <c r="AG116" s="992"/>
      <c r="AH116" s="992"/>
      <c r="AI116" s="992"/>
      <c r="AJ116" s="993"/>
      <c r="AK116" s="994" t="s">
        <v>429</v>
      </c>
      <c r="AL116" s="992"/>
      <c r="AM116" s="992"/>
      <c r="AN116" s="992"/>
      <c r="AO116" s="993"/>
      <c r="AP116" s="995" t="s">
        <v>429</v>
      </c>
      <c r="AQ116" s="996"/>
      <c r="AR116" s="996"/>
      <c r="AS116" s="996"/>
      <c r="AT116" s="997"/>
      <c r="AU116" s="933"/>
      <c r="AV116" s="934"/>
      <c r="AW116" s="934"/>
      <c r="AX116" s="934"/>
      <c r="AY116" s="934"/>
      <c r="AZ116" s="1000" t="s">
        <v>440</v>
      </c>
      <c r="BA116" s="1001"/>
      <c r="BB116" s="1001"/>
      <c r="BC116" s="1001"/>
      <c r="BD116" s="1001"/>
      <c r="BE116" s="1001"/>
      <c r="BF116" s="1001"/>
      <c r="BG116" s="1001"/>
      <c r="BH116" s="1001"/>
      <c r="BI116" s="1001"/>
      <c r="BJ116" s="1001"/>
      <c r="BK116" s="1001"/>
      <c r="BL116" s="1001"/>
      <c r="BM116" s="1001"/>
      <c r="BN116" s="1001"/>
      <c r="BO116" s="1001"/>
      <c r="BP116" s="1002"/>
      <c r="BQ116" s="952" t="s">
        <v>429</v>
      </c>
      <c r="BR116" s="953"/>
      <c r="BS116" s="953"/>
      <c r="BT116" s="953"/>
      <c r="BU116" s="953"/>
      <c r="BV116" s="953" t="s">
        <v>429</v>
      </c>
      <c r="BW116" s="953"/>
      <c r="BX116" s="953"/>
      <c r="BY116" s="953"/>
      <c r="BZ116" s="953"/>
      <c r="CA116" s="953" t="s">
        <v>429</v>
      </c>
      <c r="CB116" s="953"/>
      <c r="CC116" s="953"/>
      <c r="CD116" s="953"/>
      <c r="CE116" s="953"/>
      <c r="CF116" s="947" t="s">
        <v>429</v>
      </c>
      <c r="CG116" s="948"/>
      <c r="CH116" s="948"/>
      <c r="CI116" s="948"/>
      <c r="CJ116" s="948"/>
      <c r="CK116" s="978"/>
      <c r="CL116" s="979"/>
      <c r="CM116" s="949" t="s">
        <v>441</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429</v>
      </c>
      <c r="DH116" s="992"/>
      <c r="DI116" s="992"/>
      <c r="DJ116" s="992"/>
      <c r="DK116" s="993"/>
      <c r="DL116" s="994" t="s">
        <v>429</v>
      </c>
      <c r="DM116" s="992"/>
      <c r="DN116" s="992"/>
      <c r="DO116" s="992"/>
      <c r="DP116" s="993"/>
      <c r="DQ116" s="994" t="s">
        <v>429</v>
      </c>
      <c r="DR116" s="992"/>
      <c r="DS116" s="992"/>
      <c r="DT116" s="992"/>
      <c r="DU116" s="993"/>
      <c r="DV116" s="995" t="s">
        <v>429</v>
      </c>
      <c r="DW116" s="996"/>
      <c r="DX116" s="996"/>
      <c r="DY116" s="996"/>
      <c r="DZ116" s="997"/>
    </row>
    <row r="117" spans="1:130" s="199" customFormat="1" ht="26.25" customHeight="1">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442</v>
      </c>
      <c r="Z117" s="919"/>
      <c r="AA117" s="1009">
        <v>54811743</v>
      </c>
      <c r="AB117" s="1010"/>
      <c r="AC117" s="1010"/>
      <c r="AD117" s="1010"/>
      <c r="AE117" s="1011"/>
      <c r="AF117" s="1012">
        <v>51506688</v>
      </c>
      <c r="AG117" s="1010"/>
      <c r="AH117" s="1010"/>
      <c r="AI117" s="1010"/>
      <c r="AJ117" s="1011"/>
      <c r="AK117" s="1012">
        <v>54188674</v>
      </c>
      <c r="AL117" s="1010"/>
      <c r="AM117" s="1010"/>
      <c r="AN117" s="1010"/>
      <c r="AO117" s="1011"/>
      <c r="AP117" s="1013"/>
      <c r="AQ117" s="1014"/>
      <c r="AR117" s="1014"/>
      <c r="AS117" s="1014"/>
      <c r="AT117" s="1015"/>
      <c r="AU117" s="933"/>
      <c r="AV117" s="934"/>
      <c r="AW117" s="934"/>
      <c r="AX117" s="934"/>
      <c r="AY117" s="934"/>
      <c r="AZ117" s="1000" t="s">
        <v>443</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444</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c r="A118" s="937" t="s">
        <v>417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415</v>
      </c>
      <c r="AB118" s="918"/>
      <c r="AC118" s="918"/>
      <c r="AD118" s="918"/>
      <c r="AE118" s="919"/>
      <c r="AF118" s="917" t="s">
        <v>288</v>
      </c>
      <c r="AG118" s="918"/>
      <c r="AH118" s="918"/>
      <c r="AI118" s="918"/>
      <c r="AJ118" s="919"/>
      <c r="AK118" s="917" t="s">
        <v>287</v>
      </c>
      <c r="AL118" s="918"/>
      <c r="AM118" s="918"/>
      <c r="AN118" s="918"/>
      <c r="AO118" s="919"/>
      <c r="AP118" s="1004" t="s">
        <v>416</v>
      </c>
      <c r="AQ118" s="1005"/>
      <c r="AR118" s="1005"/>
      <c r="AS118" s="1005"/>
      <c r="AT118" s="1006"/>
      <c r="AU118" s="933"/>
      <c r="AV118" s="934"/>
      <c r="AW118" s="934"/>
      <c r="AX118" s="934"/>
      <c r="AY118" s="934"/>
      <c r="AZ118" s="1007" t="s">
        <v>445</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446</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c r="A119" s="1091" t="s">
        <v>420</v>
      </c>
      <c r="B119" s="977"/>
      <c r="C119" s="956" t="s">
        <v>421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v>337725</v>
      </c>
      <c r="AB119" s="925"/>
      <c r="AC119" s="925"/>
      <c r="AD119" s="925"/>
      <c r="AE119" s="926"/>
      <c r="AF119" s="927">
        <v>338022</v>
      </c>
      <c r="AG119" s="925"/>
      <c r="AH119" s="925"/>
      <c r="AI119" s="925"/>
      <c r="AJ119" s="926"/>
      <c r="AK119" s="927">
        <v>338325</v>
      </c>
      <c r="AL119" s="925"/>
      <c r="AM119" s="925"/>
      <c r="AN119" s="925"/>
      <c r="AO119" s="926"/>
      <c r="AP119" s="928">
        <v>0.1</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447</v>
      </c>
      <c r="BP119" s="1039"/>
      <c r="BQ119" s="1030">
        <v>577381812</v>
      </c>
      <c r="BR119" s="1031"/>
      <c r="BS119" s="1031"/>
      <c r="BT119" s="1031"/>
      <c r="BU119" s="1031"/>
      <c r="BV119" s="1031">
        <v>564937618</v>
      </c>
      <c r="BW119" s="1031"/>
      <c r="BX119" s="1031"/>
      <c r="BY119" s="1031"/>
      <c r="BZ119" s="1031"/>
      <c r="CA119" s="1031">
        <v>560009361</v>
      </c>
      <c r="CB119" s="1031"/>
      <c r="CC119" s="1031"/>
      <c r="CD119" s="1031"/>
      <c r="CE119" s="1031"/>
      <c r="CF119" s="1032"/>
      <c r="CG119" s="1033"/>
      <c r="CH119" s="1033"/>
      <c r="CI119" s="1033"/>
      <c r="CJ119" s="1034"/>
      <c r="CK119" s="980"/>
      <c r="CL119" s="981"/>
      <c r="CM119" s="1035" t="s">
        <v>448</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112</v>
      </c>
      <c r="DH119" s="1017"/>
      <c r="DI119" s="1017"/>
      <c r="DJ119" s="1017"/>
      <c r="DK119" s="1018"/>
      <c r="DL119" s="1016" t="s">
        <v>112</v>
      </c>
      <c r="DM119" s="1017"/>
      <c r="DN119" s="1017"/>
      <c r="DO119" s="1017"/>
      <c r="DP119" s="1018"/>
      <c r="DQ119" s="1016" t="s">
        <v>112</v>
      </c>
      <c r="DR119" s="1017"/>
      <c r="DS119" s="1017"/>
      <c r="DT119" s="1017"/>
      <c r="DU119" s="1018"/>
      <c r="DV119" s="1019" t="s">
        <v>112</v>
      </c>
      <c r="DW119" s="1020"/>
      <c r="DX119" s="1020"/>
      <c r="DY119" s="1020"/>
      <c r="DZ119" s="1021"/>
    </row>
    <row r="120" spans="1:130" s="199" customFormat="1" ht="26.25" customHeight="1">
      <c r="A120" s="1092"/>
      <c r="B120" s="979"/>
      <c r="C120" s="949" t="s">
        <v>424</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449</v>
      </c>
      <c r="AV120" s="1023"/>
      <c r="AW120" s="1023"/>
      <c r="AX120" s="1023"/>
      <c r="AY120" s="1024"/>
      <c r="AZ120" s="973" t="s">
        <v>450</v>
      </c>
      <c r="BA120" s="922"/>
      <c r="BB120" s="922"/>
      <c r="BC120" s="922"/>
      <c r="BD120" s="922"/>
      <c r="BE120" s="922"/>
      <c r="BF120" s="922"/>
      <c r="BG120" s="922"/>
      <c r="BH120" s="922"/>
      <c r="BI120" s="922"/>
      <c r="BJ120" s="922"/>
      <c r="BK120" s="922"/>
      <c r="BL120" s="922"/>
      <c r="BM120" s="922"/>
      <c r="BN120" s="922"/>
      <c r="BO120" s="922"/>
      <c r="BP120" s="923"/>
      <c r="BQ120" s="959">
        <v>62999375</v>
      </c>
      <c r="BR120" s="960"/>
      <c r="BS120" s="960"/>
      <c r="BT120" s="960"/>
      <c r="BU120" s="960"/>
      <c r="BV120" s="960">
        <v>65962076</v>
      </c>
      <c r="BW120" s="960"/>
      <c r="BX120" s="960"/>
      <c r="BY120" s="960"/>
      <c r="BZ120" s="960"/>
      <c r="CA120" s="960">
        <v>66612584</v>
      </c>
      <c r="CB120" s="960"/>
      <c r="CC120" s="960"/>
      <c r="CD120" s="960"/>
      <c r="CE120" s="960"/>
      <c r="CF120" s="974">
        <v>29.5</v>
      </c>
      <c r="CG120" s="975"/>
      <c r="CH120" s="975"/>
      <c r="CI120" s="975"/>
      <c r="CJ120" s="975"/>
      <c r="CK120" s="1040" t="s">
        <v>451</v>
      </c>
      <c r="CL120" s="1041"/>
      <c r="CM120" s="1041"/>
      <c r="CN120" s="1041"/>
      <c r="CO120" s="1042"/>
      <c r="CP120" s="1048" t="s">
        <v>392</v>
      </c>
      <c r="CQ120" s="1049"/>
      <c r="CR120" s="1049"/>
      <c r="CS120" s="1049"/>
      <c r="CT120" s="1049"/>
      <c r="CU120" s="1049"/>
      <c r="CV120" s="1049"/>
      <c r="CW120" s="1049"/>
      <c r="CX120" s="1049"/>
      <c r="CY120" s="1049"/>
      <c r="CZ120" s="1049"/>
      <c r="DA120" s="1049"/>
      <c r="DB120" s="1049"/>
      <c r="DC120" s="1049"/>
      <c r="DD120" s="1049"/>
      <c r="DE120" s="1049"/>
      <c r="DF120" s="1050"/>
      <c r="DG120" s="959">
        <v>59237924</v>
      </c>
      <c r="DH120" s="960"/>
      <c r="DI120" s="960"/>
      <c r="DJ120" s="960"/>
      <c r="DK120" s="960"/>
      <c r="DL120" s="960">
        <v>54613017</v>
      </c>
      <c r="DM120" s="960"/>
      <c r="DN120" s="960"/>
      <c r="DO120" s="960"/>
      <c r="DP120" s="960"/>
      <c r="DQ120" s="960">
        <v>49687382</v>
      </c>
      <c r="DR120" s="960"/>
      <c r="DS120" s="960"/>
      <c r="DT120" s="960"/>
      <c r="DU120" s="960"/>
      <c r="DV120" s="961">
        <v>22</v>
      </c>
      <c r="DW120" s="961"/>
      <c r="DX120" s="961"/>
      <c r="DY120" s="961"/>
      <c r="DZ120" s="962"/>
    </row>
    <row r="121" spans="1:130" s="199" customFormat="1" ht="26.25" customHeight="1">
      <c r="A121" s="1092"/>
      <c r="B121" s="979"/>
      <c r="C121" s="1000" t="s">
        <v>452</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453</v>
      </c>
      <c r="BA121" s="983"/>
      <c r="BB121" s="983"/>
      <c r="BC121" s="983"/>
      <c r="BD121" s="983"/>
      <c r="BE121" s="983"/>
      <c r="BF121" s="983"/>
      <c r="BG121" s="983"/>
      <c r="BH121" s="983"/>
      <c r="BI121" s="983"/>
      <c r="BJ121" s="983"/>
      <c r="BK121" s="983"/>
      <c r="BL121" s="983"/>
      <c r="BM121" s="983"/>
      <c r="BN121" s="983"/>
      <c r="BO121" s="983"/>
      <c r="BP121" s="984"/>
      <c r="BQ121" s="952">
        <v>79344322</v>
      </c>
      <c r="BR121" s="953"/>
      <c r="BS121" s="953"/>
      <c r="BT121" s="953"/>
      <c r="BU121" s="953"/>
      <c r="BV121" s="953">
        <v>91112515</v>
      </c>
      <c r="BW121" s="953"/>
      <c r="BX121" s="953"/>
      <c r="BY121" s="953"/>
      <c r="BZ121" s="953"/>
      <c r="CA121" s="953">
        <v>96978598</v>
      </c>
      <c r="CB121" s="953"/>
      <c r="CC121" s="953"/>
      <c r="CD121" s="953"/>
      <c r="CE121" s="953"/>
      <c r="CF121" s="947">
        <v>43</v>
      </c>
      <c r="CG121" s="948"/>
      <c r="CH121" s="948"/>
      <c r="CI121" s="948"/>
      <c r="CJ121" s="948"/>
      <c r="CK121" s="1043"/>
      <c r="CL121" s="1044"/>
      <c r="CM121" s="1044"/>
      <c r="CN121" s="1044"/>
      <c r="CO121" s="1045"/>
      <c r="CP121" s="1053" t="s">
        <v>454</v>
      </c>
      <c r="CQ121" s="1054"/>
      <c r="CR121" s="1054"/>
      <c r="CS121" s="1054"/>
      <c r="CT121" s="1054"/>
      <c r="CU121" s="1054"/>
      <c r="CV121" s="1054"/>
      <c r="CW121" s="1054"/>
      <c r="CX121" s="1054"/>
      <c r="CY121" s="1054"/>
      <c r="CZ121" s="1054"/>
      <c r="DA121" s="1054"/>
      <c r="DB121" s="1054"/>
      <c r="DC121" s="1054"/>
      <c r="DD121" s="1054"/>
      <c r="DE121" s="1054"/>
      <c r="DF121" s="1055"/>
      <c r="DG121" s="952">
        <v>5213262</v>
      </c>
      <c r="DH121" s="953"/>
      <c r="DI121" s="953"/>
      <c r="DJ121" s="953"/>
      <c r="DK121" s="953"/>
      <c r="DL121" s="953">
        <v>4384902</v>
      </c>
      <c r="DM121" s="953"/>
      <c r="DN121" s="953"/>
      <c r="DO121" s="953"/>
      <c r="DP121" s="953"/>
      <c r="DQ121" s="953">
        <v>3257376</v>
      </c>
      <c r="DR121" s="953"/>
      <c r="DS121" s="953"/>
      <c r="DT121" s="953"/>
      <c r="DU121" s="953"/>
      <c r="DV121" s="954">
        <v>1.4</v>
      </c>
      <c r="DW121" s="954"/>
      <c r="DX121" s="954"/>
      <c r="DY121" s="954"/>
      <c r="DZ121" s="955"/>
    </row>
    <row r="122" spans="1:130" s="199" customFormat="1" ht="26.25" customHeight="1">
      <c r="A122" s="1092"/>
      <c r="B122" s="979"/>
      <c r="C122" s="949" t="s">
        <v>435</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455</v>
      </c>
      <c r="BA122" s="998"/>
      <c r="BB122" s="998"/>
      <c r="BC122" s="998"/>
      <c r="BD122" s="998"/>
      <c r="BE122" s="998"/>
      <c r="BF122" s="998"/>
      <c r="BG122" s="998"/>
      <c r="BH122" s="998"/>
      <c r="BI122" s="998"/>
      <c r="BJ122" s="998"/>
      <c r="BK122" s="998"/>
      <c r="BL122" s="998"/>
      <c r="BM122" s="998"/>
      <c r="BN122" s="998"/>
      <c r="BO122" s="998"/>
      <c r="BP122" s="999"/>
      <c r="BQ122" s="1030">
        <v>376363220</v>
      </c>
      <c r="BR122" s="1031"/>
      <c r="BS122" s="1031"/>
      <c r="BT122" s="1031"/>
      <c r="BU122" s="1031"/>
      <c r="BV122" s="1031">
        <v>386272432</v>
      </c>
      <c r="BW122" s="1031"/>
      <c r="BX122" s="1031"/>
      <c r="BY122" s="1031"/>
      <c r="BZ122" s="1031"/>
      <c r="CA122" s="1031">
        <v>384047994</v>
      </c>
      <c r="CB122" s="1031"/>
      <c r="CC122" s="1031"/>
      <c r="CD122" s="1031"/>
      <c r="CE122" s="1031"/>
      <c r="CF122" s="1051">
        <v>170.1</v>
      </c>
      <c r="CG122" s="1052"/>
      <c r="CH122" s="1052"/>
      <c r="CI122" s="1052"/>
      <c r="CJ122" s="1052"/>
      <c r="CK122" s="1043"/>
      <c r="CL122" s="1044"/>
      <c r="CM122" s="1044"/>
      <c r="CN122" s="1044"/>
      <c r="CO122" s="1045"/>
      <c r="CP122" s="1053" t="s">
        <v>456</v>
      </c>
      <c r="CQ122" s="1054"/>
      <c r="CR122" s="1054"/>
      <c r="CS122" s="1054"/>
      <c r="CT122" s="1054"/>
      <c r="CU122" s="1054"/>
      <c r="CV122" s="1054"/>
      <c r="CW122" s="1054"/>
      <c r="CX122" s="1054"/>
      <c r="CY122" s="1054"/>
      <c r="CZ122" s="1054"/>
      <c r="DA122" s="1054"/>
      <c r="DB122" s="1054"/>
      <c r="DC122" s="1054"/>
      <c r="DD122" s="1054"/>
      <c r="DE122" s="1054"/>
      <c r="DF122" s="1055"/>
      <c r="DG122" s="952">
        <v>2997142</v>
      </c>
      <c r="DH122" s="953"/>
      <c r="DI122" s="953"/>
      <c r="DJ122" s="953"/>
      <c r="DK122" s="953"/>
      <c r="DL122" s="953">
        <v>2709478</v>
      </c>
      <c r="DM122" s="953"/>
      <c r="DN122" s="953"/>
      <c r="DO122" s="953"/>
      <c r="DP122" s="953"/>
      <c r="DQ122" s="953">
        <v>2603926</v>
      </c>
      <c r="DR122" s="953"/>
      <c r="DS122" s="953"/>
      <c r="DT122" s="953"/>
      <c r="DU122" s="953"/>
      <c r="DV122" s="954">
        <v>1.2</v>
      </c>
      <c r="DW122" s="954"/>
      <c r="DX122" s="954"/>
      <c r="DY122" s="954"/>
      <c r="DZ122" s="955"/>
    </row>
    <row r="123" spans="1:130" s="199" customFormat="1" ht="26.25" customHeight="1">
      <c r="A123" s="1092"/>
      <c r="B123" s="979"/>
      <c r="C123" s="949" t="s">
        <v>441</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457</v>
      </c>
      <c r="BP123" s="1039"/>
      <c r="BQ123" s="1098">
        <v>518706917</v>
      </c>
      <c r="BR123" s="1099"/>
      <c r="BS123" s="1099"/>
      <c r="BT123" s="1099"/>
      <c r="BU123" s="1099"/>
      <c r="BV123" s="1099">
        <v>543347023</v>
      </c>
      <c r="BW123" s="1099"/>
      <c r="BX123" s="1099"/>
      <c r="BY123" s="1099"/>
      <c r="BZ123" s="1099"/>
      <c r="CA123" s="1099">
        <v>547639176</v>
      </c>
      <c r="CB123" s="1099"/>
      <c r="CC123" s="1099"/>
      <c r="CD123" s="1099"/>
      <c r="CE123" s="1099"/>
      <c r="CF123" s="1032"/>
      <c r="CG123" s="1033"/>
      <c r="CH123" s="1033"/>
      <c r="CI123" s="1033"/>
      <c r="CJ123" s="1034"/>
      <c r="CK123" s="1043"/>
      <c r="CL123" s="1044"/>
      <c r="CM123" s="1044"/>
      <c r="CN123" s="1044"/>
      <c r="CO123" s="1045"/>
      <c r="CP123" s="1053" t="s">
        <v>391</v>
      </c>
      <c r="CQ123" s="1054"/>
      <c r="CR123" s="1054"/>
      <c r="CS123" s="1054"/>
      <c r="CT123" s="1054"/>
      <c r="CU123" s="1054"/>
      <c r="CV123" s="1054"/>
      <c r="CW123" s="1054"/>
      <c r="CX123" s="1054"/>
      <c r="CY123" s="1054"/>
      <c r="CZ123" s="1054"/>
      <c r="DA123" s="1054"/>
      <c r="DB123" s="1054"/>
      <c r="DC123" s="1054"/>
      <c r="DD123" s="1054"/>
      <c r="DE123" s="1054"/>
      <c r="DF123" s="1055"/>
      <c r="DG123" s="991">
        <v>840718</v>
      </c>
      <c r="DH123" s="992"/>
      <c r="DI123" s="992"/>
      <c r="DJ123" s="992"/>
      <c r="DK123" s="993"/>
      <c r="DL123" s="994">
        <v>894469</v>
      </c>
      <c r="DM123" s="992"/>
      <c r="DN123" s="992"/>
      <c r="DO123" s="992"/>
      <c r="DP123" s="993"/>
      <c r="DQ123" s="994">
        <v>1664625</v>
      </c>
      <c r="DR123" s="992"/>
      <c r="DS123" s="992"/>
      <c r="DT123" s="992"/>
      <c r="DU123" s="993"/>
      <c r="DV123" s="995">
        <v>0.7</v>
      </c>
      <c r="DW123" s="996"/>
      <c r="DX123" s="996"/>
      <c r="DY123" s="996"/>
      <c r="DZ123" s="997"/>
    </row>
    <row r="124" spans="1:130" s="199" customFormat="1" ht="26.25" customHeight="1" thickBot="1">
      <c r="A124" s="1092"/>
      <c r="B124" s="979"/>
      <c r="C124" s="949" t="s">
        <v>444</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v>1414808</v>
      </c>
      <c r="AB124" s="992"/>
      <c r="AC124" s="992"/>
      <c r="AD124" s="992"/>
      <c r="AE124" s="993"/>
      <c r="AF124" s="994">
        <v>8101</v>
      </c>
      <c r="AG124" s="992"/>
      <c r="AH124" s="992"/>
      <c r="AI124" s="992"/>
      <c r="AJ124" s="993"/>
      <c r="AK124" s="994">
        <v>8149</v>
      </c>
      <c r="AL124" s="992"/>
      <c r="AM124" s="992"/>
      <c r="AN124" s="992"/>
      <c r="AO124" s="993"/>
      <c r="AP124" s="995">
        <v>0</v>
      </c>
      <c r="AQ124" s="996"/>
      <c r="AR124" s="996"/>
      <c r="AS124" s="996"/>
      <c r="AT124" s="997"/>
      <c r="AU124" s="1094" t="s">
        <v>458</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26.9</v>
      </c>
      <c r="BR124" s="1061"/>
      <c r="BS124" s="1061"/>
      <c r="BT124" s="1061"/>
      <c r="BU124" s="1061"/>
      <c r="BV124" s="1061">
        <v>9.6999999999999993</v>
      </c>
      <c r="BW124" s="1061"/>
      <c r="BX124" s="1061"/>
      <c r="BY124" s="1061"/>
      <c r="BZ124" s="1061"/>
      <c r="CA124" s="1061">
        <v>5.4</v>
      </c>
      <c r="CB124" s="1061"/>
      <c r="CC124" s="1061"/>
      <c r="CD124" s="1061"/>
      <c r="CE124" s="1061"/>
      <c r="CF124" s="1062"/>
      <c r="CG124" s="1063"/>
      <c r="CH124" s="1063"/>
      <c r="CI124" s="1063"/>
      <c r="CJ124" s="1064"/>
      <c r="CK124" s="1046"/>
      <c r="CL124" s="1046"/>
      <c r="CM124" s="1046"/>
      <c r="CN124" s="1046"/>
      <c r="CO124" s="1047"/>
      <c r="CP124" s="1053" t="s">
        <v>459</v>
      </c>
      <c r="CQ124" s="1054"/>
      <c r="CR124" s="1054"/>
      <c r="CS124" s="1054"/>
      <c r="CT124" s="1054"/>
      <c r="CU124" s="1054"/>
      <c r="CV124" s="1054"/>
      <c r="CW124" s="1054"/>
      <c r="CX124" s="1054"/>
      <c r="CY124" s="1054"/>
      <c r="CZ124" s="1054"/>
      <c r="DA124" s="1054"/>
      <c r="DB124" s="1054"/>
      <c r="DC124" s="1054"/>
      <c r="DD124" s="1054"/>
      <c r="DE124" s="1054"/>
      <c r="DF124" s="1055"/>
      <c r="DG124" s="1038">
        <v>953474</v>
      </c>
      <c r="DH124" s="1017"/>
      <c r="DI124" s="1017"/>
      <c r="DJ124" s="1017"/>
      <c r="DK124" s="1018"/>
      <c r="DL124" s="1016">
        <v>667109</v>
      </c>
      <c r="DM124" s="1017"/>
      <c r="DN124" s="1017"/>
      <c r="DO124" s="1017"/>
      <c r="DP124" s="1018"/>
      <c r="DQ124" s="1016">
        <v>381570</v>
      </c>
      <c r="DR124" s="1017"/>
      <c r="DS124" s="1017"/>
      <c r="DT124" s="1017"/>
      <c r="DU124" s="1018"/>
      <c r="DV124" s="1019">
        <v>0.2</v>
      </c>
      <c r="DW124" s="1020"/>
      <c r="DX124" s="1020"/>
      <c r="DY124" s="1020"/>
      <c r="DZ124" s="1021"/>
    </row>
    <row r="125" spans="1:130" s="199" customFormat="1" ht="26.25" customHeight="1">
      <c r="A125" s="1092"/>
      <c r="B125" s="979"/>
      <c r="C125" s="949" t="s">
        <v>446</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460</v>
      </c>
      <c r="CL125" s="1041"/>
      <c r="CM125" s="1041"/>
      <c r="CN125" s="1041"/>
      <c r="CO125" s="1042"/>
      <c r="CP125" s="973" t="s">
        <v>461</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c r="A126" s="1092"/>
      <c r="B126" s="979"/>
      <c r="C126" s="949" t="s">
        <v>448</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112</v>
      </c>
      <c r="AB126" s="992"/>
      <c r="AC126" s="992"/>
      <c r="AD126" s="992"/>
      <c r="AE126" s="993"/>
      <c r="AF126" s="994" t="s">
        <v>112</v>
      </c>
      <c r="AG126" s="992"/>
      <c r="AH126" s="992"/>
      <c r="AI126" s="992"/>
      <c r="AJ126" s="993"/>
      <c r="AK126" s="994" t="s">
        <v>112</v>
      </c>
      <c r="AL126" s="992"/>
      <c r="AM126" s="992"/>
      <c r="AN126" s="992"/>
      <c r="AO126" s="993"/>
      <c r="AP126" s="995" t="s">
        <v>112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462</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c r="A127" s="1093"/>
      <c r="B127" s="981"/>
      <c r="C127" s="1035" t="s">
        <v>463</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7245</v>
      </c>
      <c r="AB127" s="992"/>
      <c r="AC127" s="992"/>
      <c r="AD127" s="992"/>
      <c r="AE127" s="993"/>
      <c r="AF127" s="994">
        <v>6346</v>
      </c>
      <c r="AG127" s="992"/>
      <c r="AH127" s="992"/>
      <c r="AI127" s="992"/>
      <c r="AJ127" s="993"/>
      <c r="AK127" s="994">
        <v>8634</v>
      </c>
      <c r="AL127" s="992"/>
      <c r="AM127" s="992"/>
      <c r="AN127" s="992"/>
      <c r="AO127" s="993"/>
      <c r="AP127" s="995">
        <v>0</v>
      </c>
      <c r="AQ127" s="996"/>
      <c r="AR127" s="996"/>
      <c r="AS127" s="996"/>
      <c r="AT127" s="997"/>
      <c r="AU127" s="235"/>
      <c r="AV127" s="235"/>
      <c r="AW127" s="235"/>
      <c r="AX127" s="1065" t="s">
        <v>464</v>
      </c>
      <c r="AY127" s="1066"/>
      <c r="AZ127" s="1066"/>
      <c r="BA127" s="1066"/>
      <c r="BB127" s="1066"/>
      <c r="BC127" s="1066"/>
      <c r="BD127" s="1066"/>
      <c r="BE127" s="1067"/>
      <c r="BF127" s="1068" t="s">
        <v>465</v>
      </c>
      <c r="BG127" s="1066"/>
      <c r="BH127" s="1066"/>
      <c r="BI127" s="1066"/>
      <c r="BJ127" s="1066"/>
      <c r="BK127" s="1066"/>
      <c r="BL127" s="1067"/>
      <c r="BM127" s="1068" t="s">
        <v>466</v>
      </c>
      <c r="BN127" s="1066"/>
      <c r="BO127" s="1066"/>
      <c r="BP127" s="1066"/>
      <c r="BQ127" s="1066"/>
      <c r="BR127" s="1066"/>
      <c r="BS127" s="1067"/>
      <c r="BT127" s="1068" t="s">
        <v>467</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468</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c r="A128" s="1076" t="s">
        <v>469</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470</v>
      </c>
      <c r="X128" s="1078"/>
      <c r="Y128" s="1078"/>
      <c r="Z128" s="1079"/>
      <c r="AA128" s="1080">
        <v>13075118</v>
      </c>
      <c r="AB128" s="1081"/>
      <c r="AC128" s="1081"/>
      <c r="AD128" s="1081"/>
      <c r="AE128" s="1082"/>
      <c r="AF128" s="1083">
        <v>11917318</v>
      </c>
      <c r="AG128" s="1081"/>
      <c r="AH128" s="1081"/>
      <c r="AI128" s="1081"/>
      <c r="AJ128" s="1082"/>
      <c r="AK128" s="1083">
        <v>12563409</v>
      </c>
      <c r="AL128" s="1081"/>
      <c r="AM128" s="1081"/>
      <c r="AN128" s="1081"/>
      <c r="AO128" s="1082"/>
      <c r="AP128" s="1084"/>
      <c r="AQ128" s="1085"/>
      <c r="AR128" s="1085"/>
      <c r="AS128" s="1085"/>
      <c r="AT128" s="1086"/>
      <c r="AU128" s="235"/>
      <c r="AV128" s="235"/>
      <c r="AW128" s="235"/>
      <c r="AX128" s="921" t="s">
        <v>471</v>
      </c>
      <c r="AY128" s="922"/>
      <c r="AZ128" s="922"/>
      <c r="BA128" s="922"/>
      <c r="BB128" s="922"/>
      <c r="BC128" s="922"/>
      <c r="BD128" s="922"/>
      <c r="BE128" s="923"/>
      <c r="BF128" s="1087" t="s">
        <v>112</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472</v>
      </c>
      <c r="CQ128" s="1070"/>
      <c r="CR128" s="1070"/>
      <c r="CS128" s="1070"/>
      <c r="CT128" s="1070"/>
      <c r="CU128" s="1070"/>
      <c r="CV128" s="1070"/>
      <c r="CW128" s="1070"/>
      <c r="CX128" s="1070"/>
      <c r="CY128" s="1070"/>
      <c r="CZ128" s="1070"/>
      <c r="DA128" s="1070"/>
      <c r="DB128" s="1070"/>
      <c r="DC128" s="1070"/>
      <c r="DD128" s="1070"/>
      <c r="DE128" s="1070"/>
      <c r="DF128" s="1071"/>
      <c r="DG128" s="1072">
        <v>183945</v>
      </c>
      <c r="DH128" s="1073"/>
      <c r="DI128" s="1073"/>
      <c r="DJ128" s="1073"/>
      <c r="DK128" s="1073"/>
      <c r="DL128" s="1073">
        <v>64440</v>
      </c>
      <c r="DM128" s="1073"/>
      <c r="DN128" s="1073"/>
      <c r="DO128" s="1073"/>
      <c r="DP128" s="1073"/>
      <c r="DQ128" s="1073">
        <v>715644</v>
      </c>
      <c r="DR128" s="1073"/>
      <c r="DS128" s="1073"/>
      <c r="DT128" s="1073"/>
      <c r="DU128" s="1073"/>
      <c r="DV128" s="1074">
        <v>0.3</v>
      </c>
      <c r="DW128" s="1074"/>
      <c r="DX128" s="1074"/>
      <c r="DY128" s="1074"/>
      <c r="DZ128" s="1075"/>
    </row>
    <row r="129" spans="1:131" s="199" customFormat="1" ht="26.25" customHeight="1">
      <c r="A129" s="963" t="s">
        <v>92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473</v>
      </c>
      <c r="X129" s="1107"/>
      <c r="Y129" s="1107"/>
      <c r="Z129" s="1108"/>
      <c r="AA129" s="991">
        <v>249295975</v>
      </c>
      <c r="AB129" s="992"/>
      <c r="AC129" s="992"/>
      <c r="AD129" s="992"/>
      <c r="AE129" s="993"/>
      <c r="AF129" s="994">
        <v>250686986</v>
      </c>
      <c r="AG129" s="992"/>
      <c r="AH129" s="992"/>
      <c r="AI129" s="992"/>
      <c r="AJ129" s="993"/>
      <c r="AK129" s="994">
        <v>255313065</v>
      </c>
      <c r="AL129" s="992"/>
      <c r="AM129" s="992"/>
      <c r="AN129" s="992"/>
      <c r="AO129" s="993"/>
      <c r="AP129" s="1109"/>
      <c r="AQ129" s="1110"/>
      <c r="AR129" s="1110"/>
      <c r="AS129" s="1110"/>
      <c r="AT129" s="1111"/>
      <c r="AU129" s="237"/>
      <c r="AV129" s="237"/>
      <c r="AW129" s="237"/>
      <c r="AX129" s="1100" t="s">
        <v>474</v>
      </c>
      <c r="AY129" s="983"/>
      <c r="AZ129" s="983"/>
      <c r="BA129" s="983"/>
      <c r="BB129" s="983"/>
      <c r="BC129" s="983"/>
      <c r="BD129" s="983"/>
      <c r="BE129" s="984"/>
      <c r="BF129" s="1101" t="s">
        <v>112</v>
      </c>
      <c r="BG129" s="1102"/>
      <c r="BH129" s="1102"/>
      <c r="BI129" s="1102"/>
      <c r="BJ129" s="1102"/>
      <c r="BK129" s="1102"/>
      <c r="BL129" s="1103"/>
      <c r="BM129" s="1101">
        <v>16.25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475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476</v>
      </c>
      <c r="X130" s="1107"/>
      <c r="Y130" s="1107"/>
      <c r="Z130" s="1108"/>
      <c r="AA130" s="991">
        <v>31519691</v>
      </c>
      <c r="AB130" s="992"/>
      <c r="AC130" s="992"/>
      <c r="AD130" s="992"/>
      <c r="AE130" s="993"/>
      <c r="AF130" s="994">
        <v>28498560</v>
      </c>
      <c r="AG130" s="992"/>
      <c r="AH130" s="992"/>
      <c r="AI130" s="992"/>
      <c r="AJ130" s="993"/>
      <c r="AK130" s="994">
        <v>29572750</v>
      </c>
      <c r="AL130" s="992"/>
      <c r="AM130" s="992"/>
      <c r="AN130" s="992"/>
      <c r="AO130" s="993"/>
      <c r="AP130" s="1109"/>
      <c r="AQ130" s="1110"/>
      <c r="AR130" s="1110"/>
      <c r="AS130" s="1110"/>
      <c r="AT130" s="1111"/>
      <c r="AU130" s="237"/>
      <c r="AV130" s="237"/>
      <c r="AW130" s="237"/>
      <c r="AX130" s="1100" t="s">
        <v>477</v>
      </c>
      <c r="AY130" s="983"/>
      <c r="AZ130" s="983"/>
      <c r="BA130" s="983"/>
      <c r="BB130" s="983"/>
      <c r="BC130" s="983"/>
      <c r="BD130" s="983"/>
      <c r="BE130" s="984"/>
      <c r="BF130" s="1137">
        <v>5</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478</v>
      </c>
      <c r="X131" s="1145"/>
      <c r="Y131" s="1145"/>
      <c r="Z131" s="1146"/>
      <c r="AA131" s="1038">
        <v>217776284</v>
      </c>
      <c r="AB131" s="1017"/>
      <c r="AC131" s="1017"/>
      <c r="AD131" s="1017"/>
      <c r="AE131" s="1018"/>
      <c r="AF131" s="1016">
        <v>222188426</v>
      </c>
      <c r="AG131" s="1017"/>
      <c r="AH131" s="1017"/>
      <c r="AI131" s="1017"/>
      <c r="AJ131" s="1018"/>
      <c r="AK131" s="1016">
        <v>225740315</v>
      </c>
      <c r="AL131" s="1017"/>
      <c r="AM131" s="1017"/>
      <c r="AN131" s="1017"/>
      <c r="AO131" s="1018"/>
      <c r="AP131" s="1147"/>
      <c r="AQ131" s="1148"/>
      <c r="AR131" s="1148"/>
      <c r="AS131" s="1148"/>
      <c r="AT131" s="1149"/>
      <c r="AU131" s="237"/>
      <c r="AV131" s="237"/>
      <c r="AW131" s="237"/>
      <c r="AX131" s="1119" t="s">
        <v>479</v>
      </c>
      <c r="AY131" s="1070"/>
      <c r="AZ131" s="1070"/>
      <c r="BA131" s="1070"/>
      <c r="BB131" s="1070"/>
      <c r="BC131" s="1070"/>
      <c r="BD131" s="1070"/>
      <c r="BE131" s="1071"/>
      <c r="BF131" s="1120">
        <v>5.4</v>
      </c>
      <c r="BG131" s="1121"/>
      <c r="BH131" s="1121"/>
      <c r="BI131" s="1121"/>
      <c r="BJ131" s="1121"/>
      <c r="BK131" s="1121"/>
      <c r="BL131" s="1122"/>
      <c r="BM131" s="1120">
        <v>400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480</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481</v>
      </c>
      <c r="W132" s="1130"/>
      <c r="X132" s="1130"/>
      <c r="Y132" s="1130"/>
      <c r="Z132" s="1131"/>
      <c r="AA132" s="1132">
        <v>4.6914815709999997</v>
      </c>
      <c r="AB132" s="1133"/>
      <c r="AC132" s="1133"/>
      <c r="AD132" s="1133"/>
      <c r="AE132" s="1134"/>
      <c r="AF132" s="1135">
        <v>4.9916236410000003</v>
      </c>
      <c r="AG132" s="1133"/>
      <c r="AH132" s="1133"/>
      <c r="AI132" s="1133"/>
      <c r="AJ132" s="1134"/>
      <c r="AK132" s="1135">
        <v>5.3391061320000004</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482</v>
      </c>
      <c r="W133" s="1113"/>
      <c r="X133" s="1113"/>
      <c r="Y133" s="1113"/>
      <c r="Z133" s="1114"/>
      <c r="AA133" s="1115">
        <v>5.2</v>
      </c>
      <c r="AB133" s="1116"/>
      <c r="AC133" s="1116"/>
      <c r="AD133" s="1116"/>
      <c r="AE133" s="1117"/>
      <c r="AF133" s="1115">
        <v>5</v>
      </c>
      <c r="AG133" s="1116"/>
      <c r="AH133" s="1116"/>
      <c r="AI133" s="1116"/>
      <c r="AJ133" s="1117"/>
      <c r="AK133" s="1115">
        <v>5</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customSheetViews>
    <customSheetView guid="{D09054BD-F968-4FE8-915E-01AB27B6228D}" scale="70" fitToPage="1" hiddenRows="1" hiddenColumns="1" topLeftCell="AR4">
      <selection activeCell="DQ19" sqref="DQ19:DU19"/>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customSheetViews>
    <customSheetView guid="{D09054BD-F968-4FE8-915E-01AB27B6228D}" scale="70" showPageBreaks="1" showGridLines="0" fitToPage="1" hiddenRows="1" hiddenColumns="1" view="pageBreakPreview" topLeftCell="K16">
      <selection activeCell="AF29" sqref="AF29"/>
      <pageMargins left="0" right="0" top="0" bottom="0" header="0" footer="0"/>
      <printOptions horizontalCentered="1" verticalCentered="1"/>
      <pageSetup paperSize="9" scale="45" orientation="landscape"/>
      <headerFooter alignWithMargins="0">
        <oddFooter>&amp;C&amp;P / &amp;N</oddFooter>
      </headerFooter>
    </customSheetView>
  </customSheetViews>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D09054BD-F968-4FE8-915E-01AB27B6228D}" scale="70" showGridLines="0" fitToPage="1" hiddenRows="1" hiddenColumns="1" topLeftCell="I46">
      <selection activeCell="BS12" sqref="BS12:CG12"/>
      <pageMargins left="0" right="0" top="0" bottom="0" header="0" footer="0"/>
      <printOptions horizontalCentered="1" verticalCentered="1"/>
      <pageSetup paperSize="9" scale="48" orientation="landscape" horizontalDpi="300" verticalDpi="300"/>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483</v>
      </c>
      <c r="B5" s="248"/>
      <c r="C5" s="248"/>
      <c r="D5" s="248"/>
      <c r="E5" s="248"/>
      <c r="F5" s="248"/>
      <c r="G5" s="248"/>
      <c r="H5" s="248"/>
      <c r="I5" s="248"/>
      <c r="J5" s="248"/>
      <c r="K5" s="248"/>
      <c r="L5" s="248"/>
      <c r="M5" s="248"/>
      <c r="N5" s="248"/>
      <c r="O5" s="249"/>
    </row>
    <row r="6" spans="1:16" ht="13.2">
      <c r="A6" s="250"/>
      <c r="B6" s="246"/>
      <c r="C6" s="246"/>
      <c r="D6" s="246"/>
      <c r="E6" s="246"/>
      <c r="F6" s="246"/>
      <c r="G6" s="251" t="s">
        <v>484</v>
      </c>
      <c r="H6" s="251"/>
      <c r="I6" s="251"/>
      <c r="J6" s="251"/>
      <c r="K6" s="246"/>
      <c r="L6" s="246"/>
      <c r="M6" s="246"/>
      <c r="N6" s="246"/>
    </row>
    <row r="7" spans="1:16" ht="13.2">
      <c r="A7" s="250"/>
      <c r="B7" s="246"/>
      <c r="C7" s="246"/>
      <c r="D7" s="246"/>
      <c r="E7" s="246"/>
      <c r="F7" s="246"/>
      <c r="G7" s="253"/>
      <c r="H7" s="254"/>
      <c r="I7" s="254"/>
      <c r="J7" s="255"/>
      <c r="K7" s="1153" t="s">
        <v>485</v>
      </c>
      <c r="L7" s="256"/>
      <c r="M7" s="257" t="s">
        <v>486</v>
      </c>
      <c r="N7" s="258"/>
    </row>
    <row r="8" spans="1:16" ht="13.2">
      <c r="A8" s="250"/>
      <c r="B8" s="246"/>
      <c r="C8" s="246"/>
      <c r="D8" s="246"/>
      <c r="E8" s="246"/>
      <c r="F8" s="246"/>
      <c r="G8" s="259"/>
      <c r="H8" s="260"/>
      <c r="I8" s="260"/>
      <c r="J8" s="261"/>
      <c r="K8" s="1154"/>
      <c r="L8" s="262" t="s">
        <v>487</v>
      </c>
      <c r="M8" s="263" t="s">
        <v>488</v>
      </c>
      <c r="N8" s="264" t="s">
        <v>489</v>
      </c>
    </row>
    <row r="9" spans="1:16" ht="13.2">
      <c r="A9" s="250"/>
      <c r="B9" s="246"/>
      <c r="C9" s="246"/>
      <c r="D9" s="246"/>
      <c r="E9" s="246"/>
      <c r="F9" s="246"/>
      <c r="G9" s="1155" t="s">
        <v>490</v>
      </c>
      <c r="H9" s="1156"/>
      <c r="I9" s="1156"/>
      <c r="J9" s="1157"/>
      <c r="K9" s="265">
        <v>74193544</v>
      </c>
      <c r="L9" s="266">
        <v>57900</v>
      </c>
      <c r="M9" s="267">
        <v>62452</v>
      </c>
      <c r="N9" s="268">
        <v>-7.3</v>
      </c>
    </row>
    <row r="10" spans="1:16" ht="13.2">
      <c r="A10" s="250"/>
      <c r="B10" s="246"/>
      <c r="C10" s="246"/>
      <c r="D10" s="246"/>
      <c r="E10" s="246"/>
      <c r="F10" s="246"/>
      <c r="G10" s="1155" t="s">
        <v>491</v>
      </c>
      <c r="H10" s="1156"/>
      <c r="I10" s="1156"/>
      <c r="J10" s="1157"/>
      <c r="K10" s="269">
        <v>1188493</v>
      </c>
      <c r="L10" s="270">
        <v>927</v>
      </c>
      <c r="M10" s="271">
        <v>1462</v>
      </c>
      <c r="N10" s="272">
        <v>-36.6</v>
      </c>
    </row>
    <row r="11" spans="1:16" ht="13.5" customHeight="1">
      <c r="A11" s="250"/>
      <c r="B11" s="246"/>
      <c r="C11" s="246"/>
      <c r="D11" s="246"/>
      <c r="E11" s="246"/>
      <c r="F11" s="246"/>
      <c r="G11" s="1155" t="s">
        <v>492</v>
      </c>
      <c r="H11" s="1156"/>
      <c r="I11" s="1156"/>
      <c r="J11" s="1157"/>
      <c r="K11" s="269" t="s">
        <v>493</v>
      </c>
      <c r="L11" s="270" t="s">
        <v>493</v>
      </c>
      <c r="M11" s="271">
        <v>131</v>
      </c>
      <c r="N11" s="272" t="s">
        <v>493</v>
      </c>
    </row>
    <row r="12" spans="1:16" ht="13.5" customHeight="1">
      <c r="A12" s="250"/>
      <c r="B12" s="246"/>
      <c r="C12" s="246"/>
      <c r="D12" s="246"/>
      <c r="E12" s="246"/>
      <c r="F12" s="246"/>
      <c r="G12" s="1155" t="s">
        <v>494</v>
      </c>
      <c r="H12" s="1156"/>
      <c r="I12" s="1156"/>
      <c r="J12" s="1157"/>
      <c r="K12" s="269">
        <v>1008022</v>
      </c>
      <c r="L12" s="270">
        <v>787</v>
      </c>
      <c r="M12" s="271">
        <v>1277</v>
      </c>
      <c r="N12" s="272">
        <v>-38.4</v>
      </c>
    </row>
    <row r="13" spans="1:16" ht="13.5" customHeight="1">
      <c r="A13" s="250"/>
      <c r="B13" s="246"/>
      <c r="C13" s="246"/>
      <c r="D13" s="246"/>
      <c r="E13" s="246"/>
      <c r="F13" s="246"/>
      <c r="G13" s="1155" t="s">
        <v>495</v>
      </c>
      <c r="H13" s="1156"/>
      <c r="I13" s="1156"/>
      <c r="J13" s="1157"/>
      <c r="K13" s="269" t="s">
        <v>493</v>
      </c>
      <c r="L13" s="270" t="s">
        <v>493</v>
      </c>
      <c r="M13" s="271">
        <v>5</v>
      </c>
      <c r="N13" s="272" t="s">
        <v>493</v>
      </c>
    </row>
    <row r="14" spans="1:16" ht="13.5" customHeight="1">
      <c r="A14" s="250"/>
      <c r="B14" s="246"/>
      <c r="C14" s="246"/>
      <c r="D14" s="246"/>
      <c r="E14" s="246"/>
      <c r="F14" s="246"/>
      <c r="G14" s="1155" t="s">
        <v>496</v>
      </c>
      <c r="H14" s="1156"/>
      <c r="I14" s="1156"/>
      <c r="J14" s="1157"/>
      <c r="K14" s="269">
        <v>2001161</v>
      </c>
      <c r="L14" s="270">
        <v>1562</v>
      </c>
      <c r="M14" s="271">
        <v>1919</v>
      </c>
      <c r="N14" s="272">
        <v>-18.600000000000001</v>
      </c>
    </row>
    <row r="15" spans="1:16" ht="13.5" customHeight="1">
      <c r="A15" s="250"/>
      <c r="B15" s="246"/>
      <c r="C15" s="246"/>
      <c r="D15" s="246"/>
      <c r="E15" s="246"/>
      <c r="F15" s="246"/>
      <c r="G15" s="1155" t="s">
        <v>497</v>
      </c>
      <c r="H15" s="1156"/>
      <c r="I15" s="1156"/>
      <c r="J15" s="1157"/>
      <c r="K15" s="269">
        <v>995352</v>
      </c>
      <c r="L15" s="270">
        <v>777</v>
      </c>
      <c r="M15" s="271">
        <v>1219</v>
      </c>
      <c r="N15" s="272">
        <v>-36.299999999999997</v>
      </c>
    </row>
    <row r="16" spans="1:16" ht="13.2">
      <c r="A16" s="250"/>
      <c r="B16" s="246"/>
      <c r="C16" s="246"/>
      <c r="D16" s="246"/>
      <c r="E16" s="246"/>
      <c r="F16" s="246"/>
      <c r="G16" s="1158" t="s">
        <v>498</v>
      </c>
      <c r="H16" s="1159"/>
      <c r="I16" s="1159"/>
      <c r="J16" s="1160"/>
      <c r="K16" s="270">
        <v>-5488909</v>
      </c>
      <c r="L16" s="270">
        <v>-4283</v>
      </c>
      <c r="M16" s="271">
        <v>-4920</v>
      </c>
      <c r="N16" s="272">
        <v>-12.9</v>
      </c>
    </row>
    <row r="17" spans="1:16" ht="13.2">
      <c r="A17" s="250"/>
      <c r="B17" s="246"/>
      <c r="C17" s="246"/>
      <c r="D17" s="246"/>
      <c r="E17" s="246"/>
      <c r="F17" s="246"/>
      <c r="G17" s="1158" t="s">
        <v>171</v>
      </c>
      <c r="H17" s="1159"/>
      <c r="I17" s="1159"/>
      <c r="J17" s="1160"/>
      <c r="K17" s="270">
        <v>73897663</v>
      </c>
      <c r="L17" s="270">
        <v>57669</v>
      </c>
      <c r="M17" s="271">
        <v>63546</v>
      </c>
      <c r="N17" s="272">
        <v>-9.1999999999999993</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499</v>
      </c>
      <c r="H19" s="246"/>
      <c r="I19" s="246"/>
      <c r="J19" s="246"/>
      <c r="K19" s="246"/>
      <c r="L19" s="246"/>
      <c r="M19" s="246"/>
      <c r="N19" s="246"/>
    </row>
    <row r="20" spans="1:16" ht="13.2">
      <c r="A20" s="250"/>
      <c r="B20" s="246"/>
      <c r="C20" s="246"/>
      <c r="D20" s="246"/>
      <c r="E20" s="246"/>
      <c r="F20" s="246"/>
      <c r="G20" s="274"/>
      <c r="H20" s="275"/>
      <c r="I20" s="275"/>
      <c r="J20" s="276"/>
      <c r="K20" s="277" t="s">
        <v>500</v>
      </c>
      <c r="L20" s="278" t="s">
        <v>501</v>
      </c>
      <c r="M20" s="279" t="s">
        <v>502</v>
      </c>
      <c r="N20" s="280"/>
    </row>
    <row r="21" spans="1:16" s="286" customFormat="1" ht="13.2">
      <c r="A21" s="281"/>
      <c r="B21" s="251"/>
      <c r="C21" s="251"/>
      <c r="D21" s="251"/>
      <c r="E21" s="251"/>
      <c r="F21" s="251"/>
      <c r="G21" s="1150" t="s">
        <v>503</v>
      </c>
      <c r="H21" s="1151"/>
      <c r="I21" s="1151"/>
      <c r="J21" s="1152"/>
      <c r="K21" s="282">
        <v>9.51</v>
      </c>
      <c r="L21" s="283">
        <v>10.75</v>
      </c>
      <c r="M21" s="284">
        <v>-1.24</v>
      </c>
      <c r="N21" s="251"/>
      <c r="O21" s="285"/>
      <c r="P21" s="281"/>
    </row>
    <row r="22" spans="1:16" s="286" customFormat="1" ht="13.2">
      <c r="A22" s="281"/>
      <c r="B22" s="251"/>
      <c r="C22" s="251"/>
      <c r="D22" s="251"/>
      <c r="E22" s="251"/>
      <c r="F22" s="251"/>
      <c r="G22" s="1150" t="s">
        <v>504</v>
      </c>
      <c r="H22" s="1151"/>
      <c r="I22" s="1151"/>
      <c r="J22" s="1152"/>
      <c r="K22" s="287">
        <v>102.2</v>
      </c>
      <c r="L22" s="288">
        <v>99.9</v>
      </c>
      <c r="M22" s="289">
        <v>2.2999999999999998</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505</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506</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507</v>
      </c>
      <c r="H29" s="251"/>
      <c r="I29" s="251"/>
      <c r="J29" s="251"/>
      <c r="K29" s="246"/>
      <c r="L29" s="246"/>
      <c r="M29" s="246"/>
      <c r="N29" s="246"/>
      <c r="O29" s="295"/>
    </row>
    <row r="30" spans="1:16" ht="13.2">
      <c r="A30" s="250"/>
      <c r="B30" s="246"/>
      <c r="C30" s="246"/>
      <c r="D30" s="246"/>
      <c r="E30" s="246"/>
      <c r="F30" s="246"/>
      <c r="G30" s="253"/>
      <c r="H30" s="254"/>
      <c r="I30" s="254"/>
      <c r="J30" s="255"/>
      <c r="K30" s="1153" t="s">
        <v>485</v>
      </c>
      <c r="L30" s="256"/>
      <c r="M30" s="257" t="s">
        <v>486</v>
      </c>
      <c r="N30" s="258"/>
    </row>
    <row r="31" spans="1:16" ht="13.2">
      <c r="A31" s="250"/>
      <c r="B31" s="246"/>
      <c r="C31" s="246"/>
      <c r="D31" s="246"/>
      <c r="E31" s="246"/>
      <c r="F31" s="246"/>
      <c r="G31" s="259"/>
      <c r="H31" s="260"/>
      <c r="I31" s="260"/>
      <c r="J31" s="261"/>
      <c r="K31" s="1154"/>
      <c r="L31" s="262" t="s">
        <v>487</v>
      </c>
      <c r="M31" s="263" t="s">
        <v>488</v>
      </c>
      <c r="N31" s="264" t="s">
        <v>489</v>
      </c>
    </row>
    <row r="32" spans="1:16" ht="27" customHeight="1">
      <c r="A32" s="250"/>
      <c r="B32" s="246"/>
      <c r="C32" s="246"/>
      <c r="D32" s="246"/>
      <c r="E32" s="246"/>
      <c r="F32" s="246"/>
      <c r="G32" s="1166" t="s">
        <v>508</v>
      </c>
      <c r="H32" s="1167"/>
      <c r="I32" s="1167"/>
      <c r="J32" s="1168"/>
      <c r="K32" s="296">
        <v>45011341</v>
      </c>
      <c r="L32" s="296">
        <v>35126</v>
      </c>
      <c r="M32" s="297">
        <v>33321</v>
      </c>
      <c r="N32" s="298">
        <v>5.4</v>
      </c>
    </row>
    <row r="33" spans="1:16" ht="13.5" customHeight="1">
      <c r="A33" s="250"/>
      <c r="B33" s="246"/>
      <c r="C33" s="246"/>
      <c r="D33" s="246"/>
      <c r="E33" s="246"/>
      <c r="F33" s="246"/>
      <c r="G33" s="1166" t="s">
        <v>509</v>
      </c>
      <c r="H33" s="1167"/>
      <c r="I33" s="1167"/>
      <c r="J33" s="1168"/>
      <c r="K33" s="296" t="s">
        <v>493</v>
      </c>
      <c r="L33" s="296" t="s">
        <v>493</v>
      </c>
      <c r="M33" s="297">
        <v>3258</v>
      </c>
      <c r="N33" s="298" t="s">
        <v>493</v>
      </c>
    </row>
    <row r="34" spans="1:16" ht="27" customHeight="1">
      <c r="A34" s="250"/>
      <c r="B34" s="246"/>
      <c r="C34" s="246"/>
      <c r="D34" s="246"/>
      <c r="E34" s="246"/>
      <c r="F34" s="246"/>
      <c r="G34" s="1166" t="s">
        <v>510</v>
      </c>
      <c r="H34" s="1167"/>
      <c r="I34" s="1167"/>
      <c r="J34" s="1168"/>
      <c r="K34" s="296">
        <v>3333333</v>
      </c>
      <c r="L34" s="296">
        <v>2601</v>
      </c>
      <c r="M34" s="297">
        <v>20639</v>
      </c>
      <c r="N34" s="298">
        <v>-87.4</v>
      </c>
    </row>
    <row r="35" spans="1:16" ht="27" customHeight="1">
      <c r="A35" s="250"/>
      <c r="B35" s="246"/>
      <c r="C35" s="246"/>
      <c r="D35" s="246"/>
      <c r="E35" s="246"/>
      <c r="F35" s="246"/>
      <c r="G35" s="1166" t="s">
        <v>511</v>
      </c>
      <c r="H35" s="1167"/>
      <c r="I35" s="1167"/>
      <c r="J35" s="1168"/>
      <c r="K35" s="296">
        <v>5488892</v>
      </c>
      <c r="L35" s="296">
        <v>4283</v>
      </c>
      <c r="M35" s="297">
        <v>12279</v>
      </c>
      <c r="N35" s="298">
        <v>-65.099999999999994</v>
      </c>
    </row>
    <row r="36" spans="1:16" ht="27" customHeight="1">
      <c r="A36" s="250"/>
      <c r="B36" s="246"/>
      <c r="C36" s="246"/>
      <c r="D36" s="246"/>
      <c r="E36" s="246"/>
      <c r="F36" s="246"/>
      <c r="G36" s="1166" t="s">
        <v>512</v>
      </c>
      <c r="H36" s="1167"/>
      <c r="I36" s="1167"/>
      <c r="J36" s="1168"/>
      <c r="K36" s="296" t="s">
        <v>493</v>
      </c>
      <c r="L36" s="296" t="s">
        <v>493</v>
      </c>
      <c r="M36" s="297">
        <v>229</v>
      </c>
      <c r="N36" s="298" t="s">
        <v>493</v>
      </c>
    </row>
    <row r="37" spans="1:16" ht="13.5" customHeight="1">
      <c r="A37" s="250"/>
      <c r="B37" s="246"/>
      <c r="C37" s="246"/>
      <c r="D37" s="246"/>
      <c r="E37" s="246"/>
      <c r="F37" s="246"/>
      <c r="G37" s="1166" t="s">
        <v>513</v>
      </c>
      <c r="H37" s="1167"/>
      <c r="I37" s="1167"/>
      <c r="J37" s="1168"/>
      <c r="K37" s="296">
        <v>355108</v>
      </c>
      <c r="L37" s="296">
        <v>277</v>
      </c>
      <c r="M37" s="297">
        <v>1150</v>
      </c>
      <c r="N37" s="298">
        <v>-75.900000000000006</v>
      </c>
    </row>
    <row r="38" spans="1:16" ht="27" customHeight="1">
      <c r="A38" s="250"/>
      <c r="B38" s="246"/>
      <c r="C38" s="246"/>
      <c r="D38" s="246"/>
      <c r="E38" s="246"/>
      <c r="F38" s="246"/>
      <c r="G38" s="1169" t="s">
        <v>514</v>
      </c>
      <c r="H38" s="1170"/>
      <c r="I38" s="1170"/>
      <c r="J38" s="1171"/>
      <c r="K38" s="299" t="s">
        <v>493</v>
      </c>
      <c r="L38" s="299" t="s">
        <v>493</v>
      </c>
      <c r="M38" s="300">
        <v>1</v>
      </c>
      <c r="N38" s="301" t="s">
        <v>493</v>
      </c>
      <c r="O38" s="295"/>
    </row>
    <row r="39" spans="1:16" ht="13.2">
      <c r="A39" s="250"/>
      <c r="B39" s="246"/>
      <c r="C39" s="246"/>
      <c r="D39" s="246"/>
      <c r="E39" s="246"/>
      <c r="F39" s="246"/>
      <c r="G39" s="1169" t="s">
        <v>515</v>
      </c>
      <c r="H39" s="1170"/>
      <c r="I39" s="1170"/>
      <c r="J39" s="1171"/>
      <c r="K39" s="302">
        <v>-12563409</v>
      </c>
      <c r="L39" s="302">
        <v>-9804</v>
      </c>
      <c r="M39" s="303">
        <v>-17392</v>
      </c>
      <c r="N39" s="304">
        <v>-43.6</v>
      </c>
      <c r="O39" s="295"/>
    </row>
    <row r="40" spans="1:16" ht="27" customHeight="1">
      <c r="A40" s="250"/>
      <c r="B40" s="246"/>
      <c r="C40" s="246"/>
      <c r="D40" s="246"/>
      <c r="E40" s="246"/>
      <c r="F40" s="246"/>
      <c r="G40" s="1166" t="s">
        <v>516</v>
      </c>
      <c r="H40" s="1167"/>
      <c r="I40" s="1167"/>
      <c r="J40" s="1168"/>
      <c r="K40" s="302">
        <v>-29572750</v>
      </c>
      <c r="L40" s="302">
        <v>-23078</v>
      </c>
      <c r="M40" s="303">
        <v>-34463</v>
      </c>
      <c r="N40" s="304">
        <v>-33</v>
      </c>
      <c r="O40" s="295"/>
    </row>
    <row r="41" spans="1:16" ht="13.2">
      <c r="A41" s="250"/>
      <c r="B41" s="246"/>
      <c r="C41" s="246"/>
      <c r="D41" s="246"/>
      <c r="E41" s="246"/>
      <c r="F41" s="246"/>
      <c r="G41" s="1172" t="s">
        <v>282</v>
      </c>
      <c r="H41" s="1173"/>
      <c r="I41" s="1173"/>
      <c r="J41" s="1174"/>
      <c r="K41" s="296">
        <v>12052515</v>
      </c>
      <c r="L41" s="302">
        <v>9406</v>
      </c>
      <c r="M41" s="303">
        <v>19023</v>
      </c>
      <c r="N41" s="304">
        <v>-50.6</v>
      </c>
      <c r="O41" s="295"/>
    </row>
    <row r="42" spans="1:16" ht="13.2">
      <c r="A42" s="250"/>
      <c r="B42" s="246"/>
      <c r="C42" s="246"/>
      <c r="D42" s="246"/>
      <c r="E42" s="246"/>
      <c r="F42" s="246"/>
      <c r="G42" s="305" t="s">
        <v>517</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518</v>
      </c>
      <c r="B47" s="246"/>
      <c r="C47" s="246"/>
      <c r="D47" s="246"/>
      <c r="E47" s="246"/>
      <c r="F47" s="246"/>
      <c r="G47" s="246"/>
      <c r="H47" s="246"/>
      <c r="I47" s="246"/>
      <c r="J47" s="246"/>
      <c r="K47" s="246"/>
      <c r="L47" s="246"/>
      <c r="M47" s="246"/>
      <c r="N47" s="246"/>
    </row>
    <row r="48" spans="1:16" ht="13.2">
      <c r="A48" s="250"/>
      <c r="B48" s="246"/>
      <c r="C48" s="246"/>
      <c r="D48" s="246"/>
      <c r="E48" s="246"/>
      <c r="F48" s="246"/>
      <c r="G48" s="310" t="s">
        <v>519</v>
      </c>
      <c r="H48" s="310"/>
      <c r="I48" s="310"/>
      <c r="J48" s="310"/>
      <c r="K48" s="310"/>
      <c r="L48" s="310"/>
      <c r="M48" s="311"/>
      <c r="N48" s="310"/>
    </row>
    <row r="49" spans="1:14" ht="13.5" customHeight="1">
      <c r="A49" s="250"/>
      <c r="B49" s="246"/>
      <c r="C49" s="246"/>
      <c r="D49" s="246"/>
      <c r="E49" s="246"/>
      <c r="F49" s="246"/>
      <c r="G49" s="312"/>
      <c r="H49" s="313"/>
      <c r="I49" s="1161" t="s">
        <v>485</v>
      </c>
      <c r="J49" s="1163" t="s">
        <v>520</v>
      </c>
      <c r="K49" s="1164"/>
      <c r="L49" s="1164"/>
      <c r="M49" s="1164"/>
      <c r="N49" s="1165"/>
    </row>
    <row r="50" spans="1:14" ht="13.2">
      <c r="A50" s="250"/>
      <c r="B50" s="246"/>
      <c r="C50" s="246"/>
      <c r="D50" s="246"/>
      <c r="E50" s="246"/>
      <c r="F50" s="246"/>
      <c r="G50" s="314"/>
      <c r="H50" s="315"/>
      <c r="I50" s="1162"/>
      <c r="J50" s="316" t="s">
        <v>521</v>
      </c>
      <c r="K50" s="317" t="s">
        <v>522</v>
      </c>
      <c r="L50" s="318" t="s">
        <v>523</v>
      </c>
      <c r="M50" s="319" t="s">
        <v>524</v>
      </c>
      <c r="N50" s="320" t="s">
        <v>525</v>
      </c>
    </row>
    <row r="51" spans="1:14" ht="13.2">
      <c r="A51" s="250"/>
      <c r="B51" s="246"/>
      <c r="C51" s="246"/>
      <c r="D51" s="246"/>
      <c r="E51" s="246"/>
      <c r="F51" s="246"/>
      <c r="G51" s="312" t="s">
        <v>526</v>
      </c>
      <c r="H51" s="313"/>
      <c r="I51" s="321">
        <v>68884087</v>
      </c>
      <c r="J51" s="322">
        <v>55276</v>
      </c>
      <c r="K51" s="323">
        <v>-10.1</v>
      </c>
      <c r="L51" s="324">
        <v>47129</v>
      </c>
      <c r="M51" s="325">
        <v>-3.4</v>
      </c>
      <c r="N51" s="326">
        <v>-6.7</v>
      </c>
    </row>
    <row r="52" spans="1:14" ht="13.2">
      <c r="A52" s="250"/>
      <c r="B52" s="246"/>
      <c r="C52" s="246"/>
      <c r="D52" s="246"/>
      <c r="E52" s="246"/>
      <c r="F52" s="246"/>
      <c r="G52" s="327"/>
      <c r="H52" s="328" t="s">
        <v>527</v>
      </c>
      <c r="I52" s="329">
        <v>46717972</v>
      </c>
      <c r="J52" s="330">
        <v>37489</v>
      </c>
      <c r="K52" s="331">
        <v>-11.3</v>
      </c>
      <c r="L52" s="332">
        <v>23069</v>
      </c>
      <c r="M52" s="333">
        <v>-10.199999999999999</v>
      </c>
      <c r="N52" s="334">
        <v>-1.1000000000000001</v>
      </c>
    </row>
    <row r="53" spans="1:14" ht="13.2">
      <c r="A53" s="250"/>
      <c r="B53" s="246"/>
      <c r="C53" s="246"/>
      <c r="D53" s="246"/>
      <c r="E53" s="246"/>
      <c r="F53" s="246"/>
      <c r="G53" s="312" t="s">
        <v>528</v>
      </c>
      <c r="H53" s="313"/>
      <c r="I53" s="321">
        <v>64369944</v>
      </c>
      <c r="J53" s="322">
        <v>51349</v>
      </c>
      <c r="K53" s="323">
        <v>-7.1</v>
      </c>
      <c r="L53" s="324">
        <v>50848</v>
      </c>
      <c r="M53" s="325">
        <v>7.9</v>
      </c>
      <c r="N53" s="326">
        <v>-15</v>
      </c>
    </row>
    <row r="54" spans="1:14" ht="13.2">
      <c r="A54" s="250"/>
      <c r="B54" s="246"/>
      <c r="C54" s="246"/>
      <c r="D54" s="246"/>
      <c r="E54" s="246"/>
      <c r="F54" s="246"/>
      <c r="G54" s="327"/>
      <c r="H54" s="328" t="s">
        <v>527</v>
      </c>
      <c r="I54" s="329">
        <v>32978017</v>
      </c>
      <c r="J54" s="330">
        <v>26307</v>
      </c>
      <c r="K54" s="331">
        <v>-29.8</v>
      </c>
      <c r="L54" s="332">
        <v>22583</v>
      </c>
      <c r="M54" s="333">
        <v>-2.1</v>
      </c>
      <c r="N54" s="334">
        <v>-27.7</v>
      </c>
    </row>
    <row r="55" spans="1:14" ht="13.2">
      <c r="A55" s="250"/>
      <c r="B55" s="246"/>
      <c r="C55" s="246"/>
      <c r="D55" s="246"/>
      <c r="E55" s="246"/>
      <c r="F55" s="246"/>
      <c r="G55" s="312" t="s">
        <v>529</v>
      </c>
      <c r="H55" s="313"/>
      <c r="I55" s="321">
        <v>73100297</v>
      </c>
      <c r="J55" s="322">
        <v>57976</v>
      </c>
      <c r="K55" s="323">
        <v>12.9</v>
      </c>
      <c r="L55" s="324">
        <v>53572</v>
      </c>
      <c r="M55" s="325">
        <v>5.4</v>
      </c>
      <c r="N55" s="326">
        <v>7.5</v>
      </c>
    </row>
    <row r="56" spans="1:14" ht="13.2">
      <c r="A56" s="250"/>
      <c r="B56" s="246"/>
      <c r="C56" s="246"/>
      <c r="D56" s="246"/>
      <c r="E56" s="246"/>
      <c r="F56" s="246"/>
      <c r="G56" s="327"/>
      <c r="H56" s="328" t="s">
        <v>527</v>
      </c>
      <c r="I56" s="329">
        <v>34941377</v>
      </c>
      <c r="J56" s="330">
        <v>27712</v>
      </c>
      <c r="K56" s="331">
        <v>5.3</v>
      </c>
      <c r="L56" s="332">
        <v>25259</v>
      </c>
      <c r="M56" s="333">
        <v>11.8</v>
      </c>
      <c r="N56" s="334">
        <v>-6.5</v>
      </c>
    </row>
    <row r="57" spans="1:14" ht="13.2">
      <c r="A57" s="250"/>
      <c r="B57" s="246"/>
      <c r="C57" s="246"/>
      <c r="D57" s="246"/>
      <c r="E57" s="246"/>
      <c r="F57" s="246"/>
      <c r="G57" s="312" t="s">
        <v>530</v>
      </c>
      <c r="H57" s="313"/>
      <c r="I57" s="321">
        <v>64463925</v>
      </c>
      <c r="J57" s="322">
        <v>50740</v>
      </c>
      <c r="K57" s="323">
        <v>-12.5</v>
      </c>
      <c r="L57" s="324">
        <v>51898</v>
      </c>
      <c r="M57" s="325">
        <v>-3.1</v>
      </c>
      <c r="N57" s="326">
        <v>-9.4</v>
      </c>
    </row>
    <row r="58" spans="1:14" ht="13.2">
      <c r="A58" s="250"/>
      <c r="B58" s="246"/>
      <c r="C58" s="246"/>
      <c r="D58" s="246"/>
      <c r="E58" s="246"/>
      <c r="F58" s="246"/>
      <c r="G58" s="327"/>
      <c r="H58" s="328" t="s">
        <v>527</v>
      </c>
      <c r="I58" s="329">
        <v>39083241</v>
      </c>
      <c r="J58" s="330">
        <v>30763</v>
      </c>
      <c r="K58" s="331">
        <v>11</v>
      </c>
      <c r="L58" s="332">
        <v>25986</v>
      </c>
      <c r="M58" s="333">
        <v>2.9</v>
      </c>
      <c r="N58" s="334">
        <v>8.1</v>
      </c>
    </row>
    <row r="59" spans="1:14" ht="13.2">
      <c r="A59" s="250"/>
      <c r="B59" s="246"/>
      <c r="C59" s="246"/>
      <c r="D59" s="246"/>
      <c r="E59" s="246"/>
      <c r="F59" s="246"/>
      <c r="G59" s="312" t="s">
        <v>531</v>
      </c>
      <c r="H59" s="313"/>
      <c r="I59" s="321">
        <v>60312027</v>
      </c>
      <c r="J59" s="322">
        <v>47067</v>
      </c>
      <c r="K59" s="323">
        <v>-7.2</v>
      </c>
      <c r="L59" s="324">
        <v>51684</v>
      </c>
      <c r="M59" s="325">
        <v>-0.4</v>
      </c>
      <c r="N59" s="326">
        <v>-6.8</v>
      </c>
    </row>
    <row r="60" spans="1:14" ht="13.2">
      <c r="A60" s="250"/>
      <c r="B60" s="246"/>
      <c r="C60" s="246"/>
      <c r="D60" s="246"/>
      <c r="E60" s="246"/>
      <c r="F60" s="246"/>
      <c r="G60" s="327"/>
      <c r="H60" s="328" t="s">
        <v>527</v>
      </c>
      <c r="I60" s="335">
        <v>43063911</v>
      </c>
      <c r="J60" s="330">
        <v>33607</v>
      </c>
      <c r="K60" s="331">
        <v>9.1999999999999993</v>
      </c>
      <c r="L60" s="332">
        <v>26671</v>
      </c>
      <c r="M60" s="333">
        <v>2.6</v>
      </c>
      <c r="N60" s="334">
        <v>6.6</v>
      </c>
    </row>
    <row r="61" spans="1:14" ht="13.2">
      <c r="A61" s="250"/>
      <c r="B61" s="246"/>
      <c r="C61" s="246"/>
      <c r="D61" s="246"/>
      <c r="E61" s="246"/>
      <c r="F61" s="246"/>
      <c r="G61" s="312" t="s">
        <v>532</v>
      </c>
      <c r="H61" s="336"/>
      <c r="I61" s="337">
        <v>66226056</v>
      </c>
      <c r="J61" s="338">
        <v>52482</v>
      </c>
      <c r="K61" s="339">
        <v>-4.8</v>
      </c>
      <c r="L61" s="340">
        <v>51026</v>
      </c>
      <c r="M61" s="341">
        <v>1.3</v>
      </c>
      <c r="N61" s="326">
        <v>-6.1</v>
      </c>
    </row>
    <row r="62" spans="1:14" ht="13.2">
      <c r="A62" s="250"/>
      <c r="B62" s="246"/>
      <c r="C62" s="246"/>
      <c r="D62" s="246"/>
      <c r="E62" s="246"/>
      <c r="F62" s="246"/>
      <c r="G62" s="327"/>
      <c r="H62" s="328" t="s">
        <v>527</v>
      </c>
      <c r="I62" s="329">
        <v>39356904</v>
      </c>
      <c r="J62" s="330">
        <v>31176</v>
      </c>
      <c r="K62" s="331">
        <v>-3.1</v>
      </c>
      <c r="L62" s="332">
        <v>24714</v>
      </c>
      <c r="M62" s="333">
        <v>1</v>
      </c>
      <c r="N62" s="334">
        <v>-4.0999999999999996</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customSheetViews>
    <customSheetView guid="{D09054BD-F968-4FE8-915E-01AB27B6228D}" scale="70" showPageBreaks="1" showGridLines="0" fitToPage="1" hiddenRows="1" hiddenColumns="1" view="pageBreakPreview" topLeftCell="A19">
      <selection activeCell="BS12" sqref="BS12:CG12"/>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D09054BD-F968-4FE8-915E-01AB27B6228D}" scale="70" showGridLines="0" fitToPage="1" hiddenRows="1" hiddenColumns="1" topLeftCell="A22">
      <selection activeCell="BS12" sqref="BS12:CG12"/>
      <pageMargins left="0" right="0" top="0.19685039370078741" bottom="0" header="0.39370078740157483" footer="0"/>
      <printOptions horizontalCentered="1" verticalCentered="1"/>
      <pageSetup paperSize="9" scale="39" orientation="landscape" horizontalDpi="300" verticalDpi="300"/>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D09054BD-F968-4FE8-915E-01AB27B6228D}" showGridLines="0" fitToPage="1" hiddenRows="1" hiddenColumns="1">
      <selection activeCell="BS12" sqref="BS12:CG12"/>
      <pageMargins left="0" right="0" top="0.19685039370078741" bottom="0" header="0.39370078740157483" footer="0"/>
      <printOptions horizontalCentered="1" verticalCentered="1"/>
      <pageSetup paperSize="9" scale="39" orientation="landscape" horizontalDpi="300" verticalDpi="300"/>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75" t="s">
        <v>3</v>
      </c>
      <c r="D47" s="1175"/>
      <c r="E47" s="1176"/>
      <c r="F47" s="11">
        <v>5.99</v>
      </c>
      <c r="G47" s="12">
        <v>7.61</v>
      </c>
      <c r="H47" s="12">
        <v>7.61</v>
      </c>
      <c r="I47" s="12">
        <v>7.57</v>
      </c>
      <c r="J47" s="13">
        <v>7.44</v>
      </c>
    </row>
    <row r="48" spans="2:10" ht="57.75" customHeight="1">
      <c r="B48" s="14"/>
      <c r="C48" s="1177" t="s">
        <v>4</v>
      </c>
      <c r="D48" s="1177"/>
      <c r="E48" s="1178"/>
      <c r="F48" s="15">
        <v>1.8</v>
      </c>
      <c r="G48" s="16">
        <v>2.44</v>
      </c>
      <c r="H48" s="16">
        <v>2.34</v>
      </c>
      <c r="I48" s="16">
        <v>1.98</v>
      </c>
      <c r="J48" s="17">
        <v>0.93</v>
      </c>
    </row>
    <row r="49" spans="2:10" ht="57.75" customHeight="1" thickBot="1">
      <c r="B49" s="18"/>
      <c r="C49" s="1179" t="s">
        <v>5</v>
      </c>
      <c r="D49" s="1179"/>
      <c r="E49" s="1180"/>
      <c r="F49" s="19" t="s">
        <v>539</v>
      </c>
      <c r="G49" s="20">
        <v>2.63</v>
      </c>
      <c r="H49" s="20">
        <v>0.13</v>
      </c>
      <c r="I49" s="20" t="s">
        <v>540</v>
      </c>
      <c r="J49" s="21" t="s">
        <v>541</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D09054BD-F968-4FE8-915E-01AB27B6228D}" scale="55" showGridLines="0" fitToPage="1" hiddenRows="1" hiddenColumns="1" topLeftCell="A19">
      <selection activeCell="P50" sqref="P50"/>
      <rowBreaks count="1" manualBreakCount="1">
        <brk id="51" max="15" man="1"/>
      </rowBreaks>
      <pageMargins left="0" right="0" top="0.19685039370078741" bottom="0" header="0" footer="0"/>
      <printOptions horizontalCentered="1"/>
      <pageSetup paperSize="9" scale="63"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2018-11-28T10:12:05Z</dcterms:modified>
</cp:coreProperties>
</file>