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1151\Desktop\在宅復帰指標の10月以降様式アップ\"/>
    </mc:Choice>
  </mc:AlternateContent>
  <bookViews>
    <workbookView xWindow="1200" yWindow="225" windowWidth="15240" windowHeight="5400"/>
  </bookViews>
  <sheets>
    <sheet name="参考様式（保護あり）" sheetId="3" r:id="rId1"/>
    <sheet name="参考様式（保護なし）" sheetId="7" r:id="rId2"/>
  </sheets>
  <definedNames>
    <definedName name="_xlnm.Print_Area" localSheetId="0">'参考様式（保護あり）'!$A$1:$O$142</definedName>
    <definedName name="_xlnm.Print_Area" localSheetId="1">'参考様式（保護なし）'!$A$1:$O$142</definedName>
  </definedNames>
  <calcPr calcId="162913"/>
</workbook>
</file>

<file path=xl/calcChain.xml><?xml version="1.0" encoding="utf-8"?>
<calcChain xmlns="http://schemas.openxmlformats.org/spreadsheetml/2006/main">
  <c r="I120" i="7" l="1"/>
  <c r="H120" i="7"/>
  <c r="G120" i="7"/>
  <c r="J119" i="7"/>
  <c r="J118" i="7"/>
  <c r="J120" i="7" s="1"/>
  <c r="M120" i="7" s="1"/>
  <c r="I110" i="7"/>
  <c r="H110" i="7"/>
  <c r="G110" i="7"/>
  <c r="J109" i="7"/>
  <c r="J108" i="7"/>
  <c r="J110" i="7" s="1"/>
  <c r="M110" i="7" s="1"/>
  <c r="I103" i="7"/>
  <c r="H103" i="7"/>
  <c r="G103" i="7"/>
  <c r="J102" i="7"/>
  <c r="J101" i="7"/>
  <c r="J103" i="7" s="1"/>
  <c r="M103" i="7" s="1"/>
  <c r="J93" i="7"/>
  <c r="J92" i="7"/>
  <c r="I91" i="7"/>
  <c r="I94" i="7" s="1"/>
  <c r="H91" i="7"/>
  <c r="H94" i="7" s="1"/>
  <c r="G91" i="7"/>
  <c r="G94" i="7" s="1"/>
  <c r="J90" i="7"/>
  <c r="J89" i="7"/>
  <c r="J91" i="7" s="1"/>
  <c r="J94" i="7" s="1"/>
  <c r="M94" i="7" s="1"/>
  <c r="J78" i="7"/>
  <c r="J77" i="7"/>
  <c r="J75" i="7"/>
  <c r="I74" i="7"/>
  <c r="I76" i="7" s="1"/>
  <c r="I79" i="7" s="1"/>
  <c r="H74" i="7"/>
  <c r="H76" i="7" s="1"/>
  <c r="H79" i="7" s="1"/>
  <c r="G74" i="7"/>
  <c r="G76" i="7" s="1"/>
  <c r="G79" i="7" s="1"/>
  <c r="P73" i="7"/>
  <c r="M73" i="7" s="1"/>
  <c r="J73" i="7"/>
  <c r="P72" i="7"/>
  <c r="M72" i="7"/>
  <c r="J72" i="7"/>
  <c r="J71" i="7"/>
  <c r="J74" i="7" s="1"/>
  <c r="J76" i="7" s="1"/>
  <c r="J79" i="7" s="1"/>
  <c r="K64" i="7"/>
  <c r="K63" i="7"/>
  <c r="M64" i="7" s="1"/>
  <c r="I53" i="7"/>
  <c r="H53" i="7"/>
  <c r="G53" i="7"/>
  <c r="J52" i="7"/>
  <c r="J51" i="7"/>
  <c r="J53" i="7" s="1"/>
  <c r="M53" i="7" s="1"/>
  <c r="I42" i="7"/>
  <c r="H42" i="7"/>
  <c r="G42" i="7"/>
  <c r="J41" i="7"/>
  <c r="J42" i="7" s="1"/>
  <c r="M42" i="7" s="1"/>
  <c r="J40" i="7"/>
  <c r="I28" i="7"/>
  <c r="I29" i="7" s="1"/>
  <c r="H28" i="7"/>
  <c r="H29" i="7" s="1"/>
  <c r="G28" i="7"/>
  <c r="G29" i="7" s="1"/>
  <c r="J27" i="7"/>
  <c r="J26" i="7"/>
  <c r="J28" i="7" s="1"/>
  <c r="J25" i="7"/>
  <c r="J29" i="7" s="1"/>
  <c r="G31" i="7" s="1"/>
  <c r="I31" i="7" s="1"/>
  <c r="M31" i="7" s="1"/>
  <c r="I16" i="7"/>
  <c r="H16" i="7"/>
  <c r="G16" i="7"/>
  <c r="E16" i="7"/>
  <c r="D16" i="7"/>
  <c r="I15" i="7"/>
  <c r="H15" i="7"/>
  <c r="G15" i="7"/>
  <c r="F15" i="7"/>
  <c r="F16" i="7" s="1"/>
  <c r="E15" i="7"/>
  <c r="D15" i="7"/>
  <c r="J14" i="7"/>
  <c r="J13" i="7"/>
  <c r="J12" i="7"/>
  <c r="J15" i="7" l="1"/>
  <c r="J16" i="7" s="1"/>
  <c r="M16" i="7" s="1"/>
  <c r="M124" i="7" s="1"/>
  <c r="P71" i="7"/>
  <c r="M71" i="7" s="1"/>
  <c r="M75" i="7" s="1"/>
  <c r="L79" i="7" s="1"/>
  <c r="H74" i="3"/>
  <c r="J73" i="3" l="1"/>
  <c r="J72" i="3"/>
  <c r="J71" i="3"/>
  <c r="I74" i="3"/>
  <c r="G74" i="3"/>
  <c r="J74" i="3" l="1"/>
  <c r="K64" i="3" l="1"/>
  <c r="I120" i="3" l="1"/>
  <c r="H120" i="3"/>
  <c r="G120" i="3"/>
  <c r="I110" i="3"/>
  <c r="H110" i="3"/>
  <c r="G110" i="3"/>
  <c r="I103" i="3"/>
  <c r="H103" i="3"/>
  <c r="G103" i="3"/>
  <c r="I53" i="3"/>
  <c r="H53" i="3"/>
  <c r="G53" i="3"/>
  <c r="H42" i="3"/>
  <c r="I42" i="3"/>
  <c r="G42" i="3"/>
  <c r="J93" i="3"/>
  <c r="J92" i="3"/>
  <c r="I91" i="3"/>
  <c r="I94" i="3"/>
  <c r="H91" i="3"/>
  <c r="H94" i="3" s="1"/>
  <c r="G91" i="3"/>
  <c r="G94" i="3" s="1"/>
  <c r="J90" i="3"/>
  <c r="J89" i="3"/>
  <c r="H76" i="3"/>
  <c r="H79" i="3" s="1"/>
  <c r="I76" i="3"/>
  <c r="I79" i="3" s="1"/>
  <c r="G76" i="3"/>
  <c r="G79" i="3" s="1"/>
  <c r="J77" i="3"/>
  <c r="J75" i="3"/>
  <c r="J78" i="3"/>
  <c r="J52" i="3"/>
  <c r="J51" i="3"/>
  <c r="J12" i="3"/>
  <c r="J13" i="3"/>
  <c r="J14" i="3"/>
  <c r="D15" i="3"/>
  <c r="D16" i="3" s="1"/>
  <c r="E15" i="3"/>
  <c r="E16" i="3" s="1"/>
  <c r="F15" i="3"/>
  <c r="F16" i="3"/>
  <c r="G15" i="3"/>
  <c r="G16" i="3" s="1"/>
  <c r="H15" i="3"/>
  <c r="H16" i="3" s="1"/>
  <c r="I15" i="3"/>
  <c r="I16" i="3" s="1"/>
  <c r="J25" i="3"/>
  <c r="J26" i="3"/>
  <c r="J27" i="3"/>
  <c r="G28" i="3"/>
  <c r="G29" i="3" s="1"/>
  <c r="H28" i="3"/>
  <c r="H29" i="3" s="1"/>
  <c r="I28" i="3"/>
  <c r="I29" i="3" s="1"/>
  <c r="J40" i="3"/>
  <c r="J41" i="3"/>
  <c r="K63" i="3"/>
  <c r="M64" i="3" s="1"/>
  <c r="J101" i="3"/>
  <c r="J102" i="3"/>
  <c r="J108" i="3"/>
  <c r="J109" i="3"/>
  <c r="J110" i="3" s="1"/>
  <c r="M110" i="3" s="1"/>
  <c r="J118" i="3"/>
  <c r="J119" i="3"/>
  <c r="J91" i="3"/>
  <c r="P72" i="3" l="1"/>
  <c r="M72" i="3" s="1"/>
  <c r="P71" i="3"/>
  <c r="M71" i="3" s="1"/>
  <c r="J76" i="3"/>
  <c r="J79" i="3" s="1"/>
  <c r="P73" i="3"/>
  <c r="M73" i="3" s="1"/>
  <c r="J94" i="3"/>
  <c r="M94" i="3" s="1"/>
  <c r="J120" i="3"/>
  <c r="M120" i="3" s="1"/>
  <c r="J103" i="3"/>
  <c r="M103" i="3" s="1"/>
  <c r="J53" i="3"/>
  <c r="M53" i="3" s="1"/>
  <c r="J15" i="3"/>
  <c r="J42" i="3"/>
  <c r="M42" i="3" s="1"/>
  <c r="J16" i="3"/>
  <c r="M16" i="3" s="1"/>
  <c r="J28" i="3"/>
  <c r="J29" i="3" s="1"/>
  <c r="G31" i="3" s="1"/>
  <c r="I31" i="3" s="1"/>
  <c r="M31" i="3" s="1"/>
  <c r="M75" i="3" l="1"/>
  <c r="L79" i="3" s="1"/>
  <c r="M124" i="3" s="1"/>
</calcChain>
</file>

<file path=xl/comments1.xml><?xml version="1.0" encoding="utf-8"?>
<comments xmlns="http://schemas.openxmlformats.org/spreadsheetml/2006/main">
  <authors>
    <author>埼玉県</author>
  </authors>
  <commentList>
    <comment ref="O1" authorId="0" shapeId="0">
      <text>
        <r>
          <rPr>
            <sz val="9"/>
            <color indexed="81"/>
            <rFont val="ＭＳ Ｐゴシック"/>
            <family val="3"/>
            <charset val="128"/>
          </rPr>
          <t>誤計算を防ぐため、</t>
        </r>
        <r>
          <rPr>
            <b/>
            <sz val="9"/>
            <color indexed="81"/>
            <rFont val="ＭＳ Ｐゴシック"/>
            <family val="3"/>
            <charset val="128"/>
          </rPr>
          <t>青色の欄以外</t>
        </r>
        <r>
          <rPr>
            <sz val="9"/>
            <color indexed="81"/>
            <rFont val="ＭＳ Ｐゴシック"/>
            <family val="3"/>
            <charset val="128"/>
          </rPr>
          <t>は保護がかかっており、</t>
        </r>
        <r>
          <rPr>
            <b/>
            <sz val="9"/>
            <color indexed="81"/>
            <rFont val="ＭＳ Ｐゴシック"/>
            <family val="3"/>
            <charset val="128"/>
          </rPr>
          <t>記入できない</t>
        </r>
        <r>
          <rPr>
            <sz val="9"/>
            <color indexed="81"/>
            <rFont val="ＭＳ Ｐゴシック"/>
            <family val="3"/>
            <charset val="128"/>
          </rPr>
          <t>仕様となっております。
入力の際、この様式で不具合がある場合は、2シート目の「参考様式（保護なし）」を御利用ください。</t>
        </r>
      </text>
    </comment>
  </commentList>
</comments>
</file>

<file path=xl/comments2.xml><?xml version="1.0" encoding="utf-8"?>
<comments xmlns="http://schemas.openxmlformats.org/spreadsheetml/2006/main">
  <authors>
    <author>埼玉県</author>
  </authors>
  <commentList>
    <comment ref="O1" authorId="0" shapeId="0">
      <text>
        <r>
          <rPr>
            <sz val="9"/>
            <color indexed="81"/>
            <rFont val="ＭＳ Ｐゴシック"/>
            <family val="3"/>
            <charset val="128"/>
          </rPr>
          <t>誤計算を防ぐため、</t>
        </r>
        <r>
          <rPr>
            <b/>
            <sz val="9"/>
            <color indexed="81"/>
            <rFont val="ＭＳ Ｐゴシック"/>
            <family val="3"/>
            <charset val="128"/>
          </rPr>
          <t>青色の欄以外</t>
        </r>
        <r>
          <rPr>
            <sz val="9"/>
            <color indexed="81"/>
            <rFont val="ＭＳ Ｐゴシック"/>
            <family val="3"/>
            <charset val="128"/>
          </rPr>
          <t>は保護がかかっており、</t>
        </r>
        <r>
          <rPr>
            <b/>
            <sz val="9"/>
            <color indexed="81"/>
            <rFont val="ＭＳ Ｐゴシック"/>
            <family val="3"/>
            <charset val="128"/>
          </rPr>
          <t>記入できない</t>
        </r>
        <r>
          <rPr>
            <sz val="9"/>
            <color indexed="81"/>
            <rFont val="ＭＳ Ｐゴシック"/>
            <family val="3"/>
            <charset val="128"/>
          </rPr>
          <t>仕様となっております。
入力の際、この様式で不具合がある場合は、2シート目の「参考様式（保護なし）」を御利用ください。</t>
        </r>
      </text>
    </comment>
  </commentList>
</comments>
</file>

<file path=xl/sharedStrings.xml><?xml version="1.0" encoding="utf-8"?>
<sst xmlns="http://schemas.openxmlformats.org/spreadsheetml/2006/main" count="492" uniqueCount="161">
  <si>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</si>
  <si>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</si>
  <si>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</si>
  <si>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</si>
  <si>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</si>
  <si>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</si>
  <si>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</si>
  <si>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</si>
  <si>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</si>
  <si>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</si>
  <si>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</si>
  <si>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</si>
  <si>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</si>
  <si>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</si>
  <si>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</si>
  <si>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</si>
  <si>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</si>
  <si>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</si>
  <si>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</si>
  <si>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</si>
  <si>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</si>
  <si>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</si>
  <si>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</si>
  <si>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</si>
  <si>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</si>
  <si>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</si>
  <si>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</si>
  <si>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</si>
  <si>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</si>
  <si>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</si>
  <si>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</si>
  <si>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</si>
  <si>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</si>
  <si>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</si>
  <si>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</si>
  <si>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</si>
  <si>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</si>
  <si>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</si>
  <si>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</si>
  <si>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</si>
  <si>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</si>
  <si>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</si>
  <si>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</si>
  <si>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</si>
  <si>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</si>
  <si>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</si>
  <si>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</si>
  <si>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</si>
  <si>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</si>
  <si>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</si>
  <si>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</si>
  <si>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</si>
  <si>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</si>
  <si>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</si>
  <si>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</si>
  <si>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居宅を訪問し、当該者及びその家族等に対して退所後の療養上の指導を行った者の数。また、居宅とは、病院、診療所及び介護保険施設を除くものである。</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</si>
  <si>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</si>
  <si>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</si>
  <si>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</si>
  <si>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</si>
  <si>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</si>
  <si>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</si>
  <si>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</si>
  <si>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</si>
  <si>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</si>
  <si>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</si>
  <si>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</si>
  <si>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</si>
  <si>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</si>
  <si>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</si>
  <si>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</si>
  <si>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</si>
  <si>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</si>
  <si>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</si>
  <si>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</si>
  <si>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</si>
  <si>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</si>
  <si>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</si>
  <si>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</si>
  <si>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</si>
  <si>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</si>
  <si>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</si>
  <si>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喀痰吸引及び経管栄養のいずれにも該当する者については、各々該当する欄の人数に含める。</t>
    <phoneticPr fontId="2"/>
  </si>
  <si>
    <t>過去１年間に喀痰吸引が実施されていた者（入所期間が1年以上である入所者にあっては、当該入所期間中（入所時を含む。）に喀痰吸引が実施されていた者）であって、口腔衛生管理加算又は口腔衛生管理体制加算を算定されているものを含む。</t>
    <phoneticPr fontId="2"/>
  </si>
  <si>
    <t>・　算定日が属する月の前3月間における入所者のうち、経管栄養が実施された者の占める割合</t>
    <phoneticPr fontId="2"/>
  </si>
  <si>
    <t>過去１年間に経管栄養が実施されていた者（入所期間が1年以上である入所者にあっては、当該入所期間中（入所時を含む。）に経管栄養が実施されていた者）であって、経口維持加算又は栄養マネジメント加算を算定されているものを含む。</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</si>
  <si>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</si>
  <si>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</si>
  <si>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</si>
  <si>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</si>
  <si>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</si>
  <si>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</si>
  <si>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</si>
  <si>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</si>
  <si>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</si>
  <si>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</si>
  <si>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入所者の心身の諸機能の維持回復を図り、日常生活の自立を助けるため、理学療法、作業療法その他必要なリハビリテーションを計画的に行い、適宜その評価を行っている。</t>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</si>
  <si>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</si>
  <si>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</si>
  <si>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</si>
  <si>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</si>
  <si>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</si>
  <si>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</si>
  <si>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</si>
  <si>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</si>
  <si>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</si>
  <si>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</si>
  <si>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</si>
  <si>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</si>
  <si>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</si>
  <si>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</si>
  <si>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</si>
  <si>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</si>
  <si>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</si>
  <si>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</si>
  <si>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延入所者数：D
</t>
    </r>
    <r>
      <rPr>
        <sz val="10"/>
        <rFont val="ＭＳ Ｐゴシック"/>
        <family val="3"/>
        <charset val="128"/>
      </rPr>
      <t>※１６</t>
    </r>
    <rPh sb="0" eb="1">
      <t>ノベ</t>
    </rPh>
    <rPh sb="1" eb="4">
      <t>ニュウショシャ</t>
    </rPh>
    <rPh sb="4" eb="5">
      <t>スウ</t>
    </rPh>
    <phoneticPr fontId="2"/>
  </si>
  <si>
    <t>支援相談員の配置割合</t>
    <phoneticPr fontId="2"/>
  </si>
  <si>
    <r>
      <t xml:space="preserve">支援相談員が当該介護保健施設サービスの提供に従事する勤務延時間数：Ａ
</t>
    </r>
    <r>
      <rPr>
        <sz val="10"/>
        <rFont val="ＭＳ Ｐゴシック"/>
        <family val="3"/>
        <charset val="128"/>
      </rPr>
      <t>※１７</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</si>
  <si>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※１５</t>
    </r>
    <rPh sb="3" eb="5">
      <t>シエン</t>
    </rPh>
    <rPh sb="5" eb="8">
      <t>ソウダンイン</t>
    </rPh>
    <rPh sb="11" eb="13">
      <t>キンム</t>
    </rPh>
    <rPh sb="16" eb="18">
      <t>ジカン</t>
    </rPh>
    <phoneticPr fontId="2"/>
  </si>
  <si>
    <t>要介護４又は５の割合</t>
    <phoneticPr fontId="2"/>
  </si>
  <si>
    <t>喀痰吸引の実施割合</t>
    <phoneticPr fontId="2"/>
  </si>
  <si>
    <r>
      <t xml:space="preserve">入所者ごとの喀痰吸引を実施した延入所者数：Ａ
</t>
    </r>
    <r>
      <rPr>
        <sz val="10"/>
        <rFont val="ＭＳ Ｐゴシック"/>
        <family val="3"/>
        <charset val="128"/>
      </rPr>
      <t>※１８、※１９</t>
    </r>
    <rPh sb="0" eb="3">
      <t>ニュウショシャ</t>
    </rPh>
    <rPh sb="6" eb="8">
      <t>カクタン</t>
    </rPh>
    <rPh sb="8" eb="10">
      <t>キュウイン</t>
    </rPh>
    <rPh sb="11" eb="13">
      <t>ジッシ</t>
    </rPh>
    <rPh sb="15" eb="16">
      <t>ノブ</t>
    </rPh>
    <rPh sb="16" eb="19">
      <t>ニュウショシャ</t>
    </rPh>
    <rPh sb="19" eb="20">
      <t>スウ</t>
    </rPh>
    <phoneticPr fontId="2"/>
  </si>
  <si>
    <t>経管栄養の実施割合</t>
    <phoneticPr fontId="2"/>
  </si>
  <si>
    <r>
      <t xml:space="preserve">入所者ごとの経管栄養を実施した延入所者数：Ａ
</t>
    </r>
    <r>
      <rPr>
        <sz val="10"/>
        <rFont val="ＭＳ Ｐゴシック"/>
        <family val="3"/>
        <charset val="128"/>
      </rPr>
      <t>※１８、※２０</t>
    </r>
    <rPh sb="0" eb="3">
      <t>ニュウショシャ</t>
    </rPh>
    <rPh sb="6" eb="10">
      <t>ケイカンエイヨウ</t>
    </rPh>
    <rPh sb="11" eb="13">
      <t>ジッシ</t>
    </rPh>
    <rPh sb="15" eb="16">
      <t>ノブ</t>
    </rPh>
    <rPh sb="16" eb="19">
      <t>ニュウショシャ</t>
    </rPh>
    <rPh sb="19" eb="20">
      <t>スウ</t>
    </rPh>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</si>
  <si>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</si>
  <si>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</si>
  <si>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</si>
  <si>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</si>
  <si>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</si>
  <si>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</si>
  <si>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</si>
  <si>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</si>
  <si>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</si>
  <si>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</si>
  <si>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Ａ÷Ｂ×１００</t>
    <phoneticPr fontId="2"/>
  </si>
  <si>
    <t>「在宅復帰・在宅療養支援機能指標」等チェック表</t>
    <rPh sb="12" eb="14">
      <t>キノウ</t>
    </rPh>
    <rPh sb="14" eb="16">
      <t>シヒョウ</t>
    </rPh>
    <rPh sb="17" eb="18">
      <t>トウ</t>
    </rPh>
    <rPh sb="22" eb="23">
      <t>ヒョウ</t>
    </rPh>
    <phoneticPr fontId="2"/>
  </si>
  <si>
    <t>「訪リハ」あり</t>
    <rPh sb="1" eb="2">
      <t>ホウ</t>
    </rPh>
    <phoneticPr fontId="2"/>
  </si>
  <si>
    <t>※１８</t>
    <phoneticPr fontId="2"/>
  </si>
  <si>
    <t>※２０</t>
    <phoneticPr fontId="2"/>
  </si>
  <si>
    <t>※１９</t>
    <phoneticPr fontId="2"/>
  </si>
  <si>
    <t>※２１</t>
    <phoneticPr fontId="2"/>
  </si>
  <si>
    <r>
      <t xml:space="preserve">理学療法士等の当該介護保健施設サービスの提供に従事する勤務延時間数：Ａ（＝a1+a2+a3）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</si>
  <si>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常勤換算</t>
    <rPh sb="0" eb="2">
      <t>ジョウキン</t>
    </rPh>
    <rPh sb="2" eb="4">
      <t>カンサン</t>
    </rPh>
    <phoneticPr fontId="2"/>
  </si>
  <si>
    <t>ＰＴ</t>
    <phoneticPr fontId="2"/>
  </si>
  <si>
    <t>ＯＴ</t>
    <phoneticPr fontId="2"/>
  </si>
  <si>
    <t>ＳＴ</t>
    <phoneticPr fontId="2"/>
  </si>
  <si>
    <t>↓</t>
    <phoneticPr fontId="2"/>
  </si>
  <si>
    <t>※１５
判定結果</t>
    <rPh sb="4" eb="6">
      <t>ハンテイ</t>
    </rPh>
    <rPh sb="6" eb="8">
      <t>ケッカ</t>
    </rPh>
    <phoneticPr fontId="2"/>
  </si>
  <si>
    <t>【左記の表の計算結果が5以上の場合のみ確認】
ＰＴ、ＯＴ、ＳＴの配置（※１５）</t>
    <rPh sb="19" eb="21">
      <t>カクニン</t>
    </rPh>
    <rPh sb="32" eb="34">
      <t>ハイチ</t>
    </rPh>
    <phoneticPr fontId="2"/>
  </si>
  <si>
    <r>
      <t>理学療法士等とは、当該介護老人保健施設の入所者に対して主としてリハビリテーションを提供する業務に従事している理学療法士</t>
    </r>
    <r>
      <rPr>
        <sz val="10"/>
        <color rgb="FFFF0000"/>
        <rFont val="ＭＳ Ｐゴシック"/>
        <family val="3"/>
        <charset val="128"/>
      </rPr>
      <t>、作業療法士又は言語聴覚士</t>
    </r>
    <r>
      <rPr>
        <sz val="10"/>
        <rFont val="ＭＳ Ｐゴシック"/>
        <family val="3"/>
        <charset val="128"/>
      </rPr>
      <t>。</t>
    </r>
    <rPh sb="60" eb="62">
      <t>サギョウ</t>
    </rPh>
    <rPh sb="62" eb="65">
      <t>リョウホウシ</t>
    </rPh>
    <rPh sb="65" eb="66">
      <t>マタ</t>
    </rPh>
    <rPh sb="67" eb="72">
      <t>ゲンゴチョウカクシ</t>
    </rPh>
    <phoneticPr fontId="2"/>
  </si>
  <si>
    <r>
      <t>常勤換算方法で入所者に対して主としてリハビリテーションを提供する業務に従事している理学療法士、作業療法士及び言語聴覚士
のいずれの職種も入所者の数で除した数に100で乗じた数が</t>
    </r>
    <r>
      <rPr>
        <sz val="10"/>
        <color rgb="FFFF0000"/>
        <rFont val="ＭＳ Ｐゴシック"/>
        <family val="3"/>
        <charset val="128"/>
      </rPr>
      <t>それぞれ</t>
    </r>
    <r>
      <rPr>
        <sz val="10"/>
        <rFont val="ＭＳ Ｐゴシック"/>
        <family val="3"/>
        <charset val="128"/>
      </rPr>
      <t>0.2以上であること。</t>
    </r>
    <phoneticPr fontId="2"/>
  </si>
  <si>
    <r>
      <t xml:space="preserve">延入所者数：D
</t>
    </r>
    <r>
      <rPr>
        <sz val="10"/>
        <rFont val="ＭＳ Ｐゴシック"/>
        <family val="3"/>
        <charset val="128"/>
      </rPr>
      <t>※</t>
    </r>
    <r>
      <rPr>
        <sz val="10"/>
        <color rgb="FFFF0000"/>
        <rFont val="ＭＳ Ｐゴシック"/>
        <family val="3"/>
        <charset val="128"/>
      </rPr>
      <t>１７</t>
    </r>
    <rPh sb="0" eb="1">
      <t>ノベ</t>
    </rPh>
    <rPh sb="1" eb="4">
      <t>ニュウショシャ</t>
    </rPh>
    <rPh sb="4" eb="5">
      <t>スウ</t>
    </rPh>
    <phoneticPr fontId="2"/>
  </si>
  <si>
    <r>
      <t xml:space="preserve">常勤の理学療法士等が月に勤務すべき時間：B
</t>
    </r>
    <r>
      <rPr>
        <sz val="10"/>
        <rFont val="ＭＳ Ｐゴシック"/>
        <family val="3"/>
        <charset val="128"/>
      </rPr>
      <t>※１４、※</t>
    </r>
    <r>
      <rPr>
        <sz val="10"/>
        <color rgb="FFFF0000"/>
        <rFont val="ＭＳ Ｐゴシック"/>
        <family val="3"/>
        <charset val="128"/>
      </rPr>
      <t>１６</t>
    </r>
    <rPh sb="0" eb="2">
      <t>ジョウキン</t>
    </rPh>
    <rPh sb="3" eb="5">
      <t>リガク</t>
    </rPh>
    <rPh sb="5" eb="8">
      <t>リョウホウシ</t>
    </rPh>
    <rPh sb="8" eb="9">
      <t>トウ</t>
    </rPh>
    <rPh sb="10" eb="11">
      <t>ツキ</t>
    </rPh>
    <rPh sb="12" eb="14">
      <t>キンム</t>
    </rPh>
    <rPh sb="17" eb="19">
      <t>ジカン</t>
    </rPh>
    <phoneticPr fontId="2"/>
  </si>
  <si>
    <r>
      <rPr>
        <sz val="11"/>
        <color rgb="FFFF0000"/>
        <rFont val="ＭＳ Ｐゴシック"/>
        <family val="3"/>
        <charset val="128"/>
      </rPr>
      <t>理学療法士</t>
    </r>
    <r>
      <rPr>
        <sz val="11"/>
        <rFont val="ＭＳ Ｐゴシック"/>
        <family val="3"/>
        <charset val="128"/>
      </rPr>
      <t>の当該介護保健施設サービスの提供に従事する勤務延時間数：a1</t>
    </r>
    <rPh sb="0" eb="2">
      <t>リガク</t>
    </rPh>
    <rPh sb="2" eb="5">
      <t>リョウホウシ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</si>
  <si>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rPr>
        <sz val="11"/>
        <color rgb="FFFF0000"/>
        <rFont val="ＭＳ Ｐゴシック"/>
        <family val="3"/>
        <charset val="128"/>
      </rPr>
      <t>作業療法士</t>
    </r>
    <r>
      <rPr>
        <sz val="11"/>
        <rFont val="ＭＳ Ｐゴシック"/>
        <family val="3"/>
        <charset val="128"/>
      </rPr>
      <t>の当該介護保健施設サービスの提供に従事する勤務延時間数：a2</t>
    </r>
    <rPh sb="0" eb="2">
      <t>サギョウ</t>
    </rPh>
    <rPh sb="2" eb="5">
      <t>リョウホウシ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</si>
  <si>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rPr>
        <sz val="11"/>
        <color rgb="FFFF0000"/>
        <rFont val="ＭＳ Ｐゴシック"/>
        <family val="3"/>
        <charset val="128"/>
      </rPr>
      <t>言語聴覚士</t>
    </r>
    <r>
      <rPr>
        <sz val="11"/>
        <rFont val="ＭＳ Ｐゴシック"/>
        <family val="3"/>
        <charset val="128"/>
      </rPr>
      <t>の当該介護保健施設サービスの提供に従事する勤務延時間数：a3</t>
    </r>
    <rPh sb="0" eb="5">
      <t>ゲンゴチョウカクシ</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</si>
  <si>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t>改訂版（令和3年10月）</t>
    <rPh sb="0" eb="3">
      <t>カイテイバン</t>
    </rPh>
    <rPh sb="4" eb="6">
      <t>レイワ</t>
    </rPh>
    <rPh sb="7" eb="8">
      <t>ネン</t>
    </rPh>
    <rPh sb="10" eb="11">
      <t>ガツ</t>
    </rPh>
    <phoneticPr fontId="2"/>
  </si>
  <si>
    <t>参考13-2</t>
    <phoneticPr fontId="2"/>
  </si>
  <si>
    <t>（６）</t>
    <phoneticPr fontId="2"/>
  </si>
  <si>
    <r>
      <t>医師の詳細な指示の実施　</t>
    </r>
    <r>
      <rPr>
        <sz val="12"/>
        <rFont val="ＭＳ Ｐゴシック"/>
        <family val="3"/>
        <charset val="128"/>
      </rPr>
      <t>プルダウンより「実施あり」、「実施なし」を選択してください。</t>
    </r>
    <rPh sb="0" eb="2">
      <t>イシ</t>
    </rPh>
    <rPh sb="3" eb="5">
      <t>ショウサイ</t>
    </rPh>
    <rPh sb="6" eb="8">
      <t>シジ</t>
    </rPh>
    <rPh sb="9" eb="11">
      <t>ジッシ</t>
    </rPh>
    <phoneticPr fontId="2"/>
  </si>
  <si>
    <t>医師は、リハビリテーションの実施にあたり、理学療法士等に対し、リハビリテーションの目的に加えて、当該リハビリテーション開始前又は実施中の留意事項、やむを得ず当該リハビリテーションを中止する際の基準、当該リハビリテーションにおける負荷量等のうちいずれか一つ以上の指示を行っている。</t>
    <rPh sb="133" eb="134">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</si>
</sst>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Red]\(0\)"/>
    <numFmt numFmtId="179" formatCode="0.0_);[Red]\(0.0\)"/>
    <numFmt numFmtId="180" formatCode="0.00_);[Red]\(0.00\)"/>
    <numFmt numFmtId="181" formatCode="0.0"/>
  </numFmts>
  <fonts count="34">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11"/>
      <color rgb="FFFF0000"/>
      <name val="ＭＳ Ｐゴシック"/>
      <family val="3"/>
      <charset val="128"/>
    </font>
    <font>
      <sz val="10"/>
      <color rgb="FFFF0000"/>
      <name val="ＭＳ Ｐゴシック"/>
      <family val="3"/>
      <charset val="128"/>
    </font>
    <font>
      <sz val="11"/>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FFCCCC"/>
        <bgColor indexed="64"/>
      </patternFill>
    </fill>
    <fill>
      <patternFill patternType="solid">
        <fgColor rgb="FF00FFFF"/>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24" fillId="4" borderId="0" applyNumberFormat="0" applyBorder="0" applyAlignment="0" applyProtection="0">
      <alignment vertical="center"/>
    </xf>
    <xf numFmtId="38" fontId="1" fillId="0" borderId="0" applyFont="0" applyFill="0" applyBorder="0" applyAlignment="0" applyProtection="0">
      <alignment vertical="center"/>
    </xf>
  </cellStyleXfs>
  <cellXfs count="232">
    <xf numFmtId="0" fontId="0" fillId="0" borderId="0" xfId="0">
      <alignment vertical="center"/>
    </xf>
    <xf numFmtId="0" fontId="0" fillId="24" borderId="0" xfId="0" applyFill="1">
      <alignment vertical="center"/>
    </xf>
    <xf numFmtId="0" fontId="3" fillId="24" borderId="0" xfId="0" applyFont="1" applyFill="1" applyAlignment="1">
      <alignment horizontal="left" vertical="center" indent="1"/>
    </xf>
    <xf numFmtId="0" fontId="0" fillId="24" borderId="0" xfId="0" applyFill="1" applyAlignment="1">
      <alignment vertical="center"/>
    </xf>
    <xf numFmtId="0" fontId="0" fillId="24" borderId="0" xfId="0" applyFill="1" applyBorder="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lignment vertical="center"/>
    </xf>
    <xf numFmtId="0" fontId="6" fillId="24" borderId="0" xfId="0" applyFont="1" applyFill="1" applyAlignment="1">
      <alignment horizontal="center" vertical="center"/>
    </xf>
    <xf numFmtId="0" fontId="3" fillId="24" borderId="0" xfId="0" applyFont="1" applyFill="1" applyAlignment="1">
      <alignment vertical="center" wrapText="1"/>
    </xf>
    <xf numFmtId="0" fontId="0" fillId="0" borderId="0" xfId="0" applyAlignment="1">
      <alignment vertical="center"/>
    </xf>
    <xf numFmtId="0" fontId="1" fillId="24" borderId="0" xfId="46" applyFill="1"/>
    <xf numFmtId="0" fontId="5" fillId="24" borderId="0" xfId="46" applyFont="1" applyFill="1" applyBorder="1" applyAlignment="1">
      <alignment vertical="center"/>
    </xf>
    <xf numFmtId="0" fontId="0" fillId="0" borderId="0" xfId="0" applyBorder="1" applyAlignment="1">
      <alignment horizontal="center" vertical="center"/>
    </xf>
    <xf numFmtId="176" fontId="1" fillId="0" borderId="0" xfId="4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46" applyFill="1" applyBorder="1"/>
    <xf numFmtId="0" fontId="1" fillId="24" borderId="0" xfId="0" applyFont="1" applyFill="1" applyAlignment="1">
      <alignment vertical="center" wrapText="1"/>
    </xf>
    <xf numFmtId="0" fontId="1" fillId="0" borderId="0" xfId="46" applyFont="1" applyFill="1" applyBorder="1" applyAlignment="1">
      <alignment horizontal="center" vertical="center"/>
    </xf>
    <xf numFmtId="0" fontId="0" fillId="24" borderId="0" xfId="4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46" applyFill="1" applyBorder="1" applyAlignment="1">
      <alignment horizontal="right" vertical="center"/>
    </xf>
    <xf numFmtId="0" fontId="1" fillId="24" borderId="15" xfId="46" applyFill="1" applyBorder="1" applyAlignment="1">
      <alignment horizontal="right" vertical="center"/>
    </xf>
    <xf numFmtId="0" fontId="1" fillId="24" borderId="16" xfId="46" applyFill="1" applyBorder="1" applyAlignment="1">
      <alignment horizontal="right" vertical="center"/>
    </xf>
    <xf numFmtId="0" fontId="0" fillId="24" borderId="17" xfId="46" applyFont="1" applyFill="1" applyBorder="1" applyAlignment="1">
      <alignment vertical="center" wrapText="1"/>
    </xf>
    <xf numFmtId="178" fontId="1" fillId="24" borderId="18" xfId="46" applyNumberFormat="1" applyFill="1" applyBorder="1" applyAlignment="1">
      <alignment horizontal="right" vertical="center"/>
    </xf>
    <xf numFmtId="178" fontId="1" fillId="24" borderId="19" xfId="46" applyNumberFormat="1" applyFill="1" applyBorder="1" applyAlignment="1">
      <alignment horizontal="right" vertical="center"/>
    </xf>
    <xf numFmtId="178" fontId="1" fillId="24" borderId="20" xfId="46" applyNumberFormat="1" applyFill="1" applyBorder="1" applyAlignment="1">
      <alignment horizontal="right" vertical="center"/>
    </xf>
    <xf numFmtId="178" fontId="1" fillId="24" borderId="15" xfId="46" applyNumberFormat="1" applyFill="1" applyBorder="1" applyAlignment="1">
      <alignment horizontal="right" vertical="center"/>
    </xf>
    <xf numFmtId="177" fontId="0" fillId="0" borderId="21" xfId="0" applyNumberFormat="1" applyFill="1" applyBorder="1">
      <alignment vertical="center"/>
    </xf>
    <xf numFmtId="0" fontId="1" fillId="0" borderId="22" xfId="46" applyFill="1" applyBorder="1" applyAlignment="1">
      <alignment horizontal="right" vertical="center"/>
    </xf>
    <xf numFmtId="0" fontId="1" fillId="0" borderId="23" xfId="46" applyFill="1" applyBorder="1" applyAlignment="1">
      <alignment horizontal="right" vertical="center"/>
    </xf>
    <xf numFmtId="0" fontId="1" fillId="0" borderId="24" xfId="46" applyFill="1" applyBorder="1" applyAlignment="1">
      <alignment horizontal="right" vertical="center"/>
    </xf>
    <xf numFmtId="0" fontId="1" fillId="24" borderId="17" xfId="46" applyFill="1" applyBorder="1" applyAlignment="1">
      <alignment horizontal="right" vertical="center"/>
    </xf>
    <xf numFmtId="0" fontId="0" fillId="24" borderId="0" xfId="4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46" applyFill="1" applyBorder="1" applyAlignment="1">
      <alignment horizontal="right" vertical="center"/>
    </xf>
    <xf numFmtId="0" fontId="0" fillId="24" borderId="0" xfId="0" applyFill="1" applyBorder="1" applyAlignment="1">
      <alignment vertical="center"/>
    </xf>
    <xf numFmtId="0" fontId="3" fillId="24" borderId="0" xfId="0" applyFont="1" applyFill="1" applyAlignment="1">
      <alignment horizontal="left" vertical="center"/>
    </xf>
    <xf numFmtId="0" fontId="0" fillId="27" borderId="17" xfId="0" applyFill="1" applyBorder="1" applyAlignment="1">
      <alignment horizontal="center" vertical="center"/>
    </xf>
    <xf numFmtId="178" fontId="1" fillId="28" borderId="17" xfId="46" applyNumberFormat="1" applyFill="1" applyBorder="1" applyAlignment="1">
      <alignment horizontal="right" vertical="center"/>
    </xf>
    <xf numFmtId="0" fontId="3" fillId="0" borderId="0" xfId="0" applyNumberFormat="1" applyFont="1" applyFill="1" applyBorder="1">
      <alignment vertical="center"/>
    </xf>
    <xf numFmtId="0" fontId="1" fillId="24" borderId="17" xfId="46" applyFont="1" applyFill="1" applyBorder="1" applyAlignment="1">
      <alignment horizontal="center" vertical="center" wrapText="1"/>
    </xf>
    <xf numFmtId="0" fontId="0" fillId="24" borderId="17" xfId="4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lignment vertical="center"/>
    </xf>
    <xf numFmtId="0" fontId="25" fillId="0" borderId="0" xfId="0" applyFont="1" applyFill="1" applyBorder="1" applyAlignment="1">
      <alignment horizontal="right" vertical="center"/>
    </xf>
    <xf numFmtId="176" fontId="25" fillId="0" borderId="0" xfId="46" applyNumberFormat="1" applyFont="1" applyFill="1" applyBorder="1" applyAlignment="1">
      <alignment vertical="center"/>
    </xf>
    <xf numFmtId="176" fontId="25" fillId="0" borderId="0" xfId="46" applyNumberFormat="1" applyFont="1" applyFill="1" applyBorder="1" applyAlignment="1">
      <alignment horizontal="left" vertical="center" wrapText="1"/>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46" applyFont="1" applyFill="1" applyBorder="1" applyAlignment="1">
      <alignment vertical="center" wrapText="1"/>
    </xf>
    <xf numFmtId="178" fontId="1" fillId="24" borderId="31" xfId="46" applyNumberFormat="1" applyFill="1" applyBorder="1" applyAlignment="1">
      <alignment horizontal="right" vertical="center"/>
    </xf>
    <xf numFmtId="179" fontId="1" fillId="24" borderId="31" xfId="4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lignment vertical="center"/>
    </xf>
    <xf numFmtId="0" fontId="7" fillId="24" borderId="0" xfId="0"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lignment vertical="center"/>
    </xf>
    <xf numFmtId="178" fontId="3" fillId="28" borderId="33" xfId="0" applyNumberFormat="1" applyFont="1" applyFill="1" applyBorder="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lignment vertical="center"/>
    </xf>
    <xf numFmtId="0" fontId="25" fillId="24" borderId="0" xfId="0" applyFont="1" applyFill="1" applyAlignment="1">
      <alignment horizontal="right" vertical="center"/>
    </xf>
    <xf numFmtId="178" fontId="1" fillId="24" borderId="34" xfId="46" applyNumberFormat="1" applyFill="1" applyBorder="1" applyAlignment="1">
      <alignment horizontal="right" vertical="center"/>
    </xf>
    <xf numFmtId="0" fontId="4" fillId="0" borderId="0" xfId="0" applyFont="1" applyFill="1" applyBorder="1" applyAlignment="1">
      <alignment vertical="top"/>
    </xf>
    <xf numFmtId="0" fontId="1" fillId="26" borderId="35" xfId="46" applyFill="1" applyBorder="1" applyAlignment="1" applyProtection="1">
      <alignment horizontal="right" vertical="center"/>
      <protection locked="0"/>
    </xf>
    <xf numFmtId="0" fontId="1" fillId="26" borderId="36" xfId="46" applyFill="1" applyBorder="1" applyAlignment="1" applyProtection="1">
      <alignment horizontal="right" vertical="center"/>
      <protection locked="0"/>
    </xf>
    <xf numFmtId="0" fontId="1" fillId="26" borderId="37" xfId="46" applyFill="1" applyBorder="1" applyAlignment="1" applyProtection="1">
      <alignment horizontal="right" vertical="center"/>
      <protection locked="0"/>
    </xf>
    <xf numFmtId="0" fontId="1" fillId="26" borderId="38" xfId="46" applyFill="1" applyBorder="1" applyAlignment="1" applyProtection="1">
      <alignment horizontal="right" vertical="center"/>
      <protection locked="0"/>
    </xf>
    <xf numFmtId="0" fontId="1" fillId="26" borderId="39" xfId="46" applyFill="1" applyBorder="1" applyAlignment="1" applyProtection="1">
      <alignment horizontal="right" vertical="center"/>
      <protection locked="0"/>
    </xf>
    <xf numFmtId="0" fontId="1" fillId="26" borderId="21" xfId="46" applyFill="1" applyBorder="1" applyAlignment="1" applyProtection="1">
      <alignment horizontal="right" vertical="center"/>
      <protection locked="0"/>
    </xf>
    <xf numFmtId="0" fontId="1" fillId="26" borderId="40" xfId="46" applyFill="1" applyBorder="1" applyAlignment="1" applyProtection="1">
      <alignment horizontal="right" vertical="center"/>
      <protection locked="0"/>
    </xf>
    <xf numFmtId="0" fontId="1" fillId="26" borderId="41" xfId="46" applyFill="1" applyBorder="1" applyAlignment="1" applyProtection="1">
      <alignment horizontal="right" vertical="center"/>
      <protection locked="0"/>
    </xf>
    <xf numFmtId="0" fontId="1" fillId="26" borderId="42" xfId="46" applyFill="1" applyBorder="1" applyAlignment="1" applyProtection="1">
      <alignment horizontal="right" vertical="center"/>
      <protection locked="0"/>
    </xf>
    <xf numFmtId="0" fontId="1" fillId="26" borderId="43" xfId="46" applyFill="1" applyBorder="1" applyAlignment="1" applyProtection="1">
      <alignment horizontal="right" vertical="center"/>
      <protection locked="0"/>
    </xf>
    <xf numFmtId="0" fontId="1" fillId="26" borderId="29" xfId="46" applyFill="1" applyBorder="1" applyAlignment="1" applyProtection="1">
      <alignment horizontal="right" vertical="center"/>
      <protection locked="0"/>
    </xf>
    <xf numFmtId="0" fontId="1" fillId="26" borderId="28" xfId="46" applyFill="1" applyBorder="1" applyAlignment="1" applyProtection="1">
      <alignment horizontal="right" vertical="center"/>
      <protection locked="0"/>
    </xf>
    <xf numFmtId="0" fontId="1" fillId="26" borderId="32" xfId="4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9"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9" borderId="17" xfId="0" applyFont="1" applyFill="1" applyBorder="1" applyAlignment="1" applyProtection="1">
      <alignment horizontal="center" vertical="center" wrapText="1"/>
      <protection locked="0"/>
    </xf>
    <xf numFmtId="180" fontId="0" fillId="0" borderId="38" xfId="28" applyNumberFormat="1" applyFont="1" applyFill="1" applyBorder="1" applyAlignment="1">
      <alignment horizontal="right" vertical="center"/>
    </xf>
    <xf numFmtId="180" fontId="1" fillId="27" borderId="17" xfId="28" applyNumberFormat="1" applyFont="1" applyFill="1" applyBorder="1" applyAlignment="1">
      <alignment horizontal="right" vertical="center"/>
    </xf>
    <xf numFmtId="0" fontId="0" fillId="0" borderId="38" xfId="28" applyNumberFormat="1" applyFont="1" applyFill="1" applyBorder="1" applyAlignment="1">
      <alignment horizontal="right" vertical="center"/>
    </xf>
    <xf numFmtId="0" fontId="1" fillId="27" borderId="17" xfId="28" applyNumberFormat="1" applyFont="1" applyFill="1" applyBorder="1" applyAlignment="1">
      <alignment horizontal="right" vertical="center"/>
    </xf>
    <xf numFmtId="0" fontId="0" fillId="25" borderId="17" xfId="28" applyNumberFormat="1" applyFont="1" applyFill="1" applyBorder="1">
      <alignment vertical="center"/>
    </xf>
    <xf numFmtId="0" fontId="1" fillId="0" borderId="38" xfId="46" applyNumberFormat="1" applyFill="1" applyBorder="1" applyAlignment="1">
      <alignment horizontal="right" vertical="center"/>
    </xf>
    <xf numFmtId="0" fontId="1" fillId="25" borderId="17" xfId="4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30" fillId="24" borderId="0" xfId="0" applyFont="1" applyFill="1">
      <alignment vertical="center"/>
    </xf>
    <xf numFmtId="0" fontId="31" fillId="24" borderId="0" xfId="0" applyFont="1" applyFill="1" applyAlignment="1">
      <alignment vertical="center"/>
    </xf>
    <xf numFmtId="181" fontId="0" fillId="24" borderId="0" xfId="0" applyNumberFormat="1" applyFill="1" applyBorder="1" applyAlignment="1">
      <alignment vertical="center"/>
    </xf>
    <xf numFmtId="0" fontId="0" fillId="24" borderId="41" xfId="0" applyFill="1" applyBorder="1" applyAlignment="1">
      <alignment horizontal="center" vertical="center"/>
    </xf>
    <xf numFmtId="181" fontId="0" fillId="24" borderId="43" xfId="0" applyNumberFormat="1" applyFill="1" applyBorder="1" applyAlignment="1">
      <alignment horizontal="center" vertical="center"/>
    </xf>
    <xf numFmtId="0" fontId="0" fillId="24" borderId="29" xfId="0" applyFill="1" applyBorder="1" applyAlignment="1">
      <alignment horizontal="center" vertical="center"/>
    </xf>
    <xf numFmtId="181" fontId="0" fillId="24" borderId="32" xfId="0" applyNumberFormat="1" applyFill="1" applyBorder="1" applyAlignment="1">
      <alignment horizontal="center" vertical="center"/>
    </xf>
    <xf numFmtId="0" fontId="0" fillId="24" borderId="50" xfId="0" applyFill="1" applyBorder="1" applyAlignment="1">
      <alignment horizontal="center" vertical="center"/>
    </xf>
    <xf numFmtId="181" fontId="0" fillId="24" borderId="48" xfId="0" applyNumberFormat="1" applyFill="1" applyBorder="1" applyAlignment="1">
      <alignment horizontal="center" vertical="center"/>
    </xf>
    <xf numFmtId="0" fontId="0" fillId="24" borderId="61" xfId="0" applyFill="1" applyBorder="1" applyAlignment="1">
      <alignment vertical="center" wrapText="1"/>
    </xf>
    <xf numFmtId="176" fontId="1" fillId="0" borderId="0" xfId="46" applyNumberFormat="1" applyFill="1" applyBorder="1" applyAlignment="1">
      <alignment vertical="top"/>
    </xf>
    <xf numFmtId="180" fontId="1" fillId="27" borderId="33" xfId="28" applyNumberFormat="1" applyFont="1" applyFill="1" applyBorder="1" applyAlignment="1">
      <alignment horizontal="right" vertical="center"/>
    </xf>
    <xf numFmtId="38" fontId="0" fillId="26" borderId="29" xfId="48" applyFont="1" applyFill="1" applyBorder="1" applyAlignment="1" applyProtection="1">
      <alignment horizontal="right" vertical="center"/>
      <protection locked="0"/>
    </xf>
    <xf numFmtId="38" fontId="0" fillId="26" borderId="28" xfId="48" applyFont="1" applyFill="1" applyBorder="1" applyAlignment="1" applyProtection="1">
      <alignment horizontal="right" vertical="center"/>
      <protection locked="0"/>
    </xf>
    <xf numFmtId="38" fontId="0" fillId="26" borderId="32" xfId="48" applyFont="1" applyFill="1" applyBorder="1" applyAlignment="1" applyProtection="1">
      <alignment horizontal="right" vertical="center"/>
      <protection locked="0"/>
    </xf>
    <xf numFmtId="0" fontId="0" fillId="26" borderId="22" xfId="0" applyFill="1" applyBorder="1" applyAlignment="1" applyProtection="1">
      <alignment horizontal="right" vertical="center"/>
      <protection locked="0"/>
    </xf>
    <xf numFmtId="180" fontId="0" fillId="0" borderId="39" xfId="28" applyNumberFormat="1" applyFont="1" applyFill="1" applyBorder="1" applyAlignment="1">
      <alignment horizontal="right" vertical="center"/>
    </xf>
    <xf numFmtId="180" fontId="0" fillId="0" borderId="21" xfId="28" applyNumberFormat="1" applyFont="1" applyFill="1" applyBorder="1" applyAlignment="1">
      <alignment horizontal="right" vertical="center"/>
    </xf>
    <xf numFmtId="0" fontId="0" fillId="24" borderId="15" xfId="46" applyFont="1" applyFill="1" applyBorder="1" applyAlignment="1">
      <alignment vertical="center" wrapText="1"/>
    </xf>
    <xf numFmtId="38" fontId="1" fillId="24" borderId="15" xfId="48" applyFill="1" applyBorder="1" applyAlignment="1">
      <alignment horizontal="right" vertical="center"/>
    </xf>
    <xf numFmtId="179" fontId="1" fillId="24" borderId="15" xfId="46" applyNumberFormat="1" applyFill="1" applyBorder="1" applyAlignment="1">
      <alignment horizontal="right" vertical="center"/>
    </xf>
    <xf numFmtId="178" fontId="1" fillId="24" borderId="13" xfId="46" applyNumberFormat="1" applyFill="1" applyBorder="1" applyAlignment="1">
      <alignment horizontal="right" vertical="center"/>
    </xf>
    <xf numFmtId="0" fontId="0" fillId="26" borderId="60" xfId="0" applyFill="1" applyBorder="1" applyAlignment="1" applyProtection="1">
      <alignment horizontal="right" vertical="center"/>
      <protection locked="0"/>
    </xf>
    <xf numFmtId="0" fontId="0" fillId="26" borderId="38" xfId="0" applyFill="1" applyBorder="1" applyAlignment="1" applyProtection="1">
      <alignment horizontal="right" vertical="center"/>
      <protection locked="0"/>
    </xf>
    <xf numFmtId="0" fontId="0" fillId="26" borderId="39" xfId="0" applyFill="1" applyBorder="1" applyAlignment="1" applyProtection="1">
      <alignment horizontal="right" vertical="center"/>
      <protection locked="0"/>
    </xf>
    <xf numFmtId="0" fontId="0" fillId="26" borderId="21" xfId="0" applyFill="1" applyBorder="1" applyAlignment="1" applyProtection="1">
      <alignment horizontal="right" vertical="center"/>
      <protection locked="0"/>
    </xf>
    <xf numFmtId="0" fontId="0" fillId="24" borderId="14" xfId="46" applyFont="1" applyFill="1" applyBorder="1" applyAlignment="1">
      <alignment vertical="center" wrapText="1"/>
    </xf>
    <xf numFmtId="38" fontId="0" fillId="0" borderId="29" xfId="48" applyFont="1" applyFill="1" applyBorder="1" applyAlignment="1" applyProtection="1">
      <alignment horizontal="right" vertical="center"/>
    </xf>
    <xf numFmtId="38" fontId="0" fillId="0" borderId="28" xfId="48" applyFont="1" applyFill="1" applyBorder="1" applyAlignment="1" applyProtection="1">
      <alignment horizontal="right" vertical="center"/>
    </xf>
    <xf numFmtId="38" fontId="0" fillId="0" borderId="32" xfId="48" applyFont="1" applyFill="1" applyBorder="1" applyAlignment="1" applyProtection="1">
      <alignment horizontal="right" vertical="center"/>
    </xf>
    <xf numFmtId="0" fontId="0" fillId="0" borderId="63" xfId="0" applyFill="1" applyBorder="1" applyAlignment="1" applyProtection="1">
      <alignment horizontal="center" vertical="center"/>
    </xf>
    <xf numFmtId="0" fontId="0" fillId="0" borderId="70" xfId="0" applyFill="1" applyBorder="1" applyAlignment="1" applyProtection="1">
      <alignment vertical="center"/>
    </xf>
    <xf numFmtId="0" fontId="0" fillId="0" borderId="0" xfId="0" applyFill="1" applyBorder="1" applyAlignment="1" applyProtection="1">
      <alignment vertical="center"/>
    </xf>
    <xf numFmtId="176" fontId="25" fillId="0" borderId="0" xfId="46" applyNumberFormat="1" applyFont="1" applyFill="1" applyBorder="1" applyAlignment="1">
      <alignment horizontal="left" vertical="center" wrapText="1"/>
    </xf>
    <xf numFmtId="0" fontId="0" fillId="24" borderId="0" xfId="0" applyFill="1" applyBorder="1" applyAlignment="1">
      <alignment horizontal="left" vertical="center" wrapText="1"/>
    </xf>
    <xf numFmtId="0" fontId="0" fillId="26" borderId="35" xfId="46" applyFont="1" applyFill="1" applyBorder="1" applyAlignment="1" applyProtection="1">
      <alignment horizontal="right" vertical="center"/>
      <protection locked="0"/>
    </xf>
    <xf numFmtId="176" fontId="25" fillId="0" borderId="0" xfId="46" applyNumberFormat="1" applyFont="1" applyFill="1" applyBorder="1" applyAlignment="1">
      <alignment horizontal="left" vertical="center" wrapText="1"/>
    </xf>
    <xf numFmtId="176" fontId="25" fillId="0" borderId="0" xfId="46" applyNumberFormat="1" applyFont="1" applyFill="1" applyBorder="1" applyAlignment="1">
      <alignment horizontal="left" vertical="top" wrapText="1"/>
    </xf>
    <xf numFmtId="0" fontId="0" fillId="24" borderId="57" xfId="0" applyFill="1" applyBorder="1" applyAlignment="1">
      <alignment horizontal="center" vertical="center"/>
    </xf>
    <xf numFmtId="0" fontId="0" fillId="24" borderId="59" xfId="0" applyFill="1" applyBorder="1" applyAlignment="1">
      <alignment horizontal="center" vertical="center"/>
    </xf>
    <xf numFmtId="0" fontId="0" fillId="24" borderId="60" xfId="46" applyFont="1" applyFill="1" applyBorder="1" applyAlignment="1">
      <alignment vertical="center" wrapText="1"/>
    </xf>
    <xf numFmtId="0" fontId="0" fillId="0" borderId="52" xfId="0" applyBorder="1" applyAlignment="1">
      <alignment vertical="center" wrapText="1"/>
    </xf>
    <xf numFmtId="0" fontId="0" fillId="0" borderId="68" xfId="0" applyBorder="1" applyAlignment="1">
      <alignment vertical="center" wrapText="1"/>
    </xf>
    <xf numFmtId="0" fontId="0" fillId="24" borderId="28" xfId="0" applyFill="1" applyBorder="1" applyAlignment="1">
      <alignment horizontal="center" vertical="center" wrapText="1"/>
    </xf>
    <xf numFmtId="0" fontId="0" fillId="24" borderId="28" xfId="0" applyFill="1" applyBorder="1" applyAlignment="1">
      <alignment horizontal="center" vertical="center"/>
    </xf>
    <xf numFmtId="0" fontId="0" fillId="24" borderId="28" xfId="0" applyFill="1" applyBorder="1" applyAlignment="1">
      <alignment horizontal="left" vertical="center" wrapText="1"/>
    </xf>
    <xf numFmtId="0" fontId="0" fillId="24" borderId="69" xfId="0" applyFill="1" applyBorder="1" applyAlignment="1">
      <alignment horizontal="left" vertical="center" wrapText="1"/>
    </xf>
    <xf numFmtId="0" fontId="0" fillId="24" borderId="55" xfId="0" applyFill="1" applyBorder="1" applyAlignment="1">
      <alignment horizontal="left" vertical="center" wrapText="1"/>
    </xf>
    <xf numFmtId="0" fontId="0" fillId="24" borderId="45" xfId="0" applyFill="1" applyBorder="1" applyAlignment="1">
      <alignment horizontal="left" vertical="center" wrapText="1"/>
    </xf>
    <xf numFmtId="0" fontId="3" fillId="24" borderId="69"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4" fillId="29" borderId="61" xfId="0" applyFont="1" applyFill="1" applyBorder="1" applyAlignment="1" applyProtection="1">
      <alignment horizontal="center" vertical="top"/>
      <protection locked="0"/>
    </xf>
    <xf numFmtId="0" fontId="4" fillId="29" borderId="63" xfId="0" applyFont="1" applyFill="1" applyBorder="1" applyAlignment="1" applyProtection="1">
      <alignment horizontal="center" vertical="top"/>
      <protection locked="0"/>
    </xf>
    <xf numFmtId="0" fontId="4" fillId="29" borderId="33" xfId="0" applyFont="1" applyFill="1" applyBorder="1" applyAlignment="1" applyProtection="1">
      <alignment horizontal="center" vertical="top"/>
      <protection locked="0"/>
    </xf>
    <xf numFmtId="0" fontId="0" fillId="0" borderId="53" xfId="0" applyBorder="1" applyAlignment="1">
      <alignment vertical="center" wrapText="1"/>
    </xf>
    <xf numFmtId="0" fontId="0" fillId="24" borderId="29" xfId="4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0" fontId="0" fillId="24" borderId="61" xfId="46" applyFont="1" applyFill="1"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vertical="center"/>
    </xf>
    <xf numFmtId="0" fontId="0" fillId="0" borderId="33" xfId="0" applyBorder="1" applyAlignment="1">
      <alignment vertical="center"/>
    </xf>
    <xf numFmtId="0" fontId="0" fillId="24" borderId="58" xfId="0" applyFill="1" applyBorder="1" applyAlignment="1">
      <alignment horizontal="center" vertical="center"/>
    </xf>
    <xf numFmtId="0" fontId="3" fillId="24" borderId="0" xfId="0" applyFont="1" applyFill="1" applyAlignment="1">
      <alignment horizontal="left" vertical="top" wrapText="1"/>
    </xf>
    <xf numFmtId="176" fontId="25" fillId="0" borderId="0" xfId="46" applyNumberFormat="1" applyFont="1" applyFill="1" applyBorder="1" applyAlignment="1">
      <alignment vertical="top" wrapText="1"/>
    </xf>
    <xf numFmtId="0" fontId="0" fillId="24" borderId="22" xfId="4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6" xfId="0" applyBorder="1" applyAlignment="1">
      <alignment vertical="center"/>
    </xf>
    <xf numFmtId="0" fontId="0" fillId="24" borderId="75" xfId="0" applyFill="1" applyBorder="1" applyAlignment="1">
      <alignment horizontal="center" vertical="center"/>
    </xf>
    <xf numFmtId="0" fontId="0" fillId="24" borderId="33" xfId="0" applyFill="1" applyBorder="1" applyAlignment="1">
      <alignment horizontal="center" vertical="center"/>
    </xf>
    <xf numFmtId="0" fontId="25" fillId="24" borderId="71"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0" fillId="0" borderId="73" xfId="0" applyFill="1" applyBorder="1" applyAlignment="1" applyProtection="1">
      <alignment horizontal="left" vertical="center"/>
    </xf>
    <xf numFmtId="0" fontId="0" fillId="0" borderId="72" xfId="0" applyFill="1" applyBorder="1" applyAlignment="1" applyProtection="1">
      <alignment horizontal="left" vertical="center"/>
    </xf>
    <xf numFmtId="0" fontId="0" fillId="0" borderId="74" xfId="0" applyFill="1" applyBorder="1" applyAlignment="1" applyProtection="1">
      <alignment horizontal="left" vertical="center"/>
    </xf>
    <xf numFmtId="0" fontId="0" fillId="24" borderId="0" xfId="0" applyFill="1" applyBorder="1" applyAlignment="1">
      <alignment vertical="center" wrapText="1"/>
    </xf>
    <xf numFmtId="0" fontId="25" fillId="24" borderId="0" xfId="0" applyFont="1" applyFill="1" applyAlignment="1">
      <alignment horizontal="left" vertical="center" wrapText="1"/>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24" borderId="67" xfId="0" applyFill="1" applyBorder="1" applyAlignment="1">
      <alignment horizontal="center" vertical="center"/>
    </xf>
    <xf numFmtId="0" fontId="0" fillId="24" borderId="11" xfId="0" applyFill="1" applyBorder="1" applyAlignment="1">
      <alignment horizontal="center" vertical="center"/>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62" xfId="4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6" fillId="24" borderId="0" xfId="0" applyFont="1" applyFill="1" applyAlignment="1">
      <alignment horizontal="center" vertical="center" shrinkToFit="1"/>
    </xf>
    <xf numFmtId="0" fontId="25" fillId="0" borderId="0" xfId="0" applyFont="1" applyAlignment="1">
      <alignment vertical="center"/>
    </xf>
    <xf numFmtId="0" fontId="0" fillId="24" borderId="64" xfId="46" applyFont="1" applyFill="1" applyBorder="1" applyAlignment="1">
      <alignment vertical="center" wrapText="1"/>
    </xf>
    <xf numFmtId="0" fontId="0" fillId="0" borderId="65" xfId="0" applyBorder="1" applyAlignment="1">
      <alignment vertical="center" wrapText="1"/>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0" fillId="24" borderId="61" xfId="46" applyFont="1" applyFill="1" applyBorder="1" applyAlignment="1">
      <alignment vertical="center" wrapText="1"/>
    </xf>
    <xf numFmtId="0" fontId="0" fillId="0" borderId="63" xfId="0" applyBorder="1" applyAlignment="1">
      <alignment vertical="center" wrapText="1"/>
    </xf>
    <xf numFmtId="0" fontId="25" fillId="0" borderId="0" xfId="46" applyNumberFormat="1" applyFont="1" applyFill="1" applyBorder="1" applyAlignment="1">
      <alignment horizontal="left" vertical="center" wrapText="1"/>
    </xf>
    <xf numFmtId="0" fontId="0" fillId="0" borderId="33" xfId="0" applyBorder="1" applyAlignment="1">
      <alignment horizontal="center" vertical="center"/>
    </xf>
    <xf numFmtId="0" fontId="0" fillId="24" borderId="54" xfId="46" applyFont="1" applyFill="1" applyBorder="1" applyAlignment="1">
      <alignment horizontal="left" vertical="center" wrapText="1"/>
    </xf>
    <xf numFmtId="0" fontId="0" fillId="0" borderId="55" xfId="0" applyBorder="1" applyAlignment="1">
      <alignment horizontal="left" vertical="center" wrapText="1"/>
    </xf>
    <xf numFmtId="0" fontId="0" fillId="24" borderId="56" xfId="46" applyFont="1" applyFill="1" applyBorder="1" applyAlignment="1">
      <alignment horizontal="center" vertical="center"/>
    </xf>
    <xf numFmtId="0" fontId="0" fillId="0" borderId="34" xfId="0" applyBorder="1" applyAlignment="1">
      <alignment horizontal="center" vertical="center"/>
    </xf>
    <xf numFmtId="0" fontId="0" fillId="24" borderId="57" xfId="46" applyFont="1" applyFill="1" applyBorder="1" applyAlignment="1">
      <alignment horizontal="center"/>
    </xf>
    <xf numFmtId="0" fontId="1" fillId="24" borderId="58" xfId="46" applyFill="1" applyBorder="1" applyAlignment="1">
      <alignment horizontal="center"/>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メモ 2" xfId="29"/>
    <cellStyle name="リンク セル 2" xfId="30"/>
    <cellStyle name="悪い 2" xfId="31"/>
    <cellStyle name="計算 2" xfId="32"/>
    <cellStyle name="警告文 2" xfId="33"/>
    <cellStyle name="桁区切り" xfId="48"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4"/>
    <cellStyle name="標準 5" xfId="45"/>
    <cellStyle name="標準_訪問入浴bettenn3" xfId="46"/>
    <cellStyle name="良い 2" xfId="47"/>
  </cellStyles>
  <dxfs count="2">
    <dxf>
      <font>
        <condense val="0"/>
        <extend val="0"/>
        <color indexed="13"/>
      </font>
    </dxf>
    <dxf>
      <font>
        <condense val="0"/>
        <extend val="0"/>
        <color indexed="1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581660</xdr:colOff>
      <xdr:row>36</xdr:row>
      <xdr:rowOff>69850</xdr:rowOff>
    </xdr:from>
    <xdr:to>
      <xdr:col>9</xdr:col>
      <xdr:colOff>581660</xdr:colOff>
      <xdr:row>36</xdr:row>
      <xdr:rowOff>69850</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6029325" y="11449050"/>
          <a:ext cx="209550" cy="184785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6029325" y="11449050"/>
          <a:ext cx="209550" cy="184785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581660</xdr:colOff>
      <xdr:row>36</xdr:row>
      <xdr:rowOff>69850</xdr:rowOff>
    </xdr:from>
    <xdr:to>
      <xdr:col>9</xdr:col>
      <xdr:colOff>581660</xdr:colOff>
      <xdr:row>36</xdr:row>
      <xdr:rowOff>69850</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3" name="AutoShape 5">
          <a:extLst>
            <a:ext uri="{FF2B5EF4-FFF2-40B4-BE49-F238E27FC236}">
              <a16:creationId xmlns:a16="http://schemas.microsoft.com/office/drawing/2014/main" id="{00000000-0008-0000-0100-000003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6"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7"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8"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9"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0"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9</xdr:col>
      <xdr:colOff>581660</xdr:colOff>
      <xdr:row>36</xdr:row>
      <xdr:rowOff>69850</xdr:rowOff>
    </xdr:from>
    <xdr:to>
      <xdr:col>9</xdr:col>
      <xdr:colOff>581660</xdr:colOff>
      <xdr:row>36</xdr:row>
      <xdr:rowOff>69850</xdr:rowOff>
    </xdr:to>
    <xdr:sp macro="" textlink="">
      <xdr:nvSpPr>
        <xdr:cNvPr id="11"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6877685" y="14357350"/>
          <a:ext cx="0" cy="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49"/>
  <sheetViews>
    <sheetView showGridLines="0" tabSelected="1" view="pageBreakPreview" topLeftCell="A3" zoomScaleNormal="100" zoomScaleSheetLayoutView="100" workbookViewId="0">
      <selection activeCell="D11" sqref="D11"/>
    </sheetView>
  </sheetViews>
  <sheetFormatPr defaultRowHeight="13.5"/>
  <cols>
    <col min="1" max="1" width="5.625" style="1" customWidth="1"/>
    <col min="2" max="13" width="9.625" style="1" customWidth="1"/>
    <col min="14" max="14" width="12.125" style="1" customWidth="1"/>
    <col min="15" max="15" width="3.625" style="1" customWidth="1"/>
    <col min="16" max="16384" width="9" style="1"/>
  </cols>
  <sheetData>
    <row r="1" spans="1:15" ht="15" customHeight="1">
      <c r="A1" s="1" t="s">
        <v>157</v>
      </c>
      <c r="N1" s="126" t="s">
        <v>156</v>
      </c>
    </row>
    <row r="2" spans="1:15" s="3" customFormat="1" ht="30" customHeight="1">
      <c r="A2" s="216" t="s">
        <v>135</v>
      </c>
      <c r="B2" s="216"/>
      <c r="C2" s="216"/>
      <c r="D2" s="216"/>
      <c r="E2" s="216"/>
      <c r="F2" s="216"/>
      <c r="G2" s="216"/>
      <c r="H2" s="216"/>
      <c r="I2" s="216"/>
      <c r="J2" s="216"/>
      <c r="K2" s="216"/>
      <c r="L2" s="216"/>
      <c r="M2" s="216"/>
      <c r="N2" s="216"/>
      <c r="O2" s="216"/>
    </row>
    <row r="3" spans="1:15" s="3" customFormat="1" ht="15" customHeight="1">
      <c r="A3" s="8"/>
      <c r="K3" s="10"/>
      <c r="L3" s="10"/>
      <c r="M3" s="10"/>
      <c r="N3" s="10"/>
      <c r="O3" s="10"/>
    </row>
    <row r="4" spans="1:15" ht="49.5" customHeight="1">
      <c r="A4" s="55"/>
      <c r="B4" s="220" t="s">
        <v>125</v>
      </c>
      <c r="C4" s="221"/>
      <c r="D4" s="221"/>
      <c r="E4" s="221"/>
      <c r="F4" s="221"/>
      <c r="G4" s="221"/>
      <c r="H4" s="221"/>
      <c r="I4" s="221"/>
      <c r="J4" s="221"/>
      <c r="K4" s="221"/>
      <c r="L4" s="221"/>
      <c r="M4" s="221"/>
      <c r="N4" s="221"/>
      <c r="O4" s="46"/>
    </row>
    <row r="5" spans="1:15" s="3" customFormat="1" ht="15" customHeight="1">
      <c r="A5" s="23"/>
      <c r="B5" s="205" t="s">
        <v>29</v>
      </c>
      <c r="C5" s="205"/>
      <c r="D5" s="205"/>
      <c r="E5" s="205"/>
      <c r="F5" s="205"/>
      <c r="G5" s="205"/>
      <c r="H5" s="205"/>
      <c r="I5" s="205"/>
      <c r="J5" s="205"/>
      <c r="K5" s="217"/>
      <c r="L5" s="217"/>
      <c r="M5" s="217"/>
      <c r="N5" s="217"/>
      <c r="O5" s="217"/>
    </row>
    <row r="6" spans="1:15" s="3" customFormat="1" ht="15" customHeight="1">
      <c r="A6" s="23"/>
      <c r="B6" s="205" t="s">
        <v>30</v>
      </c>
      <c r="C6" s="205"/>
      <c r="D6" s="205"/>
      <c r="E6" s="205"/>
      <c r="F6" s="205"/>
      <c r="G6" s="205"/>
      <c r="H6" s="205"/>
      <c r="I6" s="205"/>
      <c r="J6" s="205"/>
      <c r="K6" s="217"/>
      <c r="L6" s="217"/>
      <c r="M6" s="217"/>
      <c r="N6" s="217"/>
      <c r="O6" s="217"/>
    </row>
    <row r="7" spans="1:15" ht="15" customHeight="1">
      <c r="B7" s="5"/>
      <c r="C7" s="18"/>
      <c r="D7" s="18"/>
      <c r="E7" s="18"/>
      <c r="F7" s="18"/>
      <c r="G7" s="18"/>
      <c r="H7" s="18"/>
      <c r="I7" s="18"/>
      <c r="J7" s="18"/>
      <c r="K7" s="2"/>
      <c r="L7" s="2"/>
      <c r="M7" s="2"/>
      <c r="N7" s="2"/>
      <c r="O7" s="2"/>
    </row>
    <row r="8" spans="1:15" s="72" customFormat="1" ht="22.9" customHeight="1">
      <c r="A8" s="68" t="s">
        <v>86</v>
      </c>
      <c r="B8" s="69" t="s">
        <v>87</v>
      </c>
      <c r="C8" s="70"/>
      <c r="D8" s="70"/>
      <c r="E8" s="70"/>
      <c r="F8" s="70"/>
      <c r="G8" s="70"/>
      <c r="H8" s="70"/>
      <c r="I8" s="70"/>
      <c r="J8" s="70"/>
      <c r="K8" s="71"/>
      <c r="L8" s="71"/>
      <c r="M8" s="71"/>
      <c r="N8" s="71"/>
      <c r="O8" s="71"/>
    </row>
    <row r="9" spans="1:15" ht="24.6" customHeight="1">
      <c r="A9" s="23" t="s">
        <v>14</v>
      </c>
      <c r="B9" s="58" t="s">
        <v>6</v>
      </c>
    </row>
    <row r="10" spans="1:15" ht="40.15" customHeight="1" thickBot="1">
      <c r="A10" s="7"/>
      <c r="B10" s="191" t="s">
        <v>110</v>
      </c>
      <c r="C10" s="191"/>
      <c r="D10" s="191"/>
      <c r="E10" s="191"/>
      <c r="F10" s="191"/>
      <c r="G10" s="191"/>
      <c r="H10" s="191"/>
      <c r="I10" s="191"/>
      <c r="J10" s="191"/>
      <c r="K10" s="191"/>
      <c r="L10" s="191"/>
      <c r="M10" s="191"/>
      <c r="N10" s="191"/>
      <c r="O10" s="9"/>
    </row>
    <row r="11" spans="1:15" s="11" customFormat="1" ht="30" customHeight="1" thickBot="1">
      <c r="B11" s="230" t="s">
        <v>31</v>
      </c>
      <c r="C11" s="231"/>
      <c r="D11" s="161" t="s">
        <v>0</v>
      </c>
      <c r="E11" s="83" t="s">
        <v>0</v>
      </c>
      <c r="F11" s="84" t="s">
        <v>0</v>
      </c>
      <c r="G11" s="85" t="s">
        <v>0</v>
      </c>
      <c r="H11" s="83" t="s">
        <v>0</v>
      </c>
      <c r="I11" s="84" t="s">
        <v>0</v>
      </c>
      <c r="J11" s="53" t="s">
        <v>3</v>
      </c>
      <c r="K11" s="17"/>
      <c r="L11" s="17"/>
      <c r="M11" s="17"/>
      <c r="N11" s="17"/>
      <c r="O11" s="17"/>
    </row>
    <row r="12" spans="1:15" s="11" customFormat="1" ht="100.15" customHeight="1" thickBot="1">
      <c r="B12" s="222" t="s">
        <v>108</v>
      </c>
      <c r="C12" s="223"/>
      <c r="D12" s="85"/>
      <c r="E12" s="86"/>
      <c r="F12" s="87"/>
      <c r="G12" s="88"/>
      <c r="H12" s="86"/>
      <c r="I12" s="87"/>
      <c r="J12" s="41">
        <f>SUM(D12:I12)</f>
        <v>0</v>
      </c>
      <c r="K12" s="42" t="s">
        <v>78</v>
      </c>
    </row>
    <row r="13" spans="1:15" s="11" customFormat="1" ht="40.15" customHeight="1">
      <c r="B13" s="218" t="s">
        <v>109</v>
      </c>
      <c r="C13" s="219"/>
      <c r="D13" s="89"/>
      <c r="E13" s="90"/>
      <c r="F13" s="91"/>
      <c r="G13" s="89"/>
      <c r="H13" s="90"/>
      <c r="I13" s="91"/>
      <c r="J13" s="29">
        <f>SUM(D13:I13)</f>
        <v>0</v>
      </c>
      <c r="K13" s="42" t="s">
        <v>78</v>
      </c>
    </row>
    <row r="14" spans="1:15" s="11" customFormat="1" ht="40.15" customHeight="1">
      <c r="B14" s="226" t="s">
        <v>38</v>
      </c>
      <c r="C14" s="227"/>
      <c r="D14" s="92"/>
      <c r="E14" s="93"/>
      <c r="F14" s="94"/>
      <c r="G14" s="92"/>
      <c r="H14" s="93"/>
      <c r="I14" s="94"/>
      <c r="J14" s="30">
        <f>SUM(D14:I14)</f>
        <v>0</v>
      </c>
      <c r="K14" s="42" t="s">
        <v>78</v>
      </c>
    </row>
    <row r="15" spans="1:15" s="11" customFormat="1" ht="40.15" customHeight="1" thickBot="1">
      <c r="B15" s="228" t="s">
        <v>39</v>
      </c>
      <c r="C15" s="229"/>
      <c r="D15" s="38">
        <f t="shared" ref="D15:I15" si="0">D13-D14</f>
        <v>0</v>
      </c>
      <c r="E15" s="39">
        <f t="shared" si="0"/>
        <v>0</v>
      </c>
      <c r="F15" s="40">
        <f t="shared" si="0"/>
        <v>0</v>
      </c>
      <c r="G15" s="38">
        <f t="shared" si="0"/>
        <v>0</v>
      </c>
      <c r="H15" s="39">
        <f t="shared" si="0"/>
        <v>0</v>
      </c>
      <c r="I15" s="40">
        <f t="shared" si="0"/>
        <v>0</v>
      </c>
      <c r="J15" s="31">
        <f>SUM(D15:I15)</f>
        <v>0</v>
      </c>
      <c r="K15" s="42" t="s">
        <v>78</v>
      </c>
    </row>
    <row r="16" spans="1:15" s="11" customFormat="1" ht="39" customHeight="1" thickBot="1">
      <c r="B16" s="186" t="s">
        <v>132</v>
      </c>
      <c r="C16" s="225"/>
      <c r="D16" s="119">
        <f t="shared" ref="D16:I16" si="1">IFERROR(ROUNDUP(D12/D15*100,2),0)</f>
        <v>0</v>
      </c>
      <c r="E16" s="119">
        <f t="shared" si="1"/>
        <v>0</v>
      </c>
      <c r="F16" s="119">
        <f t="shared" si="1"/>
        <v>0</v>
      </c>
      <c r="G16" s="119">
        <f t="shared" si="1"/>
        <v>0</v>
      </c>
      <c r="H16" s="119">
        <f t="shared" si="1"/>
        <v>0</v>
      </c>
      <c r="I16" s="119">
        <f t="shared" si="1"/>
        <v>0</v>
      </c>
      <c r="J16" s="120" t="e">
        <f>J12/J15*100</f>
        <v>#DIV/0!</v>
      </c>
      <c r="K16" s="12" t="s">
        <v>131</v>
      </c>
      <c r="L16" s="47"/>
      <c r="M16" s="51" t="e">
        <f>IF(J16&gt;50,"20",IF(AND(J16&lt;=50,J16&gt;30),"10","0"))</f>
        <v>#DIV/0!</v>
      </c>
      <c r="N16" s="42" t="s">
        <v>13</v>
      </c>
    </row>
    <row r="17" spans="1:15" s="11" customFormat="1" ht="15" customHeight="1">
      <c r="B17" s="19"/>
      <c r="C17" s="15"/>
      <c r="D17" s="14"/>
      <c r="E17" s="14"/>
      <c r="F17" s="14"/>
      <c r="G17" s="14"/>
      <c r="H17" s="14"/>
      <c r="I17" s="14"/>
      <c r="J17" s="14"/>
      <c r="K17" s="14"/>
      <c r="L17" s="14"/>
      <c r="M17" s="14"/>
      <c r="N17" s="14"/>
      <c r="O17" s="14"/>
    </row>
    <row r="18" spans="1:15" s="11" customFormat="1" ht="15" customHeight="1">
      <c r="B18" s="59" t="s">
        <v>35</v>
      </c>
      <c r="C18" s="60" t="s">
        <v>32</v>
      </c>
      <c r="D18" s="60"/>
      <c r="E18" s="60"/>
      <c r="F18" s="60"/>
      <c r="G18" s="60"/>
      <c r="H18" s="60"/>
      <c r="I18" s="60"/>
      <c r="J18" s="60"/>
      <c r="K18" s="60"/>
      <c r="L18" s="60"/>
      <c r="M18" s="14"/>
      <c r="N18" s="14"/>
      <c r="O18" s="14"/>
    </row>
    <row r="19" spans="1:15" s="11" customFormat="1" ht="30" customHeight="1">
      <c r="B19" s="59" t="s">
        <v>36</v>
      </c>
      <c r="C19" s="224" t="s">
        <v>33</v>
      </c>
      <c r="D19" s="224"/>
      <c r="E19" s="224"/>
      <c r="F19" s="224"/>
      <c r="G19" s="224"/>
      <c r="H19" s="224"/>
      <c r="I19" s="224"/>
      <c r="J19" s="224"/>
      <c r="K19" s="224"/>
      <c r="L19" s="224"/>
      <c r="M19" s="14"/>
      <c r="N19" s="14"/>
      <c r="O19" s="14"/>
    </row>
    <row r="20" spans="1:15" s="11" customFormat="1" ht="30" customHeight="1">
      <c r="B20" s="59" t="s">
        <v>37</v>
      </c>
      <c r="C20" s="224" t="s">
        <v>34</v>
      </c>
      <c r="D20" s="224" t="s">
        <v>34</v>
      </c>
      <c r="E20" s="224"/>
      <c r="F20" s="224"/>
      <c r="G20" s="224"/>
      <c r="H20" s="224"/>
      <c r="I20" s="224"/>
      <c r="J20" s="224"/>
      <c r="K20" s="224"/>
      <c r="L20" s="224"/>
      <c r="M20" s="14"/>
      <c r="N20" s="14"/>
      <c r="O20" s="14"/>
    </row>
    <row r="21" spans="1:15" ht="19.899999999999999" customHeight="1"/>
    <row r="22" spans="1:15" ht="19.899999999999999" customHeight="1">
      <c r="A22" s="23" t="s">
        <v>15</v>
      </c>
      <c r="B22" s="58" t="s">
        <v>7</v>
      </c>
    </row>
    <row r="23" spans="1:15" ht="19.899999999999999" customHeight="1" thickBot="1">
      <c r="A23" s="7"/>
      <c r="B23" s="191" t="s">
        <v>40</v>
      </c>
      <c r="C23" s="191"/>
      <c r="D23" s="191"/>
      <c r="E23" s="191"/>
      <c r="F23" s="191"/>
      <c r="G23" s="191"/>
      <c r="H23" s="191"/>
      <c r="I23" s="191"/>
      <c r="J23" s="191"/>
      <c r="K23" s="191"/>
      <c r="L23" s="191"/>
      <c r="M23" s="191"/>
      <c r="N23" s="191"/>
      <c r="O23" s="9"/>
    </row>
    <row r="24" spans="1:15" s="3" customFormat="1" ht="25.5" customHeight="1" thickBot="1">
      <c r="B24" s="164"/>
      <c r="C24" s="165"/>
      <c r="D24" s="165"/>
      <c r="E24" s="165"/>
      <c r="F24" s="190"/>
      <c r="G24" s="95" t="s">
        <v>0</v>
      </c>
      <c r="H24" s="96" t="s">
        <v>0</v>
      </c>
      <c r="I24" s="97" t="s">
        <v>0</v>
      </c>
      <c r="J24" s="54" t="s">
        <v>12</v>
      </c>
    </row>
    <row r="25" spans="1:15" s="3" customFormat="1" ht="40.15" customHeight="1">
      <c r="B25" s="166" t="s">
        <v>47</v>
      </c>
      <c r="C25" s="167"/>
      <c r="D25" s="167"/>
      <c r="E25" s="167"/>
      <c r="F25" s="181"/>
      <c r="G25" s="98"/>
      <c r="H25" s="99"/>
      <c r="I25" s="100"/>
      <c r="J25" s="35">
        <f>SUM(G25:I25)</f>
        <v>0</v>
      </c>
      <c r="K25" s="42" t="s">
        <v>78</v>
      </c>
    </row>
    <row r="26" spans="1:15" s="3" customFormat="1" ht="40.15" customHeight="1">
      <c r="B26" s="182" t="s">
        <v>50</v>
      </c>
      <c r="C26" s="183"/>
      <c r="D26" s="183"/>
      <c r="E26" s="184"/>
      <c r="F26" s="185"/>
      <c r="G26" s="101"/>
      <c r="H26" s="102"/>
      <c r="I26" s="103"/>
      <c r="J26" s="36">
        <f>SUM(G26:I26)</f>
        <v>0</v>
      </c>
      <c r="K26" s="42" t="s">
        <v>78</v>
      </c>
    </row>
    <row r="27" spans="1:15" s="3" customFormat="1" ht="40.15" customHeight="1" thickBot="1">
      <c r="B27" s="212" t="s">
        <v>48</v>
      </c>
      <c r="C27" s="213"/>
      <c r="D27" s="213"/>
      <c r="E27" s="214"/>
      <c r="F27" s="215"/>
      <c r="G27" s="104"/>
      <c r="H27" s="105"/>
      <c r="I27" s="106"/>
      <c r="J27" s="33">
        <f>SUM(G27:I27)</f>
        <v>0</v>
      </c>
      <c r="K27" s="42" t="s">
        <v>78</v>
      </c>
    </row>
    <row r="28" spans="1:15" s="3" customFormat="1" ht="40.15" customHeight="1" thickBot="1">
      <c r="B28" s="186" t="s">
        <v>5</v>
      </c>
      <c r="C28" s="187"/>
      <c r="D28" s="188"/>
      <c r="E28" s="188"/>
      <c r="F28" s="189"/>
      <c r="G28" s="25">
        <f>(G26+G27)/2</f>
        <v>0</v>
      </c>
      <c r="H28" s="26">
        <f>(H26+H27)/2</f>
        <v>0</v>
      </c>
      <c r="I28" s="27">
        <f>(I26+I27)/2</f>
        <v>0</v>
      </c>
      <c r="J28" s="28">
        <f>(J26+J27)/2</f>
        <v>0</v>
      </c>
    </row>
    <row r="29" spans="1:15" s="3" customFormat="1" ht="40.15" customHeight="1" thickBot="1">
      <c r="B29" s="186" t="s">
        <v>46</v>
      </c>
      <c r="C29" s="187"/>
      <c r="D29" s="188"/>
      <c r="E29" s="188"/>
      <c r="F29" s="189"/>
      <c r="G29" s="56">
        <f>IFERROR(G25/G28,0)</f>
        <v>0</v>
      </c>
      <c r="H29" s="56">
        <f>IFERROR(H25/H28,0)</f>
        <v>0</v>
      </c>
      <c r="I29" s="56">
        <f>IFERROR(I25/I28,0)</f>
        <v>0</v>
      </c>
      <c r="J29" s="57" t="e">
        <f>J25/J28</f>
        <v>#DIV/0!</v>
      </c>
    </row>
    <row r="30" spans="1:15" s="3" customFormat="1" ht="15" customHeight="1" thickBot="1">
      <c r="B30" s="20"/>
      <c r="C30" s="13"/>
      <c r="D30" s="16"/>
      <c r="E30" s="21"/>
      <c r="F30" s="21"/>
      <c r="G30" s="21"/>
      <c r="H30" s="21"/>
      <c r="I30" s="12"/>
    </row>
    <row r="31" spans="1:15" ht="30" customHeight="1" thickBot="1">
      <c r="C31" s="6">
        <v>30.4</v>
      </c>
      <c r="D31" s="6" t="s">
        <v>1</v>
      </c>
      <c r="E31" s="210" t="s">
        <v>4</v>
      </c>
      <c r="F31" s="211"/>
      <c r="G31" s="37" t="e">
        <f>J29</f>
        <v>#DIV/0!</v>
      </c>
      <c r="H31" s="6" t="s">
        <v>2</v>
      </c>
      <c r="I31" s="118" t="e">
        <f>C31/G31*100</f>
        <v>#DIV/0!</v>
      </c>
      <c r="J31" s="12" t="s">
        <v>131</v>
      </c>
      <c r="M31" s="51" t="e">
        <f>IF(I31&gt;=10,"20",IF(AND(I31&lt;10,I31&gt;=5),"10","0"))</f>
        <v>#DIV/0!</v>
      </c>
      <c r="N31" s="42" t="s">
        <v>13</v>
      </c>
    </row>
    <row r="32" spans="1:15" s="11" customFormat="1" ht="15" customHeight="1">
      <c r="B32" s="19"/>
      <c r="C32" s="15"/>
      <c r="D32" s="14"/>
      <c r="E32" s="14"/>
      <c r="F32" s="14"/>
      <c r="G32" s="14"/>
      <c r="H32" s="14"/>
      <c r="I32" s="14"/>
      <c r="J32" s="14"/>
      <c r="K32" s="14"/>
      <c r="L32" s="14"/>
      <c r="M32" s="14"/>
      <c r="N32" s="14"/>
      <c r="O32" s="14"/>
    </row>
    <row r="33" spans="1:15" s="11" customFormat="1" ht="30" customHeight="1">
      <c r="B33" s="59" t="s">
        <v>42</v>
      </c>
      <c r="C33" s="162" t="s">
        <v>41</v>
      </c>
      <c r="D33" s="162"/>
      <c r="E33" s="162"/>
      <c r="F33" s="162"/>
      <c r="G33" s="162"/>
      <c r="H33" s="162"/>
      <c r="I33" s="162"/>
      <c r="J33" s="162"/>
      <c r="K33" s="162"/>
      <c r="L33" s="162"/>
      <c r="M33" s="14"/>
      <c r="N33" s="14"/>
      <c r="O33" s="14"/>
    </row>
    <row r="34" spans="1:15" s="11" customFormat="1" ht="64.900000000000006" customHeight="1">
      <c r="B34" s="59" t="s">
        <v>43</v>
      </c>
      <c r="C34" s="162" t="s">
        <v>44</v>
      </c>
      <c r="D34" s="162" t="s">
        <v>44</v>
      </c>
      <c r="E34" s="162"/>
      <c r="F34" s="162"/>
      <c r="G34" s="162"/>
      <c r="H34" s="162"/>
      <c r="I34" s="162"/>
      <c r="J34" s="162"/>
      <c r="K34" s="162"/>
      <c r="L34" s="162"/>
      <c r="M34" s="14"/>
      <c r="N34" s="14"/>
      <c r="O34" s="14"/>
    </row>
    <row r="35" spans="1:15" s="11" customFormat="1" ht="49.9" customHeight="1">
      <c r="B35" s="59" t="s">
        <v>49</v>
      </c>
      <c r="C35" s="162" t="s">
        <v>45</v>
      </c>
      <c r="D35" s="162" t="s">
        <v>45</v>
      </c>
      <c r="E35" s="162"/>
      <c r="F35" s="162"/>
      <c r="G35" s="162"/>
      <c r="H35" s="162"/>
      <c r="I35" s="162"/>
      <c r="J35" s="162"/>
      <c r="K35" s="162"/>
      <c r="L35" s="162"/>
      <c r="M35" s="14"/>
      <c r="N35" s="14"/>
      <c r="O35" s="14"/>
    </row>
    <row r="36" spans="1:15" s="11" customFormat="1" ht="19.899999999999999" customHeight="1">
      <c r="B36" s="59"/>
      <c r="C36" s="61"/>
      <c r="D36" s="61"/>
      <c r="E36" s="61"/>
      <c r="F36" s="61"/>
      <c r="G36" s="61"/>
      <c r="H36" s="61"/>
      <c r="I36" s="61"/>
      <c r="J36" s="61"/>
      <c r="K36" s="61"/>
      <c r="L36" s="61"/>
      <c r="M36" s="14"/>
      <c r="N36" s="14"/>
      <c r="O36" s="14"/>
    </row>
    <row r="37" spans="1:15" ht="19.899999999999999" customHeight="1">
      <c r="A37" s="23" t="s">
        <v>16</v>
      </c>
      <c r="B37" s="58" t="s">
        <v>8</v>
      </c>
      <c r="C37" s="58"/>
      <c r="D37" s="58"/>
      <c r="E37" s="7"/>
      <c r="F37" s="7"/>
      <c r="G37" s="7"/>
      <c r="H37" s="7"/>
      <c r="I37" s="7"/>
      <c r="J37" s="7"/>
      <c r="K37" s="7"/>
      <c r="L37" s="7"/>
      <c r="M37" s="7"/>
      <c r="N37" s="7"/>
      <c r="O37" s="7"/>
    </row>
    <row r="38" spans="1:15" s="76" customFormat="1" ht="79.900000000000006" customHeight="1" thickBot="1">
      <c r="A38" s="74"/>
      <c r="B38" s="191" t="s">
        <v>101</v>
      </c>
      <c r="C38" s="191"/>
      <c r="D38" s="191"/>
      <c r="E38" s="191"/>
      <c r="F38" s="191"/>
      <c r="G38" s="191"/>
      <c r="H38" s="191"/>
      <c r="I38" s="191"/>
      <c r="J38" s="191"/>
      <c r="K38" s="191"/>
      <c r="L38" s="191"/>
      <c r="M38" s="191"/>
      <c r="N38" s="191"/>
      <c r="O38" s="75"/>
    </row>
    <row r="39" spans="1:15" s="3" customFormat="1" ht="25.5" customHeight="1" thickBot="1">
      <c r="B39" s="164"/>
      <c r="C39" s="165"/>
      <c r="D39" s="165"/>
      <c r="E39" s="165"/>
      <c r="F39" s="190"/>
      <c r="G39" s="95" t="s">
        <v>0</v>
      </c>
      <c r="H39" s="96" t="s">
        <v>0</v>
      </c>
      <c r="I39" s="97" t="s">
        <v>0</v>
      </c>
      <c r="J39" s="32" t="s">
        <v>12</v>
      </c>
    </row>
    <row r="40" spans="1:15" s="3" customFormat="1" ht="40.15" customHeight="1">
      <c r="B40" s="166" t="s">
        <v>111</v>
      </c>
      <c r="C40" s="167"/>
      <c r="D40" s="167"/>
      <c r="E40" s="167"/>
      <c r="F40" s="181"/>
      <c r="G40" s="98"/>
      <c r="H40" s="99"/>
      <c r="I40" s="100"/>
      <c r="J40" s="34">
        <f>SUM(G40:I40)</f>
        <v>0</v>
      </c>
      <c r="K40" s="42" t="s">
        <v>78</v>
      </c>
    </row>
    <row r="41" spans="1:15" s="3" customFormat="1" ht="40.15" customHeight="1" thickBot="1">
      <c r="B41" s="182" t="s">
        <v>112</v>
      </c>
      <c r="C41" s="183"/>
      <c r="D41" s="183"/>
      <c r="E41" s="184"/>
      <c r="F41" s="185"/>
      <c r="G41" s="101"/>
      <c r="H41" s="102"/>
      <c r="I41" s="103"/>
      <c r="J41" s="33">
        <f>SUM(G41:I41)</f>
        <v>0</v>
      </c>
      <c r="K41" s="42" t="s">
        <v>78</v>
      </c>
    </row>
    <row r="42" spans="1:15" s="3" customFormat="1" ht="40.15" customHeight="1" thickBot="1">
      <c r="B42" s="186" t="s">
        <v>133</v>
      </c>
      <c r="C42" s="187"/>
      <c r="D42" s="188"/>
      <c r="E42" s="188"/>
      <c r="F42" s="189"/>
      <c r="G42" s="116">
        <f>IFERROR(ROUNDUP(G40/G41*100,2),0)</f>
        <v>0</v>
      </c>
      <c r="H42" s="116">
        <f>IFERROR(ROUNDUP(H40/H41*100,2),0)</f>
        <v>0</v>
      </c>
      <c r="I42" s="116">
        <f>IFERROR(ROUNDUP(I40/I41*100,2),0)</f>
        <v>0</v>
      </c>
      <c r="J42" s="117" t="e">
        <f>J40/J41*100</f>
        <v>#DIV/0!</v>
      </c>
      <c r="K42" s="12" t="s">
        <v>131</v>
      </c>
      <c r="M42" s="51" t="e">
        <f>IF(J42&gt;=30,"10",IF(AND(J42&lt;30,J42&gt;=10),"5","0"))</f>
        <v>#DIV/0!</v>
      </c>
      <c r="N42" s="3" t="s">
        <v>13</v>
      </c>
    </row>
    <row r="43" spans="1:15" s="11" customFormat="1" ht="15" customHeight="1">
      <c r="B43" s="19"/>
      <c r="C43" s="15"/>
      <c r="D43" s="14"/>
      <c r="E43" s="14"/>
      <c r="F43" s="14"/>
      <c r="G43" s="14"/>
      <c r="H43" s="14"/>
      <c r="I43" s="14"/>
      <c r="J43" s="14"/>
      <c r="K43" s="14"/>
      <c r="L43" s="14"/>
      <c r="M43" s="14"/>
      <c r="N43" s="14"/>
      <c r="O43" s="14"/>
    </row>
    <row r="44" spans="1:15" s="11" customFormat="1" ht="30" customHeight="1">
      <c r="B44" s="59" t="s">
        <v>51</v>
      </c>
      <c r="C44" s="162" t="s">
        <v>55</v>
      </c>
      <c r="D44" s="162"/>
      <c r="E44" s="162"/>
      <c r="F44" s="162"/>
      <c r="G44" s="162"/>
      <c r="H44" s="162"/>
      <c r="I44" s="162"/>
      <c r="J44" s="162"/>
      <c r="K44" s="162"/>
      <c r="L44" s="162"/>
      <c r="M44" s="14"/>
      <c r="N44" s="14"/>
      <c r="O44" s="14"/>
    </row>
    <row r="45" spans="1:15" s="11" customFormat="1" ht="30" customHeight="1">
      <c r="B45" s="59" t="s">
        <v>53</v>
      </c>
      <c r="C45" s="162" t="s">
        <v>61</v>
      </c>
      <c r="D45" s="162"/>
      <c r="E45" s="162"/>
      <c r="F45" s="162"/>
      <c r="G45" s="162"/>
      <c r="H45" s="162"/>
      <c r="I45" s="162"/>
      <c r="J45" s="162"/>
      <c r="K45" s="162"/>
      <c r="L45" s="162"/>
      <c r="M45" s="14"/>
      <c r="N45" s="14"/>
      <c r="O45" s="14"/>
    </row>
    <row r="46" spans="1:15" s="11" customFormat="1" ht="30" customHeight="1">
      <c r="B46" s="59" t="s">
        <v>52</v>
      </c>
      <c r="C46" s="162" t="s">
        <v>54</v>
      </c>
      <c r="D46" s="162"/>
      <c r="E46" s="162"/>
      <c r="F46" s="162"/>
      <c r="G46" s="162"/>
      <c r="H46" s="162"/>
      <c r="I46" s="162"/>
      <c r="J46" s="162"/>
      <c r="K46" s="162"/>
      <c r="L46" s="162"/>
      <c r="M46" s="14"/>
      <c r="N46" s="14"/>
      <c r="O46" s="14"/>
    </row>
    <row r="47" spans="1:15" ht="19.899999999999999" customHeight="1"/>
    <row r="48" spans="1:15" ht="19.899999999999999" customHeight="1">
      <c r="A48" s="23" t="s">
        <v>17</v>
      </c>
      <c r="B48" s="58" t="s">
        <v>9</v>
      </c>
      <c r="C48" s="58"/>
      <c r="D48" s="7"/>
      <c r="E48" s="7"/>
      <c r="F48" s="7"/>
      <c r="G48" s="7"/>
      <c r="H48" s="7"/>
      <c r="I48" s="7"/>
      <c r="J48" s="7"/>
      <c r="K48" s="7"/>
      <c r="L48" s="7"/>
      <c r="M48" s="7"/>
      <c r="N48" s="7"/>
      <c r="O48" s="7"/>
    </row>
    <row r="49" spans="1:15" ht="70.150000000000006" customHeight="1" thickBot="1">
      <c r="A49" s="7"/>
      <c r="B49" s="191" t="s">
        <v>56</v>
      </c>
      <c r="C49" s="191"/>
      <c r="D49" s="191"/>
      <c r="E49" s="191"/>
      <c r="F49" s="191"/>
      <c r="G49" s="191"/>
      <c r="H49" s="191"/>
      <c r="I49" s="191"/>
      <c r="J49" s="191"/>
      <c r="K49" s="191"/>
      <c r="L49" s="191"/>
      <c r="M49" s="191"/>
      <c r="N49" s="191"/>
      <c r="O49" s="9"/>
    </row>
    <row r="50" spans="1:15" s="3" customFormat="1" ht="25.5" customHeight="1" thickBot="1">
      <c r="B50" s="164"/>
      <c r="C50" s="165"/>
      <c r="D50" s="165"/>
      <c r="E50" s="165"/>
      <c r="F50" s="190"/>
      <c r="G50" s="95" t="s">
        <v>0</v>
      </c>
      <c r="H50" s="96" t="s">
        <v>0</v>
      </c>
      <c r="I50" s="97" t="s">
        <v>0</v>
      </c>
      <c r="J50" s="32" t="s">
        <v>12</v>
      </c>
    </row>
    <row r="51" spans="1:15" s="3" customFormat="1" ht="40.15" customHeight="1">
      <c r="B51" s="166" t="s">
        <v>128</v>
      </c>
      <c r="C51" s="167"/>
      <c r="D51" s="167"/>
      <c r="E51" s="167"/>
      <c r="F51" s="181"/>
      <c r="G51" s="98"/>
      <c r="H51" s="99"/>
      <c r="I51" s="100"/>
      <c r="J51" s="34">
        <f>SUM(G51:I51)</f>
        <v>0</v>
      </c>
      <c r="K51" s="42" t="s">
        <v>78</v>
      </c>
    </row>
    <row r="52" spans="1:15" s="3" customFormat="1" ht="40.15" customHeight="1" thickBot="1">
      <c r="B52" s="182" t="s">
        <v>113</v>
      </c>
      <c r="C52" s="183"/>
      <c r="D52" s="183"/>
      <c r="E52" s="184"/>
      <c r="F52" s="185"/>
      <c r="G52" s="104"/>
      <c r="H52" s="105"/>
      <c r="I52" s="106"/>
      <c r="J52" s="33">
        <f>SUM(G52:I52)</f>
        <v>0</v>
      </c>
      <c r="K52" s="42" t="s">
        <v>78</v>
      </c>
    </row>
    <row r="53" spans="1:15" s="3" customFormat="1" ht="40.15" customHeight="1" thickBot="1">
      <c r="B53" s="186" t="s">
        <v>133</v>
      </c>
      <c r="C53" s="187"/>
      <c r="D53" s="188"/>
      <c r="E53" s="188"/>
      <c r="F53" s="189"/>
      <c r="G53" s="116">
        <f>IFERROR(ROUNDUP(G51/G52*100,2),0)</f>
        <v>0</v>
      </c>
      <c r="H53" s="116">
        <f>IFERROR(ROUNDUP(H51/H52*100,2),0)</f>
        <v>0</v>
      </c>
      <c r="I53" s="116">
        <f>IFERROR(ROUNDUP(I51/I52*100,2),0)</f>
        <v>0</v>
      </c>
      <c r="J53" s="117" t="e">
        <f>J51/J52*100</f>
        <v>#DIV/0!</v>
      </c>
      <c r="K53" s="12" t="s">
        <v>131</v>
      </c>
      <c r="M53" s="51" t="e">
        <f>IF(J53&gt;=30,"10",IF(AND(J53&lt;30,J53&gt;=10),"5","0"))</f>
        <v>#DIV/0!</v>
      </c>
      <c r="N53" s="42" t="s">
        <v>13</v>
      </c>
    </row>
    <row r="54" spans="1:15" s="11" customFormat="1" ht="15" customHeight="1">
      <c r="B54" s="19"/>
      <c r="C54" s="15"/>
      <c r="D54" s="14"/>
      <c r="E54" s="14"/>
      <c r="F54" s="14"/>
      <c r="G54" s="14"/>
      <c r="H54" s="14"/>
      <c r="I54" s="14"/>
      <c r="J54" s="14"/>
      <c r="K54" s="14"/>
      <c r="L54" s="14"/>
      <c r="M54" s="14"/>
      <c r="N54" s="14"/>
      <c r="O54" s="14"/>
    </row>
    <row r="55" spans="1:15" s="11" customFormat="1" ht="30" customHeight="1">
      <c r="B55" s="59" t="s">
        <v>57</v>
      </c>
      <c r="C55" s="162" t="s">
        <v>60</v>
      </c>
      <c r="D55" s="162"/>
      <c r="E55" s="162"/>
      <c r="F55" s="162"/>
      <c r="G55" s="162"/>
      <c r="H55" s="162"/>
      <c r="I55" s="162"/>
      <c r="J55" s="162"/>
      <c r="K55" s="162"/>
      <c r="L55" s="162"/>
      <c r="M55" s="14"/>
      <c r="N55" s="14"/>
      <c r="O55" s="14"/>
    </row>
    <row r="56" spans="1:15" s="11" customFormat="1" ht="30" customHeight="1">
      <c r="B56" s="59" t="s">
        <v>58</v>
      </c>
      <c r="C56" s="162" t="s">
        <v>61</v>
      </c>
      <c r="D56" s="162"/>
      <c r="E56" s="162"/>
      <c r="F56" s="162"/>
      <c r="G56" s="162"/>
      <c r="H56" s="162"/>
      <c r="I56" s="162"/>
      <c r="J56" s="162"/>
      <c r="K56" s="162"/>
      <c r="L56" s="162"/>
      <c r="M56" s="14"/>
      <c r="N56" s="14"/>
      <c r="O56" s="14"/>
    </row>
    <row r="57" spans="1:15" s="11" customFormat="1" ht="30" customHeight="1">
      <c r="B57" s="59" t="s">
        <v>59</v>
      </c>
      <c r="C57" s="162" t="s">
        <v>62</v>
      </c>
      <c r="D57" s="162"/>
      <c r="E57" s="162"/>
      <c r="F57" s="162"/>
      <c r="G57" s="162"/>
      <c r="H57" s="162"/>
      <c r="I57" s="162"/>
      <c r="J57" s="162"/>
      <c r="K57" s="162"/>
      <c r="L57" s="162"/>
      <c r="M57" s="14"/>
      <c r="N57" s="14"/>
      <c r="O57" s="14"/>
    </row>
    <row r="58" spans="1:15" s="11" customFormat="1" ht="19.899999999999999" customHeight="1">
      <c r="B58" s="59"/>
      <c r="C58" s="61"/>
      <c r="D58" s="61"/>
      <c r="E58" s="61"/>
      <c r="F58" s="61"/>
      <c r="G58" s="61"/>
      <c r="H58" s="61"/>
      <c r="I58" s="61"/>
      <c r="J58" s="61"/>
      <c r="K58" s="61"/>
      <c r="L58" s="61"/>
      <c r="M58" s="14"/>
      <c r="N58" s="14"/>
      <c r="O58" s="14"/>
    </row>
    <row r="59" spans="1:15" ht="19.899999999999999" customHeight="1">
      <c r="A59" s="23" t="s">
        <v>18</v>
      </c>
      <c r="B59" s="58" t="s">
        <v>10</v>
      </c>
      <c r="C59" s="7"/>
      <c r="D59" s="7"/>
      <c r="E59" s="7"/>
      <c r="F59" s="7"/>
      <c r="G59" s="7"/>
      <c r="H59" s="7"/>
      <c r="I59" s="7"/>
      <c r="J59" s="7"/>
      <c r="K59" s="7"/>
      <c r="L59" s="7"/>
      <c r="M59" s="7"/>
      <c r="N59" s="7"/>
      <c r="O59" s="7"/>
    </row>
    <row r="60" spans="1:15" ht="40.15" customHeight="1">
      <c r="A60" s="7"/>
      <c r="B60" s="191" t="s">
        <v>102</v>
      </c>
      <c r="C60" s="191"/>
      <c r="D60" s="191"/>
      <c r="E60" s="191"/>
      <c r="F60" s="191"/>
      <c r="G60" s="191"/>
      <c r="H60" s="191"/>
      <c r="I60" s="191"/>
      <c r="J60" s="191"/>
      <c r="K60" s="191"/>
      <c r="L60" s="191"/>
      <c r="M60" s="191"/>
      <c r="N60" s="191"/>
      <c r="O60" s="9"/>
    </row>
    <row r="61" spans="1:15" ht="23.25" customHeight="1" thickBot="1">
      <c r="A61" s="7"/>
      <c r="B61" s="49" t="s">
        <v>27</v>
      </c>
      <c r="C61" s="22"/>
      <c r="D61" s="22"/>
      <c r="E61" s="22"/>
      <c r="F61" s="22"/>
      <c r="G61" s="22"/>
      <c r="H61" s="22"/>
      <c r="I61" s="22"/>
      <c r="J61" s="22"/>
      <c r="K61" s="22"/>
      <c r="L61" s="22"/>
      <c r="M61" s="22"/>
      <c r="N61" s="22"/>
      <c r="O61" s="9"/>
    </row>
    <row r="62" spans="1:15" ht="33" customHeight="1" thickBot="1">
      <c r="A62" s="7"/>
      <c r="B62" s="206" t="s">
        <v>24</v>
      </c>
      <c r="C62" s="207"/>
      <c r="D62" s="207"/>
      <c r="E62" s="207"/>
      <c r="F62" s="110"/>
      <c r="G62" s="22"/>
      <c r="H62" s="22"/>
      <c r="I62" s="22"/>
      <c r="J62" s="22"/>
      <c r="K62" s="22"/>
      <c r="L62" s="22"/>
      <c r="M62" s="22"/>
      <c r="N62" s="22"/>
      <c r="O62" s="9"/>
    </row>
    <row r="63" spans="1:15" ht="33" customHeight="1" thickBot="1">
      <c r="A63" s="7"/>
      <c r="B63" s="206" t="s">
        <v>25</v>
      </c>
      <c r="C63" s="207"/>
      <c r="D63" s="207"/>
      <c r="E63" s="207"/>
      <c r="F63" s="110"/>
      <c r="G63" s="22"/>
      <c r="H63" s="22"/>
      <c r="I63" s="22"/>
      <c r="J63" s="77" t="s">
        <v>28</v>
      </c>
      <c r="K63" s="50">
        <f>COUNTIF(F62:F64,"実施あり")</f>
        <v>0</v>
      </c>
      <c r="L63" s="22"/>
      <c r="M63" s="22"/>
      <c r="N63" s="22"/>
      <c r="O63" s="9"/>
    </row>
    <row r="64" spans="1:15" ht="33" customHeight="1" thickBot="1">
      <c r="B64" s="208" t="s">
        <v>26</v>
      </c>
      <c r="C64" s="209"/>
      <c r="D64" s="209"/>
      <c r="E64" s="209"/>
      <c r="F64" s="110"/>
      <c r="G64" s="48"/>
      <c r="H64" s="48" t="s">
        <v>129</v>
      </c>
      <c r="I64" s="48"/>
      <c r="J64" s="77" t="s">
        <v>136</v>
      </c>
      <c r="K64" s="50" t="str">
        <f>IF(F62="実施あり","あり","なし")</f>
        <v>なし</v>
      </c>
      <c r="M64" s="51">
        <f>IF(K63=3,5,IF(AND(K63=2,K64="あり"),3,IF(K63&lt;=1,0,1)))</f>
        <v>0</v>
      </c>
      <c r="N64" s="42" t="s">
        <v>13</v>
      </c>
    </row>
    <row r="65" spans="1:16" s="11" customFormat="1" ht="15" customHeight="1">
      <c r="B65" s="19"/>
      <c r="C65" s="15"/>
      <c r="D65" s="14"/>
      <c r="E65" s="14"/>
      <c r="F65" s="14"/>
      <c r="G65" s="14"/>
      <c r="H65" s="14"/>
      <c r="I65" s="14"/>
      <c r="J65" s="14"/>
      <c r="K65" s="14"/>
      <c r="L65" s="14"/>
      <c r="M65" s="14"/>
      <c r="N65" s="14"/>
      <c r="O65" s="14"/>
    </row>
    <row r="66" spans="1:16" s="11" customFormat="1" ht="45" customHeight="1">
      <c r="B66" s="59" t="s">
        <v>63</v>
      </c>
      <c r="C66" s="162" t="s">
        <v>114</v>
      </c>
      <c r="D66" s="162"/>
      <c r="E66" s="162"/>
      <c r="F66" s="162"/>
      <c r="G66" s="162"/>
      <c r="H66" s="162"/>
      <c r="I66" s="162"/>
      <c r="J66" s="162"/>
      <c r="K66" s="162"/>
      <c r="L66" s="162"/>
      <c r="M66" s="14"/>
      <c r="N66" s="14"/>
      <c r="O66" s="14"/>
    </row>
    <row r="67" spans="1:16" s="11" customFormat="1" ht="19.899999999999999" customHeight="1">
      <c r="B67" s="59"/>
      <c r="C67" s="61"/>
      <c r="D67" s="61"/>
      <c r="E67" s="61"/>
      <c r="F67" s="61"/>
      <c r="G67" s="61"/>
      <c r="H67" s="61"/>
      <c r="I67" s="61"/>
      <c r="J67" s="61"/>
      <c r="K67" s="61"/>
      <c r="L67" s="61"/>
      <c r="M67" s="14"/>
      <c r="N67" s="14"/>
      <c r="O67" s="14"/>
    </row>
    <row r="68" spans="1:16" ht="19.899999999999999" customHeight="1">
      <c r="A68" s="23" t="s">
        <v>19</v>
      </c>
      <c r="B68" s="58" t="s">
        <v>11</v>
      </c>
      <c r="C68" s="7"/>
      <c r="D68" s="7"/>
      <c r="E68" s="7"/>
      <c r="F68" s="7"/>
      <c r="G68" s="7"/>
      <c r="H68" s="7"/>
      <c r="I68" s="7"/>
      <c r="J68" s="7"/>
      <c r="K68" s="7"/>
      <c r="L68" s="7"/>
      <c r="M68" s="7"/>
      <c r="N68" s="7"/>
      <c r="O68" s="7"/>
    </row>
    <row r="69" spans="1:16" ht="40.15" customHeight="1" thickBot="1">
      <c r="A69" s="7"/>
      <c r="B69" s="191" t="s">
        <v>64</v>
      </c>
      <c r="C69" s="191"/>
      <c r="D69" s="191"/>
      <c r="E69" s="191"/>
      <c r="F69" s="191"/>
      <c r="G69" s="191"/>
      <c r="H69" s="191"/>
      <c r="I69" s="191"/>
      <c r="J69" s="191"/>
      <c r="K69" s="191"/>
      <c r="L69" s="191"/>
      <c r="M69" s="191"/>
      <c r="N69" s="191"/>
      <c r="O69" s="9"/>
    </row>
    <row r="70" spans="1:16" s="3" customFormat="1" ht="25.5" customHeight="1" thickBot="1">
      <c r="B70" s="164"/>
      <c r="C70" s="165"/>
      <c r="D70" s="165"/>
      <c r="E70" s="165"/>
      <c r="F70" s="165"/>
      <c r="G70" s="149" t="s">
        <v>0</v>
      </c>
      <c r="H70" s="150" t="s">
        <v>0</v>
      </c>
      <c r="I70" s="151" t="s">
        <v>0</v>
      </c>
      <c r="J70" s="32" t="s">
        <v>12</v>
      </c>
      <c r="K70" s="199" t="s">
        <v>148</v>
      </c>
      <c r="L70" s="200"/>
      <c r="M70" s="200"/>
      <c r="N70" s="200"/>
      <c r="O70" s="200"/>
      <c r="P70" s="3" t="s">
        <v>142</v>
      </c>
    </row>
    <row r="71" spans="1:16" s="3" customFormat="1" ht="35.1" customHeight="1">
      <c r="B71" s="166" t="s">
        <v>153</v>
      </c>
      <c r="C71" s="167"/>
      <c r="D71" s="167"/>
      <c r="E71" s="167"/>
      <c r="F71" s="168"/>
      <c r="G71" s="148"/>
      <c r="H71" s="124"/>
      <c r="I71" s="125"/>
      <c r="J71" s="152">
        <f>SUM(G71:I71)</f>
        <v>0</v>
      </c>
      <c r="K71" s="3" t="s">
        <v>79</v>
      </c>
      <c r="L71" s="129" t="s">
        <v>143</v>
      </c>
      <c r="M71" s="130">
        <f>IFERROR(P71/$J$77*$J$78*100,0)</f>
        <v>0</v>
      </c>
      <c r="N71" s="6"/>
      <c r="P71" s="128" t="e">
        <f>ROUNDDOWN(J71/$J$75,1)</f>
        <v>#DIV/0!</v>
      </c>
    </row>
    <row r="72" spans="1:16" s="3" customFormat="1" ht="35.1" customHeight="1">
      <c r="B72" s="166" t="s">
        <v>154</v>
      </c>
      <c r="C72" s="167"/>
      <c r="D72" s="167"/>
      <c r="E72" s="167"/>
      <c r="F72" s="168"/>
      <c r="G72" s="112"/>
      <c r="H72" s="102"/>
      <c r="I72" s="103"/>
      <c r="J72" s="144">
        <f t="shared" ref="J72" si="2">SUM(G72:I72)</f>
        <v>0</v>
      </c>
      <c r="K72" s="3" t="s">
        <v>79</v>
      </c>
      <c r="L72" s="131" t="s">
        <v>144</v>
      </c>
      <c r="M72" s="132">
        <f>IFERROR(P72/$J$77*$J$78*100,0)</f>
        <v>0</v>
      </c>
      <c r="N72" s="6"/>
      <c r="P72" s="128" t="e">
        <f>ROUNDDOWN(J72/$J$75,1)</f>
        <v>#DIV/0!</v>
      </c>
    </row>
    <row r="73" spans="1:16" s="3" customFormat="1" ht="35.1" customHeight="1" thickBot="1">
      <c r="B73" s="166" t="s">
        <v>155</v>
      </c>
      <c r="C73" s="167"/>
      <c r="D73" s="167"/>
      <c r="E73" s="167"/>
      <c r="F73" s="168"/>
      <c r="G73" s="112"/>
      <c r="H73" s="102"/>
      <c r="I73" s="103"/>
      <c r="J73" s="144">
        <f>SUM(G73:I73)</f>
        <v>0</v>
      </c>
      <c r="K73" s="3" t="s">
        <v>79</v>
      </c>
      <c r="L73" s="133" t="s">
        <v>145</v>
      </c>
      <c r="M73" s="134">
        <f>IFERROR(P73/$J$77*$J$78*100,0)</f>
        <v>0</v>
      </c>
      <c r="N73" s="6"/>
      <c r="P73" s="128" t="e">
        <f>ROUNDDOWN(J73/$J$75,1)</f>
        <v>#DIV/0!</v>
      </c>
    </row>
    <row r="74" spans="1:16" s="3" customFormat="1" ht="40.15" customHeight="1" thickBot="1">
      <c r="B74" s="166" t="s">
        <v>141</v>
      </c>
      <c r="C74" s="167"/>
      <c r="D74" s="167"/>
      <c r="E74" s="167"/>
      <c r="F74" s="168"/>
      <c r="G74" s="153">
        <f>SUM(G71:G73)</f>
        <v>0</v>
      </c>
      <c r="H74" s="154">
        <f>SUM(H71:H73)</f>
        <v>0</v>
      </c>
      <c r="I74" s="155">
        <f t="shared" ref="I74" si="3">SUM(I71:I73)</f>
        <v>0</v>
      </c>
      <c r="J74" s="145">
        <f>SUM(J71:J73)</f>
        <v>0</v>
      </c>
      <c r="K74" s="3" t="s">
        <v>79</v>
      </c>
      <c r="L74" s="156" t="s">
        <v>146</v>
      </c>
      <c r="M74" s="157"/>
      <c r="N74" s="158"/>
    </row>
    <row r="75" spans="1:16" s="3" customFormat="1" ht="35.1" customHeight="1" thickBot="1">
      <c r="B75" s="166" t="s">
        <v>152</v>
      </c>
      <c r="C75" s="167"/>
      <c r="D75" s="167"/>
      <c r="E75" s="167"/>
      <c r="F75" s="168"/>
      <c r="G75" s="112"/>
      <c r="H75" s="102"/>
      <c r="I75" s="103"/>
      <c r="J75" s="36">
        <f>SUM(G75:I75)</f>
        <v>0</v>
      </c>
      <c r="K75" s="3" t="s">
        <v>79</v>
      </c>
      <c r="L75" s="135" t="s">
        <v>147</v>
      </c>
      <c r="M75" s="197" t="str">
        <f>IF(AND(M71&gt;=0.2,M72&gt;=0.2,M73&gt;=0.2),"0.2以上","0.2未満")</f>
        <v>0.2未満</v>
      </c>
      <c r="N75" s="198"/>
    </row>
    <row r="76" spans="1:16" s="3" customFormat="1" ht="40.15" customHeight="1">
      <c r="B76" s="166" t="s">
        <v>126</v>
      </c>
      <c r="C76" s="167"/>
      <c r="D76" s="167"/>
      <c r="E76" s="167"/>
      <c r="F76" s="168"/>
      <c r="G76" s="63">
        <f>IFERROR(ROUNDDOWN(G74/G75,1),0)</f>
        <v>0</v>
      </c>
      <c r="H76" s="62">
        <f>IFERROR(ROUNDDOWN(H74/H75,1),0)</f>
        <v>0</v>
      </c>
      <c r="I76" s="67">
        <f>IFERROR(ROUNDDOWN(I74/I75,1),0)</f>
        <v>0</v>
      </c>
      <c r="J76" s="146" t="e">
        <f>ROUNDDOWN(J74/J75,1)</f>
        <v>#DIV/0!</v>
      </c>
      <c r="L76" s="201"/>
      <c r="M76" s="202"/>
      <c r="N76" s="203"/>
    </row>
    <row r="77" spans="1:16" s="3" customFormat="1" ht="40.15" customHeight="1">
      <c r="B77" s="166" t="s">
        <v>151</v>
      </c>
      <c r="C77" s="167"/>
      <c r="D77" s="167"/>
      <c r="E77" s="167"/>
      <c r="F77" s="168"/>
      <c r="G77" s="138"/>
      <c r="H77" s="139"/>
      <c r="I77" s="140"/>
      <c r="J77" s="145">
        <f>SUM(G77:I77)</f>
        <v>0</v>
      </c>
      <c r="K77" s="3" t="s">
        <v>78</v>
      </c>
      <c r="L77" s="204"/>
      <c r="M77" s="204"/>
      <c r="N77" s="204"/>
    </row>
    <row r="78" spans="1:16" s="3" customFormat="1" ht="40.15" customHeight="1" thickBot="1">
      <c r="B78" s="193" t="s">
        <v>104</v>
      </c>
      <c r="C78" s="194"/>
      <c r="D78" s="194"/>
      <c r="E78" s="195"/>
      <c r="F78" s="196"/>
      <c r="G78" s="141"/>
      <c r="H78" s="108"/>
      <c r="I78" s="109"/>
      <c r="J78" s="147">
        <f>SUM(G78:I78)</f>
        <v>0</v>
      </c>
      <c r="K78" s="3" t="s">
        <v>80</v>
      </c>
      <c r="L78" s="127"/>
    </row>
    <row r="79" spans="1:16" s="3" customFormat="1" ht="40.15" customHeight="1" thickBot="1">
      <c r="B79" s="186" t="s">
        <v>103</v>
      </c>
      <c r="C79" s="187"/>
      <c r="D79" s="188"/>
      <c r="E79" s="188"/>
      <c r="F79" s="189"/>
      <c r="G79" s="114">
        <f>IFERROR(G76/G77*G78*100,0)</f>
        <v>0</v>
      </c>
      <c r="H79" s="142">
        <f>IFERROR(H76/H77*H78*100,0)</f>
        <v>0</v>
      </c>
      <c r="I79" s="143">
        <f>IFERROR(I76/I77*I78*100,0)</f>
        <v>0</v>
      </c>
      <c r="J79" s="137" t="e">
        <f>J76/J77*J78*100</f>
        <v>#DIV/0!</v>
      </c>
      <c r="L79" s="51" t="e">
        <f>IF(AND(M75="0.2以上",J79&gt;=5),5,IF(AND(M75="0.2未満",J79&gt;=5),3,IF(J79&lt;3,0,2)))</f>
        <v>#DIV/0!</v>
      </c>
      <c r="M79" s="42" t="s">
        <v>13</v>
      </c>
    </row>
    <row r="80" spans="1:16" s="11" customFormat="1" ht="15" customHeight="1">
      <c r="B80" s="19"/>
      <c r="C80" s="15"/>
      <c r="D80" s="14"/>
      <c r="E80" s="14"/>
      <c r="F80" s="14"/>
      <c r="G80" s="14"/>
      <c r="H80" s="14"/>
      <c r="I80" s="14"/>
      <c r="J80" s="14"/>
      <c r="K80" s="14"/>
      <c r="L80" s="14"/>
      <c r="M80" s="14"/>
      <c r="N80" s="14"/>
      <c r="O80" s="14"/>
    </row>
    <row r="81" spans="1:15" s="11" customFormat="1" ht="30" customHeight="1">
      <c r="B81" s="59" t="s">
        <v>66</v>
      </c>
      <c r="C81" s="162" t="s">
        <v>149</v>
      </c>
      <c r="D81" s="162"/>
      <c r="E81" s="162"/>
      <c r="F81" s="162"/>
      <c r="G81" s="162"/>
      <c r="H81" s="162"/>
      <c r="I81" s="162"/>
      <c r="J81" s="162"/>
      <c r="K81" s="162"/>
      <c r="L81" s="162"/>
      <c r="M81" s="14"/>
      <c r="N81" s="14"/>
      <c r="O81" s="14"/>
    </row>
    <row r="82" spans="1:15" s="11" customFormat="1" ht="30" customHeight="1">
      <c r="B82" s="59" t="s">
        <v>67</v>
      </c>
      <c r="C82" s="192" t="s">
        <v>150</v>
      </c>
      <c r="D82" s="192"/>
      <c r="E82" s="192"/>
      <c r="F82" s="192"/>
      <c r="G82" s="192"/>
      <c r="H82" s="192"/>
      <c r="I82" s="192"/>
      <c r="J82" s="192"/>
      <c r="K82" s="192"/>
      <c r="L82" s="192"/>
      <c r="M82" s="192"/>
      <c r="N82" s="192"/>
      <c r="O82" s="192"/>
    </row>
    <row r="83" spans="1:15" s="11" customFormat="1" ht="15" customHeight="1">
      <c r="B83" s="59" t="s">
        <v>73</v>
      </c>
      <c r="C83" s="163" t="s">
        <v>68</v>
      </c>
      <c r="D83" s="163"/>
      <c r="E83" s="163"/>
      <c r="F83" s="163"/>
      <c r="G83" s="163"/>
      <c r="H83" s="163"/>
      <c r="I83" s="163"/>
      <c r="J83" s="163"/>
      <c r="K83" s="163"/>
      <c r="L83" s="163"/>
      <c r="M83" s="136"/>
      <c r="N83" s="136"/>
      <c r="O83" s="136"/>
    </row>
    <row r="84" spans="1:15" s="11" customFormat="1" ht="15" customHeight="1">
      <c r="B84" s="59" t="s">
        <v>71</v>
      </c>
      <c r="C84" s="163" t="s">
        <v>69</v>
      </c>
      <c r="D84" s="163"/>
      <c r="E84" s="163"/>
      <c r="F84" s="163"/>
      <c r="G84" s="163"/>
      <c r="H84" s="163"/>
      <c r="I84" s="163"/>
      <c r="J84" s="163"/>
      <c r="K84" s="163"/>
      <c r="L84" s="163"/>
      <c r="M84" s="136"/>
      <c r="N84" s="136"/>
      <c r="O84" s="136"/>
    </row>
    <row r="85" spans="1:15" ht="19.899999999999999" customHeight="1">
      <c r="B85" s="44"/>
      <c r="C85" s="44"/>
      <c r="D85" s="44"/>
      <c r="E85" s="44"/>
      <c r="F85" s="44"/>
      <c r="G85" s="4"/>
      <c r="H85" s="6"/>
      <c r="I85" s="45"/>
      <c r="J85" s="4"/>
      <c r="L85" s="4"/>
      <c r="M85" s="4"/>
    </row>
    <row r="86" spans="1:15" ht="19.899999999999999" customHeight="1">
      <c r="A86" s="23" t="s">
        <v>20</v>
      </c>
      <c r="B86" s="58" t="s">
        <v>116</v>
      </c>
    </row>
    <row r="87" spans="1:15" ht="19.899999999999999" customHeight="1" thickBot="1">
      <c r="A87" s="7"/>
      <c r="B87" s="191" t="s">
        <v>70</v>
      </c>
      <c r="C87" s="191"/>
      <c r="D87" s="191"/>
      <c r="E87" s="191"/>
      <c r="F87" s="191"/>
      <c r="G87" s="191"/>
      <c r="H87" s="191"/>
      <c r="I87" s="191"/>
      <c r="J87" s="191"/>
      <c r="K87" s="191"/>
      <c r="L87" s="191"/>
      <c r="M87" s="191"/>
      <c r="N87" s="191"/>
      <c r="O87" s="9"/>
    </row>
    <row r="88" spans="1:15" s="3" customFormat="1" ht="25.5" customHeight="1" thickBot="1">
      <c r="B88" s="164"/>
      <c r="C88" s="165"/>
      <c r="D88" s="165"/>
      <c r="E88" s="165"/>
      <c r="F88" s="165"/>
      <c r="G88" s="111" t="s">
        <v>0</v>
      </c>
      <c r="H88" s="96" t="s">
        <v>0</v>
      </c>
      <c r="I88" s="97" t="s">
        <v>0</v>
      </c>
      <c r="J88" s="64" t="s">
        <v>12</v>
      </c>
    </row>
    <row r="89" spans="1:15" s="3" customFormat="1" ht="40.15" customHeight="1">
      <c r="B89" s="166" t="s">
        <v>117</v>
      </c>
      <c r="C89" s="167"/>
      <c r="D89" s="167"/>
      <c r="E89" s="167"/>
      <c r="F89" s="168"/>
      <c r="G89" s="121"/>
      <c r="H89" s="99"/>
      <c r="I89" s="100"/>
      <c r="J89" s="65">
        <f>SUM(G89:I89)</f>
        <v>0</v>
      </c>
      <c r="K89" s="3" t="s">
        <v>79</v>
      </c>
    </row>
    <row r="90" spans="1:15" s="3" customFormat="1" ht="40.15" customHeight="1">
      <c r="B90" s="166" t="s">
        <v>118</v>
      </c>
      <c r="C90" s="167"/>
      <c r="D90" s="167"/>
      <c r="E90" s="167"/>
      <c r="F90" s="168"/>
      <c r="G90" s="112"/>
      <c r="H90" s="102"/>
      <c r="I90" s="103"/>
      <c r="J90" s="65">
        <f>SUM(G90:I90)</f>
        <v>0</v>
      </c>
      <c r="K90" s="3" t="s">
        <v>79</v>
      </c>
    </row>
    <row r="91" spans="1:15" s="3" customFormat="1" ht="40.15" customHeight="1" thickBot="1">
      <c r="B91" s="166" t="s">
        <v>127</v>
      </c>
      <c r="C91" s="167"/>
      <c r="D91" s="167"/>
      <c r="E91" s="167"/>
      <c r="F91" s="168"/>
      <c r="G91" s="63">
        <f>IFERROR(ROUNDDOWN(G89/G90,1),0)</f>
        <v>0</v>
      </c>
      <c r="H91" s="62">
        <f>IFERROR(ROUNDDOWN(H89/H90,1),0)</f>
        <v>0</v>
      </c>
      <c r="I91" s="67">
        <f>IFERROR(ROUNDDOWN(I89/I90,1),0)</f>
        <v>0</v>
      </c>
      <c r="J91" s="66" t="e">
        <f>ROUNDDOWN(J89/J90,1)</f>
        <v>#DIV/0!</v>
      </c>
    </row>
    <row r="92" spans="1:15" s="3" customFormat="1" ht="40.15" customHeight="1">
      <c r="B92" s="166" t="s">
        <v>115</v>
      </c>
      <c r="C92" s="167"/>
      <c r="D92" s="167"/>
      <c r="E92" s="167"/>
      <c r="F92" s="168"/>
      <c r="G92" s="121"/>
      <c r="H92" s="99"/>
      <c r="I92" s="100"/>
      <c r="J92" s="65">
        <f>SUM(G92:I92)</f>
        <v>0</v>
      </c>
      <c r="K92" s="3" t="s">
        <v>78</v>
      </c>
    </row>
    <row r="93" spans="1:15" s="3" customFormat="1" ht="40.15" customHeight="1" thickBot="1">
      <c r="B93" s="193" t="s">
        <v>65</v>
      </c>
      <c r="C93" s="194"/>
      <c r="D93" s="194"/>
      <c r="E93" s="195"/>
      <c r="F93" s="196"/>
      <c r="G93" s="122"/>
      <c r="H93" s="105"/>
      <c r="I93" s="106"/>
      <c r="J93" s="80">
        <f>SUM(G93:I93)</f>
        <v>0</v>
      </c>
      <c r="K93" s="3" t="s">
        <v>80</v>
      </c>
    </row>
    <row r="94" spans="1:15" s="3" customFormat="1" ht="33" customHeight="1" thickBot="1">
      <c r="B94" s="186" t="s">
        <v>103</v>
      </c>
      <c r="C94" s="187"/>
      <c r="D94" s="188"/>
      <c r="E94" s="188"/>
      <c r="F94" s="189"/>
      <c r="G94" s="114">
        <f>IFERROR(G91/G92*G93*100,0)</f>
        <v>0</v>
      </c>
      <c r="H94" s="114">
        <f>IFERROR(H91/H92*H93*100,0)</f>
        <v>0</v>
      </c>
      <c r="I94" s="114">
        <f>IFERROR(I91/I92*I93*100,0)</f>
        <v>0</v>
      </c>
      <c r="J94" s="115" t="e">
        <f>J91/J92*J93*100</f>
        <v>#DIV/0!</v>
      </c>
      <c r="M94" s="51" t="e">
        <f>IF(J94&gt;=3,"5",IF(AND(J94&lt;3,J94&gt;=2),"3","0"))</f>
        <v>#DIV/0!</v>
      </c>
      <c r="N94" s="42" t="s">
        <v>13</v>
      </c>
    </row>
    <row r="95" spans="1:15" s="11" customFormat="1" ht="15" customHeight="1">
      <c r="B95" s="19"/>
      <c r="C95" s="15"/>
      <c r="D95" s="14"/>
      <c r="E95" s="14"/>
      <c r="F95" s="14"/>
      <c r="G95" s="14"/>
      <c r="H95" s="14"/>
      <c r="I95" s="14"/>
      <c r="J95" s="14"/>
      <c r="K95" s="14"/>
      <c r="L95" s="14"/>
      <c r="M95" s="14"/>
      <c r="N95" s="14"/>
      <c r="O95" s="14"/>
    </row>
    <row r="96" spans="1:15" s="11" customFormat="1" ht="45" customHeight="1">
      <c r="B96" s="59" t="s">
        <v>137</v>
      </c>
      <c r="C96" s="162" t="s">
        <v>72</v>
      </c>
      <c r="D96" s="162"/>
      <c r="E96" s="162"/>
      <c r="F96" s="162"/>
      <c r="G96" s="162"/>
      <c r="H96" s="162"/>
      <c r="I96" s="162"/>
      <c r="J96" s="162"/>
      <c r="K96" s="162"/>
      <c r="L96" s="162"/>
      <c r="M96" s="14"/>
      <c r="N96" s="14"/>
      <c r="O96" s="14"/>
    </row>
    <row r="97" spans="1:15" ht="19.899999999999999" customHeight="1">
      <c r="B97" s="44"/>
      <c r="C97" s="44"/>
      <c r="D97" s="44"/>
      <c r="E97" s="44"/>
      <c r="F97" s="44"/>
      <c r="G97" s="4"/>
      <c r="H97" s="6"/>
      <c r="I97" s="45"/>
      <c r="J97" s="4"/>
      <c r="L97" s="4"/>
      <c r="M97" s="4"/>
    </row>
    <row r="98" spans="1:15" ht="19.899999999999999" customHeight="1">
      <c r="A98" s="23" t="s">
        <v>21</v>
      </c>
      <c r="B98" s="58" t="s">
        <v>119</v>
      </c>
    </row>
    <row r="99" spans="1:15" ht="19.899999999999999" customHeight="1" thickBot="1">
      <c r="A99" s="7"/>
      <c r="B99" s="191" t="s">
        <v>74</v>
      </c>
      <c r="C99" s="191"/>
      <c r="D99" s="191"/>
      <c r="E99" s="191"/>
      <c r="F99" s="191"/>
      <c r="G99" s="191"/>
      <c r="H99" s="191"/>
      <c r="I99" s="191"/>
      <c r="J99" s="191"/>
      <c r="K99" s="191"/>
      <c r="L99" s="191"/>
      <c r="M99" s="191"/>
      <c r="N99" s="191"/>
      <c r="O99" s="9"/>
    </row>
    <row r="100" spans="1:15" s="3" customFormat="1" ht="25.5" customHeight="1" thickBot="1">
      <c r="B100" s="164"/>
      <c r="C100" s="165"/>
      <c r="D100" s="165"/>
      <c r="E100" s="165"/>
      <c r="F100" s="190"/>
      <c r="G100" s="95" t="s">
        <v>0</v>
      </c>
      <c r="H100" s="96" t="s">
        <v>0</v>
      </c>
      <c r="I100" s="97" t="s">
        <v>0</v>
      </c>
      <c r="J100" s="32" t="s">
        <v>12</v>
      </c>
    </row>
    <row r="101" spans="1:15" s="3" customFormat="1" ht="40.15" customHeight="1">
      <c r="B101" s="166" t="s">
        <v>75</v>
      </c>
      <c r="C101" s="167"/>
      <c r="D101" s="167"/>
      <c r="E101" s="167"/>
      <c r="F101" s="181"/>
      <c r="G101" s="98"/>
      <c r="H101" s="99"/>
      <c r="I101" s="100"/>
      <c r="J101" s="34">
        <f>SUM(G101:I101)</f>
        <v>0</v>
      </c>
      <c r="K101" s="3" t="s">
        <v>80</v>
      </c>
    </row>
    <row r="102" spans="1:15" s="3" customFormat="1" ht="40.15" customHeight="1" thickBot="1">
      <c r="B102" s="182" t="s">
        <v>76</v>
      </c>
      <c r="C102" s="183"/>
      <c r="D102" s="183"/>
      <c r="E102" s="184"/>
      <c r="F102" s="185"/>
      <c r="G102" s="107"/>
      <c r="H102" s="108"/>
      <c r="I102" s="109"/>
      <c r="J102" s="33">
        <f>SUM(G102:I102)</f>
        <v>0</v>
      </c>
      <c r="K102" s="3" t="s">
        <v>80</v>
      </c>
    </row>
    <row r="103" spans="1:15" s="3" customFormat="1" ht="33" customHeight="1" thickBot="1">
      <c r="B103" s="186" t="s">
        <v>130</v>
      </c>
      <c r="C103" s="187"/>
      <c r="D103" s="188"/>
      <c r="E103" s="188"/>
      <c r="F103" s="189"/>
      <c r="G103" s="116">
        <f>IFERROR(ROUNDUP(G101/G102*100,2),0)</f>
        <v>0</v>
      </c>
      <c r="H103" s="116">
        <f>IFERROR(ROUNDUP(H101/H102*100,2),0)</f>
        <v>0</v>
      </c>
      <c r="I103" s="116">
        <f>IFERROR(ROUNDUP(I101/I102*100,2),0)</f>
        <v>0</v>
      </c>
      <c r="J103" s="117" t="e">
        <f>J101/J102*100</f>
        <v>#DIV/0!</v>
      </c>
      <c r="K103" s="3" t="s">
        <v>131</v>
      </c>
      <c r="M103" s="51" t="e">
        <f>IF(J103&gt;=50,"5",IF(AND(J103&lt;50,J103&gt;=35),"3","0"))</f>
        <v>#DIV/0!</v>
      </c>
      <c r="N103" s="42" t="s">
        <v>13</v>
      </c>
    </row>
    <row r="104" spans="1:15" ht="19.899999999999999" customHeight="1">
      <c r="B104" s="44"/>
      <c r="C104" s="44"/>
      <c r="D104" s="44"/>
      <c r="E104" s="44"/>
      <c r="F104" s="44"/>
      <c r="G104" s="4"/>
      <c r="H104" s="6"/>
      <c r="I104" s="45"/>
      <c r="J104" s="4"/>
      <c r="L104" s="4"/>
      <c r="M104" s="4"/>
    </row>
    <row r="105" spans="1:15" ht="19.899999999999999" customHeight="1">
      <c r="A105" s="23" t="s">
        <v>22</v>
      </c>
      <c r="B105" s="58" t="s">
        <v>120</v>
      </c>
    </row>
    <row r="106" spans="1:15" ht="19.899999999999999" customHeight="1" thickBot="1">
      <c r="A106" s="7"/>
      <c r="B106" s="191" t="s">
        <v>77</v>
      </c>
      <c r="C106" s="191"/>
      <c r="D106" s="191"/>
      <c r="E106" s="191"/>
      <c r="F106" s="191"/>
      <c r="G106" s="191"/>
      <c r="H106" s="191"/>
      <c r="I106" s="191"/>
      <c r="J106" s="191"/>
      <c r="K106" s="191"/>
      <c r="L106" s="191"/>
      <c r="M106" s="191"/>
      <c r="N106" s="191"/>
      <c r="O106" s="9"/>
    </row>
    <row r="107" spans="1:15" s="3" customFormat="1" ht="25.5" customHeight="1" thickBot="1">
      <c r="B107" s="164"/>
      <c r="C107" s="165"/>
      <c r="D107" s="165"/>
      <c r="E107" s="165"/>
      <c r="F107" s="190"/>
      <c r="G107" s="95" t="s">
        <v>0</v>
      </c>
      <c r="H107" s="96" t="s">
        <v>0</v>
      </c>
      <c r="I107" s="97" t="s">
        <v>0</v>
      </c>
      <c r="J107" s="32" t="s">
        <v>12</v>
      </c>
    </row>
    <row r="108" spans="1:15" s="3" customFormat="1" ht="40.15" customHeight="1">
      <c r="B108" s="166" t="s">
        <v>121</v>
      </c>
      <c r="C108" s="167"/>
      <c r="D108" s="167"/>
      <c r="E108" s="167"/>
      <c r="F108" s="181"/>
      <c r="G108" s="121"/>
      <c r="H108" s="99"/>
      <c r="I108" s="100"/>
      <c r="J108" s="34">
        <f>SUM(G108:I108)</f>
        <v>0</v>
      </c>
      <c r="K108" s="3" t="s">
        <v>78</v>
      </c>
    </row>
    <row r="109" spans="1:15" s="3" customFormat="1" ht="40.15" customHeight="1" thickBot="1">
      <c r="B109" s="182" t="s">
        <v>81</v>
      </c>
      <c r="C109" s="183"/>
      <c r="D109" s="183"/>
      <c r="E109" s="184"/>
      <c r="F109" s="185"/>
      <c r="G109" s="123"/>
      <c r="H109" s="124"/>
      <c r="I109" s="125"/>
      <c r="J109" s="33">
        <f>SUM(G109:I109)</f>
        <v>0</v>
      </c>
      <c r="K109" s="3" t="s">
        <v>78</v>
      </c>
    </row>
    <row r="110" spans="1:15" s="3" customFormat="1" ht="40.15" customHeight="1" thickBot="1">
      <c r="B110" s="186" t="s">
        <v>134</v>
      </c>
      <c r="C110" s="187"/>
      <c r="D110" s="188"/>
      <c r="E110" s="188"/>
      <c r="F110" s="189"/>
      <c r="G110" s="116">
        <f>IFERROR(ROUNDUP(G108/G109*100,2),0)</f>
        <v>0</v>
      </c>
      <c r="H110" s="116">
        <f>IFERROR(ROUNDUP(H108/H109*100,2),0)</f>
        <v>0</v>
      </c>
      <c r="I110" s="116">
        <f>IFERROR(ROUNDUP(I108/I109*100,2),0)</f>
        <v>0</v>
      </c>
      <c r="J110" s="117" t="e">
        <f>J108/J109*100</f>
        <v>#DIV/0!</v>
      </c>
      <c r="K110" s="12" t="s">
        <v>131</v>
      </c>
      <c r="M110" s="51" t="e">
        <f>IF(J110&gt;=10,"5",IF(AND(J110&lt;10,J110&gt;=5),"3","0"))</f>
        <v>#DIV/0!</v>
      </c>
      <c r="N110" s="42" t="s">
        <v>13</v>
      </c>
    </row>
    <row r="111" spans="1:15" s="11" customFormat="1" ht="15" customHeight="1">
      <c r="B111" s="19"/>
      <c r="C111" s="15"/>
      <c r="D111" s="14"/>
      <c r="E111" s="14"/>
      <c r="F111" s="14"/>
      <c r="G111" s="14"/>
      <c r="H111" s="14"/>
      <c r="I111" s="14"/>
      <c r="J111" s="14"/>
      <c r="K111" s="14"/>
      <c r="L111" s="14"/>
      <c r="M111" s="14"/>
      <c r="N111" s="14"/>
      <c r="O111" s="14"/>
    </row>
    <row r="112" spans="1:15" s="11" customFormat="1" ht="15" customHeight="1">
      <c r="B112" s="59" t="s">
        <v>139</v>
      </c>
      <c r="C112" s="162" t="s">
        <v>82</v>
      </c>
      <c r="D112" s="162"/>
      <c r="E112" s="162"/>
      <c r="F112" s="162"/>
      <c r="G112" s="162"/>
      <c r="H112" s="162"/>
      <c r="I112" s="162"/>
      <c r="J112" s="162"/>
      <c r="K112" s="162"/>
      <c r="L112" s="162"/>
      <c r="M112" s="14"/>
      <c r="N112" s="14"/>
      <c r="O112" s="14"/>
    </row>
    <row r="113" spans="1:15" s="78" customFormat="1" ht="38.450000000000003" customHeight="1">
      <c r="B113" s="79" t="s">
        <v>138</v>
      </c>
      <c r="C113" s="205" t="s">
        <v>83</v>
      </c>
      <c r="D113" s="205"/>
      <c r="E113" s="205"/>
      <c r="F113" s="205"/>
      <c r="G113" s="205"/>
      <c r="H113" s="205"/>
      <c r="I113" s="205"/>
      <c r="J113" s="205"/>
      <c r="K113" s="205"/>
      <c r="L113" s="205"/>
    </row>
    <row r="114" spans="1:15">
      <c r="B114" s="44"/>
      <c r="C114" s="44"/>
      <c r="D114" s="44"/>
      <c r="E114" s="44"/>
      <c r="F114" s="44"/>
      <c r="G114" s="4"/>
      <c r="H114" s="6"/>
      <c r="I114" s="45"/>
      <c r="J114" s="4"/>
      <c r="L114" s="4"/>
      <c r="M114" s="4"/>
    </row>
    <row r="115" spans="1:15" ht="19.899999999999999" customHeight="1">
      <c r="A115" s="23" t="s">
        <v>23</v>
      </c>
      <c r="B115" s="58" t="s">
        <v>122</v>
      </c>
    </row>
    <row r="116" spans="1:15" ht="19.899999999999999" customHeight="1" thickBot="1">
      <c r="A116" s="7"/>
      <c r="B116" s="191" t="s">
        <v>84</v>
      </c>
      <c r="C116" s="191"/>
      <c r="D116" s="191"/>
      <c r="E116" s="191"/>
      <c r="F116" s="191"/>
      <c r="G116" s="191"/>
      <c r="H116" s="191"/>
      <c r="I116" s="191"/>
      <c r="J116" s="191"/>
      <c r="K116" s="191"/>
      <c r="L116" s="191"/>
      <c r="M116" s="191"/>
      <c r="N116" s="191"/>
      <c r="O116" s="9"/>
    </row>
    <row r="117" spans="1:15" s="3" customFormat="1" ht="25.5" customHeight="1" thickBot="1">
      <c r="B117" s="164"/>
      <c r="C117" s="165"/>
      <c r="D117" s="165"/>
      <c r="E117" s="165"/>
      <c r="F117" s="190"/>
      <c r="G117" s="95" t="s">
        <v>0</v>
      </c>
      <c r="H117" s="96" t="s">
        <v>0</v>
      </c>
      <c r="I117" s="97" t="s">
        <v>0</v>
      </c>
      <c r="J117" s="32" t="s">
        <v>12</v>
      </c>
    </row>
    <row r="118" spans="1:15" s="3" customFormat="1" ht="40.15" customHeight="1">
      <c r="B118" s="166" t="s">
        <v>123</v>
      </c>
      <c r="C118" s="167"/>
      <c r="D118" s="167"/>
      <c r="E118" s="167"/>
      <c r="F118" s="181"/>
      <c r="G118" s="121"/>
      <c r="H118" s="99"/>
      <c r="I118" s="100"/>
      <c r="J118" s="34">
        <f>SUM(G118:I118)</f>
        <v>0</v>
      </c>
      <c r="K118" s="3" t="s">
        <v>78</v>
      </c>
    </row>
    <row r="119" spans="1:15" s="3" customFormat="1" ht="40.15" customHeight="1" thickBot="1">
      <c r="B119" s="182" t="s">
        <v>81</v>
      </c>
      <c r="C119" s="183"/>
      <c r="D119" s="183"/>
      <c r="E119" s="184"/>
      <c r="F119" s="185"/>
      <c r="G119" s="123"/>
      <c r="H119" s="124"/>
      <c r="I119" s="125"/>
      <c r="J119" s="33">
        <f>SUM(G119:I119)</f>
        <v>0</v>
      </c>
      <c r="K119" s="3" t="s">
        <v>78</v>
      </c>
    </row>
    <row r="120" spans="1:15" s="3" customFormat="1" ht="40.15" customHeight="1" thickBot="1">
      <c r="B120" s="186" t="s">
        <v>134</v>
      </c>
      <c r="C120" s="187"/>
      <c r="D120" s="188"/>
      <c r="E120" s="188"/>
      <c r="F120" s="189"/>
      <c r="G120" s="116">
        <f>IFERROR(ROUNDUP(G118/G119*100,2),0)</f>
        <v>0</v>
      </c>
      <c r="H120" s="116">
        <f>IFERROR(ROUNDUP(H118/H119*100,2),0)</f>
        <v>0</v>
      </c>
      <c r="I120" s="116">
        <f>IFERROR(ROUNDUP(I118/I119*100,2),0)</f>
        <v>0</v>
      </c>
      <c r="J120" s="117" t="e">
        <f>J118/J119*100</f>
        <v>#DIV/0!</v>
      </c>
      <c r="K120" s="12" t="s">
        <v>131</v>
      </c>
      <c r="M120" s="51" t="e">
        <f>IF(J120&gt;=10,"5",IF(AND(J120&lt;10,J120&gt;=5),"3","0"))</f>
        <v>#DIV/0!</v>
      </c>
      <c r="N120" s="42" t="s">
        <v>13</v>
      </c>
    </row>
    <row r="121" spans="1:15" s="11" customFormat="1" ht="15" customHeight="1">
      <c r="B121" s="19"/>
      <c r="C121" s="15"/>
      <c r="D121" s="14"/>
      <c r="E121" s="14"/>
      <c r="F121" s="14"/>
      <c r="G121" s="14"/>
      <c r="H121" s="14"/>
      <c r="I121" s="14"/>
      <c r="J121" s="14"/>
      <c r="K121" s="14"/>
      <c r="L121" s="14"/>
      <c r="M121" s="14"/>
      <c r="N121" s="14"/>
      <c r="O121" s="14"/>
    </row>
    <row r="122" spans="1:15" s="11" customFormat="1" ht="30" customHeight="1">
      <c r="B122" s="59" t="s">
        <v>140</v>
      </c>
      <c r="C122" s="162" t="s">
        <v>85</v>
      </c>
      <c r="D122" s="162"/>
      <c r="E122" s="162"/>
      <c r="F122" s="162"/>
      <c r="G122" s="162"/>
      <c r="H122" s="162"/>
      <c r="I122" s="162"/>
      <c r="J122" s="162"/>
      <c r="K122" s="162"/>
      <c r="L122" s="162"/>
      <c r="M122" s="14"/>
      <c r="N122" s="14"/>
      <c r="O122" s="14"/>
    </row>
    <row r="123" spans="1:15" ht="14.25" thickBot="1"/>
    <row r="124" spans="1:15" ht="39" customHeight="1" thickBot="1">
      <c r="H124" s="175" t="s">
        <v>105</v>
      </c>
      <c r="I124" s="176"/>
      <c r="J124" s="176"/>
      <c r="K124" s="176"/>
      <c r="L124" s="177"/>
      <c r="M124" s="73" t="e">
        <f>M16+M31+M42+M53+M64+L79+M94+M103+M110+M120</f>
        <v>#DIV/0!</v>
      </c>
      <c r="N124" s="7" t="s">
        <v>13</v>
      </c>
    </row>
    <row r="125" spans="1:15" ht="19.899999999999999" customHeight="1">
      <c r="B125" s="44"/>
      <c r="C125" s="44"/>
      <c r="D125" s="44"/>
      <c r="E125" s="44"/>
      <c r="F125" s="44"/>
      <c r="G125" s="4"/>
      <c r="H125" s="6"/>
      <c r="I125" s="45"/>
      <c r="J125" s="4"/>
      <c r="L125" s="4"/>
      <c r="M125" s="4"/>
    </row>
    <row r="126" spans="1:15" ht="18" thickBot="1">
      <c r="A126" s="68" t="s">
        <v>88</v>
      </c>
      <c r="B126" s="69" t="s">
        <v>93</v>
      </c>
      <c r="L126" s="43"/>
      <c r="M126" s="52"/>
      <c r="N126" s="7"/>
    </row>
    <row r="127" spans="1:15" ht="40.15" customHeight="1" thickBot="1">
      <c r="B127" s="170" t="s">
        <v>89</v>
      </c>
      <c r="C127" s="170"/>
      <c r="D127" s="171" t="s">
        <v>91</v>
      </c>
      <c r="E127" s="171"/>
      <c r="F127" s="171"/>
      <c r="G127" s="171"/>
      <c r="H127" s="171"/>
      <c r="I127" s="171"/>
      <c r="J127" s="171"/>
      <c r="K127" s="172"/>
      <c r="L127" s="113"/>
      <c r="M127" s="52"/>
      <c r="N127" s="7"/>
    </row>
    <row r="128" spans="1:15" ht="100.15" customHeight="1" thickBot="1">
      <c r="B128" s="169" t="s">
        <v>92</v>
      </c>
      <c r="C128" s="170"/>
      <c r="D128" s="171" t="s">
        <v>90</v>
      </c>
      <c r="E128" s="171"/>
      <c r="F128" s="171"/>
      <c r="G128" s="171"/>
      <c r="H128" s="171"/>
      <c r="I128" s="171"/>
      <c r="J128" s="171"/>
      <c r="K128" s="172"/>
      <c r="L128" s="113"/>
      <c r="M128" s="52"/>
      <c r="N128" s="7"/>
    </row>
    <row r="129" spans="1:14">
      <c r="B129" s="44"/>
      <c r="C129" s="44"/>
      <c r="D129" s="44"/>
      <c r="E129" s="44"/>
      <c r="F129" s="44"/>
      <c r="G129" s="4"/>
      <c r="H129" s="6"/>
      <c r="I129" s="45"/>
      <c r="J129" s="4"/>
      <c r="L129" s="4"/>
      <c r="M129" s="4"/>
    </row>
    <row r="130" spans="1:14" ht="18" thickBot="1">
      <c r="A130" s="68" t="s">
        <v>94</v>
      </c>
      <c r="B130" s="69" t="s">
        <v>95</v>
      </c>
      <c r="L130" s="43"/>
      <c r="M130" s="52"/>
      <c r="N130" s="7"/>
    </row>
    <row r="131" spans="1:14" ht="40.15" customHeight="1" thickBot="1">
      <c r="B131" s="172" t="s">
        <v>96</v>
      </c>
      <c r="C131" s="173"/>
      <c r="D131" s="173"/>
      <c r="E131" s="173"/>
      <c r="F131" s="173"/>
      <c r="G131" s="173"/>
      <c r="H131" s="173"/>
      <c r="I131" s="173"/>
      <c r="J131" s="173"/>
      <c r="K131" s="174"/>
      <c r="L131" s="113"/>
      <c r="M131" s="52"/>
      <c r="N131" s="7"/>
    </row>
    <row r="132" spans="1:14">
      <c r="B132" s="44"/>
      <c r="C132" s="44"/>
      <c r="D132" s="44"/>
      <c r="E132" s="44"/>
      <c r="F132" s="44"/>
      <c r="G132" s="4"/>
      <c r="H132" s="6"/>
      <c r="I132" s="45"/>
      <c r="J132" s="4"/>
      <c r="L132" s="4"/>
      <c r="M132" s="4"/>
    </row>
    <row r="133" spans="1:14" ht="18" thickBot="1">
      <c r="A133" s="68" t="s">
        <v>97</v>
      </c>
      <c r="B133" s="69" t="s">
        <v>159</v>
      </c>
      <c r="L133" s="43"/>
      <c r="M133" s="52"/>
      <c r="N133" s="7"/>
    </row>
    <row r="134" spans="1:14" ht="57" customHeight="1" thickBot="1">
      <c r="B134" s="172" t="s">
        <v>160</v>
      </c>
      <c r="C134" s="173"/>
      <c r="D134" s="173"/>
      <c r="E134" s="173"/>
      <c r="F134" s="173"/>
      <c r="G134" s="173"/>
      <c r="H134" s="173"/>
      <c r="I134" s="173"/>
      <c r="J134" s="173"/>
      <c r="K134" s="174"/>
      <c r="L134" s="113"/>
      <c r="M134" s="52"/>
      <c r="N134" s="7"/>
    </row>
    <row r="135" spans="1:14" ht="14.25">
      <c r="B135" s="160"/>
      <c r="C135" s="160"/>
      <c r="D135" s="160"/>
      <c r="E135" s="160"/>
      <c r="F135" s="160"/>
      <c r="G135" s="160"/>
      <c r="H135" s="160"/>
      <c r="I135" s="160"/>
      <c r="J135" s="160"/>
      <c r="K135" s="160"/>
      <c r="L135"/>
      <c r="M135" s="52"/>
      <c r="N135" s="7"/>
    </row>
    <row r="136" spans="1:14" ht="24.95" customHeight="1" thickBot="1">
      <c r="A136" s="68" t="s">
        <v>98</v>
      </c>
      <c r="B136" s="69" t="s">
        <v>124</v>
      </c>
      <c r="L136" s="43"/>
      <c r="M136" s="52"/>
      <c r="N136" s="7"/>
    </row>
    <row r="137" spans="1:14" ht="30" customHeight="1" thickBot="1">
      <c r="B137" s="172" t="s">
        <v>106</v>
      </c>
      <c r="C137" s="173"/>
      <c r="D137" s="173"/>
      <c r="E137" s="173"/>
      <c r="F137" s="173"/>
      <c r="G137" s="173"/>
      <c r="H137" s="173"/>
      <c r="I137" s="173"/>
      <c r="J137" s="173"/>
      <c r="K137" s="174"/>
      <c r="L137" s="113"/>
      <c r="M137" s="52"/>
      <c r="N137" s="7"/>
    </row>
    <row r="138" spans="1:14" s="7" customFormat="1" ht="15" thickBot="1">
      <c r="B138" s="24" t="s">
        <v>107</v>
      </c>
    </row>
    <row r="139" spans="1:14" s="7" customFormat="1" ht="86.25" customHeight="1" thickBot="1">
      <c r="B139" s="178"/>
      <c r="C139" s="179"/>
      <c r="D139" s="179"/>
      <c r="E139" s="179"/>
      <c r="F139" s="179"/>
      <c r="G139" s="179"/>
      <c r="H139" s="179"/>
      <c r="I139" s="179"/>
      <c r="J139" s="179"/>
      <c r="K139" s="179"/>
      <c r="L139" s="180"/>
      <c r="M139" s="81"/>
      <c r="N139" s="81"/>
    </row>
    <row r="140" spans="1:14">
      <c r="B140" s="44"/>
      <c r="C140" s="44"/>
      <c r="D140" s="44"/>
      <c r="E140" s="44"/>
      <c r="F140" s="44"/>
      <c r="G140" s="4"/>
      <c r="H140" s="6"/>
      <c r="I140" s="45"/>
      <c r="J140" s="4"/>
      <c r="L140" s="4"/>
      <c r="M140" s="4"/>
    </row>
    <row r="141" spans="1:14" ht="18" thickBot="1">
      <c r="A141" s="68" t="s">
        <v>158</v>
      </c>
      <c r="B141" s="69" t="s">
        <v>99</v>
      </c>
      <c r="L141" s="43"/>
      <c r="M141" s="52"/>
      <c r="N141" s="7"/>
    </row>
    <row r="142" spans="1:14" ht="33" customHeight="1" thickBot="1">
      <c r="B142" s="172" t="s">
        <v>100</v>
      </c>
      <c r="C142" s="173"/>
      <c r="D142" s="173"/>
      <c r="E142" s="173"/>
      <c r="F142" s="173"/>
      <c r="G142" s="173"/>
      <c r="H142" s="173"/>
      <c r="I142" s="173"/>
      <c r="J142" s="173"/>
      <c r="K142" s="174"/>
      <c r="L142" s="113"/>
      <c r="M142" s="52"/>
      <c r="N142" s="7"/>
    </row>
    <row r="143" spans="1:14" s="7" customFormat="1" ht="24.95" customHeight="1"/>
    <row r="144" spans="1:14" ht="33" customHeight="1"/>
    <row r="145" ht="33" customHeight="1"/>
    <row r="146" ht="33" customHeight="1"/>
    <row r="147" ht="33" customHeight="1"/>
    <row r="148" ht="33" customHeight="1"/>
    <row r="149" ht="33" customHeight="1"/>
  </sheetData>
  <sheetProtection password="DD4F" sheet="1" selectLockedCells="1"/>
  <mergeCells count="101">
    <mergeCell ref="B27:F27"/>
    <mergeCell ref="B28:F28"/>
    <mergeCell ref="B29:F29"/>
    <mergeCell ref="C34:L34"/>
    <mergeCell ref="A2:O2"/>
    <mergeCell ref="B25:F25"/>
    <mergeCell ref="B5:O5"/>
    <mergeCell ref="B6:O6"/>
    <mergeCell ref="B13:C13"/>
    <mergeCell ref="B23:N23"/>
    <mergeCell ref="B4:N4"/>
    <mergeCell ref="B12:C12"/>
    <mergeCell ref="C19:L19"/>
    <mergeCell ref="C20:L20"/>
    <mergeCell ref="B16:C16"/>
    <mergeCell ref="B14:C14"/>
    <mergeCell ref="B15:C15"/>
    <mergeCell ref="B11:C11"/>
    <mergeCell ref="B24:F24"/>
    <mergeCell ref="B10:N10"/>
    <mergeCell ref="B26:F26"/>
    <mergeCell ref="B52:F52"/>
    <mergeCell ref="B53:F53"/>
    <mergeCell ref="B77:F77"/>
    <mergeCell ref="B76:F76"/>
    <mergeCell ref="B69:N69"/>
    <mergeCell ref="E31:F31"/>
    <mergeCell ref="B62:E62"/>
    <mergeCell ref="B42:F42"/>
    <mergeCell ref="B51:F51"/>
    <mergeCell ref="B39:F39"/>
    <mergeCell ref="B49:N49"/>
    <mergeCell ref="B60:N60"/>
    <mergeCell ref="C44:L44"/>
    <mergeCell ref="C45:L45"/>
    <mergeCell ref="C46:L46"/>
    <mergeCell ref="C33:L33"/>
    <mergeCell ref="B40:F40"/>
    <mergeCell ref="B38:N38"/>
    <mergeCell ref="B50:F50"/>
    <mergeCell ref="C56:L56"/>
    <mergeCell ref="C57:L57"/>
    <mergeCell ref="B41:F41"/>
    <mergeCell ref="C35:L35"/>
    <mergeCell ref="C113:L113"/>
    <mergeCell ref="B107:F107"/>
    <mergeCell ref="B118:F118"/>
    <mergeCell ref="B78:F78"/>
    <mergeCell ref="B79:F79"/>
    <mergeCell ref="C55:L55"/>
    <mergeCell ref="B63:E63"/>
    <mergeCell ref="B64:E64"/>
    <mergeCell ref="B75:F75"/>
    <mergeCell ref="B92:F92"/>
    <mergeCell ref="B93:F93"/>
    <mergeCell ref="B94:F94"/>
    <mergeCell ref="M75:N75"/>
    <mergeCell ref="K70:O70"/>
    <mergeCell ref="C122:L122"/>
    <mergeCell ref="C66:L66"/>
    <mergeCell ref="B70:F70"/>
    <mergeCell ref="B74:F74"/>
    <mergeCell ref="B71:F71"/>
    <mergeCell ref="B72:F72"/>
    <mergeCell ref="B73:F73"/>
    <mergeCell ref="B119:F119"/>
    <mergeCell ref="B100:F100"/>
    <mergeCell ref="B101:F101"/>
    <mergeCell ref="B102:F102"/>
    <mergeCell ref="B103:F103"/>
    <mergeCell ref="B106:N106"/>
    <mergeCell ref="C112:L112"/>
    <mergeCell ref="C96:L96"/>
    <mergeCell ref="B120:F120"/>
    <mergeCell ref="B116:N116"/>
    <mergeCell ref="L76:N76"/>
    <mergeCell ref="L77:N77"/>
    <mergeCell ref="C81:L81"/>
    <mergeCell ref="C83:L83"/>
    <mergeCell ref="C84:L84"/>
    <mergeCell ref="B88:F88"/>
    <mergeCell ref="B89:F89"/>
    <mergeCell ref="B128:C128"/>
    <mergeCell ref="D128:K128"/>
    <mergeCell ref="B131:K131"/>
    <mergeCell ref="B142:K142"/>
    <mergeCell ref="H124:L124"/>
    <mergeCell ref="B137:K137"/>
    <mergeCell ref="B139:L139"/>
    <mergeCell ref="D127:K127"/>
    <mergeCell ref="B127:C127"/>
    <mergeCell ref="B134:K134"/>
    <mergeCell ref="B108:F108"/>
    <mergeCell ref="B109:F109"/>
    <mergeCell ref="B110:F110"/>
    <mergeCell ref="B117:F117"/>
    <mergeCell ref="B87:N87"/>
    <mergeCell ref="B99:N99"/>
    <mergeCell ref="C82:O82"/>
    <mergeCell ref="B90:F90"/>
    <mergeCell ref="B91:F91"/>
  </mergeCells>
  <phoneticPr fontId="2"/>
  <conditionalFormatting sqref="J16">
    <cfRule type="expression" dxfId="1" priority="1" stopIfTrue="1">
      <formula>$D16=""</formula>
    </cfRule>
  </conditionalFormatting>
  <dataValidations count="1">
    <dataValidation type="list" allowBlank="1" showInputMessage="1" showErrorMessage="1" sqref="L137 L127:L128 L131 L142 F62:F64 L134">
      <formula1>"実施あり,実施なし"</formula1>
    </dataValidation>
  </dataValidations>
  <printOptions horizontalCentered="1"/>
  <pageMargins left="0.39370078740157483" right="0.19685039370078741" top="0.78740157480314965" bottom="0.59055118110236227" header="0" footer="0"/>
  <pageSetup paperSize="9" scale="72" fitToHeight="0" orientation="portrait" r:id="rId1"/>
  <headerFooter alignWithMargins="0"/>
  <rowBreaks count="3" manualBreakCount="3">
    <brk id="35" max="14" man="1"/>
    <brk id="67" max="14" man="1"/>
    <brk id="104" max="1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49"/>
  <sheetViews>
    <sheetView showGridLines="0" view="pageBreakPreview" topLeftCell="A137" zoomScaleNormal="100" zoomScaleSheetLayoutView="100" workbookViewId="0">
      <selection activeCell="B139" sqref="B139:L139"/>
    </sheetView>
  </sheetViews>
  <sheetFormatPr defaultRowHeight="13.5"/>
  <cols>
    <col min="1" max="1" width="5.625" style="1" customWidth="1"/>
    <col min="2" max="13" width="9.625" style="1" customWidth="1"/>
    <col min="14" max="14" width="12.125" style="1" customWidth="1"/>
    <col min="15" max="15" width="3.625" style="1" customWidth="1"/>
    <col min="16" max="16384" width="9" style="1"/>
  </cols>
  <sheetData>
    <row r="1" spans="1:15" ht="15" customHeight="1">
      <c r="A1" s="1" t="s">
        <v>157</v>
      </c>
      <c r="N1" s="126" t="s">
        <v>156</v>
      </c>
    </row>
    <row r="2" spans="1:15" s="3" customFormat="1" ht="30" customHeight="1">
      <c r="A2" s="216" t="s">
        <v>135</v>
      </c>
      <c r="B2" s="216"/>
      <c r="C2" s="216"/>
      <c r="D2" s="216"/>
      <c r="E2" s="216"/>
      <c r="F2" s="216"/>
      <c r="G2" s="216"/>
      <c r="H2" s="216"/>
      <c r="I2" s="216"/>
      <c r="J2" s="216"/>
      <c r="K2" s="216"/>
      <c r="L2" s="216"/>
      <c r="M2" s="216"/>
      <c r="N2" s="216"/>
      <c r="O2" s="216"/>
    </row>
    <row r="3" spans="1:15" s="3" customFormat="1" ht="15" customHeight="1">
      <c r="A3" s="8"/>
      <c r="K3" s="10"/>
      <c r="L3" s="10"/>
      <c r="M3" s="10"/>
      <c r="N3" s="10"/>
      <c r="O3" s="10"/>
    </row>
    <row r="4" spans="1:15" ht="49.5" customHeight="1">
      <c r="A4" s="55"/>
      <c r="B4" s="220" t="s">
        <v>125</v>
      </c>
      <c r="C4" s="221"/>
      <c r="D4" s="221"/>
      <c r="E4" s="221"/>
      <c r="F4" s="221"/>
      <c r="G4" s="221"/>
      <c r="H4" s="221"/>
      <c r="I4" s="221"/>
      <c r="J4" s="221"/>
      <c r="K4" s="221"/>
      <c r="L4" s="221"/>
      <c r="M4" s="221"/>
      <c r="N4" s="221"/>
      <c r="O4" s="46"/>
    </row>
    <row r="5" spans="1:15" s="3" customFormat="1" ht="15" customHeight="1">
      <c r="A5" s="23"/>
      <c r="B5" s="205" t="s">
        <v>29</v>
      </c>
      <c r="C5" s="205"/>
      <c r="D5" s="205"/>
      <c r="E5" s="205"/>
      <c r="F5" s="205"/>
      <c r="G5" s="205"/>
      <c r="H5" s="205"/>
      <c r="I5" s="205"/>
      <c r="J5" s="205"/>
      <c r="K5" s="217"/>
      <c r="L5" s="217"/>
      <c r="M5" s="217"/>
      <c r="N5" s="217"/>
      <c r="O5" s="217"/>
    </row>
    <row r="6" spans="1:15" s="3" customFormat="1" ht="15" customHeight="1">
      <c r="A6" s="23"/>
      <c r="B6" s="205" t="s">
        <v>30</v>
      </c>
      <c r="C6" s="205"/>
      <c r="D6" s="205"/>
      <c r="E6" s="205"/>
      <c r="F6" s="205"/>
      <c r="G6" s="205"/>
      <c r="H6" s="205"/>
      <c r="I6" s="205"/>
      <c r="J6" s="205"/>
      <c r="K6" s="217"/>
      <c r="L6" s="217"/>
      <c r="M6" s="217"/>
      <c r="N6" s="217"/>
      <c r="O6" s="217"/>
    </row>
    <row r="7" spans="1:15" ht="15" customHeight="1">
      <c r="B7" s="5"/>
      <c r="C7" s="18"/>
      <c r="D7" s="18"/>
      <c r="E7" s="18"/>
      <c r="F7" s="18"/>
      <c r="G7" s="18"/>
      <c r="H7" s="18"/>
      <c r="I7" s="18"/>
      <c r="J7" s="18"/>
      <c r="K7" s="2"/>
      <c r="L7" s="2"/>
      <c r="M7" s="2"/>
      <c r="N7" s="2"/>
      <c r="O7" s="2"/>
    </row>
    <row r="8" spans="1:15" s="72" customFormat="1" ht="22.9" customHeight="1">
      <c r="A8" s="68" t="s">
        <v>86</v>
      </c>
      <c r="B8" s="69" t="s">
        <v>87</v>
      </c>
      <c r="C8" s="70"/>
      <c r="D8" s="70"/>
      <c r="E8" s="70"/>
      <c r="F8" s="70"/>
      <c r="G8" s="70"/>
      <c r="H8" s="70"/>
      <c r="I8" s="70"/>
      <c r="J8" s="70"/>
      <c r="K8" s="71"/>
      <c r="L8" s="71"/>
      <c r="M8" s="71"/>
      <c r="N8" s="71"/>
      <c r="O8" s="71"/>
    </row>
    <row r="9" spans="1:15" ht="24.6" customHeight="1">
      <c r="A9" s="23" t="s">
        <v>14</v>
      </c>
      <c r="B9" s="58" t="s">
        <v>6</v>
      </c>
    </row>
    <row r="10" spans="1:15" ht="40.15" customHeight="1" thickBot="1">
      <c r="A10" s="7"/>
      <c r="B10" s="191" t="s">
        <v>110</v>
      </c>
      <c r="C10" s="191"/>
      <c r="D10" s="191"/>
      <c r="E10" s="191"/>
      <c r="F10" s="191"/>
      <c r="G10" s="191"/>
      <c r="H10" s="191"/>
      <c r="I10" s="191"/>
      <c r="J10" s="191"/>
      <c r="K10" s="191"/>
      <c r="L10" s="191"/>
      <c r="M10" s="191"/>
      <c r="N10" s="191"/>
      <c r="O10" s="9"/>
    </row>
    <row r="11" spans="1:15" s="11" customFormat="1" ht="30" customHeight="1" thickBot="1">
      <c r="B11" s="230" t="s">
        <v>31</v>
      </c>
      <c r="C11" s="231"/>
      <c r="D11" s="82" t="s">
        <v>0</v>
      </c>
      <c r="E11" s="83" t="s">
        <v>0</v>
      </c>
      <c r="F11" s="84" t="s">
        <v>0</v>
      </c>
      <c r="G11" s="85" t="s">
        <v>0</v>
      </c>
      <c r="H11" s="83" t="s">
        <v>0</v>
      </c>
      <c r="I11" s="84" t="s">
        <v>0</v>
      </c>
      <c r="J11" s="53" t="s">
        <v>3</v>
      </c>
      <c r="K11" s="17"/>
      <c r="L11" s="17"/>
      <c r="M11" s="17"/>
      <c r="N11" s="17"/>
      <c r="O11" s="17"/>
    </row>
    <row r="12" spans="1:15" s="11" customFormat="1" ht="100.15" customHeight="1" thickBot="1">
      <c r="B12" s="222" t="s">
        <v>108</v>
      </c>
      <c r="C12" s="223"/>
      <c r="D12" s="85"/>
      <c r="E12" s="86"/>
      <c r="F12" s="87"/>
      <c r="G12" s="88"/>
      <c r="H12" s="86"/>
      <c r="I12" s="87"/>
      <c r="J12" s="41">
        <f>SUM(D12:I12)</f>
        <v>0</v>
      </c>
      <c r="K12" s="42" t="s">
        <v>78</v>
      </c>
    </row>
    <row r="13" spans="1:15" s="11" customFormat="1" ht="40.15" customHeight="1">
      <c r="B13" s="218" t="s">
        <v>109</v>
      </c>
      <c r="C13" s="219"/>
      <c r="D13" s="89"/>
      <c r="E13" s="90"/>
      <c r="F13" s="91"/>
      <c r="G13" s="89"/>
      <c r="H13" s="90"/>
      <c r="I13" s="91"/>
      <c r="J13" s="29">
        <f>SUM(D13:I13)</f>
        <v>0</v>
      </c>
      <c r="K13" s="42" t="s">
        <v>78</v>
      </c>
    </row>
    <row r="14" spans="1:15" s="11" customFormat="1" ht="40.15" customHeight="1">
      <c r="B14" s="226" t="s">
        <v>38</v>
      </c>
      <c r="C14" s="227"/>
      <c r="D14" s="92"/>
      <c r="E14" s="93"/>
      <c r="F14" s="94"/>
      <c r="G14" s="92"/>
      <c r="H14" s="93"/>
      <c r="I14" s="94"/>
      <c r="J14" s="30">
        <f>SUM(D14:I14)</f>
        <v>0</v>
      </c>
      <c r="K14" s="42" t="s">
        <v>78</v>
      </c>
    </row>
    <row r="15" spans="1:15" s="11" customFormat="1" ht="40.15" customHeight="1" thickBot="1">
      <c r="B15" s="228" t="s">
        <v>39</v>
      </c>
      <c r="C15" s="229"/>
      <c r="D15" s="38">
        <f t="shared" ref="D15:I15" si="0">D13-D14</f>
        <v>0</v>
      </c>
      <c r="E15" s="39">
        <f t="shared" si="0"/>
        <v>0</v>
      </c>
      <c r="F15" s="40">
        <f t="shared" si="0"/>
        <v>0</v>
      </c>
      <c r="G15" s="38">
        <f t="shared" si="0"/>
        <v>0</v>
      </c>
      <c r="H15" s="39">
        <f t="shared" si="0"/>
        <v>0</v>
      </c>
      <c r="I15" s="40">
        <f t="shared" si="0"/>
        <v>0</v>
      </c>
      <c r="J15" s="31">
        <f>SUM(D15:I15)</f>
        <v>0</v>
      </c>
      <c r="K15" s="42" t="s">
        <v>78</v>
      </c>
    </row>
    <row r="16" spans="1:15" s="11" customFormat="1" ht="39" customHeight="1" thickBot="1">
      <c r="B16" s="186" t="s">
        <v>132</v>
      </c>
      <c r="C16" s="225"/>
      <c r="D16" s="119">
        <f t="shared" ref="D16:I16" si="1">IFERROR(ROUNDUP(D12/D15*100,2),0)</f>
        <v>0</v>
      </c>
      <c r="E16" s="119">
        <f t="shared" si="1"/>
        <v>0</v>
      </c>
      <c r="F16" s="119">
        <f t="shared" si="1"/>
        <v>0</v>
      </c>
      <c r="G16" s="119">
        <f t="shared" si="1"/>
        <v>0</v>
      </c>
      <c r="H16" s="119">
        <f t="shared" si="1"/>
        <v>0</v>
      </c>
      <c r="I16" s="119">
        <f t="shared" si="1"/>
        <v>0</v>
      </c>
      <c r="J16" s="120" t="e">
        <f>J12/J15*100</f>
        <v>#DIV/0!</v>
      </c>
      <c r="K16" s="12" t="s">
        <v>131</v>
      </c>
      <c r="L16" s="47"/>
      <c r="M16" s="51" t="e">
        <f>IF(J16&gt;50,"20",IF(AND(J16&lt;=50,J16&gt;30),"10","0"))</f>
        <v>#DIV/0!</v>
      </c>
      <c r="N16" s="42" t="s">
        <v>13</v>
      </c>
    </row>
    <row r="17" spans="1:15" s="11" customFormat="1" ht="15" customHeight="1">
      <c r="B17" s="19"/>
      <c r="C17" s="15"/>
      <c r="D17" s="14"/>
      <c r="E17" s="14"/>
      <c r="F17" s="14"/>
      <c r="G17" s="14"/>
      <c r="H17" s="14"/>
      <c r="I17" s="14"/>
      <c r="J17" s="14"/>
      <c r="K17" s="14"/>
      <c r="L17" s="14"/>
      <c r="M17" s="14"/>
      <c r="N17" s="14"/>
      <c r="O17" s="14"/>
    </row>
    <row r="18" spans="1:15" s="11" customFormat="1" ht="15" customHeight="1">
      <c r="B18" s="59" t="s">
        <v>35</v>
      </c>
      <c r="C18" s="60" t="s">
        <v>32</v>
      </c>
      <c r="D18" s="60"/>
      <c r="E18" s="60"/>
      <c r="F18" s="60"/>
      <c r="G18" s="60"/>
      <c r="H18" s="60"/>
      <c r="I18" s="60"/>
      <c r="J18" s="60"/>
      <c r="K18" s="60"/>
      <c r="L18" s="60"/>
      <c r="M18" s="14"/>
      <c r="N18" s="14"/>
      <c r="O18" s="14"/>
    </row>
    <row r="19" spans="1:15" s="11" customFormat="1" ht="30" customHeight="1">
      <c r="B19" s="59" t="s">
        <v>36</v>
      </c>
      <c r="C19" s="224" t="s">
        <v>33</v>
      </c>
      <c r="D19" s="224"/>
      <c r="E19" s="224"/>
      <c r="F19" s="224"/>
      <c r="G19" s="224"/>
      <c r="H19" s="224"/>
      <c r="I19" s="224"/>
      <c r="J19" s="224"/>
      <c r="K19" s="224"/>
      <c r="L19" s="224"/>
      <c r="M19" s="14"/>
      <c r="N19" s="14"/>
      <c r="O19" s="14"/>
    </row>
    <row r="20" spans="1:15" s="11" customFormat="1" ht="30" customHeight="1">
      <c r="B20" s="59" t="s">
        <v>37</v>
      </c>
      <c r="C20" s="224" t="s">
        <v>34</v>
      </c>
      <c r="D20" s="224" t="s">
        <v>34</v>
      </c>
      <c r="E20" s="224"/>
      <c r="F20" s="224"/>
      <c r="G20" s="224"/>
      <c r="H20" s="224"/>
      <c r="I20" s="224"/>
      <c r="J20" s="224"/>
      <c r="K20" s="224"/>
      <c r="L20" s="224"/>
      <c r="M20" s="14"/>
      <c r="N20" s="14"/>
      <c r="O20" s="14"/>
    </row>
    <row r="21" spans="1:15" ht="19.899999999999999" customHeight="1"/>
    <row r="22" spans="1:15" ht="19.899999999999999" customHeight="1">
      <c r="A22" s="23" t="s">
        <v>15</v>
      </c>
      <c r="B22" s="58" t="s">
        <v>7</v>
      </c>
    </row>
    <row r="23" spans="1:15" ht="19.899999999999999" customHeight="1" thickBot="1">
      <c r="A23" s="7"/>
      <c r="B23" s="191" t="s">
        <v>40</v>
      </c>
      <c r="C23" s="191"/>
      <c r="D23" s="191"/>
      <c r="E23" s="191"/>
      <c r="F23" s="191"/>
      <c r="G23" s="191"/>
      <c r="H23" s="191"/>
      <c r="I23" s="191"/>
      <c r="J23" s="191"/>
      <c r="K23" s="191"/>
      <c r="L23" s="191"/>
      <c r="M23" s="191"/>
      <c r="N23" s="191"/>
      <c r="O23" s="9"/>
    </row>
    <row r="24" spans="1:15" s="3" customFormat="1" ht="25.5" customHeight="1" thickBot="1">
      <c r="B24" s="164"/>
      <c r="C24" s="165"/>
      <c r="D24" s="165"/>
      <c r="E24" s="165"/>
      <c r="F24" s="190"/>
      <c r="G24" s="95" t="s">
        <v>0</v>
      </c>
      <c r="H24" s="96" t="s">
        <v>0</v>
      </c>
      <c r="I24" s="97" t="s">
        <v>0</v>
      </c>
      <c r="J24" s="54" t="s">
        <v>12</v>
      </c>
    </row>
    <row r="25" spans="1:15" s="3" customFormat="1" ht="40.15" customHeight="1">
      <c r="B25" s="166" t="s">
        <v>47</v>
      </c>
      <c r="C25" s="167"/>
      <c r="D25" s="167"/>
      <c r="E25" s="167"/>
      <c r="F25" s="181"/>
      <c r="G25" s="98"/>
      <c r="H25" s="99"/>
      <c r="I25" s="100"/>
      <c r="J25" s="35">
        <f>SUM(G25:I25)</f>
        <v>0</v>
      </c>
      <c r="K25" s="42" t="s">
        <v>78</v>
      </c>
    </row>
    <row r="26" spans="1:15" s="3" customFormat="1" ht="40.15" customHeight="1">
      <c r="B26" s="182" t="s">
        <v>50</v>
      </c>
      <c r="C26" s="183"/>
      <c r="D26" s="183"/>
      <c r="E26" s="184"/>
      <c r="F26" s="185"/>
      <c r="G26" s="101"/>
      <c r="H26" s="102"/>
      <c r="I26" s="103"/>
      <c r="J26" s="36">
        <f>SUM(G26:I26)</f>
        <v>0</v>
      </c>
      <c r="K26" s="42" t="s">
        <v>78</v>
      </c>
    </row>
    <row r="27" spans="1:15" s="3" customFormat="1" ht="40.15" customHeight="1" thickBot="1">
      <c r="B27" s="212" t="s">
        <v>48</v>
      </c>
      <c r="C27" s="213"/>
      <c r="D27" s="213"/>
      <c r="E27" s="214"/>
      <c r="F27" s="215"/>
      <c r="G27" s="104"/>
      <c r="H27" s="105"/>
      <c r="I27" s="106"/>
      <c r="J27" s="33">
        <f>SUM(G27:I27)</f>
        <v>0</v>
      </c>
      <c r="K27" s="42" t="s">
        <v>78</v>
      </c>
    </row>
    <row r="28" spans="1:15" s="3" customFormat="1" ht="40.15" customHeight="1" thickBot="1">
      <c r="B28" s="186" t="s">
        <v>5</v>
      </c>
      <c r="C28" s="187"/>
      <c r="D28" s="188"/>
      <c r="E28" s="188"/>
      <c r="F28" s="189"/>
      <c r="G28" s="25">
        <f>(G26+G27)/2</f>
        <v>0</v>
      </c>
      <c r="H28" s="26">
        <f>(H26+H27)/2</f>
        <v>0</v>
      </c>
      <c r="I28" s="27">
        <f>(I26+I27)/2</f>
        <v>0</v>
      </c>
      <c r="J28" s="28">
        <f>(J26+J27)/2</f>
        <v>0</v>
      </c>
    </row>
    <row r="29" spans="1:15" s="3" customFormat="1" ht="40.15" customHeight="1" thickBot="1">
      <c r="B29" s="186" t="s">
        <v>46</v>
      </c>
      <c r="C29" s="187"/>
      <c r="D29" s="188"/>
      <c r="E29" s="188"/>
      <c r="F29" s="189"/>
      <c r="G29" s="56">
        <f>IFERROR(G25/G28,0)</f>
        <v>0</v>
      </c>
      <c r="H29" s="56">
        <f>IFERROR(H25/H28,0)</f>
        <v>0</v>
      </c>
      <c r="I29" s="56">
        <f>IFERROR(I25/I28,0)</f>
        <v>0</v>
      </c>
      <c r="J29" s="57" t="e">
        <f>J25/J28</f>
        <v>#DIV/0!</v>
      </c>
    </row>
    <row r="30" spans="1:15" s="3" customFormat="1" ht="15" customHeight="1" thickBot="1">
      <c r="B30" s="20"/>
      <c r="C30" s="13"/>
      <c r="D30" s="16"/>
      <c r="E30" s="21"/>
      <c r="F30" s="21"/>
      <c r="G30" s="21"/>
      <c r="H30" s="21"/>
      <c r="I30" s="12"/>
    </row>
    <row r="31" spans="1:15" ht="30" customHeight="1" thickBot="1">
      <c r="C31" s="6">
        <v>30.4</v>
      </c>
      <c r="D31" s="6" t="s">
        <v>1</v>
      </c>
      <c r="E31" s="210" t="s">
        <v>4</v>
      </c>
      <c r="F31" s="211"/>
      <c r="G31" s="37" t="e">
        <f>J29</f>
        <v>#DIV/0!</v>
      </c>
      <c r="H31" s="6" t="s">
        <v>2</v>
      </c>
      <c r="I31" s="118" t="e">
        <f>C31/G31*100</f>
        <v>#DIV/0!</v>
      </c>
      <c r="J31" s="12" t="s">
        <v>131</v>
      </c>
      <c r="M31" s="51" t="e">
        <f>IF(I31&gt;=10,"20",IF(AND(I31&lt;10,I31&gt;=5),"10","0"))</f>
        <v>#DIV/0!</v>
      </c>
      <c r="N31" s="42" t="s">
        <v>13</v>
      </c>
    </row>
    <row r="32" spans="1:15" s="11" customFormat="1" ht="15" customHeight="1">
      <c r="B32" s="19"/>
      <c r="C32" s="15"/>
      <c r="D32" s="14"/>
      <c r="E32" s="14"/>
      <c r="F32" s="14"/>
      <c r="G32" s="14"/>
      <c r="H32" s="14"/>
      <c r="I32" s="14"/>
      <c r="J32" s="14"/>
      <c r="K32" s="14"/>
      <c r="L32" s="14"/>
      <c r="M32" s="14"/>
      <c r="N32" s="14"/>
      <c r="O32" s="14"/>
    </row>
    <row r="33" spans="1:15" s="11" customFormat="1" ht="30" customHeight="1">
      <c r="B33" s="59" t="s">
        <v>42</v>
      </c>
      <c r="C33" s="162" t="s">
        <v>41</v>
      </c>
      <c r="D33" s="162"/>
      <c r="E33" s="162"/>
      <c r="F33" s="162"/>
      <c r="G33" s="162"/>
      <c r="H33" s="162"/>
      <c r="I33" s="162"/>
      <c r="J33" s="162"/>
      <c r="K33" s="162"/>
      <c r="L33" s="162"/>
      <c r="M33" s="14"/>
      <c r="N33" s="14"/>
      <c r="O33" s="14"/>
    </row>
    <row r="34" spans="1:15" s="11" customFormat="1" ht="64.900000000000006" customHeight="1">
      <c r="B34" s="59" t="s">
        <v>43</v>
      </c>
      <c r="C34" s="162" t="s">
        <v>44</v>
      </c>
      <c r="D34" s="162" t="s">
        <v>44</v>
      </c>
      <c r="E34" s="162"/>
      <c r="F34" s="162"/>
      <c r="G34" s="162"/>
      <c r="H34" s="162"/>
      <c r="I34" s="162"/>
      <c r="J34" s="162"/>
      <c r="K34" s="162"/>
      <c r="L34" s="162"/>
      <c r="M34" s="14"/>
      <c r="N34" s="14"/>
      <c r="O34" s="14"/>
    </row>
    <row r="35" spans="1:15" s="11" customFormat="1" ht="49.9" customHeight="1">
      <c r="B35" s="59" t="s">
        <v>49</v>
      </c>
      <c r="C35" s="162" t="s">
        <v>45</v>
      </c>
      <c r="D35" s="162" t="s">
        <v>45</v>
      </c>
      <c r="E35" s="162"/>
      <c r="F35" s="162"/>
      <c r="G35" s="162"/>
      <c r="H35" s="162"/>
      <c r="I35" s="162"/>
      <c r="J35" s="162"/>
      <c r="K35" s="162"/>
      <c r="L35" s="162"/>
      <c r="M35" s="14"/>
      <c r="N35" s="14"/>
      <c r="O35" s="14"/>
    </row>
    <row r="36" spans="1:15" s="11" customFormat="1" ht="19.899999999999999" customHeight="1">
      <c r="B36" s="59"/>
      <c r="C36" s="159"/>
      <c r="D36" s="159"/>
      <c r="E36" s="159"/>
      <c r="F36" s="159"/>
      <c r="G36" s="159"/>
      <c r="H36" s="159"/>
      <c r="I36" s="159"/>
      <c r="J36" s="159"/>
      <c r="K36" s="159"/>
      <c r="L36" s="159"/>
      <c r="M36" s="14"/>
      <c r="N36" s="14"/>
      <c r="O36" s="14"/>
    </row>
    <row r="37" spans="1:15" ht="19.899999999999999" customHeight="1">
      <c r="A37" s="23" t="s">
        <v>16</v>
      </c>
      <c r="B37" s="58" t="s">
        <v>8</v>
      </c>
      <c r="C37" s="58"/>
      <c r="D37" s="58"/>
      <c r="E37" s="7"/>
      <c r="F37" s="7"/>
      <c r="G37" s="7"/>
      <c r="H37" s="7"/>
      <c r="I37" s="7"/>
      <c r="J37" s="7"/>
      <c r="K37" s="7"/>
      <c r="L37" s="7"/>
      <c r="M37" s="7"/>
      <c r="N37" s="7"/>
      <c r="O37" s="7"/>
    </row>
    <row r="38" spans="1:15" s="76" customFormat="1" ht="79.900000000000006" customHeight="1" thickBot="1">
      <c r="A38" s="74"/>
      <c r="B38" s="191" t="s">
        <v>101</v>
      </c>
      <c r="C38" s="191"/>
      <c r="D38" s="191"/>
      <c r="E38" s="191"/>
      <c r="F38" s="191"/>
      <c r="G38" s="191"/>
      <c r="H38" s="191"/>
      <c r="I38" s="191"/>
      <c r="J38" s="191"/>
      <c r="K38" s="191"/>
      <c r="L38" s="191"/>
      <c r="M38" s="191"/>
      <c r="N38" s="191"/>
      <c r="O38" s="75"/>
    </row>
    <row r="39" spans="1:15" s="3" customFormat="1" ht="25.5" customHeight="1" thickBot="1">
      <c r="B39" s="164"/>
      <c r="C39" s="165"/>
      <c r="D39" s="165"/>
      <c r="E39" s="165"/>
      <c r="F39" s="190"/>
      <c r="G39" s="95" t="s">
        <v>0</v>
      </c>
      <c r="H39" s="96" t="s">
        <v>0</v>
      </c>
      <c r="I39" s="97" t="s">
        <v>0</v>
      </c>
      <c r="J39" s="32" t="s">
        <v>12</v>
      </c>
    </row>
    <row r="40" spans="1:15" s="3" customFormat="1" ht="40.15" customHeight="1">
      <c r="B40" s="166" t="s">
        <v>111</v>
      </c>
      <c r="C40" s="167"/>
      <c r="D40" s="167"/>
      <c r="E40" s="167"/>
      <c r="F40" s="181"/>
      <c r="G40" s="98"/>
      <c r="H40" s="99"/>
      <c r="I40" s="100"/>
      <c r="J40" s="34">
        <f>SUM(G40:I40)</f>
        <v>0</v>
      </c>
      <c r="K40" s="42" t="s">
        <v>78</v>
      </c>
    </row>
    <row r="41" spans="1:15" s="3" customFormat="1" ht="40.15" customHeight="1" thickBot="1">
      <c r="B41" s="182" t="s">
        <v>112</v>
      </c>
      <c r="C41" s="183"/>
      <c r="D41" s="183"/>
      <c r="E41" s="184"/>
      <c r="F41" s="185"/>
      <c r="G41" s="101"/>
      <c r="H41" s="102"/>
      <c r="I41" s="103"/>
      <c r="J41" s="33">
        <f>SUM(G41:I41)</f>
        <v>0</v>
      </c>
      <c r="K41" s="42" t="s">
        <v>78</v>
      </c>
    </row>
    <row r="42" spans="1:15" s="3" customFormat="1" ht="40.15" customHeight="1" thickBot="1">
      <c r="B42" s="186" t="s">
        <v>133</v>
      </c>
      <c r="C42" s="187"/>
      <c r="D42" s="188"/>
      <c r="E42" s="188"/>
      <c r="F42" s="189"/>
      <c r="G42" s="116">
        <f>IFERROR(ROUNDUP(G40/G41*100,2),0)</f>
        <v>0</v>
      </c>
      <c r="H42" s="116">
        <f>IFERROR(ROUNDUP(H40/H41*100,2),0)</f>
        <v>0</v>
      </c>
      <c r="I42" s="116">
        <f>IFERROR(ROUNDUP(I40/I41*100,2),0)</f>
        <v>0</v>
      </c>
      <c r="J42" s="117" t="e">
        <f>J40/J41*100</f>
        <v>#DIV/0!</v>
      </c>
      <c r="K42" s="12" t="s">
        <v>131</v>
      </c>
      <c r="M42" s="51" t="e">
        <f>IF(J42&gt;=30,"10",IF(AND(J42&lt;30,J42&gt;=10),"5","0"))</f>
        <v>#DIV/0!</v>
      </c>
      <c r="N42" s="3" t="s">
        <v>13</v>
      </c>
    </row>
    <row r="43" spans="1:15" s="11" customFormat="1" ht="15" customHeight="1">
      <c r="B43" s="19"/>
      <c r="C43" s="15"/>
      <c r="D43" s="14"/>
      <c r="E43" s="14"/>
      <c r="F43" s="14"/>
      <c r="G43" s="14"/>
      <c r="H43" s="14"/>
      <c r="I43" s="14"/>
      <c r="J43" s="14"/>
      <c r="K43" s="14"/>
      <c r="L43" s="14"/>
      <c r="M43" s="14"/>
      <c r="N43" s="14"/>
      <c r="O43" s="14"/>
    </row>
    <row r="44" spans="1:15" s="11" customFormat="1" ht="30" customHeight="1">
      <c r="B44" s="59" t="s">
        <v>51</v>
      </c>
      <c r="C44" s="162" t="s">
        <v>55</v>
      </c>
      <c r="D44" s="162"/>
      <c r="E44" s="162"/>
      <c r="F44" s="162"/>
      <c r="G44" s="162"/>
      <c r="H44" s="162"/>
      <c r="I44" s="162"/>
      <c r="J44" s="162"/>
      <c r="K44" s="162"/>
      <c r="L44" s="162"/>
      <c r="M44" s="14"/>
      <c r="N44" s="14"/>
      <c r="O44" s="14"/>
    </row>
    <row r="45" spans="1:15" s="11" customFormat="1" ht="30" customHeight="1">
      <c r="B45" s="59" t="s">
        <v>53</v>
      </c>
      <c r="C45" s="162" t="s">
        <v>61</v>
      </c>
      <c r="D45" s="162"/>
      <c r="E45" s="162"/>
      <c r="F45" s="162"/>
      <c r="G45" s="162"/>
      <c r="H45" s="162"/>
      <c r="I45" s="162"/>
      <c r="J45" s="162"/>
      <c r="K45" s="162"/>
      <c r="L45" s="162"/>
      <c r="M45" s="14"/>
      <c r="N45" s="14"/>
      <c r="O45" s="14"/>
    </row>
    <row r="46" spans="1:15" s="11" customFormat="1" ht="30" customHeight="1">
      <c r="B46" s="59" t="s">
        <v>52</v>
      </c>
      <c r="C46" s="162" t="s">
        <v>54</v>
      </c>
      <c r="D46" s="162"/>
      <c r="E46" s="162"/>
      <c r="F46" s="162"/>
      <c r="G46" s="162"/>
      <c r="H46" s="162"/>
      <c r="I46" s="162"/>
      <c r="J46" s="162"/>
      <c r="K46" s="162"/>
      <c r="L46" s="162"/>
      <c r="M46" s="14"/>
      <c r="N46" s="14"/>
      <c r="O46" s="14"/>
    </row>
    <row r="47" spans="1:15" ht="19.899999999999999" customHeight="1"/>
    <row r="48" spans="1:15" ht="19.899999999999999" customHeight="1">
      <c r="A48" s="23" t="s">
        <v>17</v>
      </c>
      <c r="B48" s="58" t="s">
        <v>9</v>
      </c>
      <c r="C48" s="58"/>
      <c r="D48" s="7"/>
      <c r="E48" s="7"/>
      <c r="F48" s="7"/>
      <c r="G48" s="7"/>
      <c r="H48" s="7"/>
      <c r="I48" s="7"/>
      <c r="J48" s="7"/>
      <c r="K48" s="7"/>
      <c r="L48" s="7"/>
      <c r="M48" s="7"/>
      <c r="N48" s="7"/>
      <c r="O48" s="7"/>
    </row>
    <row r="49" spans="1:15" ht="70.150000000000006" customHeight="1" thickBot="1">
      <c r="A49" s="7"/>
      <c r="B49" s="191" t="s">
        <v>56</v>
      </c>
      <c r="C49" s="191"/>
      <c r="D49" s="191"/>
      <c r="E49" s="191"/>
      <c r="F49" s="191"/>
      <c r="G49" s="191"/>
      <c r="H49" s="191"/>
      <c r="I49" s="191"/>
      <c r="J49" s="191"/>
      <c r="K49" s="191"/>
      <c r="L49" s="191"/>
      <c r="M49" s="191"/>
      <c r="N49" s="191"/>
      <c r="O49" s="9"/>
    </row>
    <row r="50" spans="1:15" s="3" customFormat="1" ht="25.5" customHeight="1" thickBot="1">
      <c r="B50" s="164"/>
      <c r="C50" s="165"/>
      <c r="D50" s="165"/>
      <c r="E50" s="165"/>
      <c r="F50" s="190"/>
      <c r="G50" s="95" t="s">
        <v>0</v>
      </c>
      <c r="H50" s="96" t="s">
        <v>0</v>
      </c>
      <c r="I50" s="97" t="s">
        <v>0</v>
      </c>
      <c r="J50" s="32" t="s">
        <v>12</v>
      </c>
    </row>
    <row r="51" spans="1:15" s="3" customFormat="1" ht="40.15" customHeight="1">
      <c r="B51" s="166" t="s">
        <v>128</v>
      </c>
      <c r="C51" s="167"/>
      <c r="D51" s="167"/>
      <c r="E51" s="167"/>
      <c r="F51" s="181"/>
      <c r="G51" s="98"/>
      <c r="H51" s="99"/>
      <c r="I51" s="100"/>
      <c r="J51" s="34">
        <f>SUM(G51:I51)</f>
        <v>0</v>
      </c>
      <c r="K51" s="42" t="s">
        <v>78</v>
      </c>
    </row>
    <row r="52" spans="1:15" s="3" customFormat="1" ht="40.15" customHeight="1" thickBot="1">
      <c r="B52" s="182" t="s">
        <v>113</v>
      </c>
      <c r="C52" s="183"/>
      <c r="D52" s="183"/>
      <c r="E52" s="184"/>
      <c r="F52" s="185"/>
      <c r="G52" s="104"/>
      <c r="H52" s="105"/>
      <c r="I52" s="106"/>
      <c r="J52" s="33">
        <f>SUM(G52:I52)</f>
        <v>0</v>
      </c>
      <c r="K52" s="42" t="s">
        <v>78</v>
      </c>
    </row>
    <row r="53" spans="1:15" s="3" customFormat="1" ht="40.15" customHeight="1" thickBot="1">
      <c r="B53" s="186" t="s">
        <v>133</v>
      </c>
      <c r="C53" s="187"/>
      <c r="D53" s="188"/>
      <c r="E53" s="188"/>
      <c r="F53" s="189"/>
      <c r="G53" s="116">
        <f>IFERROR(ROUNDUP(G51/G52*100,2),0)</f>
        <v>0</v>
      </c>
      <c r="H53" s="116">
        <f>IFERROR(ROUNDUP(H51/H52*100,2),0)</f>
        <v>0</v>
      </c>
      <c r="I53" s="116">
        <f>IFERROR(ROUNDUP(I51/I52*100,2),0)</f>
        <v>0</v>
      </c>
      <c r="J53" s="117" t="e">
        <f>J51/J52*100</f>
        <v>#DIV/0!</v>
      </c>
      <c r="K53" s="12" t="s">
        <v>131</v>
      </c>
      <c r="M53" s="51" t="e">
        <f>IF(J53&gt;=30,"10",IF(AND(J53&lt;30,J53&gt;=10),"5","0"))</f>
        <v>#DIV/0!</v>
      </c>
      <c r="N53" s="42" t="s">
        <v>13</v>
      </c>
    </row>
    <row r="54" spans="1:15" s="11" customFormat="1" ht="15" customHeight="1">
      <c r="B54" s="19"/>
      <c r="C54" s="15"/>
      <c r="D54" s="14"/>
      <c r="E54" s="14"/>
      <c r="F54" s="14"/>
      <c r="G54" s="14"/>
      <c r="H54" s="14"/>
      <c r="I54" s="14"/>
      <c r="J54" s="14"/>
      <c r="K54" s="14"/>
      <c r="L54" s="14"/>
      <c r="M54" s="14"/>
      <c r="N54" s="14"/>
      <c r="O54" s="14"/>
    </row>
    <row r="55" spans="1:15" s="11" customFormat="1" ht="30" customHeight="1">
      <c r="B55" s="59" t="s">
        <v>57</v>
      </c>
      <c r="C55" s="162" t="s">
        <v>60</v>
      </c>
      <c r="D55" s="162"/>
      <c r="E55" s="162"/>
      <c r="F55" s="162"/>
      <c r="G55" s="162"/>
      <c r="H55" s="162"/>
      <c r="I55" s="162"/>
      <c r="J55" s="162"/>
      <c r="K55" s="162"/>
      <c r="L55" s="162"/>
      <c r="M55" s="14"/>
      <c r="N55" s="14"/>
      <c r="O55" s="14"/>
    </row>
    <row r="56" spans="1:15" s="11" customFormat="1" ht="30" customHeight="1">
      <c r="B56" s="59" t="s">
        <v>58</v>
      </c>
      <c r="C56" s="162" t="s">
        <v>61</v>
      </c>
      <c r="D56" s="162"/>
      <c r="E56" s="162"/>
      <c r="F56" s="162"/>
      <c r="G56" s="162"/>
      <c r="H56" s="162"/>
      <c r="I56" s="162"/>
      <c r="J56" s="162"/>
      <c r="K56" s="162"/>
      <c r="L56" s="162"/>
      <c r="M56" s="14"/>
      <c r="N56" s="14"/>
      <c r="O56" s="14"/>
    </row>
    <row r="57" spans="1:15" s="11" customFormat="1" ht="30" customHeight="1">
      <c r="B57" s="59" t="s">
        <v>59</v>
      </c>
      <c r="C57" s="162" t="s">
        <v>62</v>
      </c>
      <c r="D57" s="162"/>
      <c r="E57" s="162"/>
      <c r="F57" s="162"/>
      <c r="G57" s="162"/>
      <c r="H57" s="162"/>
      <c r="I57" s="162"/>
      <c r="J57" s="162"/>
      <c r="K57" s="162"/>
      <c r="L57" s="162"/>
      <c r="M57" s="14"/>
      <c r="N57" s="14"/>
      <c r="O57" s="14"/>
    </row>
    <row r="58" spans="1:15" s="11" customFormat="1" ht="19.899999999999999" customHeight="1">
      <c r="B58" s="59"/>
      <c r="C58" s="159"/>
      <c r="D58" s="159"/>
      <c r="E58" s="159"/>
      <c r="F58" s="159"/>
      <c r="G58" s="159"/>
      <c r="H58" s="159"/>
      <c r="I58" s="159"/>
      <c r="J58" s="159"/>
      <c r="K58" s="159"/>
      <c r="L58" s="159"/>
      <c r="M58" s="14"/>
      <c r="N58" s="14"/>
      <c r="O58" s="14"/>
    </row>
    <row r="59" spans="1:15" ht="19.899999999999999" customHeight="1">
      <c r="A59" s="23" t="s">
        <v>18</v>
      </c>
      <c r="B59" s="58" t="s">
        <v>10</v>
      </c>
      <c r="C59" s="7"/>
      <c r="D59" s="7"/>
      <c r="E59" s="7"/>
      <c r="F59" s="7"/>
      <c r="G59" s="7"/>
      <c r="H59" s="7"/>
      <c r="I59" s="7"/>
      <c r="J59" s="7"/>
      <c r="K59" s="7"/>
      <c r="L59" s="7"/>
      <c r="M59" s="7"/>
      <c r="N59" s="7"/>
      <c r="O59" s="7"/>
    </row>
    <row r="60" spans="1:15" ht="40.15" customHeight="1">
      <c r="A60" s="7"/>
      <c r="B60" s="191" t="s">
        <v>102</v>
      </c>
      <c r="C60" s="191"/>
      <c r="D60" s="191"/>
      <c r="E60" s="191"/>
      <c r="F60" s="191"/>
      <c r="G60" s="191"/>
      <c r="H60" s="191"/>
      <c r="I60" s="191"/>
      <c r="J60" s="191"/>
      <c r="K60" s="191"/>
      <c r="L60" s="191"/>
      <c r="M60" s="191"/>
      <c r="N60" s="191"/>
      <c r="O60" s="9"/>
    </row>
    <row r="61" spans="1:15" ht="23.25" customHeight="1" thickBot="1">
      <c r="A61" s="7"/>
      <c r="B61" s="49" t="s">
        <v>27</v>
      </c>
      <c r="C61" s="22"/>
      <c r="D61" s="22"/>
      <c r="E61" s="22"/>
      <c r="F61" s="22"/>
      <c r="G61" s="22"/>
      <c r="H61" s="22"/>
      <c r="I61" s="22"/>
      <c r="J61" s="22"/>
      <c r="K61" s="22"/>
      <c r="L61" s="22"/>
      <c r="M61" s="22"/>
      <c r="N61" s="22"/>
      <c r="O61" s="9"/>
    </row>
    <row r="62" spans="1:15" ht="33" customHeight="1" thickBot="1">
      <c r="A62" s="7"/>
      <c r="B62" s="206" t="s">
        <v>24</v>
      </c>
      <c r="C62" s="207"/>
      <c r="D62" s="207"/>
      <c r="E62" s="207"/>
      <c r="F62" s="110"/>
      <c r="G62" s="22"/>
      <c r="H62" s="22"/>
      <c r="I62" s="22"/>
      <c r="J62" s="22"/>
      <c r="K62" s="22"/>
      <c r="L62" s="22"/>
      <c r="M62" s="22"/>
      <c r="N62" s="22"/>
      <c r="O62" s="9"/>
    </row>
    <row r="63" spans="1:15" ht="33" customHeight="1" thickBot="1">
      <c r="A63" s="7"/>
      <c r="B63" s="206" t="s">
        <v>25</v>
      </c>
      <c r="C63" s="207"/>
      <c r="D63" s="207"/>
      <c r="E63" s="207"/>
      <c r="F63" s="110"/>
      <c r="G63" s="22"/>
      <c r="H63" s="22"/>
      <c r="I63" s="22"/>
      <c r="J63" s="77" t="s">
        <v>28</v>
      </c>
      <c r="K63" s="50">
        <f>COUNTIF(F62:F64,"実施あり")</f>
        <v>0</v>
      </c>
      <c r="L63" s="22"/>
      <c r="M63" s="22"/>
      <c r="N63" s="22"/>
      <c r="O63" s="9"/>
    </row>
    <row r="64" spans="1:15" ht="33" customHeight="1" thickBot="1">
      <c r="B64" s="208" t="s">
        <v>26</v>
      </c>
      <c r="C64" s="209"/>
      <c r="D64" s="209"/>
      <c r="E64" s="209"/>
      <c r="F64" s="110"/>
      <c r="G64" s="48"/>
      <c r="H64" s="48" t="s">
        <v>129</v>
      </c>
      <c r="I64" s="48"/>
      <c r="J64" s="77" t="s">
        <v>136</v>
      </c>
      <c r="K64" s="50" t="str">
        <f>IF(F62="実施あり","あり","なし")</f>
        <v>なし</v>
      </c>
      <c r="M64" s="51">
        <f>IF(K63=3,5,IF(AND(K63=2,K64="あり"),3,IF(K63&lt;=1,0,1)))</f>
        <v>0</v>
      </c>
      <c r="N64" s="42" t="s">
        <v>13</v>
      </c>
    </row>
    <row r="65" spans="1:16" s="11" customFormat="1" ht="15" customHeight="1">
      <c r="B65" s="19"/>
      <c r="C65" s="15"/>
      <c r="D65" s="14"/>
      <c r="E65" s="14"/>
      <c r="F65" s="14"/>
      <c r="G65" s="14"/>
      <c r="H65" s="14"/>
      <c r="I65" s="14"/>
      <c r="J65" s="14"/>
      <c r="K65" s="14"/>
      <c r="L65" s="14"/>
      <c r="M65" s="14"/>
      <c r="N65" s="14"/>
      <c r="O65" s="14"/>
    </row>
    <row r="66" spans="1:16" s="11" customFormat="1" ht="45" customHeight="1">
      <c r="B66" s="59" t="s">
        <v>63</v>
      </c>
      <c r="C66" s="162" t="s">
        <v>114</v>
      </c>
      <c r="D66" s="162"/>
      <c r="E66" s="162"/>
      <c r="F66" s="162"/>
      <c r="G66" s="162"/>
      <c r="H66" s="162"/>
      <c r="I66" s="162"/>
      <c r="J66" s="162"/>
      <c r="K66" s="162"/>
      <c r="L66" s="162"/>
      <c r="M66" s="14"/>
      <c r="N66" s="14"/>
      <c r="O66" s="14"/>
    </row>
    <row r="67" spans="1:16" s="11" customFormat="1" ht="19.899999999999999" customHeight="1">
      <c r="B67" s="59"/>
      <c r="C67" s="159"/>
      <c r="D67" s="159"/>
      <c r="E67" s="159"/>
      <c r="F67" s="159"/>
      <c r="G67" s="159"/>
      <c r="H67" s="159"/>
      <c r="I67" s="159"/>
      <c r="J67" s="159"/>
      <c r="K67" s="159"/>
      <c r="L67" s="159"/>
      <c r="M67" s="14"/>
      <c r="N67" s="14"/>
      <c r="O67" s="14"/>
    </row>
    <row r="68" spans="1:16" ht="19.899999999999999" customHeight="1">
      <c r="A68" s="23" t="s">
        <v>19</v>
      </c>
      <c r="B68" s="58" t="s">
        <v>11</v>
      </c>
      <c r="C68" s="7"/>
      <c r="D68" s="7"/>
      <c r="E68" s="7"/>
      <c r="F68" s="7"/>
      <c r="G68" s="7"/>
      <c r="H68" s="7"/>
      <c r="I68" s="7"/>
      <c r="J68" s="7"/>
      <c r="K68" s="7"/>
      <c r="L68" s="7"/>
      <c r="M68" s="7"/>
      <c r="N68" s="7"/>
      <c r="O68" s="7"/>
    </row>
    <row r="69" spans="1:16" ht="40.15" customHeight="1" thickBot="1">
      <c r="A69" s="7"/>
      <c r="B69" s="191" t="s">
        <v>64</v>
      </c>
      <c r="C69" s="191"/>
      <c r="D69" s="191"/>
      <c r="E69" s="191"/>
      <c r="F69" s="191"/>
      <c r="G69" s="191"/>
      <c r="H69" s="191"/>
      <c r="I69" s="191"/>
      <c r="J69" s="191"/>
      <c r="K69" s="191"/>
      <c r="L69" s="191"/>
      <c r="M69" s="191"/>
      <c r="N69" s="191"/>
      <c r="O69" s="9"/>
    </row>
    <row r="70" spans="1:16" s="3" customFormat="1" ht="25.5" customHeight="1" thickBot="1">
      <c r="B70" s="164"/>
      <c r="C70" s="165"/>
      <c r="D70" s="165"/>
      <c r="E70" s="165"/>
      <c r="F70" s="165"/>
      <c r="G70" s="149" t="s">
        <v>0</v>
      </c>
      <c r="H70" s="150" t="s">
        <v>0</v>
      </c>
      <c r="I70" s="151" t="s">
        <v>0</v>
      </c>
      <c r="J70" s="32" t="s">
        <v>12</v>
      </c>
      <c r="K70" s="199" t="s">
        <v>148</v>
      </c>
      <c r="L70" s="200"/>
      <c r="M70" s="200"/>
      <c r="N70" s="200"/>
      <c r="O70" s="200"/>
      <c r="P70" s="3" t="s">
        <v>142</v>
      </c>
    </row>
    <row r="71" spans="1:16" s="3" customFormat="1" ht="35.1" customHeight="1">
      <c r="B71" s="166" t="s">
        <v>153</v>
      </c>
      <c r="C71" s="167"/>
      <c r="D71" s="167"/>
      <c r="E71" s="167"/>
      <c r="F71" s="168"/>
      <c r="G71" s="148"/>
      <c r="H71" s="124"/>
      <c r="I71" s="125"/>
      <c r="J71" s="152">
        <f>SUM(G71:I71)</f>
        <v>0</v>
      </c>
      <c r="K71" s="3" t="s">
        <v>79</v>
      </c>
      <c r="L71" s="129" t="s">
        <v>143</v>
      </c>
      <c r="M71" s="130">
        <f>IFERROR(P71/$J$77*$J$78*100,0)</f>
        <v>0</v>
      </c>
      <c r="N71" s="6"/>
      <c r="P71" s="128" t="e">
        <f>ROUNDDOWN(J71/$J$75,1)</f>
        <v>#DIV/0!</v>
      </c>
    </row>
    <row r="72" spans="1:16" s="3" customFormat="1" ht="35.1" customHeight="1">
      <c r="B72" s="166" t="s">
        <v>154</v>
      </c>
      <c r="C72" s="167"/>
      <c r="D72" s="167"/>
      <c r="E72" s="167"/>
      <c r="F72" s="168"/>
      <c r="G72" s="112"/>
      <c r="H72" s="102"/>
      <c r="I72" s="103"/>
      <c r="J72" s="144">
        <f t="shared" ref="J72" si="2">SUM(G72:I72)</f>
        <v>0</v>
      </c>
      <c r="K72" s="3" t="s">
        <v>79</v>
      </c>
      <c r="L72" s="131" t="s">
        <v>144</v>
      </c>
      <c r="M72" s="132">
        <f>IFERROR(P72/$J$77*$J$78*100,0)</f>
        <v>0</v>
      </c>
      <c r="N72" s="6"/>
      <c r="P72" s="128" t="e">
        <f>ROUNDDOWN(J72/$J$75,1)</f>
        <v>#DIV/0!</v>
      </c>
    </row>
    <row r="73" spans="1:16" s="3" customFormat="1" ht="35.1" customHeight="1" thickBot="1">
      <c r="B73" s="166" t="s">
        <v>155</v>
      </c>
      <c r="C73" s="167"/>
      <c r="D73" s="167"/>
      <c r="E73" s="167"/>
      <c r="F73" s="168"/>
      <c r="G73" s="112"/>
      <c r="H73" s="102"/>
      <c r="I73" s="103"/>
      <c r="J73" s="144">
        <f>SUM(G73:I73)</f>
        <v>0</v>
      </c>
      <c r="K73" s="3" t="s">
        <v>79</v>
      </c>
      <c r="L73" s="133" t="s">
        <v>145</v>
      </c>
      <c r="M73" s="134">
        <f>IFERROR(P73/$J$77*$J$78*100,0)</f>
        <v>0</v>
      </c>
      <c r="N73" s="6"/>
      <c r="P73" s="128" t="e">
        <f>ROUNDDOWN(J73/$J$75,1)</f>
        <v>#DIV/0!</v>
      </c>
    </row>
    <row r="74" spans="1:16" s="3" customFormat="1" ht="40.15" customHeight="1" thickBot="1">
      <c r="B74" s="166" t="s">
        <v>141</v>
      </c>
      <c r="C74" s="167"/>
      <c r="D74" s="167"/>
      <c r="E74" s="167"/>
      <c r="F74" s="168"/>
      <c r="G74" s="153">
        <f>SUM(G71:G73)</f>
        <v>0</v>
      </c>
      <c r="H74" s="154">
        <f>SUM(H71:H73)</f>
        <v>0</v>
      </c>
      <c r="I74" s="155">
        <f t="shared" ref="I74" si="3">SUM(I71:I73)</f>
        <v>0</v>
      </c>
      <c r="J74" s="145">
        <f>SUM(J71:J73)</f>
        <v>0</v>
      </c>
      <c r="K74" s="3" t="s">
        <v>79</v>
      </c>
      <c r="L74" s="156" t="s">
        <v>146</v>
      </c>
      <c r="M74" s="157"/>
      <c r="N74" s="158"/>
    </row>
    <row r="75" spans="1:16" s="3" customFormat="1" ht="35.1" customHeight="1" thickBot="1">
      <c r="B75" s="166" t="s">
        <v>152</v>
      </c>
      <c r="C75" s="167"/>
      <c r="D75" s="167"/>
      <c r="E75" s="167"/>
      <c r="F75" s="168"/>
      <c r="G75" s="112"/>
      <c r="H75" s="102"/>
      <c r="I75" s="103"/>
      <c r="J75" s="36">
        <f>SUM(G75:I75)</f>
        <v>0</v>
      </c>
      <c r="K75" s="3" t="s">
        <v>79</v>
      </c>
      <c r="L75" s="135" t="s">
        <v>147</v>
      </c>
      <c r="M75" s="197" t="str">
        <f>IF(AND(M71&gt;=0.2,M72&gt;=0.2,M73&gt;=0.2),"0.2以上","0.2未満")</f>
        <v>0.2未満</v>
      </c>
      <c r="N75" s="198"/>
    </row>
    <row r="76" spans="1:16" s="3" customFormat="1" ht="40.15" customHeight="1">
      <c r="B76" s="166" t="s">
        <v>126</v>
      </c>
      <c r="C76" s="167"/>
      <c r="D76" s="167"/>
      <c r="E76" s="167"/>
      <c r="F76" s="168"/>
      <c r="G76" s="63">
        <f>IFERROR(ROUNDDOWN(G74/G75,1),0)</f>
        <v>0</v>
      </c>
      <c r="H76" s="62">
        <f>IFERROR(ROUNDDOWN(H74/H75,1),0)</f>
        <v>0</v>
      </c>
      <c r="I76" s="67">
        <f>IFERROR(ROUNDDOWN(I74/I75,1),0)</f>
        <v>0</v>
      </c>
      <c r="J76" s="146" t="e">
        <f>ROUNDDOWN(J74/J75,1)</f>
        <v>#DIV/0!</v>
      </c>
      <c r="L76" s="201"/>
      <c r="M76" s="202"/>
      <c r="N76" s="203"/>
    </row>
    <row r="77" spans="1:16" s="3" customFormat="1" ht="40.15" customHeight="1">
      <c r="B77" s="166" t="s">
        <v>151</v>
      </c>
      <c r="C77" s="167"/>
      <c r="D77" s="167"/>
      <c r="E77" s="167"/>
      <c r="F77" s="168"/>
      <c r="G77" s="138"/>
      <c r="H77" s="139"/>
      <c r="I77" s="140"/>
      <c r="J77" s="145">
        <f>SUM(G77:I77)</f>
        <v>0</v>
      </c>
      <c r="K77" s="3" t="s">
        <v>78</v>
      </c>
      <c r="L77" s="204"/>
      <c r="M77" s="204"/>
      <c r="N77" s="204"/>
    </row>
    <row r="78" spans="1:16" s="3" customFormat="1" ht="40.15" customHeight="1" thickBot="1">
      <c r="B78" s="193" t="s">
        <v>104</v>
      </c>
      <c r="C78" s="194"/>
      <c r="D78" s="194"/>
      <c r="E78" s="195"/>
      <c r="F78" s="196"/>
      <c r="G78" s="141"/>
      <c r="H78" s="108"/>
      <c r="I78" s="109"/>
      <c r="J78" s="147">
        <f>SUM(G78:I78)</f>
        <v>0</v>
      </c>
      <c r="K78" s="3" t="s">
        <v>80</v>
      </c>
      <c r="L78" s="127"/>
    </row>
    <row r="79" spans="1:16" s="3" customFormat="1" ht="40.15" customHeight="1" thickBot="1">
      <c r="B79" s="186" t="s">
        <v>103</v>
      </c>
      <c r="C79" s="187"/>
      <c r="D79" s="188"/>
      <c r="E79" s="188"/>
      <c r="F79" s="189"/>
      <c r="G79" s="114">
        <f>IFERROR(G76/G77*G78*100,0)</f>
        <v>0</v>
      </c>
      <c r="H79" s="142">
        <f>IFERROR(H76/H77*H78*100,0)</f>
        <v>0</v>
      </c>
      <c r="I79" s="143">
        <f>IFERROR(I76/I77*I78*100,0)</f>
        <v>0</v>
      </c>
      <c r="J79" s="137" t="e">
        <f>J76/J77*J78*100</f>
        <v>#DIV/0!</v>
      </c>
      <c r="L79" s="51" t="e">
        <f>IF(AND(M75="0.2以上",J79&gt;=5),5,IF(AND(M75="0.2未満",J79&gt;=5),3,IF(J79&lt;3,0,2)))</f>
        <v>#DIV/0!</v>
      </c>
      <c r="M79" s="42" t="s">
        <v>13</v>
      </c>
    </row>
    <row r="80" spans="1:16" s="11" customFormat="1" ht="15" customHeight="1">
      <c r="B80" s="19"/>
      <c r="C80" s="15"/>
      <c r="D80" s="14"/>
      <c r="E80" s="14"/>
      <c r="F80" s="14"/>
      <c r="G80" s="14"/>
      <c r="H80" s="14"/>
      <c r="I80" s="14"/>
      <c r="J80" s="14"/>
      <c r="K80" s="14"/>
      <c r="L80" s="14"/>
      <c r="M80" s="14"/>
      <c r="N80" s="14"/>
      <c r="O80" s="14"/>
    </row>
    <row r="81" spans="1:15" s="11" customFormat="1" ht="30" customHeight="1">
      <c r="B81" s="59" t="s">
        <v>66</v>
      </c>
      <c r="C81" s="162" t="s">
        <v>149</v>
      </c>
      <c r="D81" s="162"/>
      <c r="E81" s="162"/>
      <c r="F81" s="162"/>
      <c r="G81" s="162"/>
      <c r="H81" s="162"/>
      <c r="I81" s="162"/>
      <c r="J81" s="162"/>
      <c r="K81" s="162"/>
      <c r="L81" s="162"/>
      <c r="M81" s="14"/>
      <c r="N81" s="14"/>
      <c r="O81" s="14"/>
    </row>
    <row r="82" spans="1:15" s="11" customFormat="1" ht="30" customHeight="1">
      <c r="B82" s="59" t="s">
        <v>67</v>
      </c>
      <c r="C82" s="192" t="s">
        <v>150</v>
      </c>
      <c r="D82" s="192"/>
      <c r="E82" s="192"/>
      <c r="F82" s="192"/>
      <c r="G82" s="192"/>
      <c r="H82" s="192"/>
      <c r="I82" s="192"/>
      <c r="J82" s="192"/>
      <c r="K82" s="192"/>
      <c r="L82" s="192"/>
      <c r="M82" s="192"/>
      <c r="N82" s="192"/>
      <c r="O82" s="192"/>
    </row>
    <row r="83" spans="1:15" s="11" customFormat="1" ht="15" customHeight="1">
      <c r="B83" s="59" t="s">
        <v>73</v>
      </c>
      <c r="C83" s="163" t="s">
        <v>68</v>
      </c>
      <c r="D83" s="163"/>
      <c r="E83" s="163"/>
      <c r="F83" s="163"/>
      <c r="G83" s="163"/>
      <c r="H83" s="163"/>
      <c r="I83" s="163"/>
      <c r="J83" s="163"/>
      <c r="K83" s="163"/>
      <c r="L83" s="163"/>
      <c r="M83" s="136"/>
      <c r="N83" s="136"/>
      <c r="O83" s="136"/>
    </row>
    <row r="84" spans="1:15" s="11" customFormat="1" ht="15" customHeight="1">
      <c r="B84" s="59" t="s">
        <v>71</v>
      </c>
      <c r="C84" s="163" t="s">
        <v>69</v>
      </c>
      <c r="D84" s="163"/>
      <c r="E84" s="163"/>
      <c r="F84" s="163"/>
      <c r="G84" s="163"/>
      <c r="H84" s="163"/>
      <c r="I84" s="163"/>
      <c r="J84" s="163"/>
      <c r="K84" s="163"/>
      <c r="L84" s="163"/>
      <c r="M84" s="136"/>
      <c r="N84" s="136"/>
      <c r="O84" s="136"/>
    </row>
    <row r="85" spans="1:15" ht="19.899999999999999" customHeight="1">
      <c r="B85" s="44"/>
      <c r="C85" s="44"/>
      <c r="D85" s="44"/>
      <c r="E85" s="44"/>
      <c r="F85" s="44"/>
      <c r="G85" s="4"/>
      <c r="H85" s="6"/>
      <c r="I85" s="45"/>
      <c r="J85" s="4"/>
      <c r="L85" s="4"/>
      <c r="M85" s="4"/>
    </row>
    <row r="86" spans="1:15" ht="19.899999999999999" customHeight="1">
      <c r="A86" s="23" t="s">
        <v>20</v>
      </c>
      <c r="B86" s="58" t="s">
        <v>116</v>
      </c>
    </row>
    <row r="87" spans="1:15" ht="19.899999999999999" customHeight="1" thickBot="1">
      <c r="A87" s="7"/>
      <c r="B87" s="191" t="s">
        <v>70</v>
      </c>
      <c r="C87" s="191"/>
      <c r="D87" s="191"/>
      <c r="E87" s="191"/>
      <c r="F87" s="191"/>
      <c r="G87" s="191"/>
      <c r="H87" s="191"/>
      <c r="I87" s="191"/>
      <c r="J87" s="191"/>
      <c r="K87" s="191"/>
      <c r="L87" s="191"/>
      <c r="M87" s="191"/>
      <c r="N87" s="191"/>
      <c r="O87" s="9"/>
    </row>
    <row r="88" spans="1:15" s="3" customFormat="1" ht="25.5" customHeight="1" thickBot="1">
      <c r="B88" s="164"/>
      <c r="C88" s="165"/>
      <c r="D88" s="165"/>
      <c r="E88" s="165"/>
      <c r="F88" s="165"/>
      <c r="G88" s="111" t="s">
        <v>0</v>
      </c>
      <c r="H88" s="96" t="s">
        <v>0</v>
      </c>
      <c r="I88" s="97" t="s">
        <v>0</v>
      </c>
      <c r="J88" s="64" t="s">
        <v>12</v>
      </c>
    </row>
    <row r="89" spans="1:15" s="3" customFormat="1" ht="40.15" customHeight="1">
      <c r="B89" s="166" t="s">
        <v>117</v>
      </c>
      <c r="C89" s="167"/>
      <c r="D89" s="167"/>
      <c r="E89" s="167"/>
      <c r="F89" s="168"/>
      <c r="G89" s="121"/>
      <c r="H89" s="99"/>
      <c r="I89" s="100"/>
      <c r="J89" s="65">
        <f>SUM(G89:I89)</f>
        <v>0</v>
      </c>
      <c r="K89" s="3" t="s">
        <v>79</v>
      </c>
    </row>
    <row r="90" spans="1:15" s="3" customFormat="1" ht="40.15" customHeight="1">
      <c r="B90" s="166" t="s">
        <v>118</v>
      </c>
      <c r="C90" s="167"/>
      <c r="D90" s="167"/>
      <c r="E90" s="167"/>
      <c r="F90" s="168"/>
      <c r="G90" s="112"/>
      <c r="H90" s="102"/>
      <c r="I90" s="103"/>
      <c r="J90" s="65">
        <f>SUM(G90:I90)</f>
        <v>0</v>
      </c>
      <c r="K90" s="3" t="s">
        <v>79</v>
      </c>
    </row>
    <row r="91" spans="1:15" s="3" customFormat="1" ht="40.15" customHeight="1" thickBot="1">
      <c r="B91" s="166" t="s">
        <v>127</v>
      </c>
      <c r="C91" s="167"/>
      <c r="D91" s="167"/>
      <c r="E91" s="167"/>
      <c r="F91" s="168"/>
      <c r="G91" s="63">
        <f>IFERROR(ROUNDDOWN(G89/G90,1),0)</f>
        <v>0</v>
      </c>
      <c r="H91" s="62">
        <f>IFERROR(ROUNDDOWN(H89/H90,1),0)</f>
        <v>0</v>
      </c>
      <c r="I91" s="67">
        <f>IFERROR(ROUNDDOWN(I89/I90,1),0)</f>
        <v>0</v>
      </c>
      <c r="J91" s="66" t="e">
        <f>ROUNDDOWN(J89/J90,1)</f>
        <v>#DIV/0!</v>
      </c>
    </row>
    <row r="92" spans="1:15" s="3" customFormat="1" ht="40.15" customHeight="1">
      <c r="B92" s="166" t="s">
        <v>115</v>
      </c>
      <c r="C92" s="167"/>
      <c r="D92" s="167"/>
      <c r="E92" s="167"/>
      <c r="F92" s="168"/>
      <c r="G92" s="121"/>
      <c r="H92" s="99"/>
      <c r="I92" s="100"/>
      <c r="J92" s="65">
        <f>SUM(G92:I92)</f>
        <v>0</v>
      </c>
      <c r="K92" s="3" t="s">
        <v>78</v>
      </c>
    </row>
    <row r="93" spans="1:15" s="3" customFormat="1" ht="40.15" customHeight="1" thickBot="1">
      <c r="B93" s="193" t="s">
        <v>65</v>
      </c>
      <c r="C93" s="194"/>
      <c r="D93" s="194"/>
      <c r="E93" s="195"/>
      <c r="F93" s="196"/>
      <c r="G93" s="122"/>
      <c r="H93" s="105"/>
      <c r="I93" s="106"/>
      <c r="J93" s="80">
        <f>SUM(G93:I93)</f>
        <v>0</v>
      </c>
      <c r="K93" s="3" t="s">
        <v>80</v>
      </c>
    </row>
    <row r="94" spans="1:15" s="3" customFormat="1" ht="33" customHeight="1" thickBot="1">
      <c r="B94" s="186" t="s">
        <v>103</v>
      </c>
      <c r="C94" s="187"/>
      <c r="D94" s="188"/>
      <c r="E94" s="188"/>
      <c r="F94" s="189"/>
      <c r="G94" s="114">
        <f>IFERROR(G91/G92*G93*100,0)</f>
        <v>0</v>
      </c>
      <c r="H94" s="114">
        <f>IFERROR(H91/H92*H93*100,0)</f>
        <v>0</v>
      </c>
      <c r="I94" s="114">
        <f>IFERROR(I91/I92*I93*100,0)</f>
        <v>0</v>
      </c>
      <c r="J94" s="115" t="e">
        <f>J91/J92*J93*100</f>
        <v>#DIV/0!</v>
      </c>
      <c r="M94" s="51" t="e">
        <f>IF(J94&gt;=3,"5",IF(AND(J94&lt;3,J94&gt;=2),"3","0"))</f>
        <v>#DIV/0!</v>
      </c>
      <c r="N94" s="42" t="s">
        <v>13</v>
      </c>
    </row>
    <row r="95" spans="1:15" s="11" customFormat="1" ht="15" customHeight="1">
      <c r="B95" s="19"/>
      <c r="C95" s="15"/>
      <c r="D95" s="14"/>
      <c r="E95" s="14"/>
      <c r="F95" s="14"/>
      <c r="G95" s="14"/>
      <c r="H95" s="14"/>
      <c r="I95" s="14"/>
      <c r="J95" s="14"/>
      <c r="K95" s="14"/>
      <c r="L95" s="14"/>
      <c r="M95" s="14"/>
      <c r="N95" s="14"/>
      <c r="O95" s="14"/>
    </row>
    <row r="96" spans="1:15" s="11" customFormat="1" ht="45" customHeight="1">
      <c r="B96" s="59" t="s">
        <v>137</v>
      </c>
      <c r="C96" s="162" t="s">
        <v>72</v>
      </c>
      <c r="D96" s="162"/>
      <c r="E96" s="162"/>
      <c r="F96" s="162"/>
      <c r="G96" s="162"/>
      <c r="H96" s="162"/>
      <c r="I96" s="162"/>
      <c r="J96" s="162"/>
      <c r="K96" s="162"/>
      <c r="L96" s="162"/>
      <c r="M96" s="14"/>
      <c r="N96" s="14"/>
      <c r="O96" s="14"/>
    </row>
    <row r="97" spans="1:15" ht="19.899999999999999" customHeight="1">
      <c r="B97" s="44"/>
      <c r="C97" s="44"/>
      <c r="D97" s="44"/>
      <c r="E97" s="44"/>
      <c r="F97" s="44"/>
      <c r="G97" s="4"/>
      <c r="H97" s="6"/>
      <c r="I97" s="45"/>
      <c r="J97" s="4"/>
      <c r="L97" s="4"/>
      <c r="M97" s="4"/>
    </row>
    <row r="98" spans="1:15" ht="19.899999999999999" customHeight="1">
      <c r="A98" s="23" t="s">
        <v>21</v>
      </c>
      <c r="B98" s="58" t="s">
        <v>119</v>
      </c>
    </row>
    <row r="99" spans="1:15" ht="19.899999999999999" customHeight="1" thickBot="1">
      <c r="A99" s="7"/>
      <c r="B99" s="191" t="s">
        <v>74</v>
      </c>
      <c r="C99" s="191"/>
      <c r="D99" s="191"/>
      <c r="E99" s="191"/>
      <c r="F99" s="191"/>
      <c r="G99" s="191"/>
      <c r="H99" s="191"/>
      <c r="I99" s="191"/>
      <c r="J99" s="191"/>
      <c r="K99" s="191"/>
      <c r="L99" s="191"/>
      <c r="M99" s="191"/>
      <c r="N99" s="191"/>
      <c r="O99" s="9"/>
    </row>
    <row r="100" spans="1:15" s="3" customFormat="1" ht="25.5" customHeight="1" thickBot="1">
      <c r="B100" s="164"/>
      <c r="C100" s="165"/>
      <c r="D100" s="165"/>
      <c r="E100" s="165"/>
      <c r="F100" s="190"/>
      <c r="G100" s="95" t="s">
        <v>0</v>
      </c>
      <c r="H100" s="96" t="s">
        <v>0</v>
      </c>
      <c r="I100" s="97" t="s">
        <v>0</v>
      </c>
      <c r="J100" s="32" t="s">
        <v>12</v>
      </c>
    </row>
    <row r="101" spans="1:15" s="3" customFormat="1" ht="40.15" customHeight="1">
      <c r="B101" s="166" t="s">
        <v>75</v>
      </c>
      <c r="C101" s="167"/>
      <c r="D101" s="167"/>
      <c r="E101" s="167"/>
      <c r="F101" s="181"/>
      <c r="G101" s="98"/>
      <c r="H101" s="99"/>
      <c r="I101" s="100"/>
      <c r="J101" s="34">
        <f>SUM(G101:I101)</f>
        <v>0</v>
      </c>
      <c r="K101" s="3" t="s">
        <v>80</v>
      </c>
    </row>
    <row r="102" spans="1:15" s="3" customFormat="1" ht="40.15" customHeight="1" thickBot="1">
      <c r="B102" s="182" t="s">
        <v>76</v>
      </c>
      <c r="C102" s="183"/>
      <c r="D102" s="183"/>
      <c r="E102" s="184"/>
      <c r="F102" s="185"/>
      <c r="G102" s="107"/>
      <c r="H102" s="108"/>
      <c r="I102" s="109"/>
      <c r="J102" s="33">
        <f>SUM(G102:I102)</f>
        <v>0</v>
      </c>
      <c r="K102" s="3" t="s">
        <v>80</v>
      </c>
    </row>
    <row r="103" spans="1:15" s="3" customFormat="1" ht="33" customHeight="1" thickBot="1">
      <c r="B103" s="186" t="s">
        <v>130</v>
      </c>
      <c r="C103" s="187"/>
      <c r="D103" s="188"/>
      <c r="E103" s="188"/>
      <c r="F103" s="189"/>
      <c r="G103" s="116">
        <f>IFERROR(ROUNDUP(G101/G102*100,2),0)</f>
        <v>0</v>
      </c>
      <c r="H103" s="116">
        <f>IFERROR(ROUNDUP(H101/H102*100,2),0)</f>
        <v>0</v>
      </c>
      <c r="I103" s="116">
        <f>IFERROR(ROUNDUP(I101/I102*100,2),0)</f>
        <v>0</v>
      </c>
      <c r="J103" s="117" t="e">
        <f>J101/J102*100</f>
        <v>#DIV/0!</v>
      </c>
      <c r="K103" s="3" t="s">
        <v>131</v>
      </c>
      <c r="M103" s="51" t="e">
        <f>IF(J103&gt;=50,"5",IF(AND(J103&lt;50,J103&gt;=35),"3","0"))</f>
        <v>#DIV/0!</v>
      </c>
      <c r="N103" s="42" t="s">
        <v>13</v>
      </c>
    </row>
    <row r="104" spans="1:15" ht="19.899999999999999" customHeight="1">
      <c r="B104" s="44"/>
      <c r="C104" s="44"/>
      <c r="D104" s="44"/>
      <c r="E104" s="44"/>
      <c r="F104" s="44"/>
      <c r="G104" s="4"/>
      <c r="H104" s="6"/>
      <c r="I104" s="45"/>
      <c r="J104" s="4"/>
      <c r="L104" s="4"/>
      <c r="M104" s="4"/>
    </row>
    <row r="105" spans="1:15" ht="19.899999999999999" customHeight="1">
      <c r="A105" s="23" t="s">
        <v>22</v>
      </c>
      <c r="B105" s="58" t="s">
        <v>120</v>
      </c>
    </row>
    <row r="106" spans="1:15" ht="19.899999999999999" customHeight="1" thickBot="1">
      <c r="A106" s="7"/>
      <c r="B106" s="191" t="s">
        <v>77</v>
      </c>
      <c r="C106" s="191"/>
      <c r="D106" s="191"/>
      <c r="E106" s="191"/>
      <c r="F106" s="191"/>
      <c r="G106" s="191"/>
      <c r="H106" s="191"/>
      <c r="I106" s="191"/>
      <c r="J106" s="191"/>
      <c r="K106" s="191"/>
      <c r="L106" s="191"/>
      <c r="M106" s="191"/>
      <c r="N106" s="191"/>
      <c r="O106" s="9"/>
    </row>
    <row r="107" spans="1:15" s="3" customFormat="1" ht="25.5" customHeight="1" thickBot="1">
      <c r="B107" s="164"/>
      <c r="C107" s="165"/>
      <c r="D107" s="165"/>
      <c r="E107" s="165"/>
      <c r="F107" s="190"/>
      <c r="G107" s="95" t="s">
        <v>0</v>
      </c>
      <c r="H107" s="96" t="s">
        <v>0</v>
      </c>
      <c r="I107" s="97" t="s">
        <v>0</v>
      </c>
      <c r="J107" s="32" t="s">
        <v>12</v>
      </c>
    </row>
    <row r="108" spans="1:15" s="3" customFormat="1" ht="40.15" customHeight="1">
      <c r="B108" s="166" t="s">
        <v>121</v>
      </c>
      <c r="C108" s="167"/>
      <c r="D108" s="167"/>
      <c r="E108" s="167"/>
      <c r="F108" s="181"/>
      <c r="G108" s="121"/>
      <c r="H108" s="99"/>
      <c r="I108" s="100"/>
      <c r="J108" s="34">
        <f>SUM(G108:I108)</f>
        <v>0</v>
      </c>
      <c r="K108" s="3" t="s">
        <v>78</v>
      </c>
    </row>
    <row r="109" spans="1:15" s="3" customFormat="1" ht="40.15" customHeight="1" thickBot="1">
      <c r="B109" s="182" t="s">
        <v>81</v>
      </c>
      <c r="C109" s="183"/>
      <c r="D109" s="183"/>
      <c r="E109" s="184"/>
      <c r="F109" s="185"/>
      <c r="G109" s="123"/>
      <c r="H109" s="124"/>
      <c r="I109" s="125"/>
      <c r="J109" s="33">
        <f>SUM(G109:I109)</f>
        <v>0</v>
      </c>
      <c r="K109" s="3" t="s">
        <v>78</v>
      </c>
    </row>
    <row r="110" spans="1:15" s="3" customFormat="1" ht="40.15" customHeight="1" thickBot="1">
      <c r="B110" s="186" t="s">
        <v>130</v>
      </c>
      <c r="C110" s="187"/>
      <c r="D110" s="188"/>
      <c r="E110" s="188"/>
      <c r="F110" s="189"/>
      <c r="G110" s="116">
        <f>IFERROR(ROUNDUP(G108/G109*100,2),0)</f>
        <v>0</v>
      </c>
      <c r="H110" s="116">
        <f>IFERROR(ROUNDUP(H108/H109*100,2),0)</f>
        <v>0</v>
      </c>
      <c r="I110" s="116">
        <f>IFERROR(ROUNDUP(I108/I109*100,2),0)</f>
        <v>0</v>
      </c>
      <c r="J110" s="117" t="e">
        <f>J108/J109*100</f>
        <v>#DIV/0!</v>
      </c>
      <c r="K110" s="12" t="s">
        <v>131</v>
      </c>
      <c r="M110" s="51" t="e">
        <f>IF(J110&gt;=10,"5",IF(AND(J110&lt;10,J110&gt;=5),"3","0"))</f>
        <v>#DIV/0!</v>
      </c>
      <c r="N110" s="42" t="s">
        <v>13</v>
      </c>
    </row>
    <row r="111" spans="1:15" s="11" customFormat="1" ht="15" customHeight="1">
      <c r="B111" s="19"/>
      <c r="C111" s="15"/>
      <c r="D111" s="14"/>
      <c r="E111" s="14"/>
      <c r="F111" s="14"/>
      <c r="G111" s="14"/>
      <c r="H111" s="14"/>
      <c r="I111" s="14"/>
      <c r="J111" s="14"/>
      <c r="K111" s="14"/>
      <c r="L111" s="14"/>
      <c r="M111" s="14"/>
      <c r="N111" s="14"/>
      <c r="O111" s="14"/>
    </row>
    <row r="112" spans="1:15" s="11" customFormat="1" ht="15" customHeight="1">
      <c r="B112" s="59" t="s">
        <v>139</v>
      </c>
      <c r="C112" s="162" t="s">
        <v>82</v>
      </c>
      <c r="D112" s="162"/>
      <c r="E112" s="162"/>
      <c r="F112" s="162"/>
      <c r="G112" s="162"/>
      <c r="H112" s="162"/>
      <c r="I112" s="162"/>
      <c r="J112" s="162"/>
      <c r="K112" s="162"/>
      <c r="L112" s="162"/>
      <c r="M112" s="14"/>
      <c r="N112" s="14"/>
      <c r="O112" s="14"/>
    </row>
    <row r="113" spans="1:15" s="78" customFormat="1" ht="38.450000000000003" customHeight="1">
      <c r="B113" s="79" t="s">
        <v>138</v>
      </c>
      <c r="C113" s="205" t="s">
        <v>83</v>
      </c>
      <c r="D113" s="205"/>
      <c r="E113" s="205"/>
      <c r="F113" s="205"/>
      <c r="G113" s="205"/>
      <c r="H113" s="205"/>
      <c r="I113" s="205"/>
      <c r="J113" s="205"/>
      <c r="K113" s="205"/>
      <c r="L113" s="205"/>
    </row>
    <row r="114" spans="1:15">
      <c r="B114" s="44"/>
      <c r="C114" s="44"/>
      <c r="D114" s="44"/>
      <c r="E114" s="44"/>
      <c r="F114" s="44"/>
      <c r="G114" s="4"/>
      <c r="H114" s="6"/>
      <c r="I114" s="45"/>
      <c r="J114" s="4"/>
      <c r="L114" s="4"/>
      <c r="M114" s="4"/>
    </row>
    <row r="115" spans="1:15" ht="19.899999999999999" customHeight="1">
      <c r="A115" s="23" t="s">
        <v>23</v>
      </c>
      <c r="B115" s="58" t="s">
        <v>122</v>
      </c>
    </row>
    <row r="116" spans="1:15" ht="19.899999999999999" customHeight="1" thickBot="1">
      <c r="A116" s="7"/>
      <c r="B116" s="191" t="s">
        <v>84</v>
      </c>
      <c r="C116" s="191"/>
      <c r="D116" s="191"/>
      <c r="E116" s="191"/>
      <c r="F116" s="191"/>
      <c r="G116" s="191"/>
      <c r="H116" s="191"/>
      <c r="I116" s="191"/>
      <c r="J116" s="191"/>
      <c r="K116" s="191"/>
      <c r="L116" s="191"/>
      <c r="M116" s="191"/>
      <c r="N116" s="191"/>
      <c r="O116" s="9"/>
    </row>
    <row r="117" spans="1:15" s="3" customFormat="1" ht="25.5" customHeight="1" thickBot="1">
      <c r="B117" s="164"/>
      <c r="C117" s="165"/>
      <c r="D117" s="165"/>
      <c r="E117" s="165"/>
      <c r="F117" s="190"/>
      <c r="G117" s="95" t="s">
        <v>0</v>
      </c>
      <c r="H117" s="96" t="s">
        <v>0</v>
      </c>
      <c r="I117" s="97" t="s">
        <v>0</v>
      </c>
      <c r="J117" s="32" t="s">
        <v>12</v>
      </c>
    </row>
    <row r="118" spans="1:15" s="3" customFormat="1" ht="40.15" customHeight="1">
      <c r="B118" s="166" t="s">
        <v>123</v>
      </c>
      <c r="C118" s="167"/>
      <c r="D118" s="167"/>
      <c r="E118" s="167"/>
      <c r="F118" s="181"/>
      <c r="G118" s="121"/>
      <c r="H118" s="99"/>
      <c r="I118" s="100"/>
      <c r="J118" s="34">
        <f>SUM(G118:I118)</f>
        <v>0</v>
      </c>
      <c r="K118" s="3" t="s">
        <v>78</v>
      </c>
    </row>
    <row r="119" spans="1:15" s="3" customFormat="1" ht="40.15" customHeight="1" thickBot="1">
      <c r="B119" s="182" t="s">
        <v>81</v>
      </c>
      <c r="C119" s="183"/>
      <c r="D119" s="183"/>
      <c r="E119" s="184"/>
      <c r="F119" s="185"/>
      <c r="G119" s="123"/>
      <c r="H119" s="124"/>
      <c r="I119" s="125"/>
      <c r="J119" s="33">
        <f>SUM(G119:I119)</f>
        <v>0</v>
      </c>
      <c r="K119" s="3" t="s">
        <v>78</v>
      </c>
    </row>
    <row r="120" spans="1:15" s="3" customFormat="1" ht="40.15" customHeight="1" thickBot="1">
      <c r="B120" s="186" t="s">
        <v>130</v>
      </c>
      <c r="C120" s="187"/>
      <c r="D120" s="188"/>
      <c r="E120" s="188"/>
      <c r="F120" s="189"/>
      <c r="G120" s="116">
        <f>IFERROR(ROUNDUP(G118/G119*100,2),0)</f>
        <v>0</v>
      </c>
      <c r="H120" s="116">
        <f>IFERROR(ROUNDUP(H118/H119*100,2),0)</f>
        <v>0</v>
      </c>
      <c r="I120" s="116">
        <f>IFERROR(ROUNDUP(I118/I119*100,2),0)</f>
        <v>0</v>
      </c>
      <c r="J120" s="117" t="e">
        <f>J118/J119*100</f>
        <v>#DIV/0!</v>
      </c>
      <c r="K120" s="12" t="s">
        <v>131</v>
      </c>
      <c r="M120" s="51" t="e">
        <f>IF(J120&gt;=10,"5",IF(AND(J120&lt;10,J120&gt;=5),"3","0"))</f>
        <v>#DIV/0!</v>
      </c>
      <c r="N120" s="42" t="s">
        <v>13</v>
      </c>
    </row>
    <row r="121" spans="1:15" s="11" customFormat="1" ht="15" customHeight="1">
      <c r="B121" s="19"/>
      <c r="C121" s="15"/>
      <c r="D121" s="14"/>
      <c r="E121" s="14"/>
      <c r="F121" s="14"/>
      <c r="G121" s="14"/>
      <c r="H121" s="14"/>
      <c r="I121" s="14"/>
      <c r="J121" s="14"/>
      <c r="K121" s="14"/>
      <c r="L121" s="14"/>
      <c r="M121" s="14"/>
      <c r="N121" s="14"/>
      <c r="O121" s="14"/>
    </row>
    <row r="122" spans="1:15" s="11" customFormat="1" ht="30" customHeight="1">
      <c r="B122" s="59" t="s">
        <v>140</v>
      </c>
      <c r="C122" s="162" t="s">
        <v>85</v>
      </c>
      <c r="D122" s="162"/>
      <c r="E122" s="162"/>
      <c r="F122" s="162"/>
      <c r="G122" s="162"/>
      <c r="H122" s="162"/>
      <c r="I122" s="162"/>
      <c r="J122" s="162"/>
      <c r="K122" s="162"/>
      <c r="L122" s="162"/>
      <c r="M122" s="14"/>
      <c r="N122" s="14"/>
      <c r="O122" s="14"/>
    </row>
    <row r="123" spans="1:15" ht="14.25" thickBot="1"/>
    <row r="124" spans="1:15" ht="39" customHeight="1" thickBot="1">
      <c r="H124" s="175" t="s">
        <v>105</v>
      </c>
      <c r="I124" s="176"/>
      <c r="J124" s="176"/>
      <c r="K124" s="176"/>
      <c r="L124" s="177"/>
      <c r="M124" s="73" t="e">
        <f>M16+M31+M42+M53+M64+L79+M94+M103+M110+M120</f>
        <v>#DIV/0!</v>
      </c>
      <c r="N124" s="7" t="s">
        <v>13</v>
      </c>
    </row>
    <row r="125" spans="1:15" ht="19.899999999999999" customHeight="1">
      <c r="B125" s="44"/>
      <c r="C125" s="44"/>
      <c r="D125" s="44"/>
      <c r="E125" s="44"/>
      <c r="F125" s="44"/>
      <c r="G125" s="4"/>
      <c r="H125" s="6"/>
      <c r="I125" s="45"/>
      <c r="J125" s="4"/>
      <c r="L125" s="4"/>
      <c r="M125" s="4"/>
    </row>
    <row r="126" spans="1:15" ht="18" thickBot="1">
      <c r="A126" s="68" t="s">
        <v>88</v>
      </c>
      <c r="B126" s="69" t="s">
        <v>93</v>
      </c>
      <c r="L126" s="43"/>
      <c r="M126" s="52"/>
      <c r="N126" s="7"/>
    </row>
    <row r="127" spans="1:15" ht="40.15" customHeight="1" thickBot="1">
      <c r="B127" s="170" t="s">
        <v>89</v>
      </c>
      <c r="C127" s="170"/>
      <c r="D127" s="171" t="s">
        <v>91</v>
      </c>
      <c r="E127" s="171"/>
      <c r="F127" s="171"/>
      <c r="G127" s="171"/>
      <c r="H127" s="171"/>
      <c r="I127" s="171"/>
      <c r="J127" s="171"/>
      <c r="K127" s="172"/>
      <c r="L127" s="113"/>
      <c r="M127" s="52"/>
      <c r="N127" s="7"/>
    </row>
    <row r="128" spans="1:15" ht="100.15" customHeight="1" thickBot="1">
      <c r="B128" s="169" t="s">
        <v>92</v>
      </c>
      <c r="C128" s="170"/>
      <c r="D128" s="171" t="s">
        <v>90</v>
      </c>
      <c r="E128" s="171"/>
      <c r="F128" s="171"/>
      <c r="G128" s="171"/>
      <c r="H128" s="171"/>
      <c r="I128" s="171"/>
      <c r="J128" s="171"/>
      <c r="K128" s="172"/>
      <c r="L128" s="113"/>
      <c r="M128" s="52"/>
      <c r="N128" s="7"/>
    </row>
    <row r="129" spans="1:14">
      <c r="B129" s="44"/>
      <c r="C129" s="44"/>
      <c r="D129" s="44"/>
      <c r="E129" s="44"/>
      <c r="F129" s="44"/>
      <c r="G129" s="4"/>
      <c r="H129" s="6"/>
      <c r="I129" s="45"/>
      <c r="J129" s="4"/>
      <c r="L129" s="4"/>
      <c r="M129" s="4"/>
    </row>
    <row r="130" spans="1:14" ht="18" thickBot="1">
      <c r="A130" s="68" t="s">
        <v>94</v>
      </c>
      <c r="B130" s="69" t="s">
        <v>95</v>
      </c>
      <c r="L130" s="43"/>
      <c r="M130" s="52"/>
      <c r="N130" s="7"/>
    </row>
    <row r="131" spans="1:14" ht="40.15" customHeight="1" thickBot="1">
      <c r="B131" s="172" t="s">
        <v>96</v>
      </c>
      <c r="C131" s="173"/>
      <c r="D131" s="173"/>
      <c r="E131" s="173"/>
      <c r="F131" s="173"/>
      <c r="G131" s="173"/>
      <c r="H131" s="173"/>
      <c r="I131" s="173"/>
      <c r="J131" s="173"/>
      <c r="K131" s="174"/>
      <c r="L131" s="113"/>
      <c r="M131" s="52"/>
      <c r="N131" s="7"/>
    </row>
    <row r="132" spans="1:14">
      <c r="B132" s="44"/>
      <c r="C132" s="44"/>
      <c r="D132" s="44"/>
      <c r="E132" s="44"/>
      <c r="F132" s="44"/>
      <c r="G132" s="4"/>
      <c r="H132" s="6"/>
      <c r="I132" s="45"/>
      <c r="J132" s="4"/>
      <c r="L132" s="4"/>
      <c r="M132" s="4"/>
    </row>
    <row r="133" spans="1:14" ht="18" thickBot="1">
      <c r="A133" s="68" t="s">
        <v>97</v>
      </c>
      <c r="B133" s="69" t="s">
        <v>159</v>
      </c>
      <c r="L133" s="43"/>
      <c r="M133" s="52"/>
      <c r="N133" s="7"/>
    </row>
    <row r="134" spans="1:14" ht="57" customHeight="1" thickBot="1">
      <c r="B134" s="172" t="s">
        <v>160</v>
      </c>
      <c r="C134" s="173"/>
      <c r="D134" s="173"/>
      <c r="E134" s="173"/>
      <c r="F134" s="173"/>
      <c r="G134" s="173"/>
      <c r="H134" s="173"/>
      <c r="I134" s="173"/>
      <c r="J134" s="173"/>
      <c r="K134" s="174"/>
      <c r="L134" s="113"/>
      <c r="M134" s="52"/>
      <c r="N134" s="7"/>
    </row>
    <row r="135" spans="1:14" ht="14.25">
      <c r="B135" s="160"/>
      <c r="C135" s="160"/>
      <c r="D135" s="160"/>
      <c r="E135" s="160"/>
      <c r="F135" s="160"/>
      <c r="G135" s="160"/>
      <c r="H135" s="160"/>
      <c r="I135" s="160"/>
      <c r="J135" s="160"/>
      <c r="K135" s="160"/>
      <c r="L135"/>
      <c r="M135" s="52"/>
      <c r="N135" s="7"/>
    </row>
    <row r="136" spans="1:14" ht="24.95" customHeight="1" thickBot="1">
      <c r="A136" s="68" t="s">
        <v>98</v>
      </c>
      <c r="B136" s="69" t="s">
        <v>124</v>
      </c>
      <c r="L136" s="43"/>
      <c r="M136" s="52"/>
      <c r="N136" s="7"/>
    </row>
    <row r="137" spans="1:14" ht="30" customHeight="1" thickBot="1">
      <c r="B137" s="172" t="s">
        <v>106</v>
      </c>
      <c r="C137" s="173"/>
      <c r="D137" s="173"/>
      <c r="E137" s="173"/>
      <c r="F137" s="173"/>
      <c r="G137" s="173"/>
      <c r="H137" s="173"/>
      <c r="I137" s="173"/>
      <c r="J137" s="173"/>
      <c r="K137" s="174"/>
      <c r="L137" s="113"/>
      <c r="M137" s="52"/>
      <c r="N137" s="7"/>
    </row>
    <row r="138" spans="1:14" s="7" customFormat="1" ht="15" thickBot="1">
      <c r="B138" s="24" t="s">
        <v>107</v>
      </c>
    </row>
    <row r="139" spans="1:14" s="7" customFormat="1" ht="86.25" customHeight="1" thickBot="1">
      <c r="B139" s="178"/>
      <c r="C139" s="179"/>
      <c r="D139" s="179"/>
      <c r="E139" s="179"/>
      <c r="F139" s="179"/>
      <c r="G139" s="179"/>
      <c r="H139" s="179"/>
      <c r="I139" s="179"/>
      <c r="J139" s="179"/>
      <c r="K139" s="179"/>
      <c r="L139" s="180"/>
      <c r="M139" s="81"/>
      <c r="N139" s="81"/>
    </row>
    <row r="140" spans="1:14">
      <c r="B140" s="44"/>
      <c r="C140" s="44"/>
      <c r="D140" s="44"/>
      <c r="E140" s="44"/>
      <c r="F140" s="44"/>
      <c r="G140" s="4"/>
      <c r="H140" s="6"/>
      <c r="I140" s="45"/>
      <c r="J140" s="4"/>
      <c r="L140" s="4"/>
      <c r="M140" s="4"/>
    </row>
    <row r="141" spans="1:14" ht="18" thickBot="1">
      <c r="A141" s="68" t="s">
        <v>158</v>
      </c>
      <c r="B141" s="69" t="s">
        <v>99</v>
      </c>
      <c r="L141" s="43"/>
      <c r="M141" s="52"/>
      <c r="N141" s="7"/>
    </row>
    <row r="142" spans="1:14" ht="33" customHeight="1" thickBot="1">
      <c r="B142" s="172" t="s">
        <v>100</v>
      </c>
      <c r="C142" s="173"/>
      <c r="D142" s="173"/>
      <c r="E142" s="173"/>
      <c r="F142" s="173"/>
      <c r="G142" s="173"/>
      <c r="H142" s="173"/>
      <c r="I142" s="173"/>
      <c r="J142" s="173"/>
      <c r="K142" s="174"/>
      <c r="L142" s="113"/>
      <c r="M142" s="52"/>
      <c r="N142" s="7"/>
    </row>
    <row r="143" spans="1:14" s="7" customFormat="1" ht="24.95" customHeight="1"/>
    <row r="144" spans="1:14" ht="33" customHeight="1"/>
    <row r="145" ht="33" customHeight="1"/>
    <row r="146" ht="33" customHeight="1"/>
    <row r="147" ht="33" customHeight="1"/>
    <row r="148" ht="33" customHeight="1"/>
    <row r="149" ht="33" customHeight="1"/>
  </sheetData>
  <sheetProtection selectLockedCells="1"/>
  <mergeCells count="101">
    <mergeCell ref="B94:F94"/>
    <mergeCell ref="B88:F88"/>
    <mergeCell ref="B89:F89"/>
    <mergeCell ref="B90:F90"/>
    <mergeCell ref="B91:F91"/>
    <mergeCell ref="B142:K142"/>
    <mergeCell ref="B118:F118"/>
    <mergeCell ref="B119:F119"/>
    <mergeCell ref="B120:F120"/>
    <mergeCell ref="C122:L122"/>
    <mergeCell ref="H124:L124"/>
    <mergeCell ref="B131:K131"/>
    <mergeCell ref="B127:C127"/>
    <mergeCell ref="D127:K127"/>
    <mergeCell ref="B128:C128"/>
    <mergeCell ref="D128:K128"/>
    <mergeCell ref="B134:K134"/>
    <mergeCell ref="B137:K137"/>
    <mergeCell ref="B139:L139"/>
    <mergeCell ref="B78:F78"/>
    <mergeCell ref="B79:F79"/>
    <mergeCell ref="C82:O82"/>
    <mergeCell ref="C83:L83"/>
    <mergeCell ref="C81:L81"/>
    <mergeCell ref="B117:F117"/>
    <mergeCell ref="B106:N106"/>
    <mergeCell ref="B108:F108"/>
    <mergeCell ref="B109:F109"/>
    <mergeCell ref="B110:F110"/>
    <mergeCell ref="C112:L112"/>
    <mergeCell ref="C113:L113"/>
    <mergeCell ref="B116:N116"/>
    <mergeCell ref="B107:F107"/>
    <mergeCell ref="C96:L96"/>
    <mergeCell ref="B99:N99"/>
    <mergeCell ref="B101:F101"/>
    <mergeCell ref="B102:F102"/>
    <mergeCell ref="B103:F103"/>
    <mergeCell ref="B100:F100"/>
    <mergeCell ref="C84:L84"/>
    <mergeCell ref="B87:N87"/>
    <mergeCell ref="B92:F92"/>
    <mergeCell ref="B93:F93"/>
    <mergeCell ref="B72:F72"/>
    <mergeCell ref="B73:F73"/>
    <mergeCell ref="B74:F74"/>
    <mergeCell ref="B75:F75"/>
    <mergeCell ref="B76:F76"/>
    <mergeCell ref="M75:N75"/>
    <mergeCell ref="L76:N76"/>
    <mergeCell ref="B77:F77"/>
    <mergeCell ref="B71:F71"/>
    <mergeCell ref="L77:N77"/>
    <mergeCell ref="B69:N69"/>
    <mergeCell ref="B70:F70"/>
    <mergeCell ref="K70:O70"/>
    <mergeCell ref="B52:F52"/>
    <mergeCell ref="B38:N38"/>
    <mergeCell ref="B39:F39"/>
    <mergeCell ref="B40:F40"/>
    <mergeCell ref="B41:F41"/>
    <mergeCell ref="B42:F42"/>
    <mergeCell ref="C44:L44"/>
    <mergeCell ref="C45:L45"/>
    <mergeCell ref="C46:L46"/>
    <mergeCell ref="B49:N49"/>
    <mergeCell ref="B50:F50"/>
    <mergeCell ref="B51:F51"/>
    <mergeCell ref="B53:F53"/>
    <mergeCell ref="C55:L55"/>
    <mergeCell ref="C56:L56"/>
    <mergeCell ref="C57:L57"/>
    <mergeCell ref="B60:N60"/>
    <mergeCell ref="B62:E62"/>
    <mergeCell ref="B63:E63"/>
    <mergeCell ref="B64:E64"/>
    <mergeCell ref="C66:L66"/>
    <mergeCell ref="C35:L35"/>
    <mergeCell ref="C20:L20"/>
    <mergeCell ref="B23:N23"/>
    <mergeCell ref="B24:F24"/>
    <mergeCell ref="B25:F25"/>
    <mergeCell ref="B26:F26"/>
    <mergeCell ref="B27:F27"/>
    <mergeCell ref="B28:F28"/>
    <mergeCell ref="B29:F29"/>
    <mergeCell ref="E31:F31"/>
    <mergeCell ref="C33:L33"/>
    <mergeCell ref="C34:L34"/>
    <mergeCell ref="C19:L19"/>
    <mergeCell ref="A2:O2"/>
    <mergeCell ref="B4:N4"/>
    <mergeCell ref="B5:O5"/>
    <mergeCell ref="B6:O6"/>
    <mergeCell ref="B10:N10"/>
    <mergeCell ref="B11:C11"/>
    <mergeCell ref="B12:C12"/>
    <mergeCell ref="B13:C13"/>
    <mergeCell ref="B14:C14"/>
    <mergeCell ref="B15:C15"/>
    <mergeCell ref="B16:C16"/>
  </mergeCells>
  <phoneticPr fontId="2"/>
  <conditionalFormatting sqref="J16">
    <cfRule type="expression" dxfId="0" priority="1" stopIfTrue="1">
      <formula>$D16=""</formula>
    </cfRule>
  </conditionalFormatting>
  <dataValidations count="1">
    <dataValidation type="list" allowBlank="1" showInputMessage="1" showErrorMessage="1" sqref="L137 L127:L128 L131 L142 F62:F64 L134">
      <formula1>"実施あり,実施なし"</formula1>
    </dataValidation>
  </dataValidations>
  <printOptions horizontalCentered="1"/>
  <pageMargins left="0.39370078740157483" right="0.19685039370078741" top="0.78740157480314965" bottom="0.59055118110236227" header="0" footer="0"/>
  <pageSetup paperSize="9" scale="72" fitToHeight="0" orientation="portrait" r:id="rId1"/>
  <headerFooter alignWithMargins="0"/>
  <rowBreaks count="1" manualBreakCount="1">
    <brk id="104"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vt:lpstr>
      <vt:lpstr>参考様式（保護なし）</vt:lpstr>
      <vt:lpstr>'参考様式（保護あり）'!Print_Area</vt:lpstr>
      <vt:lpstr>'参考様式（保護なし）'!Print_Area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埼玉県</cp:lastModifiedBy>
  <cp:lastPrinted>2021-09-17T01:49:22Z</cp:lastPrinted>
  <dcterms:created xsi:type="dcterms:W3CDTF">2009-03-13T05:20:50Z</dcterms:created>
  <dcterms:modified xsi:type="dcterms:W3CDTF">2021-09-17T01:49:47Z</dcterms:modified>
</cp:coreProperties>
</file>