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1\0014300福祉局\0014330長寿応援部\0014345介護保険課\2025(R7)_介護保険課\10_事業者指定担当\30_ケアマネ・介護福祉士資格補助\R8研修等支援要綱確認用\修正後\"/>
    </mc:Choice>
  </mc:AlternateContent>
  <xr:revisionPtr revIDLastSave="0" documentId="13_ncr:1_{08F1D25A-E463-4C5A-A8D1-259CC2D4FAE5}" xr6:coauthVersionLast="47" xr6:coauthVersionMax="47" xr10:uidLastSave="{00000000-0000-0000-0000-000000000000}"/>
  <bookViews>
    <workbookView xWindow="-108" yWindow="-108" windowWidth="23256" windowHeight="12456" xr2:uid="{00000000-000D-0000-FFFF-FFFF00000000}"/>
  </bookViews>
  <sheets>
    <sheet name="一覧" sheetId="1" r:id="rId1"/>
    <sheet name="リス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 l="1"/>
  <c r="M14" i="1"/>
  <c r="M15" i="1"/>
  <c r="M16" i="1"/>
  <c r="M17" i="1"/>
  <c r="M18" i="1"/>
  <c r="M19" i="1"/>
  <c r="M20" i="1"/>
  <c r="M21" i="1"/>
  <c r="M22" i="1"/>
  <c r="M23" i="1"/>
  <c r="M24" i="1"/>
  <c r="M25" i="1"/>
  <c r="M26" i="1"/>
  <c r="M27" i="1"/>
  <c r="M28" i="1"/>
  <c r="M29" i="1"/>
  <c r="M30" i="1"/>
  <c r="M31" i="1"/>
  <c r="M32" i="1"/>
  <c r="M34" i="1"/>
  <c r="M35" i="1"/>
  <c r="M36" i="1"/>
  <c r="M37" i="1"/>
  <c r="M38" i="1"/>
  <c r="M39" i="1"/>
  <c r="M40" i="1"/>
  <c r="M41" i="1"/>
  <c r="M42" i="1"/>
  <c r="M43" i="1"/>
  <c r="M44" i="1"/>
  <c r="M46" i="1"/>
  <c r="M12" i="1"/>
  <c r="L12" i="1"/>
  <c r="L42" i="1"/>
  <c r="L43" i="1"/>
  <c r="L44" i="1"/>
  <c r="L45" i="1"/>
  <c r="M45" i="1" s="1"/>
  <c r="L46" i="1"/>
  <c r="L31" i="1"/>
  <c r="L32" i="1"/>
  <c r="L33" i="1"/>
  <c r="M33" i="1" s="1"/>
  <c r="L34" i="1"/>
  <c r="L35" i="1"/>
  <c r="L36" i="1"/>
  <c r="L37" i="1"/>
  <c r="L38" i="1"/>
  <c r="L39" i="1"/>
  <c r="L40" i="1"/>
  <c r="L41" i="1"/>
  <c r="L11" i="1"/>
  <c r="M11" i="1" s="1"/>
  <c r="L13" i="1"/>
  <c r="L14" i="1"/>
  <c r="L15" i="1"/>
  <c r="L16" i="1"/>
  <c r="L17" i="1"/>
  <c r="L18" i="1"/>
  <c r="L19" i="1"/>
  <c r="L20" i="1"/>
  <c r="L21" i="1"/>
  <c r="L22" i="1"/>
  <c r="L23" i="1"/>
  <c r="L24" i="1"/>
  <c r="L25" i="1"/>
  <c r="L26" i="1"/>
  <c r="L27" i="1"/>
  <c r="L28" i="1"/>
  <c r="L29" i="1"/>
  <c r="L30" i="1"/>
  <c r="L5" i="1" l="1"/>
</calcChain>
</file>

<file path=xl/sharedStrings.xml><?xml version="1.0" encoding="utf-8"?>
<sst xmlns="http://schemas.openxmlformats.org/spreadsheetml/2006/main" count="34" uniqueCount="34">
  <si>
    <t>別紙１</t>
    <rPh sb="0" eb="2">
      <t>ベッシ</t>
    </rPh>
    <phoneticPr fontId="1"/>
  </si>
  <si>
    <t>A</t>
    <phoneticPr fontId="1"/>
  </si>
  <si>
    <t>B</t>
    <phoneticPr fontId="1"/>
  </si>
  <si>
    <t>対象職員氏名</t>
    <rPh sb="0" eb="2">
      <t>タイショウ</t>
    </rPh>
    <rPh sb="2" eb="4">
      <t>ショクイン</t>
    </rPh>
    <rPh sb="4" eb="6">
      <t>シメイ</t>
    </rPh>
    <phoneticPr fontId="1"/>
  </si>
  <si>
    <t>法人名</t>
    <rPh sb="0" eb="2">
      <t>ホウジン</t>
    </rPh>
    <rPh sb="2" eb="3">
      <t>メイ</t>
    </rPh>
    <phoneticPr fontId="1"/>
  </si>
  <si>
    <t>事業所名</t>
    <rPh sb="0" eb="3">
      <t>ジギョウショ</t>
    </rPh>
    <rPh sb="3" eb="4">
      <t>メイ</t>
    </rPh>
    <phoneticPr fontId="1"/>
  </si>
  <si>
    <t>補助額</t>
    <rPh sb="0" eb="2">
      <t>ホジョ</t>
    </rPh>
    <rPh sb="2" eb="3">
      <t>ガク</t>
    </rPh>
    <phoneticPr fontId="1"/>
  </si>
  <si>
    <t>(1,000円未満切り捨て)</t>
    <rPh sb="6" eb="7">
      <t>エン</t>
    </rPh>
    <rPh sb="7" eb="9">
      <t>ミマン</t>
    </rPh>
    <rPh sb="9" eb="10">
      <t>キ</t>
    </rPh>
    <rPh sb="11" eb="12">
      <t>ス</t>
    </rPh>
    <phoneticPr fontId="1"/>
  </si>
  <si>
    <t>介護支援専門員実務研修受講試験</t>
    <rPh sb="0" eb="2">
      <t>カイゴ</t>
    </rPh>
    <rPh sb="2" eb="4">
      <t>シエン</t>
    </rPh>
    <rPh sb="4" eb="7">
      <t>センモンイン</t>
    </rPh>
    <rPh sb="7" eb="9">
      <t>ジツム</t>
    </rPh>
    <rPh sb="9" eb="11">
      <t>ケンシュウ</t>
    </rPh>
    <rPh sb="11" eb="13">
      <t>ジュコウ</t>
    </rPh>
    <rPh sb="13" eb="15">
      <t>シケン</t>
    </rPh>
    <phoneticPr fontId="1"/>
  </si>
  <si>
    <t>介護支援専門員再研修</t>
    <rPh sb="0" eb="2">
      <t>カイゴ</t>
    </rPh>
    <rPh sb="2" eb="4">
      <t>シエン</t>
    </rPh>
    <rPh sb="4" eb="7">
      <t>センモンイン</t>
    </rPh>
    <rPh sb="7" eb="8">
      <t>サイ</t>
    </rPh>
    <rPh sb="8" eb="10">
      <t>ケンシュウ</t>
    </rPh>
    <phoneticPr fontId="1"/>
  </si>
  <si>
    <t>主任介護支援専門員研修</t>
    <rPh sb="0" eb="2">
      <t>シュニン</t>
    </rPh>
    <rPh sb="2" eb="4">
      <t>カイゴ</t>
    </rPh>
    <rPh sb="4" eb="6">
      <t>シエン</t>
    </rPh>
    <rPh sb="6" eb="9">
      <t>センモンイン</t>
    </rPh>
    <rPh sb="9" eb="11">
      <t>ケンシュウ</t>
    </rPh>
    <phoneticPr fontId="1"/>
  </si>
  <si>
    <t>主任介護支援専門員更新研修</t>
    <rPh sb="0" eb="2">
      <t>シュニン</t>
    </rPh>
    <rPh sb="2" eb="4">
      <t>カイゴ</t>
    </rPh>
    <rPh sb="4" eb="6">
      <t>シエン</t>
    </rPh>
    <rPh sb="6" eb="9">
      <t>センモンイン</t>
    </rPh>
    <rPh sb="9" eb="11">
      <t>コウシン</t>
    </rPh>
    <rPh sb="11" eb="13">
      <t>ケンシュウ</t>
    </rPh>
    <phoneticPr fontId="1"/>
  </si>
  <si>
    <t>介護福祉士国家試験</t>
    <rPh sb="0" eb="2">
      <t>カイゴ</t>
    </rPh>
    <rPh sb="2" eb="5">
      <t>フクシシ</t>
    </rPh>
    <rPh sb="5" eb="7">
      <t>コッカ</t>
    </rPh>
    <rPh sb="7" eb="9">
      <t>シケン</t>
    </rPh>
    <phoneticPr fontId="1"/>
  </si>
  <si>
    <t>介護支援専門員更新研修</t>
    <phoneticPr fontId="1"/>
  </si>
  <si>
    <t>介護支援専門員専門研修Ⅰ</t>
    <phoneticPr fontId="1"/>
  </si>
  <si>
    <t>介護支援専門員専門研修Ⅱ</t>
    <phoneticPr fontId="1"/>
  </si>
  <si>
    <t>令和８年度さいたま市介護支援専門員研修等支援事業補助金対象職員一覧</t>
    <rPh sb="0" eb="2">
      <t>レイワ</t>
    </rPh>
    <rPh sb="3" eb="5">
      <t>ネンド</t>
    </rPh>
    <rPh sb="9" eb="10">
      <t>シ</t>
    </rPh>
    <rPh sb="10" eb="17">
      <t>カイゴシエンセンモンイン</t>
    </rPh>
    <rPh sb="17" eb="19">
      <t>ケンシュウ</t>
    </rPh>
    <rPh sb="19" eb="20">
      <t>トウ</t>
    </rPh>
    <rPh sb="20" eb="22">
      <t>シエン</t>
    </rPh>
    <rPh sb="22" eb="24">
      <t>ジギョウ</t>
    </rPh>
    <rPh sb="24" eb="31">
      <t>ホジョキンタイショウショクイン</t>
    </rPh>
    <rPh sb="31" eb="33">
      <t>イチラン</t>
    </rPh>
    <phoneticPr fontId="1"/>
  </si>
  <si>
    <t>研修又は
試験の名称</t>
    <rPh sb="0" eb="2">
      <t>ケンシュウ</t>
    </rPh>
    <rPh sb="2" eb="3">
      <t>マタ</t>
    </rPh>
    <rPh sb="5" eb="7">
      <t>シケン</t>
    </rPh>
    <rPh sb="8" eb="10">
      <t>メイショウ</t>
    </rPh>
    <phoneticPr fontId="1"/>
  </si>
  <si>
    <t>事業所
所在区</t>
    <rPh sb="0" eb="2">
      <t>ジギョウ</t>
    </rPh>
    <rPh sb="2" eb="3">
      <t>ショ</t>
    </rPh>
    <rPh sb="4" eb="6">
      <t>ショザイ</t>
    </rPh>
    <rPh sb="6" eb="7">
      <t>ク</t>
    </rPh>
    <phoneticPr fontId="1"/>
  </si>
  <si>
    <t>介護支援専門員
登録番号
又は受験番号等</t>
    <rPh sb="0" eb="7">
      <t>カイゴシエンセンモンイン</t>
    </rPh>
    <rPh sb="8" eb="10">
      <t>トウロク</t>
    </rPh>
    <rPh sb="10" eb="12">
      <t>バンゴウ</t>
    </rPh>
    <rPh sb="13" eb="14">
      <t>マタ</t>
    </rPh>
    <rPh sb="15" eb="17">
      <t>ジュケン</t>
    </rPh>
    <rPh sb="17" eb="19">
      <t>バンゴウ</t>
    </rPh>
    <rPh sb="19" eb="20">
      <t>トウ</t>
    </rPh>
    <phoneticPr fontId="1"/>
  </si>
  <si>
    <t>A,Bの
少ない額</t>
    <rPh sb="5" eb="6">
      <t>スク</t>
    </rPh>
    <rPh sb="8" eb="9">
      <t>ガク</t>
    </rPh>
    <phoneticPr fontId="1"/>
  </si>
  <si>
    <t>研修受講
終了予定日
又は受験日</t>
    <rPh sb="0" eb="2">
      <t>ケンシュウ</t>
    </rPh>
    <rPh sb="2" eb="4">
      <t>ジュコウ</t>
    </rPh>
    <rPh sb="5" eb="7">
      <t>シュウリョウ</t>
    </rPh>
    <rPh sb="7" eb="9">
      <t>ヨテイ</t>
    </rPh>
    <rPh sb="9" eb="10">
      <t>ヒ</t>
    </rPh>
    <rPh sb="11" eb="12">
      <t>マタ</t>
    </rPh>
    <rPh sb="13" eb="15">
      <t>ジュケン</t>
    </rPh>
    <rPh sb="15" eb="16">
      <t>ビ</t>
    </rPh>
    <phoneticPr fontId="1"/>
  </si>
  <si>
    <t>他団体
補助の
有無</t>
    <rPh sb="0" eb="1">
      <t>タ</t>
    </rPh>
    <rPh sb="1" eb="3">
      <t>ダンタイ</t>
    </rPh>
    <rPh sb="4" eb="6">
      <t>ホジョ</t>
    </rPh>
    <rPh sb="8" eb="10">
      <t>ウム</t>
    </rPh>
    <phoneticPr fontId="1"/>
  </si>
  <si>
    <t>受講/受験
都道府県</t>
    <rPh sb="0" eb="2">
      <t>ジュコウ</t>
    </rPh>
    <rPh sb="3" eb="5">
      <t>ジュケン</t>
    </rPh>
    <rPh sb="6" eb="10">
      <t>トドウフケン</t>
    </rPh>
    <phoneticPr fontId="1"/>
  </si>
  <si>
    <t>事業者
負担額</t>
    <rPh sb="0" eb="3">
      <t>ジギョウシャ</t>
    </rPh>
    <rPh sb="4" eb="6">
      <t>フタン</t>
    </rPh>
    <rPh sb="6" eb="7">
      <t>ガク</t>
    </rPh>
    <phoneticPr fontId="1"/>
  </si>
  <si>
    <t>※受講料/受験料には、受講者が実施機関に支払う額を記入してください</t>
    <rPh sb="1" eb="4">
      <t>ジュコウリョウ</t>
    </rPh>
    <rPh sb="5" eb="8">
      <t>ジュケンリョウ</t>
    </rPh>
    <rPh sb="11" eb="14">
      <t>ジュコウシャ</t>
    </rPh>
    <rPh sb="15" eb="17">
      <t>ジッシ</t>
    </rPh>
    <rPh sb="17" eb="19">
      <t>キカン</t>
    </rPh>
    <rPh sb="20" eb="22">
      <t>シハラ</t>
    </rPh>
    <rPh sb="23" eb="24">
      <t>ガク</t>
    </rPh>
    <rPh sb="25" eb="27">
      <t>キニュウ</t>
    </rPh>
    <phoneticPr fontId="1"/>
  </si>
  <si>
    <t>補助
基準額</t>
    <rPh sb="0" eb="2">
      <t>ホジョ</t>
    </rPh>
    <rPh sb="3" eb="5">
      <t>キジュン</t>
    </rPh>
    <rPh sb="5" eb="6">
      <t>ガク</t>
    </rPh>
    <phoneticPr fontId="1"/>
  </si>
  <si>
    <t>研修受講状況
/試験結果</t>
    <rPh sb="0" eb="2">
      <t>ケンシュウ</t>
    </rPh>
    <rPh sb="2" eb="4">
      <t>ジュコウ</t>
    </rPh>
    <rPh sb="4" eb="6">
      <t>ジョウキョウ</t>
    </rPh>
    <rPh sb="8" eb="10">
      <t>シケン</t>
    </rPh>
    <rPh sb="10" eb="12">
      <t>ケッカ</t>
    </rPh>
    <phoneticPr fontId="1"/>
  </si>
  <si>
    <t>補助額合計</t>
    <rPh sb="0" eb="2">
      <t>ホジョ</t>
    </rPh>
    <rPh sb="2" eb="3">
      <t>ガク</t>
    </rPh>
    <rPh sb="3" eb="5">
      <t>ゴウケイ</t>
    </rPh>
    <phoneticPr fontId="1"/>
  </si>
  <si>
    <t>交付申請時記入欄</t>
    <rPh sb="0" eb="2">
      <t>コウフ</t>
    </rPh>
    <rPh sb="2" eb="4">
      <t>シンセイ</t>
    </rPh>
    <rPh sb="4" eb="5">
      <t>ジ</t>
    </rPh>
    <rPh sb="5" eb="7">
      <t>キニュウ</t>
    </rPh>
    <rPh sb="7" eb="8">
      <t>ラン</t>
    </rPh>
    <phoneticPr fontId="1"/>
  </si>
  <si>
    <t>実績報告時
記入欄</t>
    <rPh sb="0" eb="2">
      <t>ジッセキ</t>
    </rPh>
    <rPh sb="2" eb="4">
      <t>ホウコク</t>
    </rPh>
    <rPh sb="4" eb="5">
      <t>ジ</t>
    </rPh>
    <rPh sb="6" eb="8">
      <t>キニュウ</t>
    </rPh>
    <rPh sb="8" eb="9">
      <t>ラン</t>
    </rPh>
    <phoneticPr fontId="1"/>
  </si>
  <si>
    <t>研修修了・合格</t>
    <rPh sb="0" eb="2">
      <t>ケンシュウ</t>
    </rPh>
    <rPh sb="2" eb="4">
      <t>シュウリョウ</t>
    </rPh>
    <rPh sb="5" eb="7">
      <t>ゴウカク</t>
    </rPh>
    <phoneticPr fontId="1"/>
  </si>
  <si>
    <t>研修未了・不合格</t>
    <rPh sb="0" eb="2">
      <t>ケンシュウ</t>
    </rPh>
    <rPh sb="2" eb="4">
      <t>ミリョウ</t>
    </rPh>
    <rPh sb="5" eb="8">
      <t>フゴウカク</t>
    </rPh>
    <phoneticPr fontId="1"/>
  </si>
  <si>
    <t>受講料
/受験料
※</t>
    <rPh sb="0" eb="3">
      <t>ジュコウリョウ</t>
    </rPh>
    <rPh sb="5" eb="8">
      <t>ジュケンリョウ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</si>
</sst>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quot;▲ &quot;#,##0"/>
  </numFmts>
  <fonts count="6">
    <font>
      <sz val="11"/>
      <color theme="1"/>
      <name val="Yu Gothic"/>
      <family val="2"/>
      <scheme val="minor"/>
    </font>
    <font>
      <sz val="6"/>
      <name val="Yu Gothic"/>
      <family val="3"/>
      <charset val="128"/>
      <scheme val="minor"/>
    </font>
    <font>
      <sz val="11"/>
      <color theme="1"/>
      <name val="Yu Gothic"/>
      <family val="2"/>
      <scheme val="minor"/>
    </font>
    <font>
      <sz val="11"/>
      <name val="ＭＳ ゴシック"/>
      <family val="3"/>
      <charset val="128"/>
    </font>
    <font>
      <sz val="10"/>
      <name val="ＭＳ ゴシック"/>
      <family val="3"/>
      <charset val="128"/>
    </font>
    <font>
      <sz val="12"/>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46">
    <xf numFmtId="0" fontId="0" fillId="0" borderId="0" xfId="0"/>
    <xf numFmtId="0" fontId="0" fillId="2" borderId="6" xfId="0" applyFill="1" applyBorder="1"/>
    <xf numFmtId="0" fontId="0" fillId="2" borderId="6" xfId="0" applyFill="1" applyBorder="1" applyAlignment="1">
      <alignment horizontal="left" vertical="center" wrapText="1"/>
    </xf>
    <xf numFmtId="38" fontId="0" fillId="0" borderId="6" xfId="1" applyFont="1" applyBorder="1" applyAlignment="1"/>
    <xf numFmtId="0" fontId="0" fillId="0" borderId="6" xfId="0" applyBorder="1"/>
    <xf numFmtId="0" fontId="3" fillId="0" borderId="0" xfId="0" applyFont="1"/>
    <xf numFmtId="38" fontId="3" fillId="0" borderId="0" xfId="1" applyFont="1" applyAlignment="1"/>
    <xf numFmtId="38" fontId="3" fillId="0" borderId="0" xfId="1" applyFont="1" applyAlignment="1">
      <alignment horizontal="right"/>
    </xf>
    <xf numFmtId="0" fontId="3" fillId="0" borderId="0" xfId="0" applyFont="1" applyBorder="1"/>
    <xf numFmtId="38" fontId="3" fillId="0" borderId="0" xfId="1" applyFont="1" applyBorder="1" applyAlignment="1"/>
    <xf numFmtId="0" fontId="3" fillId="0" borderId="0" xfId="0" quotePrefix="1" applyFont="1" applyBorder="1" applyAlignment="1">
      <alignment horizont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3" fillId="0" borderId="5" xfId="0" applyFont="1" applyBorder="1" applyProtection="1">
      <protection locked="0"/>
    </xf>
    <xf numFmtId="0" fontId="3" fillId="0" borderId="6" xfId="0" applyFont="1" applyBorder="1" applyAlignment="1" applyProtection="1">
      <alignment shrinkToFit="1"/>
      <protection locked="0"/>
    </xf>
    <xf numFmtId="176" fontId="3" fillId="0" borderId="5" xfId="0" applyNumberFormat="1" applyFont="1" applyBorder="1" applyProtection="1">
      <protection locked="0"/>
    </xf>
    <xf numFmtId="177" fontId="3" fillId="0" borderId="5" xfId="0" applyNumberFormat="1" applyFont="1" applyBorder="1" applyProtection="1">
      <protection locked="0"/>
    </xf>
    <xf numFmtId="0" fontId="3" fillId="0" borderId="6" xfId="0" applyFont="1" applyBorder="1" applyAlignment="1">
      <alignment vertical="center"/>
    </xf>
    <xf numFmtId="0" fontId="3" fillId="0" borderId="6" xfId="0" applyFont="1" applyBorder="1" applyProtection="1">
      <protection locked="0"/>
    </xf>
    <xf numFmtId="176" fontId="3" fillId="0" borderId="6" xfId="0" applyNumberFormat="1" applyFont="1" applyBorder="1" applyProtection="1">
      <protection locked="0"/>
    </xf>
    <xf numFmtId="177" fontId="3" fillId="0" borderId="6" xfId="0" applyNumberFormat="1" applyFont="1" applyBorder="1" applyProtection="1">
      <protection locked="0"/>
    </xf>
    <xf numFmtId="0" fontId="3" fillId="0" borderId="5" xfId="0" applyFont="1" applyBorder="1" applyAlignment="1" applyProtection="1">
      <alignment shrinkToFit="1"/>
      <protection locked="0"/>
    </xf>
    <xf numFmtId="0" fontId="4" fillId="3" borderId="2" xfId="0" applyFont="1" applyFill="1" applyBorder="1" applyAlignment="1">
      <alignment horizontal="center" vertical="center" wrapText="1"/>
    </xf>
    <xf numFmtId="38" fontId="4" fillId="3" borderId="2" xfId="1" applyFont="1" applyFill="1" applyBorder="1" applyAlignment="1">
      <alignment horizontal="center" vertical="center" wrapText="1"/>
    </xf>
    <xf numFmtId="38" fontId="4" fillId="3" borderId="2" xfId="1" applyFont="1" applyFill="1" applyBorder="1" applyAlignment="1">
      <alignment horizontal="center" vertical="center"/>
    </xf>
    <xf numFmtId="0" fontId="4" fillId="3" borderId="4" xfId="0" applyFont="1" applyFill="1" applyBorder="1" applyAlignment="1">
      <alignment horizontal="center" vertical="center" wrapText="1"/>
    </xf>
    <xf numFmtId="38" fontId="4" fillId="3" borderId="4" xfId="1" applyFont="1" applyFill="1" applyBorder="1" applyAlignment="1">
      <alignment horizontal="center" vertical="center"/>
    </xf>
    <xf numFmtId="38" fontId="4" fillId="3" borderId="4" xfId="1" applyFont="1" applyFill="1" applyBorder="1" applyAlignment="1">
      <alignment horizontal="center" vertical="center" wrapText="1"/>
    </xf>
    <xf numFmtId="0" fontId="3" fillId="0" borderId="0" xfId="0" applyFont="1" applyAlignment="1">
      <alignment horizontal="center"/>
    </xf>
    <xf numFmtId="0" fontId="3" fillId="4" borderId="2" xfId="0" applyFont="1" applyFill="1" applyBorder="1" applyAlignment="1">
      <alignment horizontal="center" wrapText="1"/>
    </xf>
    <xf numFmtId="177" fontId="3" fillId="0" borderId="5" xfId="1" applyNumberFormat="1" applyFont="1" applyBorder="1" applyAlignment="1" applyProtection="1"/>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xf>
    <xf numFmtId="0" fontId="3" fillId="0" borderId="0" xfId="0" applyFont="1" applyAlignment="1">
      <alignment horizontal="right"/>
    </xf>
    <xf numFmtId="0" fontId="5" fillId="0" borderId="1" xfId="0" applyFont="1" applyBorder="1" applyAlignment="1" applyProtection="1">
      <alignment horizontal="center"/>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38" fontId="3" fillId="0" borderId="7" xfId="1" applyNumberFormat="1" applyFont="1" applyBorder="1" applyAlignment="1">
      <alignment horizontal="right"/>
    </xf>
    <xf numFmtId="38" fontId="3" fillId="0" borderId="8" xfId="1" applyNumberFormat="1" applyFont="1" applyBorder="1" applyAlignment="1">
      <alignment horizontal="right"/>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zoomScaleNormal="100" workbookViewId="0">
      <pane ySplit="10" topLeftCell="A11" activePane="bottomLeft" state="frozen"/>
      <selection pane="bottomLeft" activeCell="F11" sqref="F11"/>
    </sheetView>
  </sheetViews>
  <sheetFormatPr defaultColWidth="8.59765625" defaultRowHeight="13.2"/>
  <cols>
    <col min="1" max="1" width="4.296875" style="5" customWidth="1"/>
    <col min="2" max="2" width="16.19921875" style="5" customWidth="1"/>
    <col min="3" max="3" width="24.796875" style="5" customWidth="1"/>
    <col min="4" max="4" width="7.19921875" style="5" bestFit="1" customWidth="1"/>
    <col min="5" max="5" width="15" style="5" bestFit="1" customWidth="1"/>
    <col min="6" max="6" width="25" style="5" customWidth="1"/>
    <col min="7" max="7" width="10.296875" style="5" customWidth="1"/>
    <col min="8" max="8" width="10.8984375" style="5" bestFit="1" customWidth="1"/>
    <col min="9" max="9" width="10.19921875" style="5" bestFit="1" customWidth="1"/>
    <col min="10" max="11" width="8.69921875" style="5" customWidth="1"/>
    <col min="12" max="13" width="8.69921875" style="6" customWidth="1"/>
    <col min="14" max="14" width="13" style="5" bestFit="1" customWidth="1"/>
    <col min="15" max="15" width="18.69921875" style="5" customWidth="1"/>
    <col min="16" max="16384" width="8.59765625" style="5"/>
  </cols>
  <sheetData>
    <row r="1" spans="1:14">
      <c r="A1" s="5" t="s">
        <v>0</v>
      </c>
    </row>
    <row r="3" spans="1:14">
      <c r="A3" s="5" t="s">
        <v>16</v>
      </c>
    </row>
    <row r="4" spans="1:14" ht="13.8" thickBot="1"/>
    <row r="5" spans="1:14" ht="18" customHeight="1" thickBot="1">
      <c r="A5" s="35" t="s">
        <v>4</v>
      </c>
      <c r="B5" s="35"/>
      <c r="C5" s="36"/>
      <c r="D5" s="36"/>
      <c r="E5" s="36"/>
      <c r="K5" s="7" t="s">
        <v>28</v>
      </c>
      <c r="L5" s="41">
        <f>ROUNDDOWN(SUM(M11:M30),-3)</f>
        <v>0</v>
      </c>
      <c r="M5" s="42"/>
    </row>
    <row r="6" spans="1:14">
      <c r="J6" s="8"/>
      <c r="M6" s="7" t="s">
        <v>7</v>
      </c>
    </row>
    <row r="7" spans="1:14">
      <c r="J7" s="8"/>
      <c r="K7" s="10"/>
      <c r="L7" s="9"/>
      <c r="N7" s="8"/>
    </row>
    <row r="8" spans="1:14" s="30" customFormat="1" ht="26.4">
      <c r="B8" s="43" t="s">
        <v>29</v>
      </c>
      <c r="C8" s="44"/>
      <c r="D8" s="44"/>
      <c r="E8" s="44"/>
      <c r="F8" s="44"/>
      <c r="G8" s="44"/>
      <c r="H8" s="44"/>
      <c r="I8" s="44"/>
      <c r="J8" s="44"/>
      <c r="K8" s="44"/>
      <c r="L8" s="44"/>
      <c r="M8" s="45"/>
      <c r="N8" s="31" t="s">
        <v>30</v>
      </c>
    </row>
    <row r="9" spans="1:14" s="12" customFormat="1" ht="24">
      <c r="A9" s="11"/>
      <c r="B9" s="37" t="s">
        <v>3</v>
      </c>
      <c r="C9" s="39" t="s">
        <v>5</v>
      </c>
      <c r="D9" s="37" t="s">
        <v>18</v>
      </c>
      <c r="E9" s="37" t="s">
        <v>19</v>
      </c>
      <c r="F9" s="37" t="s">
        <v>17</v>
      </c>
      <c r="G9" s="37" t="s">
        <v>23</v>
      </c>
      <c r="H9" s="37" t="s">
        <v>21</v>
      </c>
      <c r="I9" s="37" t="s">
        <v>22</v>
      </c>
      <c r="J9" s="37" t="s">
        <v>33</v>
      </c>
      <c r="K9" s="24" t="s">
        <v>24</v>
      </c>
      <c r="L9" s="25" t="s">
        <v>26</v>
      </c>
      <c r="M9" s="26" t="s">
        <v>6</v>
      </c>
      <c r="N9" s="33" t="s">
        <v>27</v>
      </c>
    </row>
    <row r="10" spans="1:14" s="12" customFormat="1" ht="24.6" thickBot="1">
      <c r="A10" s="13"/>
      <c r="B10" s="38"/>
      <c r="C10" s="40"/>
      <c r="D10" s="40"/>
      <c r="E10" s="38"/>
      <c r="F10" s="40"/>
      <c r="G10" s="38"/>
      <c r="H10" s="38"/>
      <c r="I10" s="38"/>
      <c r="J10" s="38"/>
      <c r="K10" s="27" t="s">
        <v>1</v>
      </c>
      <c r="L10" s="28" t="s">
        <v>2</v>
      </c>
      <c r="M10" s="29" t="s">
        <v>20</v>
      </c>
      <c r="N10" s="34"/>
    </row>
    <row r="11" spans="1:14" ht="13.8" thickTop="1">
      <c r="A11" s="14">
        <v>1</v>
      </c>
      <c r="B11" s="15"/>
      <c r="C11" s="15"/>
      <c r="D11" s="15"/>
      <c r="E11" s="15"/>
      <c r="F11" s="16"/>
      <c r="G11" s="15"/>
      <c r="H11" s="17"/>
      <c r="I11" s="15"/>
      <c r="J11" s="18"/>
      <c r="K11" s="18"/>
      <c r="L11" s="32" t="str">
        <f>IFERROR(VLOOKUP(F11,リスト!$B$2:$C$9,2,FALSE),"")</f>
        <v/>
      </c>
      <c r="M11" s="32">
        <f>IF(OR(N11="",N11=リスト!$E$2),MIN(K11,L11),0)</f>
        <v>0</v>
      </c>
      <c r="N11" s="23"/>
    </row>
    <row r="12" spans="1:14">
      <c r="A12" s="19">
        <v>2</v>
      </c>
      <c r="B12" s="20"/>
      <c r="C12" s="20"/>
      <c r="D12" s="15"/>
      <c r="E12" s="20"/>
      <c r="F12" s="16"/>
      <c r="G12" s="20"/>
      <c r="H12" s="21"/>
      <c r="I12" s="20"/>
      <c r="J12" s="22"/>
      <c r="K12" s="18"/>
      <c r="L12" s="32" t="str">
        <f>IFERROR(VLOOKUP(F12,リスト!$B$2:$C$9,2,FALSE),"")</f>
        <v/>
      </c>
      <c r="M12" s="32">
        <f>IF(OR(N12="",N12=リスト!$E$2),MIN(K12,L12),0)</f>
        <v>0</v>
      </c>
      <c r="N12" s="16"/>
    </row>
    <row r="13" spans="1:14">
      <c r="A13" s="19">
        <v>3</v>
      </c>
      <c r="B13" s="20"/>
      <c r="C13" s="20"/>
      <c r="D13" s="15"/>
      <c r="E13" s="20"/>
      <c r="F13" s="16"/>
      <c r="G13" s="20"/>
      <c r="H13" s="21"/>
      <c r="I13" s="20"/>
      <c r="J13" s="22"/>
      <c r="K13" s="18"/>
      <c r="L13" s="32" t="str">
        <f>IFERROR(VLOOKUP(F13,リスト!$B$2:$C$9,2,FALSE),"")</f>
        <v/>
      </c>
      <c r="M13" s="32">
        <f>IF(OR(N13="",N13=リスト!$E$2),MIN(K13,L13),0)</f>
        <v>0</v>
      </c>
      <c r="N13" s="16"/>
    </row>
    <row r="14" spans="1:14">
      <c r="A14" s="19">
        <v>4</v>
      </c>
      <c r="B14" s="20"/>
      <c r="C14" s="20"/>
      <c r="D14" s="15"/>
      <c r="E14" s="20"/>
      <c r="F14" s="23"/>
      <c r="G14" s="20"/>
      <c r="H14" s="21"/>
      <c r="I14" s="20"/>
      <c r="J14" s="22"/>
      <c r="K14" s="18"/>
      <c r="L14" s="32" t="str">
        <f>IFERROR(VLOOKUP(F14,リスト!$B$2:$C$9,2,FALSE),"")</f>
        <v/>
      </c>
      <c r="M14" s="32">
        <f>IF(OR(N14="",N14=リスト!$E$2),MIN(K14,L14),0)</f>
        <v>0</v>
      </c>
      <c r="N14" s="16"/>
    </row>
    <row r="15" spans="1:14">
      <c r="A15" s="19">
        <v>5</v>
      </c>
      <c r="B15" s="20"/>
      <c r="C15" s="20"/>
      <c r="D15" s="15"/>
      <c r="E15" s="20"/>
      <c r="F15" s="23"/>
      <c r="G15" s="20"/>
      <c r="H15" s="21"/>
      <c r="I15" s="20"/>
      <c r="J15" s="22"/>
      <c r="K15" s="18"/>
      <c r="L15" s="32" t="str">
        <f>IFERROR(VLOOKUP(F15,リスト!$B$2:$C$9,2,FALSE),"")</f>
        <v/>
      </c>
      <c r="M15" s="32">
        <f>IF(OR(N15="",N15=リスト!$E$2),MIN(K15,L15),0)</f>
        <v>0</v>
      </c>
      <c r="N15" s="16"/>
    </row>
    <row r="16" spans="1:14">
      <c r="A16" s="19">
        <v>6</v>
      </c>
      <c r="B16" s="20"/>
      <c r="C16" s="20"/>
      <c r="D16" s="15"/>
      <c r="E16" s="20"/>
      <c r="F16" s="23"/>
      <c r="G16" s="20"/>
      <c r="H16" s="21"/>
      <c r="I16" s="20"/>
      <c r="J16" s="22"/>
      <c r="K16" s="18"/>
      <c r="L16" s="32" t="str">
        <f>IFERROR(VLOOKUP(F16,リスト!$B$2:$C$9,2,FALSE),"")</f>
        <v/>
      </c>
      <c r="M16" s="32">
        <f>IF(OR(N16="",N16=リスト!$E$2),MIN(K16,L16),0)</f>
        <v>0</v>
      </c>
      <c r="N16" s="16"/>
    </row>
    <row r="17" spans="1:14">
      <c r="A17" s="19">
        <v>7</v>
      </c>
      <c r="B17" s="20"/>
      <c r="C17" s="20"/>
      <c r="D17" s="15"/>
      <c r="E17" s="20"/>
      <c r="F17" s="23"/>
      <c r="G17" s="20"/>
      <c r="H17" s="21"/>
      <c r="I17" s="20"/>
      <c r="J17" s="22"/>
      <c r="K17" s="18"/>
      <c r="L17" s="32" t="str">
        <f>IFERROR(VLOOKUP(F17,リスト!$B$2:$C$9,2,FALSE),"")</f>
        <v/>
      </c>
      <c r="M17" s="32">
        <f>IF(OR(N17="",N17=リスト!$E$2),MIN(K17,L17),0)</f>
        <v>0</v>
      </c>
      <c r="N17" s="16"/>
    </row>
    <row r="18" spans="1:14">
      <c r="A18" s="19">
        <v>8</v>
      </c>
      <c r="B18" s="20"/>
      <c r="C18" s="20"/>
      <c r="D18" s="15"/>
      <c r="E18" s="20"/>
      <c r="F18" s="23"/>
      <c r="G18" s="20"/>
      <c r="H18" s="21"/>
      <c r="I18" s="20"/>
      <c r="J18" s="22"/>
      <c r="K18" s="18"/>
      <c r="L18" s="32" t="str">
        <f>IFERROR(VLOOKUP(F18,リスト!$B$2:$C$9,2,FALSE),"")</f>
        <v/>
      </c>
      <c r="M18" s="32">
        <f>IF(OR(N18="",N18=リスト!$E$2),MIN(K18,L18),0)</f>
        <v>0</v>
      </c>
      <c r="N18" s="16"/>
    </row>
    <row r="19" spans="1:14">
      <c r="A19" s="19">
        <v>9</v>
      </c>
      <c r="B19" s="20"/>
      <c r="C19" s="20"/>
      <c r="D19" s="15"/>
      <c r="E19" s="20"/>
      <c r="F19" s="23"/>
      <c r="G19" s="20"/>
      <c r="H19" s="21"/>
      <c r="I19" s="20"/>
      <c r="J19" s="22"/>
      <c r="K19" s="18"/>
      <c r="L19" s="32" t="str">
        <f>IFERROR(VLOOKUP(F19,リスト!$B$2:$C$9,2,FALSE),"")</f>
        <v/>
      </c>
      <c r="M19" s="32">
        <f>IF(OR(N19="",N19=リスト!$E$2),MIN(K19,L19),0)</f>
        <v>0</v>
      </c>
      <c r="N19" s="16"/>
    </row>
    <row r="20" spans="1:14">
      <c r="A20" s="19">
        <v>10</v>
      </c>
      <c r="B20" s="20"/>
      <c r="C20" s="20"/>
      <c r="D20" s="15"/>
      <c r="E20" s="20"/>
      <c r="F20" s="23"/>
      <c r="G20" s="20"/>
      <c r="H20" s="21"/>
      <c r="I20" s="20"/>
      <c r="J20" s="22"/>
      <c r="K20" s="18"/>
      <c r="L20" s="32" t="str">
        <f>IFERROR(VLOOKUP(F20,リスト!$B$2:$C$9,2,FALSE),"")</f>
        <v/>
      </c>
      <c r="M20" s="32">
        <f>IF(OR(N20="",N20=リスト!$E$2),MIN(K20,L20),0)</f>
        <v>0</v>
      </c>
      <c r="N20" s="16"/>
    </row>
    <row r="21" spans="1:14">
      <c r="A21" s="19">
        <v>11</v>
      </c>
      <c r="B21" s="20"/>
      <c r="C21" s="20"/>
      <c r="D21" s="15"/>
      <c r="E21" s="20"/>
      <c r="F21" s="23"/>
      <c r="G21" s="20"/>
      <c r="H21" s="21"/>
      <c r="I21" s="20"/>
      <c r="J21" s="22"/>
      <c r="K21" s="18"/>
      <c r="L21" s="32" t="str">
        <f>IFERROR(VLOOKUP(F21,リスト!$B$2:$C$9,2,FALSE),"")</f>
        <v/>
      </c>
      <c r="M21" s="32">
        <f>IF(OR(N21="",N21=リスト!$E$2),MIN(K21,L21),0)</f>
        <v>0</v>
      </c>
      <c r="N21" s="16"/>
    </row>
    <row r="22" spans="1:14">
      <c r="A22" s="19">
        <v>12</v>
      </c>
      <c r="B22" s="20"/>
      <c r="C22" s="20"/>
      <c r="D22" s="15"/>
      <c r="E22" s="20"/>
      <c r="F22" s="23"/>
      <c r="G22" s="20"/>
      <c r="H22" s="21"/>
      <c r="I22" s="20"/>
      <c r="J22" s="22"/>
      <c r="K22" s="18"/>
      <c r="L22" s="32" t="str">
        <f>IFERROR(VLOOKUP(F22,リスト!$B$2:$C$9,2,FALSE),"")</f>
        <v/>
      </c>
      <c r="M22" s="32">
        <f>IF(OR(N22="",N22=リスト!$E$2),MIN(K22,L22),0)</f>
        <v>0</v>
      </c>
      <c r="N22" s="16"/>
    </row>
    <row r="23" spans="1:14">
      <c r="A23" s="19">
        <v>13</v>
      </c>
      <c r="B23" s="20"/>
      <c r="C23" s="20"/>
      <c r="D23" s="15"/>
      <c r="E23" s="20"/>
      <c r="F23" s="23"/>
      <c r="G23" s="20"/>
      <c r="H23" s="21"/>
      <c r="I23" s="20"/>
      <c r="J23" s="22"/>
      <c r="K23" s="18"/>
      <c r="L23" s="32" t="str">
        <f>IFERROR(VLOOKUP(F23,リスト!$B$2:$C$9,2,FALSE),"")</f>
        <v/>
      </c>
      <c r="M23" s="32">
        <f>IF(OR(N23="",N23=リスト!$E$2),MIN(K23,L23),0)</f>
        <v>0</v>
      </c>
      <c r="N23" s="16"/>
    </row>
    <row r="24" spans="1:14">
      <c r="A24" s="19">
        <v>14</v>
      </c>
      <c r="B24" s="20"/>
      <c r="C24" s="20"/>
      <c r="D24" s="15"/>
      <c r="E24" s="20"/>
      <c r="F24" s="23"/>
      <c r="G24" s="20"/>
      <c r="H24" s="21"/>
      <c r="I24" s="20"/>
      <c r="J24" s="22"/>
      <c r="K24" s="18"/>
      <c r="L24" s="32" t="str">
        <f>IFERROR(VLOOKUP(F24,リスト!$B$2:$C$9,2,FALSE),"")</f>
        <v/>
      </c>
      <c r="M24" s="32">
        <f>IF(OR(N24="",N24=リスト!$E$2),MIN(K24,L24),0)</f>
        <v>0</v>
      </c>
      <c r="N24" s="16"/>
    </row>
    <row r="25" spans="1:14">
      <c r="A25" s="19">
        <v>15</v>
      </c>
      <c r="B25" s="20"/>
      <c r="C25" s="20"/>
      <c r="D25" s="15"/>
      <c r="E25" s="20"/>
      <c r="F25" s="23"/>
      <c r="G25" s="20"/>
      <c r="H25" s="21"/>
      <c r="I25" s="20"/>
      <c r="J25" s="22"/>
      <c r="K25" s="22"/>
      <c r="L25" s="32" t="str">
        <f>IFERROR(VLOOKUP(F25,リスト!$B$2:$C$9,2,FALSE),"")</f>
        <v/>
      </c>
      <c r="M25" s="32">
        <f>IF(OR(N25="",N25=リスト!$E$2),MIN(K25,L25),0)</f>
        <v>0</v>
      </c>
      <c r="N25" s="16"/>
    </row>
    <row r="26" spans="1:14">
      <c r="A26" s="19">
        <v>16</v>
      </c>
      <c r="B26" s="20"/>
      <c r="C26" s="20"/>
      <c r="D26" s="15"/>
      <c r="E26" s="20"/>
      <c r="F26" s="23"/>
      <c r="G26" s="20"/>
      <c r="H26" s="21"/>
      <c r="I26" s="20"/>
      <c r="J26" s="22"/>
      <c r="K26" s="22"/>
      <c r="L26" s="32" t="str">
        <f>IFERROR(VLOOKUP(F26,リスト!$B$2:$C$9,2,FALSE),"")</f>
        <v/>
      </c>
      <c r="M26" s="32">
        <f>IF(OR(N26="",N26=リスト!$E$2),MIN(K26,L26),0)</f>
        <v>0</v>
      </c>
      <c r="N26" s="16"/>
    </row>
    <row r="27" spans="1:14">
      <c r="A27" s="19">
        <v>17</v>
      </c>
      <c r="B27" s="20"/>
      <c r="C27" s="20"/>
      <c r="D27" s="15"/>
      <c r="E27" s="20"/>
      <c r="F27" s="23"/>
      <c r="G27" s="20"/>
      <c r="H27" s="21"/>
      <c r="I27" s="20"/>
      <c r="J27" s="22"/>
      <c r="K27" s="22"/>
      <c r="L27" s="32" t="str">
        <f>IFERROR(VLOOKUP(F27,リスト!$B$2:$C$9,2,FALSE),"")</f>
        <v/>
      </c>
      <c r="M27" s="32">
        <f>IF(OR(N27="",N27=リスト!$E$2),MIN(K27,L27),0)</f>
        <v>0</v>
      </c>
      <c r="N27" s="16"/>
    </row>
    <row r="28" spans="1:14">
      <c r="A28" s="19">
        <v>18</v>
      </c>
      <c r="B28" s="20"/>
      <c r="C28" s="20"/>
      <c r="D28" s="15"/>
      <c r="E28" s="20"/>
      <c r="F28" s="23"/>
      <c r="G28" s="20"/>
      <c r="H28" s="21"/>
      <c r="I28" s="20"/>
      <c r="J28" s="22"/>
      <c r="K28" s="22"/>
      <c r="L28" s="32" t="str">
        <f>IFERROR(VLOOKUP(F28,リスト!$B$2:$C$9,2,FALSE),"")</f>
        <v/>
      </c>
      <c r="M28" s="32">
        <f>IF(OR(N28="",N28=リスト!$E$2),MIN(K28,L28),0)</f>
        <v>0</v>
      </c>
      <c r="N28" s="16"/>
    </row>
    <row r="29" spans="1:14">
      <c r="A29" s="19">
        <v>19</v>
      </c>
      <c r="B29" s="20"/>
      <c r="C29" s="20"/>
      <c r="D29" s="15"/>
      <c r="E29" s="20"/>
      <c r="F29" s="23"/>
      <c r="G29" s="20"/>
      <c r="H29" s="21"/>
      <c r="I29" s="20"/>
      <c r="J29" s="22"/>
      <c r="K29" s="22"/>
      <c r="L29" s="32" t="str">
        <f>IFERROR(VLOOKUP(F29,リスト!$B$2:$C$9,2,FALSE),"")</f>
        <v/>
      </c>
      <c r="M29" s="32">
        <f>IF(OR(N29="",N29=リスト!$E$2),MIN(K29,L29),0)</f>
        <v>0</v>
      </c>
      <c r="N29" s="16"/>
    </row>
    <row r="30" spans="1:14">
      <c r="A30" s="19">
        <v>20</v>
      </c>
      <c r="B30" s="20"/>
      <c r="C30" s="20"/>
      <c r="D30" s="15"/>
      <c r="E30" s="20"/>
      <c r="F30" s="23"/>
      <c r="G30" s="20"/>
      <c r="H30" s="21"/>
      <c r="I30" s="20"/>
      <c r="J30" s="22"/>
      <c r="K30" s="22"/>
      <c r="L30" s="32" t="str">
        <f>IFERROR(VLOOKUP(F30,リスト!$B$2:$C$9,2,FALSE),"")</f>
        <v/>
      </c>
      <c r="M30" s="32">
        <f>IF(OR(N30="",N30=リスト!$E$2),MIN(K30,L30),0)</f>
        <v>0</v>
      </c>
      <c r="N30" s="16"/>
    </row>
    <row r="31" spans="1:14">
      <c r="A31" s="19">
        <v>21</v>
      </c>
      <c r="B31" s="20"/>
      <c r="C31" s="20"/>
      <c r="D31" s="15"/>
      <c r="E31" s="20"/>
      <c r="F31" s="23"/>
      <c r="G31" s="20"/>
      <c r="H31" s="21"/>
      <c r="I31" s="20"/>
      <c r="J31" s="22"/>
      <c r="K31" s="22"/>
      <c r="L31" s="32" t="str">
        <f>IFERROR(VLOOKUP(F31,リスト!$B$2:$C$9,2,FALSE),"")</f>
        <v/>
      </c>
      <c r="M31" s="32">
        <f>IF(OR(N31="",N31=リスト!$E$2),MIN(K31,L31),0)</f>
        <v>0</v>
      </c>
      <c r="N31" s="16"/>
    </row>
    <row r="32" spans="1:14">
      <c r="A32" s="19">
        <v>22</v>
      </c>
      <c r="B32" s="20"/>
      <c r="C32" s="20"/>
      <c r="D32" s="15"/>
      <c r="E32" s="20"/>
      <c r="F32" s="23"/>
      <c r="G32" s="20"/>
      <c r="H32" s="21"/>
      <c r="I32" s="20"/>
      <c r="J32" s="22"/>
      <c r="K32" s="22"/>
      <c r="L32" s="32" t="str">
        <f>IFERROR(VLOOKUP(F32,リスト!$B$2:$C$9,2,FALSE),"")</f>
        <v/>
      </c>
      <c r="M32" s="32">
        <f>IF(OR(N32="",N32=リスト!$E$2),MIN(K32,L32),0)</f>
        <v>0</v>
      </c>
      <c r="N32" s="16"/>
    </row>
    <row r="33" spans="1:14">
      <c r="A33" s="19">
        <v>23</v>
      </c>
      <c r="B33" s="20"/>
      <c r="C33" s="20"/>
      <c r="D33" s="15"/>
      <c r="E33" s="20"/>
      <c r="F33" s="23"/>
      <c r="G33" s="20"/>
      <c r="H33" s="21"/>
      <c r="I33" s="20"/>
      <c r="J33" s="22"/>
      <c r="K33" s="22"/>
      <c r="L33" s="32" t="str">
        <f>IFERROR(VLOOKUP(F33,リスト!$B$2:$C$9,2,FALSE),"")</f>
        <v/>
      </c>
      <c r="M33" s="32">
        <f>IF(OR(N33="",N33=リスト!$E$2),MIN(K33,L33),0)</f>
        <v>0</v>
      </c>
      <c r="N33" s="16"/>
    </row>
    <row r="34" spans="1:14">
      <c r="A34" s="19">
        <v>24</v>
      </c>
      <c r="B34" s="20"/>
      <c r="C34" s="20"/>
      <c r="D34" s="15"/>
      <c r="E34" s="20"/>
      <c r="F34" s="23"/>
      <c r="G34" s="20"/>
      <c r="H34" s="21"/>
      <c r="I34" s="20"/>
      <c r="J34" s="22"/>
      <c r="K34" s="22"/>
      <c r="L34" s="32" t="str">
        <f>IFERROR(VLOOKUP(F34,リスト!$B$2:$C$9,2,FALSE),"")</f>
        <v/>
      </c>
      <c r="M34" s="32">
        <f>IF(OR(N34="",N34=リスト!$E$2),MIN(K34,L34),0)</f>
        <v>0</v>
      </c>
      <c r="N34" s="16"/>
    </row>
    <row r="35" spans="1:14">
      <c r="A35" s="19">
        <v>25</v>
      </c>
      <c r="B35" s="20"/>
      <c r="C35" s="20"/>
      <c r="D35" s="15"/>
      <c r="E35" s="20"/>
      <c r="F35" s="23"/>
      <c r="G35" s="20"/>
      <c r="H35" s="21"/>
      <c r="I35" s="20"/>
      <c r="J35" s="22"/>
      <c r="K35" s="22"/>
      <c r="L35" s="32" t="str">
        <f>IFERROR(VLOOKUP(F35,リスト!$B$2:$C$9,2,FALSE),"")</f>
        <v/>
      </c>
      <c r="M35" s="32">
        <f>IF(OR(N35="",N35=リスト!$E$2),MIN(K35,L35),0)</f>
        <v>0</v>
      </c>
      <c r="N35" s="16"/>
    </row>
    <row r="36" spans="1:14">
      <c r="A36" s="19">
        <v>26</v>
      </c>
      <c r="B36" s="20"/>
      <c r="C36" s="20"/>
      <c r="D36" s="15"/>
      <c r="E36" s="20"/>
      <c r="F36" s="23"/>
      <c r="G36" s="20"/>
      <c r="H36" s="21"/>
      <c r="I36" s="20"/>
      <c r="J36" s="22"/>
      <c r="K36" s="22"/>
      <c r="L36" s="32" t="str">
        <f>IFERROR(VLOOKUP(F36,リスト!$B$2:$C$9,2,FALSE),"")</f>
        <v/>
      </c>
      <c r="M36" s="32">
        <f>IF(OR(N36="",N36=リスト!$E$2),MIN(K36,L36),0)</f>
        <v>0</v>
      </c>
      <c r="N36" s="16"/>
    </row>
    <row r="37" spans="1:14">
      <c r="A37" s="19">
        <v>27</v>
      </c>
      <c r="B37" s="20"/>
      <c r="C37" s="20"/>
      <c r="D37" s="15"/>
      <c r="E37" s="20"/>
      <c r="F37" s="23"/>
      <c r="G37" s="20"/>
      <c r="H37" s="21"/>
      <c r="I37" s="20"/>
      <c r="J37" s="22"/>
      <c r="K37" s="22"/>
      <c r="L37" s="32" t="str">
        <f>IFERROR(VLOOKUP(F37,リスト!$B$2:$C$9,2,FALSE),"")</f>
        <v/>
      </c>
      <c r="M37" s="32">
        <f>IF(OR(N37="",N37=リスト!$E$2),MIN(K37,L37),0)</f>
        <v>0</v>
      </c>
      <c r="N37" s="16"/>
    </row>
    <row r="38" spans="1:14">
      <c r="A38" s="19">
        <v>28</v>
      </c>
      <c r="B38" s="20"/>
      <c r="C38" s="20"/>
      <c r="D38" s="15"/>
      <c r="E38" s="20"/>
      <c r="F38" s="23"/>
      <c r="G38" s="20"/>
      <c r="H38" s="21"/>
      <c r="I38" s="20"/>
      <c r="J38" s="22"/>
      <c r="K38" s="22"/>
      <c r="L38" s="32" t="str">
        <f>IFERROR(VLOOKUP(F38,リスト!$B$2:$C$9,2,FALSE),"")</f>
        <v/>
      </c>
      <c r="M38" s="32">
        <f>IF(OR(N38="",N38=リスト!$E$2),MIN(K38,L38),0)</f>
        <v>0</v>
      </c>
      <c r="N38" s="16"/>
    </row>
    <row r="39" spans="1:14">
      <c r="A39" s="19">
        <v>29</v>
      </c>
      <c r="B39" s="20"/>
      <c r="C39" s="20"/>
      <c r="D39" s="15"/>
      <c r="E39" s="20"/>
      <c r="F39" s="23"/>
      <c r="G39" s="20"/>
      <c r="H39" s="21"/>
      <c r="I39" s="20"/>
      <c r="J39" s="22"/>
      <c r="K39" s="22"/>
      <c r="L39" s="32" t="str">
        <f>IFERROR(VLOOKUP(F39,リスト!$B$2:$C$9,2,FALSE),"")</f>
        <v/>
      </c>
      <c r="M39" s="32">
        <f>IF(OR(N39="",N39=リスト!$E$2),MIN(K39,L39),0)</f>
        <v>0</v>
      </c>
      <c r="N39" s="16"/>
    </row>
    <row r="40" spans="1:14">
      <c r="A40" s="19">
        <v>30</v>
      </c>
      <c r="B40" s="20"/>
      <c r="C40" s="20"/>
      <c r="D40" s="15"/>
      <c r="E40" s="20"/>
      <c r="F40" s="23"/>
      <c r="G40" s="20"/>
      <c r="H40" s="21"/>
      <c r="I40" s="20"/>
      <c r="J40" s="22"/>
      <c r="K40" s="22"/>
      <c r="L40" s="32" t="str">
        <f>IFERROR(VLOOKUP(F40,リスト!$B$2:$C$9,2,FALSE),"")</f>
        <v/>
      </c>
      <c r="M40" s="32">
        <f>IF(OR(N40="",N40=リスト!$E$2),MIN(K40,L40),0)</f>
        <v>0</v>
      </c>
      <c r="N40" s="16"/>
    </row>
    <row r="41" spans="1:14">
      <c r="A41" s="19">
        <v>31</v>
      </c>
      <c r="B41" s="20"/>
      <c r="C41" s="20"/>
      <c r="D41" s="15"/>
      <c r="E41" s="20"/>
      <c r="F41" s="23"/>
      <c r="G41" s="20"/>
      <c r="H41" s="21"/>
      <c r="I41" s="20"/>
      <c r="J41" s="22"/>
      <c r="K41" s="22"/>
      <c r="L41" s="32" t="str">
        <f>IFERROR(VLOOKUP(F41,リスト!$B$2:$C$9,2,FALSE),"")</f>
        <v/>
      </c>
      <c r="M41" s="32">
        <f>IF(OR(N41="",N41=リスト!$E$2),MIN(K41,L41),0)</f>
        <v>0</v>
      </c>
      <c r="N41" s="16"/>
    </row>
    <row r="42" spans="1:14">
      <c r="A42" s="19">
        <v>32</v>
      </c>
      <c r="B42" s="20"/>
      <c r="C42" s="20"/>
      <c r="D42" s="15"/>
      <c r="E42" s="20"/>
      <c r="F42" s="23"/>
      <c r="G42" s="20"/>
      <c r="H42" s="21"/>
      <c r="I42" s="20"/>
      <c r="J42" s="22"/>
      <c r="K42" s="22"/>
      <c r="L42" s="32" t="str">
        <f>IFERROR(VLOOKUP(F42,リスト!$B$2:$C$9,2,FALSE),"")</f>
        <v/>
      </c>
      <c r="M42" s="32">
        <f>IF(OR(N42="",N42=リスト!$E$2),MIN(K42,L42),0)</f>
        <v>0</v>
      </c>
      <c r="N42" s="16"/>
    </row>
    <row r="43" spans="1:14">
      <c r="A43" s="19">
        <v>33</v>
      </c>
      <c r="B43" s="20"/>
      <c r="C43" s="20"/>
      <c r="D43" s="15"/>
      <c r="E43" s="20"/>
      <c r="F43" s="23"/>
      <c r="G43" s="20"/>
      <c r="H43" s="21"/>
      <c r="I43" s="20"/>
      <c r="J43" s="22"/>
      <c r="K43" s="22"/>
      <c r="L43" s="32" t="str">
        <f>IFERROR(VLOOKUP(F43,リスト!$B$2:$C$9,2,FALSE),"")</f>
        <v/>
      </c>
      <c r="M43" s="32">
        <f>IF(OR(N43="",N43=リスト!$E$2),MIN(K43,L43),0)</f>
        <v>0</v>
      </c>
      <c r="N43" s="16"/>
    </row>
    <row r="44" spans="1:14">
      <c r="A44" s="19">
        <v>34</v>
      </c>
      <c r="B44" s="20"/>
      <c r="C44" s="20"/>
      <c r="D44" s="15"/>
      <c r="E44" s="20"/>
      <c r="F44" s="23"/>
      <c r="G44" s="20"/>
      <c r="H44" s="21"/>
      <c r="I44" s="20"/>
      <c r="J44" s="22"/>
      <c r="K44" s="22"/>
      <c r="L44" s="32" t="str">
        <f>IFERROR(VLOOKUP(F44,リスト!$B$2:$C$9,2,FALSE),"")</f>
        <v/>
      </c>
      <c r="M44" s="32">
        <f>IF(OR(N44="",N44=リスト!$E$2),MIN(K44,L44),0)</f>
        <v>0</v>
      </c>
      <c r="N44" s="16"/>
    </row>
    <row r="45" spans="1:14">
      <c r="A45" s="19">
        <v>35</v>
      </c>
      <c r="B45" s="20"/>
      <c r="C45" s="20"/>
      <c r="D45" s="15"/>
      <c r="E45" s="20"/>
      <c r="F45" s="23"/>
      <c r="G45" s="20"/>
      <c r="H45" s="21"/>
      <c r="I45" s="20"/>
      <c r="J45" s="22"/>
      <c r="K45" s="22"/>
      <c r="L45" s="32" t="str">
        <f>IFERROR(VLOOKUP(F45,リスト!$B$2:$C$9,2,FALSE),"")</f>
        <v/>
      </c>
      <c r="M45" s="32">
        <f>IF(OR(N45="",N45=リスト!$E$2),MIN(K45,L45),0)</f>
        <v>0</v>
      </c>
      <c r="N45" s="16"/>
    </row>
    <row r="46" spans="1:14">
      <c r="A46" s="19">
        <v>36</v>
      </c>
      <c r="B46" s="20"/>
      <c r="C46" s="20"/>
      <c r="D46" s="15"/>
      <c r="E46" s="20"/>
      <c r="F46" s="23"/>
      <c r="G46" s="20"/>
      <c r="H46" s="21"/>
      <c r="I46" s="20"/>
      <c r="J46" s="22"/>
      <c r="K46" s="22"/>
      <c r="L46" s="32" t="str">
        <f>IFERROR(VLOOKUP(F46,リスト!$B$2:$C$9,2,FALSE),"")</f>
        <v/>
      </c>
      <c r="M46" s="32">
        <f>IF(OR(N46="",N46=リスト!$E$2),MIN(K46,L46),0)</f>
        <v>0</v>
      </c>
      <c r="N46" s="16"/>
    </row>
    <row r="47" spans="1:14">
      <c r="A47" s="5" t="s">
        <v>25</v>
      </c>
    </row>
  </sheetData>
  <sheetProtection sheet="1" objects="1" scenarios="1"/>
  <mergeCells count="14">
    <mergeCell ref="N9:N10"/>
    <mergeCell ref="A5:B5"/>
    <mergeCell ref="C5:E5"/>
    <mergeCell ref="B9:B10"/>
    <mergeCell ref="E9:E10"/>
    <mergeCell ref="C9:C10"/>
    <mergeCell ref="D9:D10"/>
    <mergeCell ref="F9:F10"/>
    <mergeCell ref="G9:G10"/>
    <mergeCell ref="H9:H10"/>
    <mergeCell ref="I9:I10"/>
    <mergeCell ref="J9:J10"/>
    <mergeCell ref="L5:M5"/>
    <mergeCell ref="B8:M8"/>
  </mergeCells>
  <phoneticPr fontId="1"/>
  <dataValidations count="3">
    <dataValidation type="list" allowBlank="1" showInputMessage="1" showErrorMessage="1" sqref="F11:F46" xr:uid="{5F53F4A9-17DA-4E96-BA47-1E5148D041C7}">
      <formula1>"介護支援専門員実務研修受講試験,介護支援専門員更新研修,介護支援専門員専門研修Ⅰ,介護支援専門員専門研修Ⅱ,介護支援専門員再研修,主任介護支援専門員研修,主任介護支援専門員更新研修,介護福祉士国家試験"</formula1>
    </dataValidation>
    <dataValidation type="list" allowBlank="1" showInputMessage="1" showErrorMessage="1" sqref="D11:D46" xr:uid="{7C0B3C48-C1BF-43A2-9BE9-78A0E8A98C85}">
      <formula1>"西区,北区,大宮区,見沼区,中央区,桜区,浦和区,南区,緑区,岩槻区"</formula1>
    </dataValidation>
    <dataValidation imeMode="off" allowBlank="1" showInputMessage="1" showErrorMessage="1" sqref="E11:E46" xr:uid="{64177924-14B0-4272-81F0-7F7EA3D4AB0D}"/>
  </dataValidations>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FAE5666-D55E-446E-9695-740DC1C5932A}">
          <x14:formula1>
            <xm:f>リスト!$E$2:$E$3</xm:f>
          </x14:formula1>
          <xm:sqref>N11:N46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44B01-984F-46BD-9B47-26672ACE6E8F}">
  <dimension ref="B2:E9"/>
  <sheetViews>
    <sheetView workbookViewId="0">
      <selection activeCell="E2" sqref="E2"/>
    </sheetView>
  </sheetViews>
  <sheetFormatPr defaultRowHeight="18"/>
  <cols>
    <col min="2" max="2" width="37" customWidth="1"/>
    <col min="3" max="3" width="13.296875" customWidth="1"/>
  </cols>
  <sheetData>
    <row r="2" spans="2:5">
      <c r="B2" s="1" t="s">
        <v>8</v>
      </c>
      <c r="C2" s="3">
        <v>10000</v>
      </c>
      <c r="E2" t="s">
        <v>31</v>
      </c>
    </row>
    <row r="3" spans="2:5">
      <c r="B3" s="1" t="s">
        <v>13</v>
      </c>
      <c r="C3" s="3">
        <v>20000</v>
      </c>
      <c r="E3" t="s">
        <v>32</v>
      </c>
    </row>
    <row r="4" spans="2:5">
      <c r="B4" s="1" t="s">
        <v>14</v>
      </c>
      <c r="C4" s="3">
        <v>10000</v>
      </c>
    </row>
    <row r="5" spans="2:5">
      <c r="B5" s="2" t="s">
        <v>15</v>
      </c>
      <c r="C5" s="4">
        <v>10000</v>
      </c>
    </row>
    <row r="6" spans="2:5">
      <c r="B6" s="1" t="s">
        <v>9</v>
      </c>
      <c r="C6" s="4">
        <v>24000</v>
      </c>
    </row>
    <row r="7" spans="2:5">
      <c r="B7" s="1" t="s">
        <v>10</v>
      </c>
      <c r="C7" s="4">
        <v>29000</v>
      </c>
    </row>
    <row r="8" spans="2:5">
      <c r="B8" s="1" t="s">
        <v>11</v>
      </c>
      <c r="C8" s="4">
        <v>10000</v>
      </c>
    </row>
    <row r="9" spans="2:5">
      <c r="B9" s="1" t="s">
        <v>12</v>
      </c>
      <c r="C9" s="4">
        <v>13000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一覧</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新開　歩</dc:creator>
  <cp:lastModifiedBy>さいたま市</cp:lastModifiedBy>
  <cp:lastPrinted>2026-03-19T10:28:31Z</cp:lastPrinted>
  <dcterms:created xsi:type="dcterms:W3CDTF">2015-06-05T18:19:34Z</dcterms:created>
  <dcterms:modified xsi:type="dcterms:W3CDTF">2026-03-26T05:35:42Z</dcterms:modified>
</cp:coreProperties>
</file>