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192.168.16.29\hiworks\300_工事契約第２係\02　総合評価\00　過去案件データ\R5総合評価バックアップ\Ｒ５年度制度改正\09　外出し、ライブラリ\ホームページ、ライブラリ、掲示板\ライブラリ、全庁掲示板掲載\ライブラリ\01発注者手順\"/>
    </mc:Choice>
  </mc:AlternateContent>
  <bookViews>
    <workbookView xWindow="-15" yWindow="120" windowWidth="9780" windowHeight="8550" tabRatio="883" firstSheet="7" activeTab="16"/>
  </bookViews>
  <sheets>
    <sheet name="発注者入力シート" sheetId="2" r:id="rId1"/>
    <sheet name="発注者様式5" sheetId="3" r:id="rId2"/>
    <sheet name="参加者使用⇒作成の注意事項" sheetId="4" r:id="rId3"/>
    <sheet name="事前入力シート" sheetId="5" r:id="rId4"/>
    <sheet name="チェックリスト" sheetId="6" r:id="rId5"/>
    <sheet name="技術資料表紙" sheetId="7" r:id="rId6"/>
    <sheet name="合併等申告書" sheetId="28" r:id="rId7"/>
    <sheet name="様式-3" sheetId="11" r:id="rId8"/>
    <sheet name="様式-4" sheetId="12" r:id="rId9"/>
    <sheet name="様式-5" sheetId="13" r:id="rId10"/>
    <sheet name="様式-6" sheetId="14" r:id="rId11"/>
    <sheet name="様式-6-2" sheetId="29" r:id="rId12"/>
    <sheet name="様式-6-3" sheetId="31" r:id="rId13"/>
    <sheet name="様式-7" sheetId="15" r:id="rId14"/>
    <sheet name="様式-9" sheetId="18" r:id="rId15"/>
    <sheet name="様式-10" sheetId="19" r:id="rId16"/>
    <sheet name="様式-１１" sheetId="33" r:id="rId17"/>
    <sheet name="様式-1２" sheetId="20" r:id="rId18"/>
    <sheet name="様式-1４" sheetId="30" r:id="rId19"/>
    <sheet name="様式-1５" sheetId="22" r:id="rId20"/>
    <sheet name="様式-1６" sheetId="23" r:id="rId21"/>
  </sheets>
  <externalReferences>
    <externalReference r:id="rId22"/>
  </externalReferences>
  <definedNames>
    <definedName name="_xlnm.Print_Area" localSheetId="4">チェックリスト!$A$1:$N$25</definedName>
    <definedName name="_xlnm.Print_Area" localSheetId="5">技術資料表紙!$B$1:$AN$34</definedName>
    <definedName name="_xlnm.Print_Area" localSheetId="6">合併等申告書!$B$1:$AN$117</definedName>
    <definedName name="_xlnm.Print_Area" localSheetId="2">参加者使用⇒作成の注意事項!$A$1:$AG$35</definedName>
    <definedName name="_xlnm.Print_Area" localSheetId="3">事前入力シート!$B$1:$AH$43</definedName>
    <definedName name="_xlnm.Print_Area" localSheetId="0">発注者入力シート!$B$1:$AP$28</definedName>
    <definedName name="_xlnm.Print_Area" localSheetId="1">発注者様式5!$A$1:$M$42</definedName>
    <definedName name="_xlnm.Print_Area" localSheetId="15">'様式-10'!$B$1:$AN$120</definedName>
    <definedName name="_xlnm.Print_Area" localSheetId="16">'様式-１１'!$B$1:$AN$72</definedName>
    <definedName name="_xlnm.Print_Area" localSheetId="17">'様式-1２'!$B$1:$AN$114</definedName>
    <definedName name="_xlnm.Print_Area" localSheetId="18">'様式-1４'!$B$1:$AL$20</definedName>
    <definedName name="_xlnm.Print_Area" localSheetId="19">'様式-1５'!$B$1:$AN$37</definedName>
    <definedName name="_xlnm.Print_Area" localSheetId="20">'様式-1６'!$B$1:$AN$39</definedName>
    <definedName name="_xlnm.Print_Area" localSheetId="7">'様式-3'!$B$1:$AN$123</definedName>
    <definedName name="_xlnm.Print_Area" localSheetId="8">'様式-4'!$B$1:$AN$120</definedName>
    <definedName name="_xlnm.Print_Area" localSheetId="9">'様式-5'!$B$1:$AN$120</definedName>
    <definedName name="_xlnm.Print_Area" localSheetId="10">'様式-6'!$B$1:$AN$159</definedName>
    <definedName name="_xlnm.Print_Area" localSheetId="11">'様式-6-2'!$B$1:$AL$34</definedName>
    <definedName name="_xlnm.Print_Area" localSheetId="12">'様式-6-3'!$B$1:$J$37</definedName>
    <definedName name="_xlnm.Print_Area" localSheetId="13">'様式-7'!$B$1:$AN$123</definedName>
    <definedName name="_xlnm.Print_Area" localSheetId="14">'様式-9'!$B$1:$AN$120</definedName>
    <definedName name="Z_1C967CD3_22AF_4928_9CB8_5279C2ED784C_.wvu.PrintArea" localSheetId="4" hidden="1">チェックリスト!$A$1:$M$25</definedName>
    <definedName name="Z_1C967CD3_22AF_4928_9CB8_5279C2ED784C_.wvu.PrintArea" localSheetId="5" hidden="1">技術資料表紙!$B$1:$AN$34</definedName>
    <definedName name="Z_1C967CD3_22AF_4928_9CB8_5279C2ED784C_.wvu.PrintArea" localSheetId="6" hidden="1">合併等申告書!$B$1:$AN$34</definedName>
    <definedName name="Z_1C967CD3_22AF_4928_9CB8_5279C2ED784C_.wvu.PrintArea" localSheetId="2" hidden="1">参加者使用⇒作成の注意事項!$A$1:$AG$35</definedName>
    <definedName name="Z_1C967CD3_22AF_4928_9CB8_5279C2ED784C_.wvu.PrintArea" localSheetId="3" hidden="1">事前入力シート!$B$1:$AH$43</definedName>
    <definedName name="Z_1C967CD3_22AF_4928_9CB8_5279C2ED784C_.wvu.PrintArea" localSheetId="0" hidden="1">発注者入力シート!$B$1:$AP$28</definedName>
    <definedName name="Z_1C967CD3_22AF_4928_9CB8_5279C2ED784C_.wvu.PrintArea" localSheetId="1" hidden="1">発注者様式5!$A$1:$J$42</definedName>
    <definedName name="Z_1C967CD3_22AF_4928_9CB8_5279C2ED784C_.wvu.PrintArea" localSheetId="15" hidden="1">'様式-10'!$B$1:$AN$120</definedName>
    <definedName name="Z_1C967CD3_22AF_4928_9CB8_5279C2ED784C_.wvu.PrintArea" localSheetId="16" hidden="1">'様式-１１'!$B$1:$AN$73</definedName>
    <definedName name="Z_1C967CD3_22AF_4928_9CB8_5279C2ED784C_.wvu.PrintArea" localSheetId="17" hidden="1">'様式-1２'!$B$1:$AN$114</definedName>
    <definedName name="Z_1C967CD3_22AF_4928_9CB8_5279C2ED784C_.wvu.PrintArea" localSheetId="19" hidden="1">'様式-1５'!$B$1:$AN$37</definedName>
    <definedName name="Z_1C967CD3_22AF_4928_9CB8_5279C2ED784C_.wvu.PrintArea" localSheetId="20" hidden="1">'様式-1６'!$B$1:$AN$39</definedName>
    <definedName name="Z_1C967CD3_22AF_4928_9CB8_5279C2ED784C_.wvu.PrintArea" localSheetId="7" hidden="1">'様式-3'!$B$1:$AN$123</definedName>
    <definedName name="Z_1C967CD3_22AF_4928_9CB8_5279C2ED784C_.wvu.PrintArea" localSheetId="8" hidden="1">'様式-4'!$B$1:$AN$120</definedName>
    <definedName name="Z_1C967CD3_22AF_4928_9CB8_5279C2ED784C_.wvu.PrintArea" localSheetId="9" hidden="1">'様式-5'!$B$1:$AN$120</definedName>
    <definedName name="Z_1C967CD3_22AF_4928_9CB8_5279C2ED784C_.wvu.PrintArea" localSheetId="10" hidden="1">'様式-6'!$B$1:$AN$159</definedName>
    <definedName name="Z_1C967CD3_22AF_4928_9CB8_5279C2ED784C_.wvu.PrintArea" localSheetId="13" hidden="1">'様式-7'!$B$1:$AN$123</definedName>
    <definedName name="Z_1C967CD3_22AF_4928_9CB8_5279C2ED784C_.wvu.PrintArea" localSheetId="14" hidden="1">'様式-9'!$B$1:$AN$120</definedName>
    <definedName name="シート_合併名称変更">合併等申告書!$A$1</definedName>
    <definedName name="シート_事前入力">事前入力シート!$A$1</definedName>
    <definedName name="シート_表紙">技術資料表紙!$A$1</definedName>
    <definedName name="シート_様式1_1">#REF!</definedName>
    <definedName name="シート_様式1_2_5">#REF!</definedName>
    <definedName name="シート_様式10" localSheetId="16">'様式-１１'!$A$1</definedName>
    <definedName name="シート_様式10">'様式-10'!$A$1</definedName>
    <definedName name="シート_様式11">'様式-1２'!$A$1</definedName>
    <definedName name="シート_様式12">#REF!</definedName>
    <definedName name="シート_様式13">'様式-1５'!$A$1</definedName>
    <definedName name="シート_様式14">'様式-1６'!$A$1</definedName>
    <definedName name="シート_様式15_1">#REF!</definedName>
    <definedName name="シート_様式15_2">#REF!</definedName>
    <definedName name="シート_様式2">#REF!</definedName>
    <definedName name="シート_様式2_2">合併等申告書!$A$1</definedName>
    <definedName name="シート_様式3">'様式-3'!$A$1</definedName>
    <definedName name="シート_様式4">'様式-4'!$A$1</definedName>
    <definedName name="シート_様式5">'様式-5'!$A$1</definedName>
    <definedName name="シート_様式6">'様式-6'!$A$1</definedName>
    <definedName name="シート_様式7">'様式-7'!$A$1</definedName>
    <definedName name="シート_様式8">#REF!</definedName>
    <definedName name="シート_様式8_2">#REF!</definedName>
    <definedName name="シート_様式9">'様式-9'!$A$1</definedName>
    <definedName name="合併・名称変更">チェックリスト!$I$23</definedName>
    <definedName name="表紙">チェックリスト!$I$22</definedName>
    <definedName name="様式1_1" localSheetId="16">チェックリスト!#REF!</definedName>
    <definedName name="様式1_1">チェックリスト!#REF!</definedName>
    <definedName name="様式1_2_5" localSheetId="16">チェックリスト!#REF!</definedName>
    <definedName name="様式1_2_5">チェックリスト!#REF!</definedName>
    <definedName name="様式1_4" localSheetId="16">チェックリスト!#REF!</definedName>
    <definedName name="様式1_4">チェックリスト!#REF!</definedName>
    <definedName name="様式1_5" localSheetId="16">チェックリスト!#REF!</definedName>
    <definedName name="様式1_5">チェックリスト!#REF!</definedName>
    <definedName name="様式10">チェックリスト!$K$15</definedName>
    <definedName name="様式11">チェックリスト!$K$17</definedName>
    <definedName name="様式12">チェックリスト!$K$18</definedName>
    <definedName name="様式13">チェックリスト!$K$20</definedName>
    <definedName name="様式14">チェックリスト!$K$21</definedName>
    <definedName name="様式15_1" localSheetId="16">チェックリスト!#REF!</definedName>
    <definedName name="様式15_1">チェックリスト!#REF!</definedName>
    <definedName name="様式15_2" localSheetId="16">チェックリスト!#REF!</definedName>
    <definedName name="様式15_2">チェックリスト!#REF!</definedName>
    <definedName name="様式2" localSheetId="16">チェックリスト!#REF!</definedName>
    <definedName name="様式2">チェックリスト!#REF!</definedName>
    <definedName name="様式3">チェックリスト!$K$7</definedName>
    <definedName name="様式4">チェックリスト!$K$8</definedName>
    <definedName name="様式5">チェックリスト!$K$9</definedName>
    <definedName name="様式6">チェックリスト!$K$10</definedName>
    <definedName name="様式7">チェックリスト!$K$11</definedName>
    <definedName name="様式8" localSheetId="16">チェックリスト!#REF!</definedName>
    <definedName name="様式8">チェックリスト!#REF!</definedName>
    <definedName name="様式9">チェックリスト!$K$14</definedName>
  </definedNames>
  <calcPr calcId="162913"/>
  <customWorkbookViews>
    <customWorkbookView name="さいたま市３ - 個人用ビュー" guid="{1C967CD3-22AF-4928-9CB8-5279C2ED784C}" mergeInterval="0" personalView="1" maximized="1" windowWidth="1304" windowHeight="577" tabRatio="883" activeSheetId="4"/>
  </customWorkbookViews>
</workbook>
</file>

<file path=xl/calcChain.xml><?xml version="1.0" encoding="utf-8"?>
<calcChain xmlns="http://schemas.openxmlformats.org/spreadsheetml/2006/main">
  <c r="L21" i="6" l="1"/>
  <c r="I21" i="6"/>
  <c r="I20" i="6"/>
  <c r="I18" i="6"/>
  <c r="A9" i="33" l="1"/>
  <c r="A7" i="33"/>
  <c r="A5" i="33"/>
  <c r="AE36" i="33"/>
  <c r="AD36" i="33"/>
  <c r="D34" i="5" l="1"/>
  <c r="A20" i="20" l="1"/>
  <c r="A10" i="22" l="1"/>
  <c r="A9" i="22"/>
  <c r="A8" i="22"/>
  <c r="A6" i="22"/>
  <c r="A4" i="22"/>
  <c r="A1" i="22" l="1"/>
  <c r="A26" i="20" l="1"/>
  <c r="A12" i="31"/>
  <c r="H39" i="3"/>
  <c r="AQ20" i="2"/>
  <c r="S25" i="2" s="1"/>
  <c r="S26" i="2" s="1"/>
  <c r="A15" i="30"/>
  <c r="A37" i="33"/>
  <c r="A39" i="33"/>
  <c r="A41" i="33"/>
  <c r="A45" i="11"/>
  <c r="F22" i="6"/>
  <c r="I17" i="6"/>
  <c r="A45" i="33"/>
  <c r="A43" i="33"/>
  <c r="A33" i="33"/>
  <c r="A1" i="33"/>
  <c r="AE4" i="33"/>
  <c r="AD4" i="33"/>
  <c r="A4" i="33"/>
  <c r="A30" i="29"/>
  <c r="A29" i="29"/>
  <c r="A28" i="29"/>
  <c r="A27" i="29"/>
  <c r="A26" i="29"/>
  <c r="A24" i="29"/>
  <c r="A23" i="29"/>
  <c r="A22" i="29"/>
  <c r="A21" i="29"/>
  <c r="A19" i="29"/>
  <c r="A17" i="29"/>
  <c r="A15" i="29"/>
  <c r="A13" i="29"/>
  <c r="A9" i="30"/>
  <c r="A1" i="30" s="1"/>
  <c r="A7" i="30"/>
  <c r="A5" i="30"/>
  <c r="A9" i="31"/>
  <c r="A4" i="31"/>
  <c r="A8" i="31"/>
  <c r="A7" i="31"/>
  <c r="A9" i="29"/>
  <c r="A7" i="29"/>
  <c r="A5" i="29"/>
  <c r="L18" i="6"/>
  <c r="AD4" i="30"/>
  <c r="AC4" i="30"/>
  <c r="AD4" i="29"/>
  <c r="AC4" i="29"/>
  <c r="A81" i="13"/>
  <c r="Q10" i="7"/>
  <c r="Q8" i="7"/>
  <c r="AE84" i="28"/>
  <c r="A84" i="28"/>
  <c r="AE45" i="28"/>
  <c r="A45" i="28"/>
  <c r="J25" i="7"/>
  <c r="A25" i="7" s="1"/>
  <c r="J24" i="7"/>
  <c r="A24" i="7" s="1"/>
  <c r="W9" i="7"/>
  <c r="A9" i="7"/>
  <c r="W11" i="7"/>
  <c r="A11" i="7" s="1"/>
  <c r="A104" i="28"/>
  <c r="A102" i="28"/>
  <c r="A100" i="28"/>
  <c r="A98" i="28"/>
  <c r="A96" i="28"/>
  <c r="A94" i="28"/>
  <c r="A109" i="28"/>
  <c r="A107" i="28"/>
  <c r="A91" i="28"/>
  <c r="A89" i="28"/>
  <c r="A87" i="28"/>
  <c r="A85" i="28"/>
  <c r="A65" i="28"/>
  <c r="A63" i="28"/>
  <c r="A61" i="28"/>
  <c r="A59" i="28"/>
  <c r="A57" i="28"/>
  <c r="A55" i="28"/>
  <c r="A70" i="28"/>
  <c r="A68" i="28"/>
  <c r="A52" i="28"/>
  <c r="A50" i="28"/>
  <c r="A48" i="28"/>
  <c r="A46" i="28"/>
  <c r="A26" i="28"/>
  <c r="A24" i="28"/>
  <c r="A22" i="28"/>
  <c r="A20" i="28"/>
  <c r="A18" i="28"/>
  <c r="A16" i="28"/>
  <c r="A31" i="28"/>
  <c r="A29" i="28"/>
  <c r="A7" i="28"/>
  <c r="A9" i="28"/>
  <c r="A11" i="28"/>
  <c r="A13" i="28"/>
  <c r="A79" i="28"/>
  <c r="A40" i="28"/>
  <c r="AD6" i="28"/>
  <c r="AE6" i="28"/>
  <c r="A6" i="28"/>
  <c r="A1" i="28"/>
  <c r="A31" i="2"/>
  <c r="A26" i="2"/>
  <c r="I6" i="7"/>
  <c r="A6" i="7" s="1"/>
  <c r="AI3" i="7"/>
  <c r="AF3" i="7"/>
  <c r="AL3" i="7"/>
  <c r="A6" i="14"/>
  <c r="A7" i="5"/>
  <c r="A13" i="5"/>
  <c r="A11" i="5"/>
  <c r="D32" i="5"/>
  <c r="A29" i="5"/>
  <c r="A26" i="5"/>
  <c r="A33" i="5"/>
  <c r="A25" i="5"/>
  <c r="A24" i="5"/>
  <c r="A21" i="5"/>
  <c r="A20" i="5"/>
  <c r="A19" i="5"/>
  <c r="A16" i="5"/>
  <c r="A15" i="5"/>
  <c r="A14" i="5"/>
  <c r="A12" i="5"/>
  <c r="A8" i="5"/>
  <c r="A4" i="5"/>
  <c r="A20" i="2"/>
  <c r="A16" i="2"/>
  <c r="A13" i="2"/>
  <c r="A10" i="2"/>
  <c r="A7" i="2"/>
  <c r="A4" i="2"/>
  <c r="A1" i="2"/>
  <c r="A11" i="23"/>
  <c r="A9" i="23"/>
  <c r="A6" i="23"/>
  <c r="A1" i="23" s="1"/>
  <c r="A4" i="23"/>
  <c r="A91" i="18"/>
  <c r="A89" i="18"/>
  <c r="A87" i="18"/>
  <c r="A85" i="18"/>
  <c r="A51" i="18"/>
  <c r="A49" i="18"/>
  <c r="A47" i="18"/>
  <c r="A45" i="18"/>
  <c r="A11" i="18"/>
  <c r="A9" i="18"/>
  <c r="A7" i="18"/>
  <c r="A5" i="18"/>
  <c r="A87" i="19"/>
  <c r="A85" i="19"/>
  <c r="A47" i="19"/>
  <c r="A45" i="19"/>
  <c r="A7" i="19"/>
  <c r="A5" i="19"/>
  <c r="A83" i="20"/>
  <c r="A91" i="20"/>
  <c r="A89" i="20"/>
  <c r="A87" i="20"/>
  <c r="A85" i="20"/>
  <c r="A81" i="20"/>
  <c r="A53" i="20"/>
  <c r="A51" i="20"/>
  <c r="A49" i="20"/>
  <c r="A47" i="20"/>
  <c r="A45" i="20"/>
  <c r="A43" i="20"/>
  <c r="A15" i="20"/>
  <c r="A13" i="20"/>
  <c r="A11" i="20"/>
  <c r="A9" i="20"/>
  <c r="A7" i="20"/>
  <c r="A5" i="20"/>
  <c r="A106" i="20"/>
  <c r="A104" i="20"/>
  <c r="A102" i="20"/>
  <c r="A100" i="20"/>
  <c r="A98" i="20"/>
  <c r="A96" i="20"/>
  <c r="A80" i="20"/>
  <c r="A68" i="20"/>
  <c r="A66" i="20"/>
  <c r="A64" i="20"/>
  <c r="A62" i="20"/>
  <c r="A60" i="20"/>
  <c r="A58" i="20"/>
  <c r="A30" i="20"/>
  <c r="A28" i="20"/>
  <c r="A24" i="20"/>
  <c r="A22" i="20"/>
  <c r="A42" i="20"/>
  <c r="A105" i="19"/>
  <c r="A104" i="19"/>
  <c r="A103" i="19"/>
  <c r="A102" i="19"/>
  <c r="A100" i="19"/>
  <c r="A99" i="19"/>
  <c r="A98" i="19"/>
  <c r="A97" i="19"/>
  <c r="A95" i="19"/>
  <c r="A93" i="19"/>
  <c r="A91" i="19"/>
  <c r="A84" i="19"/>
  <c r="A65" i="19"/>
  <c r="A64" i="19"/>
  <c r="A63" i="19"/>
  <c r="A62" i="19"/>
  <c r="A60" i="19"/>
  <c r="A59" i="19"/>
  <c r="A58" i="19"/>
  <c r="A57" i="19"/>
  <c r="A55" i="19"/>
  <c r="A53" i="19"/>
  <c r="A51" i="19"/>
  <c r="AE44" i="18"/>
  <c r="AE44" i="19"/>
  <c r="A44" i="19"/>
  <c r="A11" i="19"/>
  <c r="A13" i="19"/>
  <c r="A15" i="19"/>
  <c r="A17" i="19"/>
  <c r="A18" i="19"/>
  <c r="A19" i="19"/>
  <c r="A20" i="19"/>
  <c r="A25" i="19"/>
  <c r="A24" i="19"/>
  <c r="A23" i="19"/>
  <c r="A22" i="19"/>
  <c r="A9" i="14"/>
  <c r="A84" i="18"/>
  <c r="A44" i="18"/>
  <c r="A7" i="15"/>
  <c r="A88" i="11"/>
  <c r="AE86" i="15"/>
  <c r="A86" i="15"/>
  <c r="A83" i="15"/>
  <c r="AE45" i="15"/>
  <c r="A45" i="15"/>
  <c r="A42" i="15"/>
  <c r="A94" i="13"/>
  <c r="A98" i="13"/>
  <c r="A96" i="13"/>
  <c r="A92" i="13"/>
  <c r="A90" i="13"/>
  <c r="A88" i="13"/>
  <c r="A85" i="13"/>
  <c r="A84" i="13"/>
  <c r="A58" i="13"/>
  <c r="A56" i="13"/>
  <c r="A50" i="13"/>
  <c r="A48" i="13"/>
  <c r="A54" i="13"/>
  <c r="A52" i="13"/>
  <c r="A44" i="13"/>
  <c r="A45" i="13"/>
  <c r="A44" i="12"/>
  <c r="A18" i="13"/>
  <c r="A16" i="13"/>
  <c r="A14" i="13"/>
  <c r="A12" i="13"/>
  <c r="A8" i="13"/>
  <c r="A10" i="13"/>
  <c r="A5" i="13"/>
  <c r="A106" i="11"/>
  <c r="A104" i="11"/>
  <c r="A102" i="11"/>
  <c r="A100" i="11"/>
  <c r="A98" i="11"/>
  <c r="A96" i="11"/>
  <c r="A94" i="11"/>
  <c r="A92" i="11"/>
  <c r="A90" i="11"/>
  <c r="A87" i="11"/>
  <c r="A86" i="11"/>
  <c r="A65" i="11"/>
  <c r="A63" i="11"/>
  <c r="A61" i="11"/>
  <c r="A59" i="11"/>
  <c r="A57" i="11"/>
  <c r="A55" i="11"/>
  <c r="A53" i="11"/>
  <c r="A51" i="11"/>
  <c r="A49" i="11"/>
  <c r="A13" i="12"/>
  <c r="A10" i="12"/>
  <c r="A56" i="12"/>
  <c r="A55" i="12"/>
  <c r="A54" i="12"/>
  <c r="A53" i="12"/>
  <c r="A52" i="12"/>
  <c r="A51" i="12"/>
  <c r="A50" i="12"/>
  <c r="A49" i="12"/>
  <c r="A48" i="12"/>
  <c r="A47" i="12"/>
  <c r="A46" i="12"/>
  <c r="A45" i="12"/>
  <c r="A96" i="12"/>
  <c r="A95" i="12"/>
  <c r="A94" i="12"/>
  <c r="A92" i="12"/>
  <c r="A91" i="12"/>
  <c r="A89" i="12"/>
  <c r="A88" i="12"/>
  <c r="A87" i="12"/>
  <c r="A86" i="12"/>
  <c r="A93" i="12"/>
  <c r="A90" i="12"/>
  <c r="A85" i="12"/>
  <c r="A84" i="12"/>
  <c r="A46" i="11"/>
  <c r="A47" i="11"/>
  <c r="A6" i="11"/>
  <c r="A158" i="7"/>
  <c r="A156" i="7"/>
  <c r="A155" i="7"/>
  <c r="A154" i="7"/>
  <c r="A153" i="7"/>
  <c r="A149" i="7"/>
  <c r="A141" i="7"/>
  <c r="A140" i="7"/>
  <c r="A139" i="7"/>
  <c r="A138" i="7"/>
  <c r="A137" i="7"/>
  <c r="A136" i="7"/>
  <c r="A135" i="7"/>
  <c r="A134" i="7"/>
  <c r="A133" i="7"/>
  <c r="A131" i="7"/>
  <c r="A129" i="7"/>
  <c r="A128" i="7"/>
  <c r="A127" i="7"/>
  <c r="A125" i="7"/>
  <c r="A124" i="7"/>
  <c r="A122" i="7"/>
  <c r="A117" i="7"/>
  <c r="A115" i="7"/>
  <c r="A114" i="7"/>
  <c r="A113" i="7"/>
  <c r="A78" i="7"/>
  <c r="A112" i="7"/>
  <c r="A108" i="7"/>
  <c r="A100" i="7"/>
  <c r="A99" i="7"/>
  <c r="A98" i="7"/>
  <c r="A97" i="7"/>
  <c r="A96" i="7"/>
  <c r="A95" i="7"/>
  <c r="A94" i="7"/>
  <c r="A93" i="7"/>
  <c r="A92" i="7"/>
  <c r="A90" i="7"/>
  <c r="A88" i="7"/>
  <c r="A87" i="7"/>
  <c r="A86" i="7"/>
  <c r="A84" i="7"/>
  <c r="A83" i="7"/>
  <c r="A81" i="7"/>
  <c r="A129" i="14"/>
  <c r="A128" i="14"/>
  <c r="A127" i="14"/>
  <c r="A88" i="14"/>
  <c r="A87" i="14"/>
  <c r="A86" i="14"/>
  <c r="A11" i="14"/>
  <c r="A10" i="14"/>
  <c r="A108" i="14"/>
  <c r="C89" i="14"/>
  <c r="A84" i="14"/>
  <c r="A83" i="14"/>
  <c r="A81" i="14"/>
  <c r="A78" i="14"/>
  <c r="A149" i="14"/>
  <c r="C130" i="14"/>
  <c r="A125" i="14"/>
  <c r="A124" i="14"/>
  <c r="A119" i="14"/>
  <c r="A122" i="14"/>
  <c r="A31" i="14"/>
  <c r="A7" i="14"/>
  <c r="A4" i="14"/>
  <c r="AE80" i="20"/>
  <c r="AE84" i="19"/>
  <c r="AE42" i="20"/>
  <c r="AE4" i="20"/>
  <c r="A4" i="20"/>
  <c r="AD4" i="20"/>
  <c r="AE4" i="19"/>
  <c r="A4" i="19"/>
  <c r="AD4" i="19"/>
  <c r="AE84" i="18"/>
  <c r="C81" i="18"/>
  <c r="C41" i="18"/>
  <c r="AE4" i="18"/>
  <c r="A4" i="18"/>
  <c r="AD4" i="18"/>
  <c r="AE4" i="15"/>
  <c r="A4" i="15" s="1"/>
  <c r="A1" i="15" s="1"/>
  <c r="AE4" i="13"/>
  <c r="A4" i="13"/>
  <c r="A1" i="13" s="1"/>
  <c r="AE4" i="12"/>
  <c r="A4" i="12"/>
  <c r="AE4" i="11"/>
  <c r="A4" i="11"/>
  <c r="A1" i="11" s="1"/>
  <c r="W16" i="7"/>
  <c r="A16" i="7" s="1"/>
  <c r="W17" i="7"/>
  <c r="A17" i="7" s="1"/>
  <c r="W15" i="7"/>
  <c r="A15" i="7" s="1"/>
  <c r="W13" i="7"/>
  <c r="A13" i="7" s="1"/>
  <c r="W12" i="7"/>
  <c r="A12" i="7" s="1"/>
  <c r="W10" i="7"/>
  <c r="A10" i="7" s="1"/>
  <c r="C12" i="14"/>
  <c r="C81" i="13"/>
  <c r="C41" i="13"/>
  <c r="AD4" i="13"/>
  <c r="C81" i="12"/>
  <c r="C41" i="12"/>
  <c r="AD4" i="12"/>
  <c r="AD4" i="11"/>
  <c r="G3" i="6"/>
  <c r="G14" i="6" s="1"/>
  <c r="I14" i="6" s="1"/>
  <c r="G4" i="6"/>
  <c r="C4" i="6"/>
  <c r="C3" i="6"/>
  <c r="I3" i="3"/>
  <c r="I31" i="3" s="1"/>
  <c r="J31" i="3" s="1"/>
  <c r="I4" i="3"/>
  <c r="Q9" i="7"/>
  <c r="E4" i="3"/>
  <c r="E3" i="3"/>
  <c r="AA25" i="2"/>
  <c r="A54" i="15"/>
  <c r="A97" i="15"/>
  <c r="A56" i="15"/>
  <c r="A52" i="15"/>
  <c r="A50" i="15"/>
  <c r="A48" i="15"/>
  <c r="A47" i="15"/>
  <c r="A91" i="15"/>
  <c r="A39" i="20"/>
  <c r="A81" i="18"/>
  <c r="A83" i="11"/>
  <c r="A81" i="19"/>
  <c r="A77" i="20"/>
  <c r="A81" i="12"/>
  <c r="A41" i="12"/>
  <c r="A41" i="19"/>
  <c r="A42" i="11"/>
  <c r="A41" i="13"/>
  <c r="A41" i="18"/>
  <c r="A95" i="15"/>
  <c r="A88" i="15"/>
  <c r="A89" i="15"/>
  <c r="A93" i="15"/>
  <c r="A119" i="7"/>
  <c r="G10" i="6"/>
  <c r="I10" i="6" s="1"/>
  <c r="G7" i="6"/>
  <c r="G8" i="6"/>
  <c r="L8" i="6" s="1"/>
  <c r="G15" i="6"/>
  <c r="L15" i="6" s="1"/>
  <c r="G13" i="6"/>
  <c r="L13" i="6" s="1"/>
  <c r="A1" i="31"/>
  <c r="I19" i="3"/>
  <c r="I16" i="3"/>
  <c r="I14" i="3"/>
  <c r="J14" i="3"/>
  <c r="G16" i="6"/>
  <c r="I16" i="6"/>
  <c r="I13" i="3"/>
  <c r="J13" i="3" s="1"/>
  <c r="I33" i="3"/>
  <c r="J33" i="3" s="1"/>
  <c r="I20" i="3"/>
  <c r="J20" i="3" s="1"/>
  <c r="I13" i="6"/>
  <c r="I34" i="3"/>
  <c r="J34" i="3" s="1"/>
  <c r="I27" i="3"/>
  <c r="J27" i="3" s="1"/>
  <c r="I15" i="3"/>
  <c r="J15" i="3"/>
  <c r="I18" i="3"/>
  <c r="J18" i="3" s="1"/>
  <c r="G18" i="6"/>
  <c r="H18" i="6"/>
  <c r="G11" i="6"/>
  <c r="L11" i="6" s="1"/>
  <c r="G21" i="6"/>
  <c r="H21" i="6" s="1"/>
  <c r="I28" i="3"/>
  <c r="J28" i="3" s="1"/>
  <c r="J19" i="3"/>
  <c r="J16" i="3"/>
  <c r="L16" i="6"/>
  <c r="G17" i="6"/>
  <c r="H17" i="6" s="1"/>
  <c r="H11" i="6"/>
  <c r="H10" i="6"/>
  <c r="H8" i="6" l="1"/>
  <c r="H7" i="6"/>
  <c r="I7" i="6"/>
  <c r="I15" i="6"/>
  <c r="L14" i="6"/>
  <c r="H15" i="6"/>
  <c r="H13" i="6"/>
  <c r="I11" i="6"/>
  <c r="H16" i="6"/>
  <c r="G20" i="6"/>
  <c r="H20" i="6" s="1"/>
  <c r="G9" i="6"/>
  <c r="I9" i="6" s="1"/>
  <c r="G12" i="6"/>
  <c r="H12" i="6" s="1"/>
  <c r="G19" i="6"/>
  <c r="L19" i="6" s="1"/>
  <c r="H14" i="6"/>
  <c r="I8" i="6"/>
  <c r="L7" i="6"/>
  <c r="L10" i="6"/>
  <c r="J29" i="3"/>
  <c r="I36" i="3"/>
  <c r="J36" i="3" s="1"/>
  <c r="J39" i="3" s="1"/>
  <c r="I35" i="3"/>
  <c r="J35" i="3" s="1"/>
  <c r="I29" i="3"/>
  <c r="AP1" i="23"/>
  <c r="A1" i="12"/>
  <c r="A1" i="14"/>
  <c r="A1" i="29"/>
  <c r="A1" i="18"/>
  <c r="A3" i="7"/>
  <c r="A1" i="19"/>
  <c r="A1" i="5"/>
  <c r="A1" i="20"/>
  <c r="A1" i="7"/>
  <c r="I12" i="6" l="1"/>
  <c r="L20" i="6"/>
  <c r="L12" i="6"/>
  <c r="H19" i="6"/>
  <c r="I19" i="6"/>
  <c r="L9" i="6"/>
  <c r="H9" i="6"/>
  <c r="H22" i="6" s="1"/>
</calcChain>
</file>

<file path=xl/sharedStrings.xml><?xml version="1.0" encoding="utf-8"?>
<sst xmlns="http://schemas.openxmlformats.org/spreadsheetml/2006/main" count="1338" uniqueCount="471">
  <si>
    <t>選択</t>
    <rPh sb="0" eb="2">
      <t>センタク</t>
    </rPh>
    <phoneticPr fontId="2"/>
  </si>
  <si>
    <t>項　　　目</t>
    <rPh sb="0" eb="1">
      <t>コウ</t>
    </rPh>
    <rPh sb="4" eb="5">
      <t>メ</t>
    </rPh>
    <phoneticPr fontId="2"/>
  </si>
  <si>
    <t>評　価　項　目</t>
    <rPh sb="0" eb="1">
      <t>ヒョウ</t>
    </rPh>
    <rPh sb="2" eb="3">
      <t>アタイ</t>
    </rPh>
    <rPh sb="4" eb="5">
      <t>コウ</t>
    </rPh>
    <rPh sb="6" eb="7">
      <t>メ</t>
    </rPh>
    <phoneticPr fontId="2"/>
  </si>
  <si>
    <t>評価項目の対象及び評価点の配点表</t>
    <rPh sb="0" eb="2">
      <t>ヒョウカ</t>
    </rPh>
    <rPh sb="2" eb="4">
      <t>コウモク</t>
    </rPh>
    <rPh sb="5" eb="7">
      <t>タイショウ</t>
    </rPh>
    <rPh sb="7" eb="8">
      <t>オヨ</t>
    </rPh>
    <rPh sb="9" eb="11">
      <t>ヒョウカ</t>
    </rPh>
    <rPh sb="11" eb="12">
      <t>テン</t>
    </rPh>
    <rPh sb="13" eb="15">
      <t>ハイテン</t>
    </rPh>
    <rPh sb="15" eb="16">
      <t>ヒョウ</t>
    </rPh>
    <phoneticPr fontId="2"/>
  </si>
  <si>
    <t>◎</t>
    <phoneticPr fontId="2"/>
  </si>
  <si>
    <t xml:space="preserve"> </t>
    <phoneticPr fontId="2"/>
  </si>
  <si>
    <t xml:space="preserve">工事成績評定(業種別※１） </t>
    <rPh sb="0" eb="2">
      <t>コウジ</t>
    </rPh>
    <rPh sb="2" eb="4">
      <t>セイセキ</t>
    </rPh>
    <rPh sb="4" eb="6">
      <t>ヒョウテイ</t>
    </rPh>
    <rPh sb="7" eb="9">
      <t>ギョウシュ</t>
    </rPh>
    <rPh sb="9" eb="10">
      <t>ベツ</t>
    </rPh>
    <phoneticPr fontId="2"/>
  </si>
  <si>
    <t xml:space="preserve">さいたま市優秀建設工事業者表彰
(業種別※１） </t>
    <rPh sb="4" eb="5">
      <t>シ</t>
    </rPh>
    <rPh sb="5" eb="7">
      <t>ユウシュウ</t>
    </rPh>
    <rPh sb="7" eb="9">
      <t>ケンセツ</t>
    </rPh>
    <rPh sb="9" eb="11">
      <t>コウジ</t>
    </rPh>
    <rPh sb="11" eb="13">
      <t>ギョウシャ</t>
    </rPh>
    <rPh sb="13" eb="15">
      <t>ヒョウショウ</t>
    </rPh>
    <phoneticPr fontId="2"/>
  </si>
  <si>
    <t>ＩＳＯ認証の取得</t>
    <rPh sb="3" eb="5">
      <t>ニンショウ</t>
    </rPh>
    <rPh sb="6" eb="8">
      <t>シュトク</t>
    </rPh>
    <phoneticPr fontId="2"/>
  </si>
  <si>
    <t>次世代育成支援</t>
    <rPh sb="0" eb="3">
      <t>ジセダイ</t>
    </rPh>
    <rPh sb="3" eb="5">
      <t>イクセイ</t>
    </rPh>
    <rPh sb="5" eb="7">
      <t>シエン</t>
    </rPh>
    <phoneticPr fontId="2"/>
  </si>
  <si>
    <t>若手技術者の雇用状況</t>
    <phoneticPr fontId="2"/>
  </si>
  <si>
    <t>地域の安心・安全への貢献の実績</t>
    <rPh sb="0" eb="2">
      <t>チイキ</t>
    </rPh>
    <rPh sb="3" eb="5">
      <t>アンシン</t>
    </rPh>
    <rPh sb="6" eb="8">
      <t>アンゼン</t>
    </rPh>
    <rPh sb="10" eb="12">
      <t>コウケン</t>
    </rPh>
    <rPh sb="13" eb="15">
      <t>ジッセキ</t>
    </rPh>
    <phoneticPr fontId="2"/>
  </si>
  <si>
    <t>市内下請け</t>
    <rPh sb="0" eb="2">
      <t>シナイ</t>
    </rPh>
    <rPh sb="2" eb="4">
      <t>シタウ</t>
    </rPh>
    <phoneticPr fontId="2"/>
  </si>
  <si>
    <t>材料調達（材料等示す ）</t>
    <rPh sb="0" eb="2">
      <t>ザイリョウ</t>
    </rPh>
    <rPh sb="2" eb="4">
      <t>チョウタツ</t>
    </rPh>
    <rPh sb="5" eb="7">
      <t>ザイリョウ</t>
    </rPh>
    <rPh sb="7" eb="8">
      <t>トウ</t>
    </rPh>
    <rPh sb="8" eb="9">
      <t>シメ</t>
    </rPh>
    <phoneticPr fontId="2"/>
  </si>
  <si>
    <t>※１ 告示に記載の参加資格における名簿登載業種と同じ業種とする。</t>
    <rPh sb="3" eb="5">
      <t>コクジ</t>
    </rPh>
    <rPh sb="6" eb="8">
      <t>キサイ</t>
    </rPh>
    <rPh sb="9" eb="11">
      <t>サンカ</t>
    </rPh>
    <rPh sb="11" eb="13">
      <t>シカク</t>
    </rPh>
    <rPh sb="17" eb="19">
      <t>メイボ</t>
    </rPh>
    <rPh sb="19" eb="21">
      <t>トウサイ</t>
    </rPh>
    <rPh sb="21" eb="23">
      <t>ギョウシュ</t>
    </rPh>
    <rPh sb="24" eb="25">
      <t>オナ</t>
    </rPh>
    <rPh sb="26" eb="28">
      <t>ギョウシュ</t>
    </rPh>
    <phoneticPr fontId="2"/>
  </si>
  <si>
    <t>保有資格</t>
    <rPh sb="0" eb="2">
      <t>ホユウ</t>
    </rPh>
    <rPh sb="2" eb="4">
      <t>シカク</t>
    </rPh>
    <phoneticPr fontId="2"/>
  </si>
  <si>
    <t xml:space="preserve">工事成績評定(業種別※１） </t>
    <rPh sb="0" eb="2">
      <t>コウジ</t>
    </rPh>
    <rPh sb="2" eb="4">
      <t>セイセキ</t>
    </rPh>
    <rPh sb="4" eb="6">
      <t>ヒョウテイ</t>
    </rPh>
    <phoneticPr fontId="2"/>
  </si>
  <si>
    <t>継続教育(ＣＰＤ)の取組み状況</t>
    <rPh sb="0" eb="2">
      <t>ケイゾク</t>
    </rPh>
    <rPh sb="2" eb="4">
      <t>キョウイク</t>
    </rPh>
    <rPh sb="10" eb="12">
      <t>トリク</t>
    </rPh>
    <rPh sb="13" eb="15">
      <t>ジョウキョウ</t>
    </rPh>
    <phoneticPr fontId="2"/>
  </si>
  <si>
    <t>専門性を要する資格</t>
    <rPh sb="0" eb="3">
      <t>センモンセイ</t>
    </rPh>
    <rPh sb="4" eb="5">
      <t>ヨウ</t>
    </rPh>
    <rPh sb="7" eb="9">
      <t>シカク</t>
    </rPh>
    <phoneticPr fontId="2"/>
  </si>
  <si>
    <t>工 事 名：</t>
    <rPh sb="0" eb="1">
      <t>コウ</t>
    </rPh>
    <rPh sb="2" eb="3">
      <t>コト</t>
    </rPh>
    <rPh sb="4" eb="5">
      <t>メイ</t>
    </rPh>
    <phoneticPr fontId="2"/>
  </si>
  <si>
    <t>工事場所：</t>
    <rPh sb="0" eb="2">
      <t>コウジ</t>
    </rPh>
    <rPh sb="2" eb="4">
      <t>バショ</t>
    </rPh>
    <phoneticPr fontId="2"/>
  </si>
  <si>
    <t>①</t>
    <phoneticPr fontId="2"/>
  </si>
  <si>
    <t>②</t>
    <phoneticPr fontId="2"/>
  </si>
  <si>
    <t>③</t>
    <phoneticPr fontId="2"/>
  </si>
  <si>
    <t>④</t>
    <phoneticPr fontId="2"/>
  </si>
  <si>
    <t>⑤</t>
    <phoneticPr fontId="2"/>
  </si>
  <si>
    <t>⑥</t>
    <phoneticPr fontId="2"/>
  </si>
  <si>
    <t>⑦</t>
    <phoneticPr fontId="2"/>
  </si>
  <si>
    <t>企業倫理や信頼性等</t>
    <rPh sb="0" eb="2">
      <t>キギョウ</t>
    </rPh>
    <rPh sb="2" eb="4">
      <t>リンリ</t>
    </rPh>
    <rPh sb="5" eb="8">
      <t>シンライセイ</t>
    </rPh>
    <rPh sb="8" eb="9">
      <t>トウ</t>
    </rPh>
    <phoneticPr fontId="2"/>
  </si>
  <si>
    <t>その他</t>
    <rPh sb="2" eb="3">
      <t>タ</t>
    </rPh>
    <phoneticPr fontId="2"/>
  </si>
  <si>
    <t>配置予定技術者の
技術能力</t>
    <rPh sb="0" eb="2">
      <t>ハイチ</t>
    </rPh>
    <rPh sb="2" eb="4">
      <t>ヨテイ</t>
    </rPh>
    <rPh sb="4" eb="7">
      <t>ギジュツシャ</t>
    </rPh>
    <rPh sb="9" eb="10">
      <t>ワザ</t>
    </rPh>
    <rPh sb="10" eb="11">
      <t>ジュツ</t>
    </rPh>
    <rPh sb="11" eb="12">
      <t>ノウ</t>
    </rPh>
    <rPh sb="12" eb="13">
      <t>チカラ</t>
    </rPh>
    <phoneticPr fontId="2"/>
  </si>
  <si>
    <t>企業の信頼性
（複数該当時はその配点を累加）</t>
    <rPh sb="0" eb="2">
      <t>キギョウ</t>
    </rPh>
    <rPh sb="3" eb="6">
      <t>シンライセイ</t>
    </rPh>
    <rPh sb="8" eb="10">
      <t>フクスウ</t>
    </rPh>
    <rPh sb="10" eb="12">
      <t>ガイトウ</t>
    </rPh>
    <rPh sb="12" eb="13">
      <t>ジ</t>
    </rPh>
    <rPh sb="16" eb="18">
      <t>ハイテン</t>
    </rPh>
    <rPh sb="19" eb="21">
      <t>ルイカ</t>
    </rPh>
    <phoneticPr fontId="2"/>
  </si>
  <si>
    <t>なお、内容については事実と相違ないことを誓約します。</t>
  </si>
  <si>
    <t>記</t>
  </si>
  <si>
    <t>技術資料表紙</t>
    <rPh sb="0" eb="2">
      <t>ギジュツ</t>
    </rPh>
    <rPh sb="2" eb="4">
      <t>シリョウ</t>
    </rPh>
    <rPh sb="4" eb="6">
      <t>ヒョウシ</t>
    </rPh>
    <phoneticPr fontId="2"/>
  </si>
  <si>
    <t>日</t>
    <rPh sb="0" eb="1">
      <t>ヒ</t>
    </rPh>
    <phoneticPr fontId="2"/>
  </si>
  <si>
    <t>年</t>
    <rPh sb="0" eb="1">
      <t>ネン</t>
    </rPh>
    <phoneticPr fontId="2"/>
  </si>
  <si>
    <t>平成</t>
    <rPh sb="0" eb="2">
      <t>ヘイセイ</t>
    </rPh>
    <phoneticPr fontId="2"/>
  </si>
  <si>
    <t>代表者名</t>
    <rPh sb="0" eb="3">
      <t>ダイヒョウシャ</t>
    </rPh>
    <rPh sb="3" eb="4">
      <t>メイ</t>
    </rPh>
    <phoneticPr fontId="2"/>
  </si>
  <si>
    <t>連絡担当者</t>
    <rPh sb="0" eb="2">
      <t>レンラク</t>
    </rPh>
    <rPh sb="2" eb="3">
      <t>タン</t>
    </rPh>
    <rPh sb="3" eb="4">
      <t>トウ</t>
    </rPh>
    <rPh sb="4" eb="5">
      <t>シャ</t>
    </rPh>
    <phoneticPr fontId="2"/>
  </si>
  <si>
    <t>（あて先）</t>
    <rPh sb="3" eb="4">
      <t>サキ</t>
    </rPh>
    <phoneticPr fontId="2"/>
  </si>
  <si>
    <t>下記工事に関する技術資料を提出します。</t>
    <rPh sb="0" eb="2">
      <t>カキ</t>
    </rPh>
    <rPh sb="5" eb="6">
      <t>カン</t>
    </rPh>
    <phoneticPr fontId="2"/>
  </si>
  <si>
    <t>(問い合わせ先)</t>
    <rPh sb="1" eb="2">
      <t>ト</t>
    </rPh>
    <rPh sb="3" eb="4">
      <t>ア</t>
    </rPh>
    <rPh sb="6" eb="7">
      <t>サキ</t>
    </rPh>
    <phoneticPr fontId="2"/>
  </si>
  <si>
    <t>電話番号</t>
    <rPh sb="0" eb="1">
      <t>デン</t>
    </rPh>
    <rPh sb="1" eb="2">
      <t>ハナシ</t>
    </rPh>
    <rPh sb="2" eb="4">
      <t>バンゴウ</t>
    </rPh>
    <phoneticPr fontId="2"/>
  </si>
  <si>
    <t>所属部署</t>
    <rPh sb="0" eb="2">
      <t>ショゾク</t>
    </rPh>
    <rPh sb="2" eb="4">
      <t>ブショ</t>
    </rPh>
    <phoneticPr fontId="2"/>
  </si>
  <si>
    <t>参加形態</t>
    <rPh sb="0" eb="2">
      <t>サンカ</t>
    </rPh>
    <rPh sb="2" eb="4">
      <t>ケイタイ</t>
    </rPh>
    <phoneticPr fontId="2"/>
  </si>
  <si>
    <t>役職名</t>
    <rPh sb="0" eb="2">
      <t>ヤクショク</t>
    </rPh>
    <rPh sb="2" eb="3">
      <t>メイ</t>
    </rPh>
    <phoneticPr fontId="2"/>
  </si>
  <si>
    <t>工事名</t>
    <rPh sb="0" eb="2">
      <t>コウジ</t>
    </rPh>
    <rPh sb="2" eb="3">
      <t>メイ</t>
    </rPh>
    <phoneticPr fontId="2"/>
  </si>
  <si>
    <t>①</t>
    <phoneticPr fontId="2"/>
  </si>
  <si>
    <t>工事名を入力してください。</t>
    <rPh sb="0" eb="2">
      <t>コウジ</t>
    </rPh>
    <rPh sb="2" eb="3">
      <t>メイ</t>
    </rPh>
    <rPh sb="4" eb="6">
      <t>ニュウリョク</t>
    </rPh>
    <phoneticPr fontId="2"/>
  </si>
  <si>
    <t>工事場所を入力してください。</t>
  </si>
  <si>
    <t>型　　式：</t>
    <rPh sb="0" eb="1">
      <t>ガタ</t>
    </rPh>
    <rPh sb="3" eb="4">
      <t>シキ</t>
    </rPh>
    <phoneticPr fontId="2"/>
  </si>
  <si>
    <t>発注業種：</t>
    <rPh sb="0" eb="2">
      <t>ハッチュウ</t>
    </rPh>
    <rPh sb="2" eb="4">
      <t>ギョウシュ</t>
    </rPh>
    <phoneticPr fontId="2"/>
  </si>
  <si>
    <t>地域要件：</t>
    <rPh sb="0" eb="2">
      <t>チイキ</t>
    </rPh>
    <rPh sb="2" eb="4">
      <t>ヨウケン</t>
    </rPh>
    <phoneticPr fontId="2"/>
  </si>
  <si>
    <t>発注時の参加資格における所在地区分(地域要件)を選択してください。</t>
    <rPh sb="0" eb="2">
      <t>ハッチュウ</t>
    </rPh>
    <rPh sb="2" eb="3">
      <t>ジ</t>
    </rPh>
    <rPh sb="4" eb="6">
      <t>サンカ</t>
    </rPh>
    <rPh sb="18" eb="20">
      <t>チイキ</t>
    </rPh>
    <rPh sb="20" eb="22">
      <t>ヨウケン</t>
    </rPh>
    <rPh sb="24" eb="26">
      <t>センタク</t>
    </rPh>
    <phoneticPr fontId="2"/>
  </si>
  <si>
    <t>◎</t>
    <phoneticPr fontId="2"/>
  </si>
  <si>
    <t>若手技術者の雇用状況</t>
    <phoneticPr fontId="2"/>
  </si>
  <si>
    <t>選択評価項目から必要な評価項目を選択してください。</t>
    <rPh sb="0" eb="2">
      <t>センタク</t>
    </rPh>
    <rPh sb="2" eb="4">
      <t>ヒョウカ</t>
    </rPh>
    <rPh sb="4" eb="6">
      <t>コウモク</t>
    </rPh>
    <rPh sb="8" eb="10">
      <t>ヒツヨウ</t>
    </rPh>
    <rPh sb="11" eb="13">
      <t>ヒョウカ</t>
    </rPh>
    <rPh sb="13" eb="15">
      <t>コウモク</t>
    </rPh>
    <rPh sb="16" eb="18">
      <t>センタク</t>
    </rPh>
    <phoneticPr fontId="2"/>
  </si>
  <si>
    <t>若手技術者の雇用状況</t>
    <rPh sb="0" eb="2">
      <t>ワカテ</t>
    </rPh>
    <rPh sb="2" eb="5">
      <t>ギジュツシャ</t>
    </rPh>
    <rPh sb="6" eb="8">
      <t>コヨウ</t>
    </rPh>
    <rPh sb="8" eb="10">
      <t>ジョウキョウ</t>
    </rPh>
    <phoneticPr fontId="2"/>
  </si>
  <si>
    <t>「その他」について</t>
    <rPh sb="3" eb="4">
      <t>タ</t>
    </rPh>
    <phoneticPr fontId="2"/>
  </si>
  <si>
    <t>選択項目点</t>
    <rPh sb="0" eb="2">
      <t>センタク</t>
    </rPh>
    <rPh sb="2" eb="4">
      <t>コウモク</t>
    </rPh>
    <rPh sb="4" eb="5">
      <t>テン</t>
    </rPh>
    <phoneticPr fontId="2"/>
  </si>
  <si>
    <t>配点</t>
    <rPh sb="0" eb="2">
      <t>ハイテン</t>
    </rPh>
    <phoneticPr fontId="2"/>
  </si>
  <si>
    <t>発注業種を選択してください。(参加資格として告示に記載する名簿登載業種)</t>
    <rPh sb="0" eb="2">
      <t>ハッチュウ</t>
    </rPh>
    <rPh sb="2" eb="4">
      <t>ギョウシュ</t>
    </rPh>
    <rPh sb="5" eb="7">
      <t>センタク</t>
    </rPh>
    <phoneticPr fontId="2"/>
  </si>
  <si>
    <t>発注者入力シート</t>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</si>
  <si>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</si>
  <si>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</si>
  <si>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</si>
  <si>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工期</t>
    <rPh sb="0" eb="2">
      <t>コウキ</t>
    </rPh>
    <phoneticPr fontId="2"/>
  </si>
  <si>
    <t>受注形態</t>
    <rPh sb="0" eb="2">
      <t>ジュチュウ</t>
    </rPh>
    <rPh sb="2" eb="4">
      <t>ケイタイ</t>
    </rPh>
    <phoneticPr fontId="2"/>
  </si>
  <si>
    <t>工事概要</t>
    <rPh sb="0" eb="2">
      <t>コウジ</t>
    </rPh>
    <rPh sb="2" eb="4">
      <t>ガイヨウ</t>
    </rPh>
    <phoneticPr fontId="2"/>
  </si>
  <si>
    <t>※工事概要は、同種工事の要件を満たすことが分かるように記入してください。(入力時にこの文章は削除してください。)</t>
    <rPh sb="1" eb="3">
      <t>コウジ</t>
    </rPh>
    <rPh sb="3" eb="5">
      <t>ガイヨウ</t>
    </rPh>
    <rPh sb="7" eb="9">
      <t>ドウシュ</t>
    </rPh>
    <rPh sb="9" eb="11">
      <t>コウジ</t>
    </rPh>
    <rPh sb="12" eb="14">
      <t>ヨウケン</t>
    </rPh>
    <rPh sb="15" eb="16">
      <t>ミ</t>
    </rPh>
    <rPh sb="21" eb="22">
      <t>ワ</t>
    </rPh>
    <rPh sb="27" eb="29">
      <t>キニュウ</t>
    </rPh>
    <rPh sb="37" eb="40">
      <t>ニュウリョクジ</t>
    </rPh>
    <rPh sb="43" eb="45">
      <t>ブンショウ</t>
    </rPh>
    <rPh sb="46" eb="48">
      <t>サクジョ</t>
    </rPh>
    <phoneticPr fontId="2"/>
  </si>
  <si>
    <t>特定共同企業体名称</t>
    <rPh sb="0" eb="7">
      <t>ト</t>
    </rPh>
    <rPh sb="7" eb="9">
      <t>メイショウ</t>
    </rPh>
    <phoneticPr fontId="2"/>
  </si>
  <si>
    <t>商号・名称</t>
    <rPh sb="0" eb="2">
      <t>ショウゴウ</t>
    </rPh>
    <rPh sb="3" eb="5">
      <t>メイショウ</t>
    </rPh>
    <phoneticPr fontId="2"/>
  </si>
  <si>
    <t>所在地</t>
    <rPh sb="0" eb="3">
      <t>ショザイチ</t>
    </rPh>
    <phoneticPr fontId="2"/>
  </si>
  <si>
    <t>連絡担当者名</t>
    <rPh sb="0" eb="2">
      <t>レンラク</t>
    </rPh>
    <rPh sb="2" eb="4">
      <t>タントウ</t>
    </rPh>
    <rPh sb="4" eb="5">
      <t>シャ</t>
    </rPh>
    <rPh sb="5" eb="6">
      <t>メイ</t>
    </rPh>
    <phoneticPr fontId="2"/>
  </si>
  <si>
    <t>電話番号</t>
    <rPh sb="0" eb="2">
      <t>デンワ</t>
    </rPh>
    <rPh sb="2" eb="4">
      <t>バンゴウ</t>
    </rPh>
    <phoneticPr fontId="2"/>
  </si>
  <si>
    <t>技術資料の提出日を入力してください。</t>
    <rPh sb="0" eb="2">
      <t>ギジュツ</t>
    </rPh>
    <rPh sb="2" eb="4">
      <t>シリョウ</t>
    </rPh>
    <rPh sb="5" eb="7">
      <t>テイシュツ</t>
    </rPh>
    <rPh sb="7" eb="8">
      <t>ビ</t>
    </rPh>
    <rPh sb="9" eb="11">
      <t>ニュウリョク</t>
    </rPh>
    <phoneticPr fontId="2"/>
  </si>
  <si>
    <t>提出日</t>
    <rPh sb="0" eb="2">
      <t>テイシュツ</t>
    </rPh>
    <rPh sb="2" eb="3">
      <t>ビ</t>
    </rPh>
    <phoneticPr fontId="2"/>
  </si>
  <si>
    <t>月</t>
    <rPh sb="0" eb="1">
      <t>ガツ</t>
    </rPh>
    <phoneticPr fontId="2"/>
  </si>
  <si>
    <t>日</t>
    <rPh sb="0" eb="1">
      <t>ニチ</t>
    </rPh>
    <phoneticPr fontId="2"/>
  </si>
  <si>
    <t>～</t>
    <phoneticPr fontId="2"/>
  </si>
  <si>
    <t>(様式－４)</t>
    <rPh sb="1" eb="3">
      <t>ヨウシキ</t>
    </rPh>
    <phoneticPr fontId="2"/>
  </si>
  <si>
    <t>(様式－３)</t>
    <rPh sb="1" eb="3">
      <t>ヨウシキ</t>
    </rPh>
    <phoneticPr fontId="2"/>
  </si>
  <si>
    <r>
      <t>特定共同企業体での受注実績一覧表</t>
    </r>
    <r>
      <rPr>
        <sz val="10"/>
        <rFont val="ＭＳ 明朝"/>
        <family val="1"/>
        <charset val="128"/>
      </rPr>
      <t>（企業の実績）</t>
    </r>
    <rPh sb="0" eb="7">
      <t>ト</t>
    </rPh>
    <rPh sb="9" eb="11">
      <t>ジュチュウ</t>
    </rPh>
    <rPh sb="11" eb="13">
      <t>ジッセキ</t>
    </rPh>
    <rPh sb="13" eb="15">
      <t>イチラン</t>
    </rPh>
    <rPh sb="15" eb="16">
      <t>ヒョウ</t>
    </rPh>
    <rPh sb="17" eb="19">
      <t>キギョウ</t>
    </rPh>
    <rPh sb="20" eb="22">
      <t>ジッセキ</t>
    </rPh>
    <phoneticPr fontId="2"/>
  </si>
  <si>
    <t>工事成績評定の写しを添付してください。</t>
    <rPh sb="0" eb="2">
      <t>コウジ</t>
    </rPh>
    <rPh sb="2" eb="4">
      <t>セイセキ</t>
    </rPh>
    <rPh sb="4" eb="6">
      <t>ヒョウテイ</t>
    </rPh>
    <rPh sb="7" eb="8">
      <t>ウツ</t>
    </rPh>
    <rPh sb="10" eb="12">
      <t>テンプ</t>
    </rPh>
    <phoneticPr fontId="2"/>
  </si>
  <si>
    <t>４者以上の特定共同企業体での実績については、出資比率のわかる資料を添付してください。</t>
    <phoneticPr fontId="2"/>
  </si>
  <si>
    <t>工事成績評定</t>
    <rPh sb="0" eb="2">
      <t>コウジ</t>
    </rPh>
    <rPh sb="2" eb="4">
      <t>セイセキ</t>
    </rPh>
    <rPh sb="4" eb="6">
      <t>ヒョウテイ</t>
    </rPh>
    <phoneticPr fontId="2"/>
  </si>
  <si>
    <t>点</t>
    <rPh sb="0" eb="1">
      <t>テン</t>
    </rPh>
    <phoneticPr fontId="2"/>
  </si>
  <si>
    <t>さいたま市優秀建設工事業者表彰</t>
    <rPh sb="4" eb="5">
      <t>シ</t>
    </rPh>
    <rPh sb="5" eb="7">
      <t>ユウシュウ</t>
    </rPh>
    <rPh sb="7" eb="9">
      <t>ケンセツ</t>
    </rPh>
    <rPh sb="9" eb="11">
      <t>コウジ</t>
    </rPh>
    <rPh sb="11" eb="13">
      <t>ギョウシャ</t>
    </rPh>
    <rPh sb="13" eb="15">
      <t>ヒョウショウ</t>
    </rPh>
    <phoneticPr fontId="2"/>
  </si>
  <si>
    <t>出資比率の分かる書類の写しを添付してください。</t>
    <rPh sb="0" eb="2">
      <t>シュッシ</t>
    </rPh>
    <rPh sb="2" eb="4">
      <t>ヒリツ</t>
    </rPh>
    <rPh sb="5" eb="6">
      <t>ワ</t>
    </rPh>
    <rPh sb="8" eb="10">
      <t>ショルイ</t>
    </rPh>
    <rPh sb="11" eb="12">
      <t>ウツ</t>
    </rPh>
    <rPh sb="14" eb="16">
      <t>テンプ</t>
    </rPh>
    <phoneticPr fontId="2"/>
  </si>
  <si>
    <t>特定共同企業体での
受賞実績について</t>
    <rPh sb="0" eb="7">
      <t>ト</t>
    </rPh>
    <rPh sb="10" eb="12">
      <t>ジュショウ</t>
    </rPh>
    <rPh sb="12" eb="14">
      <t>ジッセキ</t>
    </rPh>
    <phoneticPr fontId="2"/>
  </si>
  <si>
    <t>(様式－５)</t>
    <rPh sb="1" eb="3">
      <t>ヨウシキ</t>
    </rPh>
    <phoneticPr fontId="2"/>
  </si>
  <si>
    <t>ＩＳＯ１４００１の認証の取得</t>
    <rPh sb="9" eb="11">
      <t>ニンショウ</t>
    </rPh>
    <rPh sb="12" eb="14">
      <t>シュトク</t>
    </rPh>
    <phoneticPr fontId="2"/>
  </si>
  <si>
    <t>エコアクション２１の認証の取得</t>
    <rPh sb="10" eb="12">
      <t>ニンショウ</t>
    </rPh>
    <rPh sb="13" eb="15">
      <t>シュトク</t>
    </rPh>
    <phoneticPr fontId="2"/>
  </si>
  <si>
    <t>取得がある</t>
    <rPh sb="0" eb="2">
      <t>シュトク</t>
    </rPh>
    <phoneticPr fontId="2"/>
  </si>
  <si>
    <t>取得がない</t>
    <rPh sb="0" eb="2">
      <t>シュトク</t>
    </rPh>
    <phoneticPr fontId="2"/>
  </si>
  <si>
    <t>該当するものに、○をしてください。</t>
    <rPh sb="0" eb="2">
      <t>ガイトウ</t>
    </rPh>
    <phoneticPr fontId="2"/>
  </si>
  <si>
    <t>認証の取得のあるものは、写しを添付してください。
なお、有効期限は技術資料の提出締め切り日を基準とするのでご注意ください。</t>
    <rPh sb="0" eb="2">
      <t>ニンショウ</t>
    </rPh>
    <rPh sb="3" eb="5">
      <t>シュトク</t>
    </rPh>
    <rPh sb="12" eb="13">
      <t>ウツ</t>
    </rPh>
    <rPh sb="15" eb="17">
      <t>テンプ</t>
    </rPh>
    <rPh sb="28" eb="30">
      <t>ユウコウ</t>
    </rPh>
    <rPh sb="30" eb="32">
      <t>キゲン</t>
    </rPh>
    <rPh sb="33" eb="35">
      <t>ギジュツ</t>
    </rPh>
    <rPh sb="35" eb="37">
      <t>シリョウ</t>
    </rPh>
    <rPh sb="38" eb="40">
      <t>テイシュツ</t>
    </rPh>
    <rPh sb="40" eb="41">
      <t>シ</t>
    </rPh>
    <rPh sb="42" eb="43">
      <t>キ</t>
    </rPh>
    <rPh sb="44" eb="45">
      <t>ビ</t>
    </rPh>
    <rPh sb="46" eb="48">
      <t>キジュン</t>
    </rPh>
    <rPh sb="54" eb="56">
      <t>チュウイ</t>
    </rPh>
    <phoneticPr fontId="2"/>
  </si>
  <si>
    <t>(様式－６)</t>
    <rPh sb="1" eb="3">
      <t>ヨウシキ</t>
    </rPh>
    <phoneticPr fontId="2"/>
  </si>
  <si>
    <t>配置予定技術者の資格・工事経験</t>
    <rPh sb="0" eb="2">
      <t>ハイチ</t>
    </rPh>
    <rPh sb="2" eb="4">
      <t>ヨテイ</t>
    </rPh>
    <rPh sb="4" eb="7">
      <t>ギジュツシャ</t>
    </rPh>
    <rPh sb="8" eb="10">
      <t>シカク</t>
    </rPh>
    <rPh sb="11" eb="13">
      <t>コウジ</t>
    </rPh>
    <rPh sb="13" eb="15">
      <t>ケイケン</t>
    </rPh>
    <phoneticPr fontId="2"/>
  </si>
  <si>
    <t>配置予定技術者の生年月日</t>
    <rPh sb="0" eb="2">
      <t>ハイチ</t>
    </rPh>
    <rPh sb="2" eb="4">
      <t>ヨテイ</t>
    </rPh>
    <rPh sb="4" eb="7">
      <t>ギジュツシャ</t>
    </rPh>
    <rPh sb="8" eb="10">
      <t>セイネン</t>
    </rPh>
    <rPh sb="10" eb="12">
      <t>ガッピ</t>
    </rPh>
    <phoneticPr fontId="2"/>
  </si>
  <si>
    <t>従事役職</t>
    <rPh sb="0" eb="2">
      <t>ジュウジ</t>
    </rPh>
    <rPh sb="2" eb="4">
      <t>ヤクショク</t>
    </rPh>
    <phoneticPr fontId="2"/>
  </si>
  <si>
    <t>工事経験の概要</t>
    <rPh sb="0" eb="2">
      <t>コウジ</t>
    </rPh>
    <rPh sb="2" eb="4">
      <t>ケイケン</t>
    </rPh>
    <rPh sb="5" eb="7">
      <t>ガイヨウ</t>
    </rPh>
    <phoneticPr fontId="2"/>
  </si>
  <si>
    <t>ＣＯＲＩＮＳで同種工事の概要等が不明な場合は平面図、構造図、数量総括表、交通規制状況図等を必ず添付してください。</t>
    <phoneticPr fontId="2"/>
  </si>
  <si>
    <t>同種工事への従事等は、記載する工事のＣＯＲＩＮＳで確認できない場合は、発注者からの従事証明書など、工事完成時点で従事していたことが証明できる資料を添付してください。</t>
    <rPh sb="0" eb="2">
      <t>ドウシュ</t>
    </rPh>
    <rPh sb="2" eb="4">
      <t>コウジ</t>
    </rPh>
    <rPh sb="6" eb="9">
      <t>ジュウジナド</t>
    </rPh>
    <rPh sb="11" eb="13">
      <t>キサイ</t>
    </rPh>
    <rPh sb="15" eb="17">
      <t>コウジ</t>
    </rPh>
    <rPh sb="25" eb="27">
      <t>カクニン</t>
    </rPh>
    <rPh sb="31" eb="33">
      <t>バアイ</t>
    </rPh>
    <rPh sb="35" eb="38">
      <t>ハッチュウシャ</t>
    </rPh>
    <rPh sb="41" eb="43">
      <t>ジュウジ</t>
    </rPh>
    <rPh sb="43" eb="46">
      <t>ショウメイショ</t>
    </rPh>
    <rPh sb="49" eb="51">
      <t>コウジ</t>
    </rPh>
    <rPh sb="51" eb="53">
      <t>カンセイ</t>
    </rPh>
    <rPh sb="53" eb="55">
      <t>ジテン</t>
    </rPh>
    <rPh sb="56" eb="58">
      <t>ジュウジ</t>
    </rPh>
    <rPh sb="65" eb="67">
      <t>ショウメイ</t>
    </rPh>
    <rPh sb="70" eb="72">
      <t>シリョウ</t>
    </rPh>
    <rPh sb="73" eb="75">
      <t>テンプ</t>
    </rPh>
    <phoneticPr fontId="2"/>
  </si>
  <si>
    <t>資格・免許の１級国家資格者（建設業法による１級技術検定に合格した者）及び技術士の資格有無は、該当する種目や部門に限ります。また、該当する資格の合格証明書の写しを添付してください。なお、監理技術者証及び保険証の写しは不要です。</t>
    <phoneticPr fontId="2"/>
  </si>
  <si>
    <t>選択評価項目として設定した直近２工事の成績評定は、公告日から起算して過去５年間のうち、公告日に最も近い２工事を記載してください。
また、記載した工事の工事成績評定を添付してください。
該当する工事が2工事ある場合には必ず2工事記載してください。</t>
    <phoneticPr fontId="2"/>
  </si>
  <si>
    <t>選択評価項目として設定した資格証の写しを添付してください。</t>
    <phoneticPr fontId="2"/>
  </si>
  <si>
    <t xml:space="preserve">姓が変更になっている場合は、旧姓も併せて記載してください。
</t>
    <phoneticPr fontId="2"/>
  </si>
  <si>
    <r>
      <t xml:space="preserve">工事成績評定
</t>
    </r>
    <r>
      <rPr>
        <sz val="8"/>
        <rFont val="ＭＳ 明朝"/>
        <family val="1"/>
        <charset val="128"/>
      </rPr>
      <t>(直近２工事)</t>
    </r>
    <rPh sb="0" eb="2">
      <t>コウジ</t>
    </rPh>
    <rPh sb="2" eb="4">
      <t>セイセキ</t>
    </rPh>
    <rPh sb="4" eb="6">
      <t>ヒョウテイ</t>
    </rPh>
    <rPh sb="8" eb="10">
      <t>チョッキン</t>
    </rPh>
    <rPh sb="11" eb="13">
      <t>コウジ</t>
    </rPh>
    <phoneticPr fontId="2"/>
  </si>
  <si>
    <t>完成年度</t>
    <rPh sb="0" eb="2">
      <t>カンセイ</t>
    </rPh>
    <rPh sb="2" eb="4">
      <t>ネンド</t>
    </rPh>
    <phoneticPr fontId="2"/>
  </si>
  <si>
    <t>従事期間</t>
    <rPh sb="0" eb="2">
      <t>ジュウジ</t>
    </rPh>
    <rPh sb="2" eb="4">
      <t>キカン</t>
    </rPh>
    <phoneticPr fontId="2"/>
  </si>
  <si>
    <t>（注）以下は、該当する評価項目の選択があった場合に必要事項を記載してください。</t>
    <rPh sb="3" eb="5">
      <t>イカ</t>
    </rPh>
    <rPh sb="7" eb="9">
      <t>ガイトウ</t>
    </rPh>
    <rPh sb="25" eb="27">
      <t>ヒツヨウ</t>
    </rPh>
    <rPh sb="27" eb="29">
      <t>ジコウ</t>
    </rPh>
    <phoneticPr fontId="2"/>
  </si>
  <si>
    <t>施工経験の有無</t>
    <rPh sb="0" eb="2">
      <t>セコウ</t>
    </rPh>
    <rPh sb="2" eb="4">
      <t>ケイケン</t>
    </rPh>
    <rPh sb="5" eb="7">
      <t>ウム</t>
    </rPh>
    <phoneticPr fontId="2"/>
  </si>
  <si>
    <t>(様式－７)</t>
    <rPh sb="1" eb="3">
      <t>ヨウシキ</t>
    </rPh>
    <phoneticPr fontId="2"/>
  </si>
  <si>
    <t>ＣＯＲＩＮＳ登録の写しを添付してください。</t>
    <phoneticPr fontId="2"/>
  </si>
  <si>
    <t>(様式－９)</t>
    <rPh sb="1" eb="3">
      <t>ヨウシキ</t>
    </rPh>
    <phoneticPr fontId="2"/>
  </si>
  <si>
    <t>雇用している</t>
    <rPh sb="0" eb="2">
      <t>コヨウ</t>
    </rPh>
    <phoneticPr fontId="2"/>
  </si>
  <si>
    <t>雇用していない</t>
    <rPh sb="0" eb="2">
      <t>コヨウ</t>
    </rPh>
    <phoneticPr fontId="2"/>
  </si>
  <si>
    <t>(様式－１０)</t>
    <rPh sb="1" eb="3">
      <t>ヨウシキ</t>
    </rPh>
    <phoneticPr fontId="2"/>
  </si>
  <si>
    <t>特例認定一般事業主の認定</t>
    <rPh sb="0" eb="2">
      <t>トクレイ</t>
    </rPh>
    <rPh sb="2" eb="4">
      <t>ニンテイ</t>
    </rPh>
    <rPh sb="4" eb="6">
      <t>イッパン</t>
    </rPh>
    <rPh sb="6" eb="9">
      <t>ジギョウヌシ</t>
    </rPh>
    <rPh sb="10" eb="12">
      <t>ニンテイ</t>
    </rPh>
    <phoneticPr fontId="2"/>
  </si>
  <si>
    <t>一般事業主行動計画の届け出</t>
    <rPh sb="0" eb="2">
      <t>イッパン</t>
    </rPh>
    <rPh sb="2" eb="5">
      <t>ジギョウヌシ</t>
    </rPh>
    <rPh sb="5" eb="7">
      <t>コウドウ</t>
    </rPh>
    <rPh sb="7" eb="9">
      <t>ケイカク</t>
    </rPh>
    <rPh sb="10" eb="11">
      <t>トド</t>
    </rPh>
    <rPh sb="12" eb="13">
      <t>デ</t>
    </rPh>
    <phoneticPr fontId="2"/>
  </si>
  <si>
    <t>届け出がある</t>
    <rPh sb="0" eb="1">
      <t>トド</t>
    </rPh>
    <rPh sb="2" eb="3">
      <t>デ</t>
    </rPh>
    <phoneticPr fontId="2"/>
  </si>
  <si>
    <t>届け出がない</t>
    <rPh sb="0" eb="1">
      <t>トド</t>
    </rPh>
    <rPh sb="2" eb="3">
      <t>デ</t>
    </rPh>
    <phoneticPr fontId="2"/>
  </si>
  <si>
    <t>特例認定書がある</t>
    <rPh sb="0" eb="2">
      <t>トクレイ</t>
    </rPh>
    <rPh sb="2" eb="5">
      <t>ニンテイショ</t>
    </rPh>
    <phoneticPr fontId="2"/>
  </si>
  <si>
    <t>特例認定書がない</t>
    <rPh sb="0" eb="2">
      <t>トクレイ</t>
    </rPh>
    <rPh sb="2" eb="5">
      <t>ニンテイショ</t>
    </rPh>
    <phoneticPr fontId="2"/>
  </si>
  <si>
    <t xml:space="preserve">次世代育成支援対策推進法第１２条第１項または第４項の届け出をした場合は、届け出の写しおよび行動計画書の写しを添付してください。
なお、有効期間は技術資料の提出締め切り日を基準とするのでご注意ください。
</t>
    <phoneticPr fontId="2"/>
  </si>
  <si>
    <t>次世代育成支援対策推進法第１５条の２の規定による認定を受けている場合は、特例認定書の写しを添付してください。</t>
    <phoneticPr fontId="2"/>
  </si>
  <si>
    <t>(様式－１１)</t>
    <rPh sb="1" eb="3">
      <t>ヨウシキ</t>
    </rPh>
    <phoneticPr fontId="2"/>
  </si>
  <si>
    <t>若手技術者の雇用の有無</t>
    <rPh sb="0" eb="2">
      <t>ワカテ</t>
    </rPh>
    <rPh sb="2" eb="5">
      <t>ギジュツシャ</t>
    </rPh>
    <rPh sb="6" eb="8">
      <t>コヨウ</t>
    </rPh>
    <rPh sb="9" eb="11">
      <t>ウム</t>
    </rPh>
    <phoneticPr fontId="2"/>
  </si>
  <si>
    <t>生年月日(公告日の満年齢)</t>
    <rPh sb="0" eb="2">
      <t>セイネン</t>
    </rPh>
    <rPh sb="2" eb="4">
      <t>ガッピ</t>
    </rPh>
    <rPh sb="5" eb="7">
      <t>コウコク</t>
    </rPh>
    <rPh sb="7" eb="8">
      <t>ビ</t>
    </rPh>
    <rPh sb="9" eb="12">
      <t>マンネンレイ</t>
    </rPh>
    <phoneticPr fontId="2"/>
  </si>
  <si>
    <t>入社年月日</t>
    <rPh sb="0" eb="2">
      <t>ニュウシャ</t>
    </rPh>
    <rPh sb="2" eb="5">
      <t>ネンガッピ</t>
    </rPh>
    <phoneticPr fontId="2"/>
  </si>
  <si>
    <t>（満</t>
    <rPh sb="1" eb="2">
      <t>マン</t>
    </rPh>
    <phoneticPr fontId="2"/>
  </si>
  <si>
    <t>歳）</t>
    <rPh sb="0" eb="1">
      <t>サイ</t>
    </rPh>
    <phoneticPr fontId="2"/>
  </si>
  <si>
    <t>資格等名称</t>
    <rPh sb="0" eb="2">
      <t>シカク</t>
    </rPh>
    <rPh sb="2" eb="3">
      <t>トウ</t>
    </rPh>
    <rPh sb="3" eb="5">
      <t>メイショウ</t>
    </rPh>
    <phoneticPr fontId="2"/>
  </si>
  <si>
    <t>技術者要件</t>
    <rPh sb="0" eb="3">
      <t>ギジュツシャ</t>
    </rPh>
    <rPh sb="3" eb="5">
      <t>ヨウケン</t>
    </rPh>
    <phoneticPr fontId="2"/>
  </si>
  <si>
    <t>監理技術者資格者証の写し(表裏複写)</t>
    <phoneticPr fontId="2"/>
  </si>
  <si>
    <t>健康保険被保険者証の写し</t>
    <phoneticPr fontId="2"/>
  </si>
  <si>
    <t>監理技術者資格者証の写し</t>
    <phoneticPr fontId="2"/>
  </si>
  <si>
    <t>技術検定合格証明書の写し（建設業法）</t>
    <phoneticPr fontId="2"/>
  </si>
  <si>
    <t>免許証又は免許証明書の写し（建築士法）</t>
    <phoneticPr fontId="2"/>
  </si>
  <si>
    <t>登録証の写し（技術士法）</t>
    <phoneticPr fontId="2"/>
  </si>
  <si>
    <t>姓が変更になっている場合は、旧姓も併せて記載してください。</t>
    <rPh sb="0" eb="1">
      <t>セイ</t>
    </rPh>
    <rPh sb="2" eb="4">
      <t>ヘンコウ</t>
    </rPh>
    <rPh sb="10" eb="12">
      <t>バアイ</t>
    </rPh>
    <rPh sb="14" eb="16">
      <t>キュウセイ</t>
    </rPh>
    <rPh sb="17" eb="18">
      <t>アワ</t>
    </rPh>
    <rPh sb="20" eb="22">
      <t>キサイ</t>
    </rPh>
    <phoneticPr fontId="2"/>
  </si>
  <si>
    <t>証明書類を提出してください。
（監理技術者資格者証の写しを添付する場合は、1部添付してください。）</t>
    <phoneticPr fontId="2"/>
  </si>
  <si>
    <t>証明書類
(該当書類に○を付けて添付)</t>
    <rPh sb="0" eb="2">
      <t>ショウメイ</t>
    </rPh>
    <rPh sb="2" eb="4">
      <t>ショルイ</t>
    </rPh>
    <rPh sb="6" eb="8">
      <t>ガイトウ</t>
    </rPh>
    <rPh sb="8" eb="10">
      <t>ショルイ</t>
    </rPh>
    <rPh sb="13" eb="14">
      <t>ツ</t>
    </rPh>
    <rPh sb="16" eb="18">
      <t>テンプ</t>
    </rPh>
    <phoneticPr fontId="2"/>
  </si>
  <si>
    <t>年齢・雇用要件</t>
    <rPh sb="0" eb="2">
      <t>ネンレイ</t>
    </rPh>
    <rPh sb="3" eb="5">
      <t>コヨウ</t>
    </rPh>
    <rPh sb="5" eb="7">
      <t>ヨウケン</t>
    </rPh>
    <phoneticPr fontId="2"/>
  </si>
  <si>
    <t>協定・契約による指示等に基づく活動実績</t>
    <rPh sb="0" eb="2">
      <t>キョウテイ</t>
    </rPh>
    <rPh sb="3" eb="5">
      <t>ケイヤク</t>
    </rPh>
    <rPh sb="8" eb="10">
      <t>シジ</t>
    </rPh>
    <rPh sb="10" eb="11">
      <t>トウ</t>
    </rPh>
    <rPh sb="12" eb="13">
      <t>モト</t>
    </rPh>
    <rPh sb="15" eb="17">
      <t>カツドウ</t>
    </rPh>
    <rPh sb="17" eb="19">
      <t>ジッセキ</t>
    </rPh>
    <phoneticPr fontId="2"/>
  </si>
  <si>
    <t>協定・契約の締結</t>
    <rPh sb="0" eb="2">
      <t>キョウテイ</t>
    </rPh>
    <rPh sb="3" eb="5">
      <t>ケイヤク</t>
    </rPh>
    <rPh sb="6" eb="8">
      <t>テイケツ</t>
    </rPh>
    <phoneticPr fontId="2"/>
  </si>
  <si>
    <t>自主的な活動実績</t>
    <rPh sb="0" eb="3">
      <t>ジシュテキ</t>
    </rPh>
    <rPh sb="4" eb="6">
      <t>カツドウ</t>
    </rPh>
    <rPh sb="6" eb="8">
      <t>ジッセキ</t>
    </rPh>
    <phoneticPr fontId="2"/>
  </si>
  <si>
    <t>実績がある</t>
    <rPh sb="0" eb="2">
      <t>ジッセキ</t>
    </rPh>
    <phoneticPr fontId="2"/>
  </si>
  <si>
    <t>実績がない</t>
    <rPh sb="0" eb="2">
      <t>ジッセキ</t>
    </rPh>
    <phoneticPr fontId="2"/>
  </si>
  <si>
    <t>締結している</t>
    <rPh sb="0" eb="2">
      <t>テイケツ</t>
    </rPh>
    <phoneticPr fontId="2"/>
  </si>
  <si>
    <t>締結していない</t>
    <rPh sb="0" eb="2">
      <t>テイケツ</t>
    </rPh>
    <phoneticPr fontId="2"/>
  </si>
  <si>
    <t>さいたま市長</t>
    <rPh sb="4" eb="6">
      <t>シチョウ</t>
    </rPh>
    <phoneticPr fontId="2"/>
  </si>
  <si>
    <t>さいたま市水道事業管理者</t>
    <rPh sb="4" eb="5">
      <t>シ</t>
    </rPh>
    <rPh sb="5" eb="7">
      <t>スイドウ</t>
    </rPh>
    <rPh sb="7" eb="9">
      <t>ジギョウ</t>
    </rPh>
    <rPh sb="9" eb="11">
      <t>カンリ</t>
    </rPh>
    <rPh sb="11" eb="12">
      <t>シャ</t>
    </rPh>
    <phoneticPr fontId="2"/>
  </si>
  <si>
    <t>①に該当する場合</t>
    <rPh sb="2" eb="4">
      <t>ガイトウ</t>
    </rPh>
    <rPh sb="6" eb="8">
      <t>バアイ</t>
    </rPh>
    <phoneticPr fontId="2"/>
  </si>
  <si>
    <t>②に該当する場合</t>
    <rPh sb="2" eb="4">
      <t>ガイトウ</t>
    </rPh>
    <rPh sb="6" eb="8">
      <t>バアイ</t>
    </rPh>
    <phoneticPr fontId="2"/>
  </si>
  <si>
    <t>③に該当する場合</t>
    <rPh sb="2" eb="4">
      <t>ガイトウ</t>
    </rPh>
    <rPh sb="6" eb="8">
      <t>バアイ</t>
    </rPh>
    <phoneticPr fontId="2"/>
  </si>
  <si>
    <t>協定・契約　※１</t>
    <rPh sb="0" eb="2">
      <t>キョウテイ</t>
    </rPh>
    <rPh sb="3" eb="5">
      <t>ケイヤク</t>
    </rPh>
    <phoneticPr fontId="2"/>
  </si>
  <si>
    <t>活動実績　※２</t>
    <rPh sb="0" eb="2">
      <t>カツドウ</t>
    </rPh>
    <rPh sb="2" eb="4">
      <t>ジッセキ</t>
    </rPh>
    <phoneticPr fontId="2"/>
  </si>
  <si>
    <t>名称</t>
    <rPh sb="0" eb="2">
      <t>メイショウ</t>
    </rPh>
    <phoneticPr fontId="2"/>
  </si>
  <si>
    <t>活動日</t>
    <rPh sb="0" eb="3">
      <t>カツドウビ</t>
    </rPh>
    <phoneticPr fontId="2"/>
  </si>
  <si>
    <t>実績内容</t>
    <rPh sb="0" eb="2">
      <t>ジッセキ</t>
    </rPh>
    <rPh sb="2" eb="4">
      <t>ナイヨウ</t>
    </rPh>
    <phoneticPr fontId="2"/>
  </si>
  <si>
    <t>締結の相手方
(該当するものに○)</t>
    <rPh sb="0" eb="2">
      <t>テイケツ</t>
    </rPh>
    <rPh sb="3" eb="6">
      <t>アイテガタ</t>
    </rPh>
    <phoneticPr fontId="2"/>
  </si>
  <si>
    <t>活動場所
(公共施設名称等)</t>
    <rPh sb="0" eb="2">
      <t>カツドウ</t>
    </rPh>
    <rPh sb="2" eb="4">
      <t>バショ</t>
    </rPh>
    <rPh sb="6" eb="8">
      <t>コウキョウ</t>
    </rPh>
    <rPh sb="8" eb="10">
      <t>シセツ</t>
    </rPh>
    <rPh sb="10" eb="12">
      <t>メイショウ</t>
    </rPh>
    <rPh sb="12" eb="13">
      <t>トウ</t>
    </rPh>
    <phoneticPr fontId="2"/>
  </si>
  <si>
    <t>「活動実績」が証明できる書類と、必要に応じて「本市からの要請・指示等による活動であること」が証明できる書類を添付してください。</t>
    <phoneticPr fontId="2"/>
  </si>
  <si>
    <t>（注）</t>
    <phoneticPr fontId="2"/>
  </si>
  <si>
    <t>該当の有無にかかわらず、太枠線内に○をして提出してください。（①の実績がある場合、②,③の記載は不要）</t>
    <rPh sb="33" eb="35">
      <t>ジッセキ</t>
    </rPh>
    <phoneticPr fontId="2"/>
  </si>
  <si>
    <t>※１）</t>
    <phoneticPr fontId="2"/>
  </si>
  <si>
    <t>※２）</t>
    <phoneticPr fontId="2"/>
  </si>
  <si>
    <t>※３）</t>
    <phoneticPr fontId="2"/>
  </si>
  <si>
    <t>※</t>
    <phoneticPr fontId="2"/>
  </si>
  <si>
    <t>※１）</t>
    <phoneticPr fontId="2"/>
  </si>
  <si>
    <t>※２）</t>
    <phoneticPr fontId="2"/>
  </si>
  <si>
    <t>※３）</t>
    <phoneticPr fontId="2"/>
  </si>
  <si>
    <t>※４）</t>
    <phoneticPr fontId="2"/>
  </si>
  <si>
    <t>※５）</t>
    <phoneticPr fontId="2"/>
  </si>
  <si>
    <t>※６）</t>
    <phoneticPr fontId="2"/>
  </si>
  <si>
    <t>※７）</t>
    <phoneticPr fontId="2"/>
  </si>
  <si>
    <t>※３）</t>
    <phoneticPr fontId="2"/>
  </si>
  <si>
    <t>※３）</t>
    <phoneticPr fontId="2"/>
  </si>
  <si>
    <t>下請負人を使用する</t>
    <rPh sb="0" eb="1">
      <t>シタ</t>
    </rPh>
    <rPh sb="1" eb="3">
      <t>ウケオイ</t>
    </rPh>
    <rPh sb="3" eb="4">
      <t>ニン</t>
    </rPh>
    <rPh sb="5" eb="7">
      <t>シヨウ</t>
    </rPh>
    <phoneticPr fontId="2"/>
  </si>
  <si>
    <t>１次下請けについて記入することとします。</t>
    <rPh sb="1" eb="2">
      <t>ジ</t>
    </rPh>
    <rPh sb="2" eb="4">
      <t>シタウ</t>
    </rPh>
    <rPh sb="9" eb="11">
      <t>キニュウ</t>
    </rPh>
    <phoneticPr fontId="2"/>
  </si>
  <si>
    <t>本工事における下請負人の使用の有無</t>
    <rPh sb="0" eb="3">
      <t>ホンコウジ</t>
    </rPh>
    <rPh sb="7" eb="8">
      <t>シタ</t>
    </rPh>
    <rPh sb="8" eb="10">
      <t>ウケオイ</t>
    </rPh>
    <rPh sb="10" eb="11">
      <t>ニン</t>
    </rPh>
    <rPh sb="12" eb="14">
      <t>シヨウ</t>
    </rPh>
    <rPh sb="15" eb="17">
      <t>ウム</t>
    </rPh>
    <phoneticPr fontId="2"/>
  </si>
  <si>
    <t>材料調達</t>
    <rPh sb="0" eb="2">
      <t>ザイリョウ</t>
    </rPh>
    <rPh sb="2" eb="4">
      <t>チョウタツ</t>
    </rPh>
    <phoneticPr fontId="2"/>
  </si>
  <si>
    <t>市内業者から購入する</t>
    <rPh sb="0" eb="2">
      <t>シナイ</t>
    </rPh>
    <rPh sb="2" eb="4">
      <t>ギョウシャ</t>
    </rPh>
    <rPh sb="6" eb="8">
      <t>コウニュウ</t>
    </rPh>
    <phoneticPr fontId="2"/>
  </si>
  <si>
    <t>市内業者から購入しない</t>
    <rPh sb="0" eb="2">
      <t>シナイ</t>
    </rPh>
    <rPh sb="2" eb="4">
      <t>ギョウシャ</t>
    </rPh>
    <rPh sb="6" eb="8">
      <t>コウニュウ</t>
    </rPh>
    <phoneticPr fontId="2"/>
  </si>
  <si>
    <t>購入予定先</t>
    <rPh sb="0" eb="2">
      <t>コウニュウ</t>
    </rPh>
    <rPh sb="2" eb="4">
      <t>ヨテイ</t>
    </rPh>
    <rPh sb="4" eb="5">
      <t>サキ</t>
    </rPh>
    <phoneticPr fontId="2"/>
  </si>
  <si>
    <t>住所</t>
    <rPh sb="0" eb="2">
      <t>ジュウショ</t>
    </rPh>
    <phoneticPr fontId="2"/>
  </si>
  <si>
    <t>該当</t>
    <rPh sb="0" eb="2">
      <t>ガイトウ</t>
    </rPh>
    <phoneticPr fontId="2"/>
  </si>
  <si>
    <t>配点合計</t>
    <rPh sb="0" eb="2">
      <t>ハイテン</t>
    </rPh>
    <rPh sb="2" eb="4">
      <t>ゴウケイ</t>
    </rPh>
    <phoneticPr fontId="2"/>
  </si>
  <si>
    <t>(必須項目)</t>
    <rPh sb="1" eb="3">
      <t>ヒッス</t>
    </rPh>
    <rPh sb="3" eb="5">
      <t>コウモク</t>
    </rPh>
    <phoneticPr fontId="2"/>
  </si>
  <si>
    <t>ガイドライン
における配点</t>
    <rPh sb="11" eb="13">
      <t>ハイテン</t>
    </rPh>
    <phoneticPr fontId="2"/>
  </si>
  <si>
    <t>業種別：</t>
    <rPh sb="0" eb="2">
      <t>ギョウシュ</t>
    </rPh>
    <rPh sb="2" eb="3">
      <t>ベツ</t>
    </rPh>
    <phoneticPr fontId="2"/>
  </si>
  <si>
    <t>型　式：</t>
    <rPh sb="0" eb="1">
      <t>カタ</t>
    </rPh>
    <rPh sb="2" eb="3">
      <t>シキ</t>
    </rPh>
    <phoneticPr fontId="2"/>
  </si>
  <si>
    <t>◎は必須評価項目</t>
    <rPh sb="2" eb="4">
      <t>ヒッス</t>
    </rPh>
    <rPh sb="4" eb="6">
      <t>ヒョウカ</t>
    </rPh>
    <rPh sb="6" eb="8">
      <t>コウモク</t>
    </rPh>
    <phoneticPr fontId="2"/>
  </si>
  <si>
    <t>配点上限</t>
    <phoneticPr fontId="2"/>
  </si>
  <si>
    <t>保有資格</t>
    <rPh sb="2" eb="4">
      <t>シカク</t>
    </rPh>
    <phoneticPr fontId="2"/>
  </si>
  <si>
    <t>添付書類チェック</t>
    <rPh sb="0" eb="2">
      <t>テンプ</t>
    </rPh>
    <rPh sb="2" eb="4">
      <t>ショルイ</t>
    </rPh>
    <phoneticPr fontId="2"/>
  </si>
  <si>
    <t>様式
チェック</t>
    <rPh sb="0" eb="2">
      <t>ヨウシキ</t>
    </rPh>
    <phoneticPr fontId="2"/>
  </si>
  <si>
    <t>提出を要する技術資料</t>
    <rPh sb="0" eb="2">
      <t>テイシュツ</t>
    </rPh>
    <rPh sb="3" eb="4">
      <t>ヨウ</t>
    </rPh>
    <rPh sb="6" eb="8">
      <t>ギジュツ</t>
    </rPh>
    <rPh sb="8" eb="10">
      <t>シリョウ</t>
    </rPh>
    <phoneticPr fontId="2"/>
  </si>
  <si>
    <t>必須項目点</t>
    <rPh sb="0" eb="2">
      <t>ヒッス</t>
    </rPh>
    <rPh sb="2" eb="4">
      <t>コウモク</t>
    </rPh>
    <rPh sb="4" eb="5">
      <t>テン</t>
    </rPh>
    <phoneticPr fontId="2"/>
  </si>
  <si>
    <t>合計点</t>
    <rPh sb="0" eb="2">
      <t>ゴウケイ</t>
    </rPh>
    <rPh sb="2" eb="3">
      <t>テン</t>
    </rPh>
    <phoneticPr fontId="2"/>
  </si>
  <si>
    <t>　配点の満点が上限を超えるときは、評価の際に満点が上限値となるように補正を行います。</t>
    <rPh sb="1" eb="3">
      <t>ハイテン</t>
    </rPh>
    <rPh sb="4" eb="6">
      <t>マンテン</t>
    </rPh>
    <rPh sb="7" eb="9">
      <t>ジョウゲン</t>
    </rPh>
    <rPh sb="10" eb="11">
      <t>コ</t>
    </rPh>
    <rPh sb="17" eb="19">
      <t>ヒョウカ</t>
    </rPh>
    <rPh sb="20" eb="21">
      <t>サイ</t>
    </rPh>
    <rPh sb="22" eb="24">
      <t>マンテン</t>
    </rPh>
    <rPh sb="25" eb="28">
      <t>ジョウゲンチ</t>
    </rPh>
    <rPh sb="34" eb="36">
      <t>ホセイ</t>
    </rPh>
    <rPh sb="37" eb="38">
      <t>オコナ</t>
    </rPh>
    <phoneticPr fontId="2"/>
  </si>
  <si>
    <t>＜　作成の注意事項　＞</t>
    <rPh sb="2" eb="4">
      <t>サクセイ</t>
    </rPh>
    <rPh sb="5" eb="7">
      <t>チュウイ</t>
    </rPh>
    <rPh sb="7" eb="9">
      <t>ジコウ</t>
    </rPh>
    <phoneticPr fontId="2"/>
  </si>
  <si>
    <t>作成手順</t>
    <rPh sb="0" eb="2">
      <t>サクセイ</t>
    </rPh>
    <rPh sb="2" eb="4">
      <t>テジュン</t>
    </rPh>
    <phoneticPr fontId="2"/>
  </si>
  <si>
    <t>年度</t>
    <rPh sb="0" eb="2">
      <t>ネンド</t>
    </rPh>
    <phoneticPr fontId="2"/>
  </si>
  <si>
    <t>％</t>
    <phoneticPr fontId="2"/>
  </si>
  <si>
    <t>単体での受賞実績がなく、特定共同企業体での受賞実績があります。</t>
    <rPh sb="0" eb="2">
      <t>タンタイ</t>
    </rPh>
    <rPh sb="4" eb="6">
      <t>ジュショウ</t>
    </rPh>
    <rPh sb="6" eb="8">
      <t>ジッセキ</t>
    </rPh>
    <rPh sb="12" eb="14">
      <t>トクテイ</t>
    </rPh>
    <rPh sb="14" eb="16">
      <t>キョウドウ</t>
    </rPh>
    <rPh sb="16" eb="19">
      <t>キギョウタイ</t>
    </rPh>
    <rPh sb="21" eb="23">
      <t>ジュショウ</t>
    </rPh>
    <rPh sb="23" eb="25">
      <t>ジッセキ</t>
    </rPh>
    <phoneticPr fontId="2"/>
  </si>
  <si>
    <t>受賞年度　：</t>
    <rPh sb="0" eb="2">
      <t>ジュショウ</t>
    </rPh>
    <rPh sb="2" eb="4">
      <t>ネンド</t>
    </rPh>
    <phoneticPr fontId="2"/>
  </si>
  <si>
    <t>出資比率　：</t>
    <rPh sb="0" eb="2">
      <t>シュッシ</t>
    </rPh>
    <rPh sb="2" eb="4">
      <t>ヒリツ</t>
    </rPh>
    <phoneticPr fontId="2"/>
  </si>
  <si>
    <t>構成員</t>
    <phoneticPr fontId="2"/>
  </si>
  <si>
    <t>○○○○株式会社</t>
    <phoneticPr fontId="2"/>
  </si>
  <si>
    <t>当該案件における配置予定技術者
の氏名（旧姓）</t>
    <rPh sb="0" eb="2">
      <t>トウガイ</t>
    </rPh>
    <rPh sb="2" eb="4">
      <t>アンケン</t>
    </rPh>
    <rPh sb="8" eb="10">
      <t>ハイチ</t>
    </rPh>
    <rPh sb="10" eb="12">
      <t>ヨテイ</t>
    </rPh>
    <rPh sb="12" eb="15">
      <t>ギジュツシャ</t>
    </rPh>
    <rPh sb="17" eb="19">
      <t>シメイ</t>
    </rPh>
    <rPh sb="20" eb="22">
      <t>キュウセイ</t>
    </rPh>
    <phoneticPr fontId="2"/>
  </si>
  <si>
    <t>公告日から起算して過去１０年間の勤務会社（すべて記入）</t>
    <rPh sb="0" eb="2">
      <t>コウコク</t>
    </rPh>
    <rPh sb="2" eb="3">
      <t>ビ</t>
    </rPh>
    <rPh sb="5" eb="7">
      <t>キサン</t>
    </rPh>
    <rPh sb="9" eb="11">
      <t>カコ</t>
    </rPh>
    <rPh sb="13" eb="15">
      <t>ネンカン</t>
    </rPh>
    <rPh sb="16" eb="18">
      <t>キンム</t>
    </rPh>
    <rPh sb="18" eb="20">
      <t>ガイシャ</t>
    </rPh>
    <rPh sb="24" eb="26">
      <t>キニュウ</t>
    </rPh>
    <phoneticPr fontId="2"/>
  </si>
  <si>
    <t>一級国家資格</t>
    <phoneticPr fontId="2"/>
  </si>
  <si>
    <t>資格名称</t>
    <rPh sb="0" eb="2">
      <t>シカク</t>
    </rPh>
    <rPh sb="2" eb="4">
      <t>メイショウ</t>
    </rPh>
    <phoneticPr fontId="2"/>
  </si>
  <si>
    <t>部門</t>
    <rPh sb="0" eb="2">
      <t>ブモン</t>
    </rPh>
    <phoneticPr fontId="2"/>
  </si>
  <si>
    <r>
      <t xml:space="preserve">資格免許
</t>
    </r>
    <r>
      <rPr>
        <sz val="8"/>
        <rFont val="ＭＳ 明朝"/>
        <family val="1"/>
        <charset val="128"/>
      </rPr>
      <t>(該当するもの一つに○)</t>
    </r>
    <rPh sb="0" eb="2">
      <t>シカク</t>
    </rPh>
    <rPh sb="2" eb="4">
      <t>メンキョ</t>
    </rPh>
    <rPh sb="6" eb="8">
      <t>ガイトウ</t>
    </rPh>
    <rPh sb="12" eb="13">
      <t>ヒト</t>
    </rPh>
    <phoneticPr fontId="2"/>
  </si>
  <si>
    <t>特定共同企業体で参加する場合は以下を入力してください。 (単体の場合は記入不要)</t>
    <rPh sb="0" eb="2">
      <t>トクテイ</t>
    </rPh>
    <rPh sb="2" eb="4">
      <t>キョウドウ</t>
    </rPh>
    <rPh sb="4" eb="7">
      <t>キギョウタイ</t>
    </rPh>
    <rPh sb="8" eb="10">
      <t>サンカ</t>
    </rPh>
    <rPh sb="12" eb="14">
      <t>バアイ</t>
    </rPh>
    <rPh sb="15" eb="17">
      <t>イカ</t>
    </rPh>
    <rPh sb="29" eb="31">
      <t>タンタイ</t>
    </rPh>
    <rPh sb="32" eb="34">
      <t>バアイ</t>
    </rPh>
    <rPh sb="35" eb="37">
      <t>キニュウ</t>
    </rPh>
    <rPh sb="37" eb="39">
      <t>フヨウ</t>
    </rPh>
    <phoneticPr fontId="2"/>
  </si>
  <si>
    <t>特定共同企業体名称を入力してください。</t>
    <rPh sb="10" eb="12">
      <t>ニュウリョク</t>
    </rPh>
    <phoneticPr fontId="2"/>
  </si>
  <si>
    <t>単体で参加する場合は以下を入力してください。 (特定共同企業体の場合は記入不要)</t>
    <rPh sb="0" eb="2">
      <t>タンタイ</t>
    </rPh>
    <rPh sb="3" eb="5">
      <t>サンカ</t>
    </rPh>
    <rPh sb="7" eb="9">
      <t>バアイ</t>
    </rPh>
    <rPh sb="10" eb="12">
      <t>イカ</t>
    </rPh>
    <rPh sb="24" eb="26">
      <t>トクテイ</t>
    </rPh>
    <rPh sb="26" eb="28">
      <t>キョウドウ</t>
    </rPh>
    <rPh sb="28" eb="31">
      <t>キギョウタイ</t>
    </rPh>
    <rPh sb="32" eb="34">
      <t>バアイ</t>
    </rPh>
    <rPh sb="35" eb="37">
      <t>キニュウ</t>
    </rPh>
    <rPh sb="37" eb="39">
      <t>フヨウ</t>
    </rPh>
    <phoneticPr fontId="2"/>
  </si>
  <si>
    <t>「商号又は名称」を入力してください。</t>
    <rPh sb="9" eb="11">
      <t>ニュウリョク</t>
    </rPh>
    <phoneticPr fontId="2"/>
  </si>
  <si>
    <t>入札参加形態を選択してください。</t>
    <rPh sb="0" eb="2">
      <t>ニュウサツ</t>
    </rPh>
    <rPh sb="2" eb="4">
      <t>サンカ</t>
    </rPh>
    <rPh sb="4" eb="6">
      <t>ケイタイ</t>
    </rPh>
    <rPh sb="7" eb="9">
      <t>センタク</t>
    </rPh>
    <phoneticPr fontId="2"/>
  </si>
  <si>
    <t>(単体の場合は③へ　特定共同企業体の場合は④へ)</t>
    <rPh sb="4" eb="6">
      <t>バアイ</t>
    </rPh>
    <rPh sb="18" eb="20">
      <t>バアイ</t>
    </rPh>
    <phoneticPr fontId="2"/>
  </si>
  <si>
    <t>構成員の「商号又は名称」を入力してください。</t>
    <rPh sb="0" eb="3">
      <t>コウセイイン</t>
    </rPh>
    <rPh sb="13" eb="15">
      <t>ニュウリョク</t>
    </rPh>
    <phoneticPr fontId="2"/>
  </si>
  <si>
    <t>代表構成員</t>
    <rPh sb="0" eb="2">
      <t>ダイヒョウ</t>
    </rPh>
    <rPh sb="2" eb="5">
      <t>コウセイイン</t>
    </rPh>
    <phoneticPr fontId="2"/>
  </si>
  <si>
    <t>構成員</t>
    <rPh sb="0" eb="2">
      <t>コウセイ</t>
    </rPh>
    <rPh sb="2" eb="3">
      <t>イン</t>
    </rPh>
    <phoneticPr fontId="2"/>
  </si>
  <si>
    <t>技術資料の問い合わせ先について以下を入力してください。</t>
    <rPh sb="0" eb="2">
      <t>ギジュツ</t>
    </rPh>
    <rPh sb="2" eb="4">
      <t>シリョウ</t>
    </rPh>
    <rPh sb="5" eb="6">
      <t>ト</t>
    </rPh>
    <rPh sb="7" eb="8">
      <t>ア</t>
    </rPh>
    <rPh sb="10" eb="11">
      <t>サキ</t>
    </rPh>
    <phoneticPr fontId="2"/>
  </si>
  <si>
    <t>指定する団体での継続教育（ＣＰＤ）の
取組み状況</t>
    <rPh sb="0" eb="2">
      <t>シテイ</t>
    </rPh>
    <rPh sb="4" eb="6">
      <t>ダンタイ</t>
    </rPh>
    <rPh sb="8" eb="10">
      <t>ケイゾク</t>
    </rPh>
    <rPh sb="10" eb="12">
      <t>キョウイク</t>
    </rPh>
    <rPh sb="19" eb="20">
      <t>ト</t>
    </rPh>
    <rPh sb="20" eb="21">
      <t>ク</t>
    </rPh>
    <rPh sb="22" eb="24">
      <t>ジョウキョウ</t>
    </rPh>
    <phoneticPr fontId="2"/>
  </si>
  <si>
    <t>一級建築士資格</t>
    <phoneticPr fontId="2"/>
  </si>
  <si>
    <t>技術士資格</t>
    <phoneticPr fontId="2"/>
  </si>
  <si>
    <t>指定する団体での継続教育（ＣＰＤ）の取組み実績がある場合には、取得単位（時間）と証明期間のわかる証明書の写しを添付してください。</t>
    <rPh sb="0" eb="2">
      <t>シテイ</t>
    </rPh>
    <rPh sb="4" eb="6">
      <t>ダンタイ</t>
    </rPh>
    <rPh sb="8" eb="10">
      <t>ケイゾク</t>
    </rPh>
    <rPh sb="10" eb="12">
      <t>キョウイク</t>
    </rPh>
    <rPh sb="18" eb="20">
      <t>トリク</t>
    </rPh>
    <rPh sb="21" eb="23">
      <t>ジッセキ</t>
    </rPh>
    <rPh sb="26" eb="28">
      <t>バアイ</t>
    </rPh>
    <phoneticPr fontId="2"/>
  </si>
  <si>
    <t>※８）</t>
    <phoneticPr fontId="2"/>
  </si>
  <si>
    <t>技術者氏名（旧姓）</t>
    <rPh sb="0" eb="3">
      <t>ギジュツシャ</t>
    </rPh>
    <rPh sb="3" eb="5">
      <t>シメイ</t>
    </rPh>
    <rPh sb="6" eb="7">
      <t>キュウ</t>
    </rPh>
    <phoneticPr fontId="2"/>
  </si>
  <si>
    <t>その他(　　　　　</t>
    <phoneticPr fontId="2"/>
  </si>
  <si>
    <t>)</t>
    <phoneticPr fontId="2"/>
  </si>
  <si>
    <t>（注）以下は、若手技術者を“雇用している”場合に記載してください。</t>
    <rPh sb="3" eb="5">
      <t>イカ</t>
    </rPh>
    <rPh sb="7" eb="9">
      <t>ワカテ</t>
    </rPh>
    <rPh sb="9" eb="12">
      <t>ギジュツシャ</t>
    </rPh>
    <rPh sb="14" eb="16">
      <t>コヨウ</t>
    </rPh>
    <rPh sb="21" eb="23">
      <t>バアイ</t>
    </rPh>
    <phoneticPr fontId="2"/>
  </si>
  <si>
    <t xml:space="preserve">上表で該当するものがある場合は、下表に必要事項を記載してください。
（複数該当する場合は、評価対象とする１件について記載してください。）
</t>
    <phoneticPr fontId="2"/>
  </si>
  <si>
    <t>本工事において発注者が指定する工事材料、製品等を市内業者から購入するかの有無</t>
    <rPh sb="0" eb="3">
      <t>ホンコウジ</t>
    </rPh>
    <rPh sb="7" eb="10">
      <t>ハッチュウシャ</t>
    </rPh>
    <rPh sb="11" eb="13">
      <t>シテイ</t>
    </rPh>
    <rPh sb="15" eb="17">
      <t>コウジ</t>
    </rPh>
    <rPh sb="17" eb="19">
      <t>ザイリョウ</t>
    </rPh>
    <rPh sb="20" eb="22">
      <t>セイヒン</t>
    </rPh>
    <rPh sb="22" eb="23">
      <t>トウ</t>
    </rPh>
    <rPh sb="24" eb="26">
      <t>シナイ</t>
    </rPh>
    <rPh sb="26" eb="28">
      <t>ギョウシャ</t>
    </rPh>
    <rPh sb="30" eb="32">
      <t>コウニュウ</t>
    </rPh>
    <rPh sb="36" eb="38">
      <t>ウム</t>
    </rPh>
    <phoneticPr fontId="2"/>
  </si>
  <si>
    <t>（注）以下は、“市内業者から購入する”場合に記入してください。</t>
    <rPh sb="3" eb="5">
      <t>イカ</t>
    </rPh>
    <rPh sb="8" eb="10">
      <t>シナイ</t>
    </rPh>
    <rPh sb="10" eb="12">
      <t>ギョウシャ</t>
    </rPh>
    <rPh sb="14" eb="16">
      <t>コウニュウ</t>
    </rPh>
    <rPh sb="19" eb="21">
      <t>バアイ</t>
    </rPh>
    <rPh sb="22" eb="24">
      <t>キニュウ</t>
    </rPh>
    <phoneticPr fontId="2"/>
  </si>
  <si>
    <t>⑥－１</t>
    <phoneticPr fontId="2"/>
  </si>
  <si>
    <t>提出：○</t>
    <phoneticPr fontId="2"/>
  </si>
  <si>
    <t>提出：必要時</t>
    <rPh sb="3" eb="6">
      <t>ヒツヨウジ</t>
    </rPh>
    <phoneticPr fontId="2"/>
  </si>
  <si>
    <t>必要な選択項目を全て選択したうえで、配点を確認してください。</t>
    <rPh sb="0" eb="2">
      <t>ヒツヨウ</t>
    </rPh>
    <rPh sb="3" eb="5">
      <t>センタク</t>
    </rPh>
    <rPh sb="5" eb="7">
      <t>コウモク</t>
    </rPh>
    <rPh sb="8" eb="9">
      <t>スベ</t>
    </rPh>
    <rPh sb="10" eb="12">
      <t>センタク</t>
    </rPh>
    <rPh sb="18" eb="20">
      <t>ハイテン</t>
    </rPh>
    <rPh sb="21" eb="23">
      <t>カクニン</t>
    </rPh>
    <phoneticPr fontId="2"/>
  </si>
  <si>
    <t>必ずお読みください</t>
    <rPh sb="0" eb="1">
      <t>カナラ</t>
    </rPh>
    <rPh sb="3" eb="4">
      <t>ヨ</t>
    </rPh>
    <phoneticPr fontId="2"/>
  </si>
  <si>
    <t>市に提出された技術資料の内容に係る一切の責任は入札参加者に帰属します。</t>
    <rPh sb="15" eb="16">
      <t>カカ</t>
    </rPh>
    <phoneticPr fontId="2"/>
  </si>
  <si>
    <t>「事前入力シート」に必要事項(水色着色欄)を入力してください。</t>
    <rPh sb="1" eb="3">
      <t>ジゼン</t>
    </rPh>
    <rPh sb="3" eb="5">
      <t>ニュウリョク</t>
    </rPh>
    <rPh sb="10" eb="12">
      <t>ヒツヨウ</t>
    </rPh>
    <rPh sb="12" eb="14">
      <t>ジコウ</t>
    </rPh>
    <rPh sb="22" eb="24">
      <t>ニュウリョク</t>
    </rPh>
    <phoneticPr fontId="2"/>
  </si>
  <si>
    <t>「チェックリスト」を確認しながら該当する評価項目の「提出様式」に必要事項(水色着色欄)を入力してください。</t>
    <rPh sb="10" eb="12">
      <t>カクニン</t>
    </rPh>
    <rPh sb="16" eb="18">
      <t>ガイトウ</t>
    </rPh>
    <rPh sb="20" eb="22">
      <t>ヒョウカ</t>
    </rPh>
    <rPh sb="22" eb="24">
      <t>コウモク</t>
    </rPh>
    <rPh sb="26" eb="28">
      <t>テイシュツ</t>
    </rPh>
    <rPh sb="28" eb="30">
      <t>ヨウシキ</t>
    </rPh>
    <rPh sb="32" eb="34">
      <t>ヒツヨウ</t>
    </rPh>
    <rPh sb="34" eb="36">
      <t>ジコウ</t>
    </rPh>
    <rPh sb="44" eb="46">
      <t>ニュウリョク</t>
    </rPh>
    <phoneticPr fontId="2"/>
  </si>
  <si>
    <t>通常入力が必要な箇所以外のセルは[シートの保護]により編集を制限しています。</t>
    <rPh sb="0" eb="2">
      <t>ツウジョウ</t>
    </rPh>
    <phoneticPr fontId="2"/>
  </si>
  <si>
    <t>編集が必要な場合には[シートの保護]を解除して様式に直接入力するなど適宜対応してください。</t>
    <rPh sb="0" eb="2">
      <t>ヘンシュウ</t>
    </rPh>
    <rPh sb="3" eb="5">
      <t>ヒツヨウ</t>
    </rPh>
    <rPh sb="6" eb="8">
      <t>バアイ</t>
    </rPh>
    <rPh sb="15" eb="17">
      <t>ホゴ</t>
    </rPh>
    <rPh sb="19" eb="21">
      <t>カイジョ</t>
    </rPh>
    <rPh sb="23" eb="25">
      <t>ヨウシキ</t>
    </rPh>
    <rPh sb="26" eb="28">
      <t>チョクセツ</t>
    </rPh>
    <rPh sb="28" eb="30">
      <t>ニュウリョク</t>
    </rPh>
    <rPh sb="34" eb="36">
      <t>テキギ</t>
    </rPh>
    <rPh sb="36" eb="38">
      <t>タイオウ</t>
    </rPh>
    <phoneticPr fontId="2"/>
  </si>
  <si>
    <t>その際、セルのサイズ変更や印刷範囲の変更など様式の変更は行わないでください。</t>
    <rPh sb="2" eb="3">
      <t>サイ</t>
    </rPh>
    <phoneticPr fontId="2"/>
  </si>
  <si>
    <t>提出する技術資料</t>
    <rPh sb="0" eb="2">
      <t>テイシュツ</t>
    </rPh>
    <phoneticPr fontId="2"/>
  </si>
  <si>
    <t>(参考）Excel2003では[ツール]メニューから[保護]－[シート保護の解除]を選択</t>
    <phoneticPr fontId="2"/>
  </si>
  <si>
    <t>入札参加者(特定共同企業体の場合は代表構成員)について以下を入力してください。</t>
    <rPh sb="0" eb="1">
      <t>ニュウ</t>
    </rPh>
    <rPh sb="1" eb="2">
      <t>サツ</t>
    </rPh>
    <rPh sb="2" eb="5">
      <t>サンカシャ</t>
    </rPh>
    <rPh sb="27" eb="29">
      <t>イカ</t>
    </rPh>
    <phoneticPr fontId="2"/>
  </si>
  <si>
    <t>事前入力シート</t>
    <phoneticPr fontId="2"/>
  </si>
  <si>
    <t>④</t>
    <phoneticPr fontId="2"/>
  </si>
  <si>
    <t>⑤</t>
    <phoneticPr fontId="2"/>
  </si>
  <si>
    <t>本データは技術資料の作成に伴う事務負担軽減を目的に、標準的な提出資料に基づき作成したものです。</t>
    <rPh sb="26" eb="29">
      <t>ヒョウジュンテキ</t>
    </rPh>
    <rPh sb="30" eb="32">
      <t>テイシュツ</t>
    </rPh>
    <rPh sb="32" eb="34">
      <t>シリョウ</t>
    </rPh>
    <rPh sb="35" eb="36">
      <t>モト</t>
    </rPh>
    <phoneticPr fontId="2"/>
  </si>
  <si>
    <r>
      <t>公告等の内容と本データが一致しない場合は、必要に応じて本データを修正</t>
    </r>
    <r>
      <rPr>
        <vertAlign val="superscript"/>
        <sz val="10"/>
        <rFont val="ＭＳ Ｐ明朝"/>
        <family val="1"/>
        <charset val="128"/>
      </rPr>
      <t>※</t>
    </r>
    <r>
      <rPr>
        <sz val="10"/>
        <rFont val="ＭＳ Ｐ明朝"/>
        <family val="1"/>
        <charset val="128"/>
      </rPr>
      <t>して作成してください。</t>
    </r>
    <rPh sb="2" eb="3">
      <t>トウ</t>
    </rPh>
    <rPh sb="21" eb="23">
      <t>ヒツヨウ</t>
    </rPh>
    <rPh sb="24" eb="25">
      <t>オウ</t>
    </rPh>
    <rPh sb="27" eb="28">
      <t>ホン</t>
    </rPh>
    <rPh sb="28" eb="29">
      <t>ガッポン</t>
    </rPh>
    <rPh sb="37" eb="39">
      <t>サクセイ</t>
    </rPh>
    <phoneticPr fontId="2"/>
  </si>
  <si>
    <t>提出方法、提出様式の他に別途添付が必要な書類の詳細、提出を省略可能な書類は公告等を確認してください。</t>
    <rPh sb="0" eb="2">
      <t>テイシュツ</t>
    </rPh>
    <rPh sb="2" eb="4">
      <t>ホウホウ</t>
    </rPh>
    <rPh sb="5" eb="7">
      <t>テイシュツ</t>
    </rPh>
    <rPh sb="7" eb="9">
      <t>ヨウシキ</t>
    </rPh>
    <rPh sb="10" eb="11">
      <t>ホカ</t>
    </rPh>
    <rPh sb="12" eb="14">
      <t>ベット</t>
    </rPh>
    <rPh sb="14" eb="16">
      <t>テンプ</t>
    </rPh>
    <rPh sb="17" eb="19">
      <t>ヒツヨウ</t>
    </rPh>
    <rPh sb="23" eb="25">
      <t>ショウサイ</t>
    </rPh>
    <rPh sb="37" eb="39">
      <t>コウコク</t>
    </rPh>
    <rPh sb="39" eb="40">
      <t>トウ</t>
    </rPh>
    <rPh sb="41" eb="43">
      <t>カクニン</t>
    </rPh>
    <phoneticPr fontId="2"/>
  </si>
  <si>
    <t>一つのPDFデータに変換して提出</t>
    <rPh sb="0" eb="1">
      <t>ヒト</t>
    </rPh>
    <rPh sb="10" eb="12">
      <t>ヘンカン</t>
    </rPh>
    <rPh sb="14" eb="16">
      <t>テイシュツ</t>
    </rPh>
    <phoneticPr fontId="2"/>
  </si>
  <si>
    <t xml:space="preserve"> □ 工事成績評定(写し)</t>
    <rPh sb="3" eb="5">
      <t>コウジ</t>
    </rPh>
    <rPh sb="5" eb="7">
      <t>セイセキ</t>
    </rPh>
    <rPh sb="7" eb="9">
      <t>ヒョウテイ</t>
    </rPh>
    <rPh sb="10" eb="11">
      <t>ウツ</t>
    </rPh>
    <phoneticPr fontId="2"/>
  </si>
  <si>
    <t xml:space="preserve"> □ 出資比率が分かる書類</t>
    <phoneticPr fontId="2"/>
  </si>
  <si>
    <t xml:space="preserve"> □ ISO認証取得証(写し)</t>
    <rPh sb="12" eb="13">
      <t>ウツ</t>
    </rPh>
    <phoneticPr fontId="2"/>
  </si>
  <si>
    <t xml:space="preserve"> □ 資格証(写し)</t>
    <rPh sb="3" eb="5">
      <t>シカク</t>
    </rPh>
    <rPh sb="5" eb="6">
      <t>ショウ</t>
    </rPh>
    <rPh sb="7" eb="8">
      <t>ウツ</t>
    </rPh>
    <phoneticPr fontId="2"/>
  </si>
  <si>
    <t xml:space="preserve"> □ 工事成績評定(写し)
 □ コリンズ(写し) 等</t>
    <phoneticPr fontId="2"/>
  </si>
  <si>
    <t xml:space="preserve"> □ 指定登録団体の証明書</t>
    <phoneticPr fontId="2"/>
  </si>
  <si>
    <t xml:space="preserve"> □ 一般事業主行動計画策定・変更届(写し)
 □ 一般事業主行動計画(写し)
 □ 特例認定書(写し)</t>
    <rPh sb="3" eb="5">
      <t>イッパン</t>
    </rPh>
    <rPh sb="5" eb="7">
      <t>ジギョウ</t>
    </rPh>
    <rPh sb="7" eb="8">
      <t>ヌシ</t>
    </rPh>
    <rPh sb="8" eb="10">
      <t>コウドウ</t>
    </rPh>
    <rPh sb="10" eb="12">
      <t>ケイカク</t>
    </rPh>
    <rPh sb="12" eb="14">
      <t>サクテイ</t>
    </rPh>
    <rPh sb="15" eb="18">
      <t>ヘンコウトドケ</t>
    </rPh>
    <rPh sb="19" eb="20">
      <t>ウツ</t>
    </rPh>
    <rPh sb="43" eb="45">
      <t>トクレイ</t>
    </rPh>
    <rPh sb="45" eb="48">
      <t>ニンテイショ</t>
    </rPh>
    <rPh sb="49" eb="50">
      <t>ウツ</t>
    </rPh>
    <phoneticPr fontId="2"/>
  </si>
  <si>
    <t xml:space="preserve"> □ 資格証(写し)
 □ 健康保険被保険者証(写し) 等</t>
    <rPh sb="7" eb="8">
      <t>ウツ</t>
    </rPh>
    <rPh sb="24" eb="25">
      <t>ウツ</t>
    </rPh>
    <phoneticPr fontId="2"/>
  </si>
  <si>
    <t xml:space="preserve"> □ 協定書(写し)又は契約書(写し)
 □ 実績を示す資料 等</t>
    <rPh sb="7" eb="8">
      <t>ウツ</t>
    </rPh>
    <rPh sb="10" eb="11">
      <t>マタ</t>
    </rPh>
    <rPh sb="16" eb="17">
      <t>ウツ</t>
    </rPh>
    <phoneticPr fontId="2"/>
  </si>
  <si>
    <t>・技術資料を提出する際に必ずチェックをして確認してください。
・書類の不足は入札を無効とする場合がありますのでご注意ください。
・詳細な添付書類、提出を省略可能な書類は公告等を確認してください。
・本チェックリストは提出不要です。</t>
    <rPh sb="65" eb="67">
      <t>ショウサイ</t>
    </rPh>
    <rPh sb="68" eb="70">
      <t>テンプ</t>
    </rPh>
    <rPh sb="70" eb="72">
      <t>ショルイ</t>
    </rPh>
    <rPh sb="81" eb="83">
      <t>ショルイ</t>
    </rPh>
    <rPh sb="84" eb="86">
      <t>コウコク</t>
    </rPh>
    <rPh sb="86" eb="87">
      <t>トウ</t>
    </rPh>
    <rPh sb="88" eb="90">
      <t>カクニン</t>
    </rPh>
    <rPh sb="99" eb="100">
      <t>ホン</t>
    </rPh>
    <phoneticPr fontId="2"/>
  </si>
  <si>
    <t>名称変更</t>
    <rPh sb="0" eb="2">
      <t>メイショウ</t>
    </rPh>
    <rPh sb="2" eb="4">
      <t>ヘンコウ</t>
    </rPh>
    <phoneticPr fontId="2"/>
  </si>
  <si>
    <t>様</t>
  </si>
  <si>
    <t>⑩</t>
    <phoneticPr fontId="2"/>
  </si>
  <si>
    <t>さいたま市長名</t>
    <rPh sb="4" eb="6">
      <t>シチョウ</t>
    </rPh>
    <rPh sb="6" eb="7">
      <t>メイ</t>
    </rPh>
    <phoneticPr fontId="2"/>
  </si>
  <si>
    <t>名称変更がある</t>
    <rPh sb="0" eb="2">
      <t>メイショウ</t>
    </rPh>
    <rPh sb="2" eb="4">
      <t>ヘンコウ</t>
    </rPh>
    <phoneticPr fontId="2"/>
  </si>
  <si>
    <t>提出：○</t>
    <phoneticPr fontId="2"/>
  </si>
  <si>
    <t>合併等申告書</t>
    <rPh sb="0" eb="2">
      <t>ガッペイ</t>
    </rPh>
    <rPh sb="2" eb="3">
      <t>トウ</t>
    </rPh>
    <rPh sb="3" eb="5">
      <t>シンコク</t>
    </rPh>
    <rPh sb="5" eb="6">
      <t>ショ</t>
    </rPh>
    <phoneticPr fontId="2"/>
  </si>
  <si>
    <t>合併等がある</t>
    <rPh sb="0" eb="2">
      <t>ガッペイ</t>
    </rPh>
    <rPh sb="2" eb="3">
      <t>トウ</t>
    </rPh>
    <phoneticPr fontId="2"/>
  </si>
  <si>
    <t>発生日</t>
    <rPh sb="0" eb="3">
      <t>ハッセイビ</t>
    </rPh>
    <phoneticPr fontId="2"/>
  </si>
  <si>
    <t>合併等がない</t>
    <rPh sb="0" eb="2">
      <t>ガッペイ</t>
    </rPh>
    <rPh sb="2" eb="3">
      <t>トウ</t>
    </rPh>
    <phoneticPr fontId="2"/>
  </si>
  <si>
    <t>名称変更がない</t>
    <rPh sb="0" eb="2">
      <t>メイショウ</t>
    </rPh>
    <rPh sb="2" eb="4">
      <t>ヘンコウ</t>
    </rPh>
    <phoneticPr fontId="2"/>
  </si>
  <si>
    <t>合併等の有無</t>
    <rPh sb="0" eb="2">
      <t>ガッペイ</t>
    </rPh>
    <rPh sb="2" eb="3">
      <t>トウ</t>
    </rPh>
    <rPh sb="4" eb="6">
      <t>ウム</t>
    </rPh>
    <phoneticPr fontId="2"/>
  </si>
  <si>
    <t>名称変更の有無</t>
    <rPh sb="0" eb="2">
      <t>メイショウ</t>
    </rPh>
    <rPh sb="2" eb="4">
      <t>ヘンコウ</t>
    </rPh>
    <rPh sb="5" eb="7">
      <t>ウム</t>
    </rPh>
    <phoneticPr fontId="2"/>
  </si>
  <si>
    <t>①</t>
    <phoneticPr fontId="2"/>
  </si>
  <si>
    <t>③</t>
    <phoneticPr fontId="2"/>
  </si>
  <si>
    <t>変更前の商号・名称</t>
    <rPh sb="0" eb="2">
      <t>ヘンコウ</t>
    </rPh>
    <rPh sb="2" eb="3">
      <t>マエ</t>
    </rPh>
    <rPh sb="4" eb="6">
      <t>ショウゴウ</t>
    </rPh>
    <rPh sb="7" eb="9">
      <t>メイショウ</t>
    </rPh>
    <phoneticPr fontId="2"/>
  </si>
  <si>
    <t>合併等前の商号・名称</t>
    <rPh sb="0" eb="2">
      <t>ガッペイ</t>
    </rPh>
    <rPh sb="2" eb="3">
      <t>トウ</t>
    </rPh>
    <rPh sb="3" eb="4">
      <t>マエ</t>
    </rPh>
    <rPh sb="5" eb="7">
      <t>ショウゴウ</t>
    </rPh>
    <rPh sb="8" eb="10">
      <t>メイショウ</t>
    </rPh>
    <phoneticPr fontId="2"/>
  </si>
  <si>
    <t>合併・名称変更等がある場合には繋がりの分かる資料(合併契約書や登記簿謄本の写し等)を提出してください。</t>
    <rPh sb="11" eb="13">
      <t>バアイ</t>
    </rPh>
    <rPh sb="15" eb="16">
      <t>ツナ</t>
    </rPh>
    <rPh sb="19" eb="20">
      <t>ワ</t>
    </rPh>
    <rPh sb="22" eb="24">
      <t>シリョウ</t>
    </rPh>
    <rPh sb="25" eb="27">
      <t>ガッペイ</t>
    </rPh>
    <rPh sb="27" eb="30">
      <t>ケイヤクショ</t>
    </rPh>
    <rPh sb="31" eb="34">
      <t>トウキボ</t>
    </rPh>
    <rPh sb="34" eb="36">
      <t>トウホン</t>
    </rPh>
    <rPh sb="37" eb="38">
      <t>ウツ</t>
    </rPh>
    <rPh sb="39" eb="40">
      <t>トウ</t>
    </rPh>
    <rPh sb="42" eb="44">
      <t>テイシュツ</t>
    </rPh>
    <phoneticPr fontId="2"/>
  </si>
  <si>
    <t>合併等(該当するもの全て記入)</t>
    <rPh sb="0" eb="2">
      <t>ガッペイ</t>
    </rPh>
    <rPh sb="2" eb="3">
      <t>トウ</t>
    </rPh>
    <rPh sb="4" eb="6">
      <t>ガイトウ</t>
    </rPh>
    <rPh sb="10" eb="11">
      <t>スベ</t>
    </rPh>
    <rPh sb="12" eb="14">
      <t>キニュウ</t>
    </rPh>
    <phoneticPr fontId="2"/>
  </si>
  <si>
    <t>構成員</t>
    <phoneticPr fontId="2"/>
  </si>
  <si>
    <t>　　　　 Excel2007、2010ではシート名を右クリックし[シート保護の解除]をクリック</t>
    <phoneticPr fontId="2"/>
  </si>
  <si>
    <t>提出する技術資料(表紙、合併等申告書、提出様式、添付資料)は下図の順番で一つのPDFデータに変換して提出してください。</t>
    <rPh sb="0" eb="2">
      <t>テイシュツ</t>
    </rPh>
    <rPh sb="4" eb="6">
      <t>ギジュツ</t>
    </rPh>
    <rPh sb="6" eb="8">
      <t>シリョウ</t>
    </rPh>
    <rPh sb="12" eb="14">
      <t>ガッペイ</t>
    </rPh>
    <rPh sb="14" eb="15">
      <t>トウ</t>
    </rPh>
    <rPh sb="15" eb="18">
      <t>シンコクショ</t>
    </rPh>
    <rPh sb="30" eb="32">
      <t>カズ</t>
    </rPh>
    <rPh sb="33" eb="35">
      <t>ジュンバン</t>
    </rPh>
    <rPh sb="36" eb="37">
      <t>ヒト</t>
    </rPh>
    <rPh sb="46" eb="48">
      <t>ヘンカン</t>
    </rPh>
    <rPh sb="50" eb="52">
      <t>テイシュツ</t>
    </rPh>
    <phoneticPr fontId="2"/>
  </si>
  <si>
    <t>①～⑥までの項目を全て入力し、</t>
    <rPh sb="6" eb="8">
      <t>コウモク</t>
    </rPh>
    <rPh sb="9" eb="10">
      <t>スベ</t>
    </rPh>
    <rPh sb="11" eb="13">
      <t>ニュウリョク</t>
    </rPh>
    <phoneticPr fontId="2"/>
  </si>
  <si>
    <t>「技術資料表紙」</t>
    <phoneticPr fontId="2"/>
  </si>
  <si>
    <t>の内容を確認してください。</t>
    <phoneticPr fontId="2"/>
  </si>
  <si>
    <t>別途添付書類
の有無　</t>
    <rPh sb="0" eb="2">
      <t>ベット</t>
    </rPh>
    <rPh sb="2" eb="4">
      <t>テンプ</t>
    </rPh>
    <rPh sb="4" eb="6">
      <t>ショルイ</t>
    </rPh>
    <phoneticPr fontId="2"/>
  </si>
  <si>
    <t>標準的な添付書類
（注）詳細は公告等で要確認</t>
    <rPh sb="0" eb="3">
      <t>ヒョウジュンテキ</t>
    </rPh>
    <rPh sb="4" eb="6">
      <t>テンプ</t>
    </rPh>
    <rPh sb="6" eb="8">
      <t>ショルイ</t>
    </rPh>
    <rPh sb="10" eb="11">
      <t>チュウ</t>
    </rPh>
    <rPh sb="12" eb="14">
      <t>ショウサイ</t>
    </rPh>
    <rPh sb="15" eb="18">
      <t>コウコクトウ</t>
    </rPh>
    <rPh sb="19" eb="20">
      <t>ヨウ</t>
    </rPh>
    <rPh sb="20" eb="22">
      <t>カクニン</t>
    </rPh>
    <phoneticPr fontId="2"/>
  </si>
  <si>
    <t>提出様式 ※</t>
    <rPh sb="0" eb="2">
      <t>テイシュツ</t>
    </rPh>
    <rPh sb="2" eb="4">
      <t>ヨウシキ</t>
    </rPh>
    <phoneticPr fontId="2"/>
  </si>
  <si>
    <t>※２：「合併等申告書」を必ず添付してください。</t>
    <rPh sb="6" eb="7">
      <t>トウ</t>
    </rPh>
    <rPh sb="7" eb="10">
      <t>シンコクショ</t>
    </rPh>
    <rPh sb="12" eb="13">
      <t>カナラ</t>
    </rPh>
    <rPh sb="14" eb="16">
      <t>テンプ</t>
    </rPh>
    <phoneticPr fontId="2"/>
  </si>
  <si>
    <t>※１：「技術資料表紙」を必ず添付してください。
　　 　(代表者印を押印し、提出日付が記載されたもの)</t>
    <rPh sb="29" eb="32">
      <t>ダイヒョウシャ</t>
    </rPh>
    <rPh sb="32" eb="33">
      <t>イン</t>
    </rPh>
    <rPh sb="34" eb="36">
      <t>オウイン</t>
    </rPh>
    <rPh sb="38" eb="40">
      <t>テイシュツ</t>
    </rPh>
    <rPh sb="40" eb="42">
      <t>ヒヅケ</t>
    </rPh>
    <rPh sb="43" eb="45">
      <t>キサイ</t>
    </rPh>
    <phoneticPr fontId="2"/>
  </si>
  <si>
    <t>ＩＳＯ９００１の認証の取得</t>
    <rPh sb="8" eb="10">
      <t>ニンショウ</t>
    </rPh>
    <rPh sb="11" eb="13">
      <t>シュトク</t>
    </rPh>
    <phoneticPr fontId="2"/>
  </si>
  <si>
    <t>　公告日から起算した過去10年間の企業の合併・名称変更等の有無を記入してください。</t>
    <rPh sb="1" eb="3">
      <t>コウコク</t>
    </rPh>
    <rPh sb="3" eb="4">
      <t>ビ</t>
    </rPh>
    <rPh sb="6" eb="8">
      <t>キサン</t>
    </rPh>
    <rPh sb="10" eb="12">
      <t>カコ</t>
    </rPh>
    <rPh sb="14" eb="16">
      <t>ネンカン</t>
    </rPh>
    <rPh sb="17" eb="19">
      <t>キギョウ</t>
    </rPh>
    <rPh sb="27" eb="28">
      <t>トウ</t>
    </rPh>
    <rPh sb="29" eb="31">
      <t>ウム</t>
    </rPh>
    <rPh sb="32" eb="34">
      <t>キニュウ</t>
    </rPh>
    <phoneticPr fontId="2"/>
  </si>
  <si>
    <t>を作成してください。</t>
    <phoneticPr fontId="2"/>
  </si>
  <si>
    <t>評価基準や提出資料等について、必ず公告・入札説明書(以下「公告等」という。)を確認したうえで技術資料</t>
    <rPh sb="0" eb="2">
      <t>ヒョウカ</t>
    </rPh>
    <rPh sb="2" eb="4">
      <t>キジュン</t>
    </rPh>
    <rPh sb="5" eb="7">
      <t>テイシュツ</t>
    </rPh>
    <rPh sb="7" eb="9">
      <t>シリョウ</t>
    </rPh>
    <rPh sb="9" eb="10">
      <t>トウ</t>
    </rPh>
    <rPh sb="15" eb="16">
      <t>カナラ</t>
    </rPh>
    <rPh sb="17" eb="19">
      <t>コウコク</t>
    </rPh>
    <rPh sb="20" eb="22">
      <t>ニュウサツ</t>
    </rPh>
    <rPh sb="22" eb="25">
      <t>セツメイショ</t>
    </rPh>
    <rPh sb="26" eb="28">
      <t>イカ</t>
    </rPh>
    <rPh sb="29" eb="31">
      <t>コウコク</t>
    </rPh>
    <rPh sb="31" eb="32">
      <t>ナド</t>
    </rPh>
    <rPh sb="39" eb="41">
      <t>カクニン</t>
    </rPh>
    <phoneticPr fontId="2"/>
  </si>
  <si>
    <t>専門性を要する資格の有無</t>
    <rPh sb="0" eb="3">
      <t>センモンセイ</t>
    </rPh>
    <rPh sb="4" eb="5">
      <t>ヨウ</t>
    </rPh>
    <rPh sb="7" eb="9">
      <t>シカク</t>
    </rPh>
    <rPh sb="10" eb="12">
      <t>ウム</t>
    </rPh>
    <phoneticPr fontId="2"/>
  </si>
  <si>
    <t>専門性を要する資格の有無</t>
    <rPh sb="0" eb="3">
      <t>センモンセイ</t>
    </rPh>
    <rPh sb="4" eb="5">
      <t>ヨウ</t>
    </rPh>
    <rPh sb="7" eb="9">
      <t>シカク</t>
    </rPh>
    <phoneticPr fontId="2"/>
  </si>
  <si>
    <t>配置予定技術者　氏名</t>
    <rPh sb="0" eb="2">
      <t>ハイチ</t>
    </rPh>
    <rPh sb="2" eb="4">
      <t>ヨテイ</t>
    </rPh>
    <rPh sb="4" eb="7">
      <t>ギジュツシャ</t>
    </rPh>
    <rPh sb="8" eb="10">
      <t>シメイ</t>
    </rPh>
    <phoneticPr fontId="2"/>
  </si>
  <si>
    <t>工事成績評定点</t>
    <rPh sb="0" eb="2">
      <t>コウジ</t>
    </rPh>
    <rPh sb="2" eb="4">
      <t>セイセキ</t>
    </rPh>
    <rPh sb="4" eb="6">
      <t>ヒョウテイ</t>
    </rPh>
    <rPh sb="6" eb="7">
      <t>テン</t>
    </rPh>
    <phoneticPr fontId="2"/>
  </si>
  <si>
    <t>加算点上限</t>
    <rPh sb="0" eb="2">
      <t>カサン</t>
    </rPh>
    <rPh sb="2" eb="3">
      <t>テン</t>
    </rPh>
    <phoneticPr fontId="2"/>
  </si>
  <si>
    <r>
      <t>特定共同企業体での従事実績一覧表</t>
    </r>
    <r>
      <rPr>
        <sz val="10"/>
        <rFont val="ＭＳ 明朝"/>
        <family val="1"/>
        <charset val="128"/>
      </rPr>
      <t>（技術者の実績）</t>
    </r>
    <rPh sb="0" eb="7">
      <t>ト</t>
    </rPh>
    <rPh sb="9" eb="11">
      <t>ジュウジ</t>
    </rPh>
    <rPh sb="11" eb="13">
      <t>ジッセキ</t>
    </rPh>
    <rPh sb="13" eb="15">
      <t>イチラン</t>
    </rPh>
    <rPh sb="15" eb="16">
      <t>ヒョウ</t>
    </rPh>
    <rPh sb="17" eb="20">
      <t>ギジュツシャ</t>
    </rPh>
    <rPh sb="21" eb="23">
      <t>ジッセキ</t>
    </rPh>
    <phoneticPr fontId="2"/>
  </si>
  <si>
    <t>総合評価方式の型式</t>
    <rPh sb="0" eb="4">
      <t>ソウゴウヒョウカ</t>
    </rPh>
    <rPh sb="4" eb="6">
      <t>ホウシキ</t>
    </rPh>
    <rPh sb="7" eb="9">
      <t>カタシキ</t>
    </rPh>
    <phoneticPr fontId="2"/>
  </si>
  <si>
    <t>※配点上限：特別簡易型20点</t>
    <rPh sb="1" eb="3">
      <t>ハイテン</t>
    </rPh>
    <rPh sb="3" eb="5">
      <t>ジョウゲン</t>
    </rPh>
    <rPh sb="6" eb="8">
      <t>トクベツ</t>
    </rPh>
    <rPh sb="8" eb="11">
      <t>カンイガタ</t>
    </rPh>
    <rPh sb="13" eb="14">
      <t>テン</t>
    </rPh>
    <phoneticPr fontId="2"/>
  </si>
  <si>
    <t>特別簡易型</t>
    <rPh sb="0" eb="2">
      <t>トクベツ</t>
    </rPh>
    <rPh sb="2" eb="5">
      <t>カンイガタ</t>
    </rPh>
    <phoneticPr fontId="2"/>
  </si>
  <si>
    <t>特別簡易型</t>
    <rPh sb="0" eb="2">
      <t>トクベツ</t>
    </rPh>
    <rPh sb="2" eb="4">
      <t>カンイ</t>
    </rPh>
    <rPh sb="4" eb="5">
      <t>ガタ</t>
    </rPh>
    <phoneticPr fontId="2"/>
  </si>
  <si>
    <t>若手技術者の配置</t>
    <rPh sb="0" eb="2">
      <t>ワカテ</t>
    </rPh>
    <rPh sb="2" eb="5">
      <t>ギジュツシャ</t>
    </rPh>
    <rPh sb="6" eb="8">
      <t>ハイチ</t>
    </rPh>
    <phoneticPr fontId="2"/>
  </si>
  <si>
    <t>◎</t>
    <phoneticPr fontId="2"/>
  </si>
  <si>
    <t>②</t>
    <phoneticPr fontId="2"/>
  </si>
  <si>
    <t>企業の社会性や地域
で安心・安全な工事
を実施する能力</t>
    <phoneticPr fontId="2"/>
  </si>
  <si>
    <t>手持ち工事量（業種別※１）</t>
    <rPh sb="0" eb="2">
      <t>テモ</t>
    </rPh>
    <rPh sb="3" eb="5">
      <t>コウジ</t>
    </rPh>
    <rPh sb="5" eb="6">
      <t>リョウ</t>
    </rPh>
    <rPh sb="7" eb="9">
      <t>ギョウシュ</t>
    </rPh>
    <rPh sb="9" eb="10">
      <t>ベツ</t>
    </rPh>
    <phoneticPr fontId="2"/>
  </si>
  <si>
    <t>企業の技術能力</t>
    <phoneticPr fontId="2"/>
  </si>
  <si>
    <t>若手技術者の配置</t>
    <rPh sb="0" eb="5">
      <t>ワカテギジュツシャ</t>
    </rPh>
    <rPh sb="6" eb="8">
      <t>ハイチ</t>
    </rPh>
    <phoneticPr fontId="2"/>
  </si>
  <si>
    <t>手持ち工事量（業種別）</t>
    <rPh sb="0" eb="2">
      <t>テモ</t>
    </rPh>
    <rPh sb="3" eb="6">
      <t>コウジリョウ</t>
    </rPh>
    <rPh sb="7" eb="10">
      <t>ギョウシュベツ</t>
    </rPh>
    <phoneticPr fontId="2"/>
  </si>
  <si>
    <t>◎</t>
    <phoneticPr fontId="2"/>
  </si>
  <si>
    <t>(様式－６－２)</t>
    <phoneticPr fontId="45"/>
  </si>
  <si>
    <t>若手技術者の配置の有無</t>
    <rPh sb="0" eb="2">
      <t>ワカテ</t>
    </rPh>
    <rPh sb="2" eb="5">
      <t>ギジュツシャ</t>
    </rPh>
    <rPh sb="6" eb="8">
      <t>ハイチ</t>
    </rPh>
    <rPh sb="9" eb="11">
      <t>ウム</t>
    </rPh>
    <phoneticPr fontId="2"/>
  </si>
  <si>
    <t>３５歳未満の若手技術者を、当該工事の配置予定技術者又は現場代理人に配置する。</t>
    <phoneticPr fontId="2"/>
  </si>
  <si>
    <t>４０歳未満の若手技術者を、当該工事の配置予定技術者又は現場代理人に配置する。</t>
    <rPh sb="2" eb="5">
      <t>サイミマン</t>
    </rPh>
    <rPh sb="6" eb="8">
      <t>ワカテ</t>
    </rPh>
    <rPh sb="8" eb="11">
      <t>ギジュツシャ</t>
    </rPh>
    <rPh sb="13" eb="15">
      <t>トウガイ</t>
    </rPh>
    <rPh sb="15" eb="17">
      <t>コウジ</t>
    </rPh>
    <rPh sb="18" eb="20">
      <t>ハイチ</t>
    </rPh>
    <rPh sb="20" eb="22">
      <t>ヨテイ</t>
    </rPh>
    <rPh sb="22" eb="25">
      <t>ギジュツシャ</t>
    </rPh>
    <rPh sb="25" eb="26">
      <t>マタ</t>
    </rPh>
    <rPh sb="27" eb="29">
      <t>ゲンバ</t>
    </rPh>
    <rPh sb="29" eb="32">
      <t>ダイリニン</t>
    </rPh>
    <rPh sb="33" eb="35">
      <t>ハイチ</t>
    </rPh>
    <phoneticPr fontId="2"/>
  </si>
  <si>
    <t>上記のいずれにも該当しない。</t>
    <rPh sb="0" eb="2">
      <t>ジョウキ</t>
    </rPh>
    <rPh sb="8" eb="10">
      <t>ガイトウ</t>
    </rPh>
    <phoneticPr fontId="2"/>
  </si>
  <si>
    <t>（注）以下は、若手技術者を“配置している”場合に記載してください。</t>
    <rPh sb="3" eb="5">
      <t>イカ</t>
    </rPh>
    <rPh sb="7" eb="9">
      <t>ワカテ</t>
    </rPh>
    <rPh sb="9" eb="12">
      <t>ギジュツシャ</t>
    </rPh>
    <rPh sb="14" eb="16">
      <t>ハイチ</t>
    </rPh>
    <rPh sb="21" eb="23">
      <t>バアイ</t>
    </rPh>
    <phoneticPr fontId="2"/>
  </si>
  <si>
    <t>従事する職務</t>
    <rPh sb="0" eb="2">
      <t>ジュウジ</t>
    </rPh>
    <rPh sb="4" eb="6">
      <t>ショクム</t>
    </rPh>
    <phoneticPr fontId="2"/>
  </si>
  <si>
    <t>監理技術者資格者証の写し(表裏複写)</t>
    <phoneticPr fontId="2"/>
  </si>
  <si>
    <t>健康保険被保険者証の写し</t>
    <phoneticPr fontId="2"/>
  </si>
  <si>
    <t>その他(　　　　　</t>
    <phoneticPr fontId="2"/>
  </si>
  <si>
    <t>)</t>
    <phoneticPr fontId="2"/>
  </si>
  <si>
    <t>監理技術者資格者証の写し</t>
    <phoneticPr fontId="2"/>
  </si>
  <si>
    <t>技術検定合格証明書の写し（建設業法）</t>
    <phoneticPr fontId="2"/>
  </si>
  <si>
    <t>免許証又は免許証明書の写し（建築士法）</t>
    <phoneticPr fontId="2"/>
  </si>
  <si>
    <t>様式－６－３　主任技術者経歴書</t>
    <rPh sb="0" eb="2">
      <t>ヨウシキ</t>
    </rPh>
    <rPh sb="7" eb="12">
      <t>シュニンギジュツシャ</t>
    </rPh>
    <rPh sb="12" eb="15">
      <t>ケイレキショ</t>
    </rPh>
    <phoneticPr fontId="2"/>
  </si>
  <si>
    <t>※３）</t>
    <phoneticPr fontId="45"/>
  </si>
  <si>
    <t>現場代理人に配置する場合は、技術者要件の証明書類は不要です。</t>
    <rPh sb="0" eb="2">
      <t>ゲンバ</t>
    </rPh>
    <rPh sb="2" eb="5">
      <t>ダイリニン</t>
    </rPh>
    <rPh sb="6" eb="8">
      <t>ハイチ</t>
    </rPh>
    <rPh sb="10" eb="12">
      <t>バアイ</t>
    </rPh>
    <rPh sb="14" eb="17">
      <t>ギジュツシャ</t>
    </rPh>
    <rPh sb="17" eb="19">
      <t>ヨウケン</t>
    </rPh>
    <rPh sb="20" eb="22">
      <t>ショウメイ</t>
    </rPh>
    <rPh sb="22" eb="24">
      <t>ショルイ</t>
    </rPh>
    <rPh sb="25" eb="27">
      <t>フヨウ</t>
    </rPh>
    <phoneticPr fontId="45"/>
  </si>
  <si>
    <t>手持ち工事量</t>
    <rPh sb="0" eb="2">
      <t>テモ</t>
    </rPh>
    <rPh sb="3" eb="5">
      <t>コウジ</t>
    </rPh>
    <rPh sb="5" eb="6">
      <t>リョウ</t>
    </rPh>
    <phoneticPr fontId="2"/>
  </si>
  <si>
    <t>手持ち工事量（業種別）</t>
    <rPh sb="0" eb="2">
      <t>テモ</t>
    </rPh>
    <rPh sb="3" eb="5">
      <t>コウジ</t>
    </rPh>
    <rPh sb="5" eb="6">
      <t>リョウ</t>
    </rPh>
    <rPh sb="7" eb="9">
      <t>ギョウシュ</t>
    </rPh>
    <rPh sb="9" eb="10">
      <t>ベツ</t>
    </rPh>
    <phoneticPr fontId="2"/>
  </si>
  <si>
    <t>当該年度におけるさいたま市発注の総合評価方式を適用する工事の受注件数が無い</t>
    <rPh sb="0" eb="2">
      <t>トウガイ</t>
    </rPh>
    <rPh sb="2" eb="4">
      <t>ネンド</t>
    </rPh>
    <rPh sb="12" eb="13">
      <t>シ</t>
    </rPh>
    <rPh sb="13" eb="15">
      <t>ハッチュウ</t>
    </rPh>
    <rPh sb="16" eb="18">
      <t>ソウゴウ</t>
    </rPh>
    <rPh sb="18" eb="20">
      <t>ヒョウカ</t>
    </rPh>
    <rPh sb="20" eb="22">
      <t>ホウシキ</t>
    </rPh>
    <rPh sb="23" eb="25">
      <t>テキヨウ</t>
    </rPh>
    <rPh sb="27" eb="29">
      <t>コウジ</t>
    </rPh>
    <rPh sb="30" eb="32">
      <t>ジュチュウ</t>
    </rPh>
    <rPh sb="32" eb="34">
      <t>ケンスウ</t>
    </rPh>
    <rPh sb="35" eb="36">
      <t>ナ</t>
    </rPh>
    <phoneticPr fontId="2"/>
  </si>
  <si>
    <t>受注件数が１件</t>
    <rPh sb="0" eb="2">
      <t>ジュチュウ</t>
    </rPh>
    <rPh sb="2" eb="4">
      <t>ケンスウ</t>
    </rPh>
    <rPh sb="6" eb="7">
      <t>ケン</t>
    </rPh>
    <phoneticPr fontId="2"/>
  </si>
  <si>
    <t>受注件数が２件以上</t>
    <rPh sb="0" eb="2">
      <t>ジュチュウ</t>
    </rPh>
    <rPh sb="2" eb="4">
      <t>ケンスウ</t>
    </rPh>
    <rPh sb="6" eb="9">
      <t>ケンイジョウ</t>
    </rPh>
    <phoneticPr fontId="2"/>
  </si>
  <si>
    <t>（注）以下は、受注件数が“ある”場合に記載してください。</t>
    <rPh sb="3" eb="5">
      <t>イカ</t>
    </rPh>
    <rPh sb="7" eb="9">
      <t>ジュチュウ</t>
    </rPh>
    <rPh sb="9" eb="11">
      <t>ケンスウ</t>
    </rPh>
    <rPh sb="16" eb="18">
      <t>バアイ</t>
    </rPh>
    <phoneticPr fontId="2"/>
  </si>
  <si>
    <t>工事名</t>
    <rPh sb="0" eb="2">
      <t>コウジ</t>
    </rPh>
    <rPh sb="2" eb="3">
      <t>ナ</t>
    </rPh>
    <phoneticPr fontId="45"/>
  </si>
  <si>
    <t>発注者</t>
    <rPh sb="0" eb="3">
      <t>ハッチュウシャ</t>
    </rPh>
    <phoneticPr fontId="45"/>
  </si>
  <si>
    <t>契約工期</t>
    <rPh sb="0" eb="2">
      <t>ケイヤク</t>
    </rPh>
    <rPh sb="2" eb="4">
      <t>コウキ</t>
    </rPh>
    <phoneticPr fontId="45"/>
  </si>
  <si>
    <t>※１）</t>
    <phoneticPr fontId="2"/>
  </si>
  <si>
    <t>受注件数が３件以上ある場合、直近の２工事について記載してください。</t>
    <rPh sb="0" eb="2">
      <t>ジュチュウ</t>
    </rPh>
    <rPh sb="2" eb="4">
      <t>ケンスウ</t>
    </rPh>
    <rPh sb="6" eb="9">
      <t>ケンイジョウ</t>
    </rPh>
    <rPh sb="11" eb="13">
      <t>バアイ</t>
    </rPh>
    <rPh sb="14" eb="16">
      <t>チョッキン</t>
    </rPh>
    <rPh sb="18" eb="20">
      <t>コウジ</t>
    </rPh>
    <rPh sb="24" eb="26">
      <t>キサイ</t>
    </rPh>
    <phoneticPr fontId="2"/>
  </si>
  <si>
    <t>(様式－６－３)</t>
    <phoneticPr fontId="45"/>
  </si>
  <si>
    <t>主任技術者経歴書</t>
  </si>
  <si>
    <t>技術者氏名（旧姓）</t>
    <phoneticPr fontId="45"/>
  </si>
  <si>
    <r>
      <t>学歴及び学科</t>
    </r>
    <r>
      <rPr>
        <sz val="8"/>
        <color indexed="8"/>
        <rFont val="ＭＳ 明朝"/>
        <family val="1"/>
        <charset val="128"/>
      </rPr>
      <t>（法第</t>
    </r>
    <r>
      <rPr>
        <sz val="8"/>
        <color indexed="8"/>
        <rFont val="Century"/>
        <family val="1"/>
      </rPr>
      <t>7</t>
    </r>
    <r>
      <rPr>
        <sz val="8"/>
        <color indexed="8"/>
        <rFont val="ＭＳ 明朝"/>
        <family val="1"/>
        <charset val="128"/>
      </rPr>
      <t>条第</t>
    </r>
    <r>
      <rPr>
        <sz val="8"/>
        <color indexed="8"/>
        <rFont val="Century"/>
        <family val="1"/>
      </rPr>
      <t>2</t>
    </r>
    <r>
      <rPr>
        <sz val="8"/>
        <color indexed="8"/>
        <rFont val="ＭＳ 明朝"/>
        <family val="1"/>
        <charset val="128"/>
      </rPr>
      <t>号イ　該当者（指定学科卒業者）は以下も記入すること）</t>
    </r>
  </si>
  <si>
    <t>実務経験の内容</t>
  </si>
  <si>
    <t>発注者</t>
  </si>
  <si>
    <t>従事した職務</t>
  </si>
  <si>
    <t>所属会社</t>
  </si>
  <si>
    <t>従事期間</t>
  </si>
  <si>
    <t>合　計</t>
  </si>
  <si>
    <t>注意事項</t>
  </si>
  <si>
    <t>１．過去に所属した会社の実績の場合は所属会社欄に従事当時の所属会社名も記載すること。</t>
  </si>
  <si>
    <r>
      <t>２．最低</t>
    </r>
    <r>
      <rPr>
        <sz val="9"/>
        <color indexed="8"/>
        <rFont val="Century"/>
        <family val="1"/>
      </rPr>
      <t>1</t>
    </r>
    <r>
      <rPr>
        <sz val="9"/>
        <color indexed="8"/>
        <rFont val="ＭＳ 明朝"/>
        <family val="1"/>
        <charset val="128"/>
      </rPr>
      <t>年につき</t>
    </r>
    <r>
      <rPr>
        <sz val="9"/>
        <color indexed="8"/>
        <rFont val="Century"/>
        <family val="1"/>
      </rPr>
      <t>1</t>
    </r>
    <r>
      <rPr>
        <sz val="9"/>
        <color indexed="8"/>
        <rFont val="ＭＳ 明朝"/>
        <family val="1"/>
        <charset val="128"/>
      </rPr>
      <t>件は、従事した工事を記載すること。</t>
    </r>
  </si>
  <si>
    <t>３．従事した職務は、求められる工種に対応した工事の「現場施工」「現場代理人」「主任技術者」等、現場従事の立場を記載すること。</t>
  </si>
  <si>
    <t>　※工事現場の単なる雑務や事務系の仕事に関する経験は実務経験とはみなしません。</t>
  </si>
  <si>
    <r>
      <t>建設業法第</t>
    </r>
    <r>
      <rPr>
        <sz val="10"/>
        <color indexed="8"/>
        <rFont val="Century"/>
        <family val="1"/>
      </rPr>
      <t>7</t>
    </r>
    <r>
      <rPr>
        <sz val="10"/>
        <color indexed="8"/>
        <rFont val="ＭＳ 明朝"/>
        <family val="1"/>
        <charset val="128"/>
      </rPr>
      <t>条第</t>
    </r>
    <r>
      <rPr>
        <sz val="10"/>
        <color indexed="8"/>
        <rFont val="Century"/>
        <family val="1"/>
      </rPr>
      <t>2</t>
    </r>
    <r>
      <rPr>
        <sz val="10"/>
        <color indexed="8"/>
        <rFont val="ＭＳ 明朝"/>
        <family val="1"/>
        <charset val="128"/>
      </rPr>
      <t>号　イ　
実務経験</t>
    </r>
    <r>
      <rPr>
        <sz val="10"/>
        <color indexed="8"/>
        <rFont val="Century"/>
        <family val="1"/>
      </rPr>
      <t>3</t>
    </r>
    <r>
      <rPr>
        <sz val="10"/>
        <color indexed="8"/>
        <rFont val="ＭＳ 明朝"/>
        <family val="1"/>
        <charset val="128"/>
      </rPr>
      <t>年以上</t>
    </r>
    <phoneticPr fontId="45"/>
  </si>
  <si>
    <r>
      <t>建設業法第</t>
    </r>
    <r>
      <rPr>
        <sz val="10"/>
        <color indexed="8"/>
        <rFont val="Century"/>
        <family val="1"/>
      </rPr>
      <t>7</t>
    </r>
    <r>
      <rPr>
        <sz val="10"/>
        <color indexed="8"/>
        <rFont val="ＭＳ 明朝"/>
        <family val="1"/>
        <charset val="128"/>
      </rPr>
      <t>条第</t>
    </r>
    <r>
      <rPr>
        <sz val="10"/>
        <color indexed="8"/>
        <rFont val="Century"/>
        <family val="1"/>
      </rPr>
      <t>2</t>
    </r>
    <r>
      <rPr>
        <sz val="10"/>
        <color indexed="8"/>
        <rFont val="ＭＳ 明朝"/>
        <family val="1"/>
        <charset val="128"/>
      </rPr>
      <t>号　イ　
実務経験</t>
    </r>
    <r>
      <rPr>
        <sz val="10"/>
        <color indexed="8"/>
        <rFont val="Century"/>
        <family val="1"/>
      </rPr>
      <t>5</t>
    </r>
    <r>
      <rPr>
        <sz val="10"/>
        <color indexed="8"/>
        <rFont val="ＭＳ 明朝"/>
        <family val="1"/>
        <charset val="128"/>
      </rPr>
      <t>年以上</t>
    </r>
    <phoneticPr fontId="45"/>
  </si>
  <si>
    <r>
      <t>建設業法第</t>
    </r>
    <r>
      <rPr>
        <sz val="10"/>
        <color indexed="8"/>
        <rFont val="Century"/>
        <family val="1"/>
      </rPr>
      <t>7</t>
    </r>
    <r>
      <rPr>
        <sz val="10"/>
        <color indexed="8"/>
        <rFont val="ＭＳ 明朝"/>
        <family val="1"/>
        <charset val="128"/>
      </rPr>
      <t>条第</t>
    </r>
    <r>
      <rPr>
        <sz val="10"/>
        <color indexed="8"/>
        <rFont val="Century"/>
        <family val="1"/>
      </rPr>
      <t>2</t>
    </r>
    <r>
      <rPr>
        <sz val="10"/>
        <color indexed="8"/>
        <rFont val="ＭＳ 明朝"/>
        <family val="1"/>
        <charset val="128"/>
      </rPr>
      <t>号　ロ　
実務経験</t>
    </r>
    <r>
      <rPr>
        <sz val="10"/>
        <color indexed="8"/>
        <rFont val="Century"/>
        <family val="1"/>
      </rPr>
      <t>10</t>
    </r>
    <r>
      <rPr>
        <sz val="10"/>
        <color indexed="8"/>
        <rFont val="ＭＳ 明朝"/>
        <family val="1"/>
        <charset val="128"/>
      </rPr>
      <t>年以上</t>
    </r>
    <phoneticPr fontId="45"/>
  </si>
  <si>
    <t xml:space="preserve"> □ 資格証(写し)
 □ 健康保険被保険者証(写し) 等</t>
    <phoneticPr fontId="2"/>
  </si>
  <si>
    <t>提出：○</t>
  </si>
  <si>
    <t>提出：必要時</t>
    <rPh sb="0" eb="2">
      <t>テイシュツ</t>
    </rPh>
    <rPh sb="3" eb="6">
      <t>ヒツヨウジ</t>
    </rPh>
    <phoneticPr fontId="2"/>
  </si>
  <si>
    <t>年卒業</t>
    <rPh sb="0" eb="1">
      <t>ネン</t>
    </rPh>
    <rPh sb="1" eb="3">
      <t>ソツギョウ</t>
    </rPh>
    <phoneticPr fontId="2"/>
  </si>
  <si>
    <t>提出：○</t>
    <rPh sb="0" eb="2">
      <t>テイシュツ</t>
    </rPh>
    <phoneticPr fontId="2"/>
  </si>
  <si>
    <t>簡易型</t>
    <rPh sb="0" eb="3">
      <t>カンイガタ</t>
    </rPh>
    <phoneticPr fontId="2"/>
  </si>
  <si>
    <t>技術
提案型</t>
    <rPh sb="0" eb="2">
      <t>ギジュツ</t>
    </rPh>
    <rPh sb="3" eb="6">
      <t>テイアンガタ</t>
    </rPh>
    <phoneticPr fontId="2"/>
  </si>
  <si>
    <t>簡易型、
技術提案型の配点</t>
    <rPh sb="0" eb="3">
      <t>カンイガタ</t>
    </rPh>
    <rPh sb="5" eb="10">
      <t>ギジュツテイアンガタ</t>
    </rPh>
    <rPh sb="11" eb="13">
      <t>ハイテン</t>
    </rPh>
    <phoneticPr fontId="2"/>
  </si>
  <si>
    <t>簡易型</t>
    <rPh sb="0" eb="2">
      <t>カンイ</t>
    </rPh>
    <rPh sb="2" eb="3">
      <t>ガタ</t>
    </rPh>
    <phoneticPr fontId="2"/>
  </si>
  <si>
    <t>技術提案型</t>
    <rPh sb="0" eb="2">
      <t>ギジュツ</t>
    </rPh>
    <rPh sb="2" eb="4">
      <t>テイアン</t>
    </rPh>
    <rPh sb="4" eb="5">
      <t>ガタ</t>
    </rPh>
    <phoneticPr fontId="2"/>
  </si>
  <si>
    <t>－</t>
  </si>
  <si>
    <t>①</t>
    <phoneticPr fontId="2"/>
  </si>
  <si>
    <r>
      <t xml:space="preserve">施工計画の適切性
</t>
    </r>
    <r>
      <rPr>
        <b/>
        <sz val="12"/>
        <rFont val="ＭＳ ゴシック"/>
        <family val="3"/>
        <charset val="128"/>
      </rPr>
      <t>(簡易型）</t>
    </r>
    <r>
      <rPr>
        <sz val="12"/>
        <rFont val="ＭＳ ゴシック"/>
        <family val="3"/>
        <charset val="128"/>
      </rPr>
      <t xml:space="preserve"> </t>
    </r>
    <rPh sb="0" eb="1">
      <t>シ</t>
    </rPh>
    <rPh sb="1" eb="2">
      <t>コウ</t>
    </rPh>
    <rPh sb="2" eb="4">
      <t>ケイカク</t>
    </rPh>
    <rPh sb="5" eb="6">
      <t>テキ</t>
    </rPh>
    <rPh sb="6" eb="7">
      <t>キリ</t>
    </rPh>
    <rPh sb="7" eb="8">
      <t>セイ</t>
    </rPh>
    <phoneticPr fontId="2"/>
  </si>
  <si>
    <t>発注者が指定した
施工上の課題への的確性</t>
    <rPh sb="0" eb="3">
      <t>ハッチュウシャ</t>
    </rPh>
    <rPh sb="4" eb="6">
      <t>シテイ</t>
    </rPh>
    <rPh sb="9" eb="11">
      <t>セコウ</t>
    </rPh>
    <rPh sb="11" eb="12">
      <t>ジョウ</t>
    </rPh>
    <rPh sb="13" eb="15">
      <t>カダイ</t>
    </rPh>
    <rPh sb="17" eb="20">
      <t>テキカクセイ</t>
    </rPh>
    <phoneticPr fontId="2"/>
  </si>
  <si>
    <t>工程管理の適切性</t>
    <rPh sb="0" eb="2">
      <t>コウテイ</t>
    </rPh>
    <rPh sb="2" eb="4">
      <t>カンリ</t>
    </rPh>
    <rPh sb="5" eb="8">
      <t>テキセツセイ</t>
    </rPh>
    <phoneticPr fontId="2"/>
  </si>
  <si>
    <t>◎
(1項目
選択)</t>
    <rPh sb="4" eb="6">
      <t>コウモク</t>
    </rPh>
    <rPh sb="7" eb="9">
      <t>センタク</t>
    </rPh>
    <phoneticPr fontId="2"/>
  </si>
  <si>
    <t>品質管理の適切性</t>
    <rPh sb="0" eb="2">
      <t>ヒンシツ</t>
    </rPh>
    <rPh sb="2" eb="4">
      <t>カンリ</t>
    </rPh>
    <rPh sb="5" eb="8">
      <t>テキセツセイ</t>
    </rPh>
    <phoneticPr fontId="2"/>
  </si>
  <si>
    <t>安全管理の適切性</t>
    <rPh sb="0" eb="2">
      <t>アンゼン</t>
    </rPh>
    <rPh sb="2" eb="4">
      <t>カンリ</t>
    </rPh>
    <rPh sb="5" eb="8">
      <t>テキセツセイ</t>
    </rPh>
    <phoneticPr fontId="2"/>
  </si>
  <si>
    <t>施工上配慮すべき事項の適切性</t>
    <rPh sb="0" eb="2">
      <t>セコウ</t>
    </rPh>
    <rPh sb="2" eb="3">
      <t>ジョウ</t>
    </rPh>
    <rPh sb="3" eb="5">
      <t>ハイリョ</t>
    </rPh>
    <rPh sb="8" eb="10">
      <t>ジコウ</t>
    </rPh>
    <rPh sb="11" eb="13">
      <t>テキセツ</t>
    </rPh>
    <rPh sb="13" eb="14">
      <t>セイ</t>
    </rPh>
    <phoneticPr fontId="2"/>
  </si>
  <si>
    <t>①</t>
    <phoneticPr fontId="2"/>
  </si>
  <si>
    <t>②</t>
    <phoneticPr fontId="2"/>
  </si>
  <si>
    <t>施工実績</t>
    <rPh sb="0" eb="2">
      <t>セコウ</t>
    </rPh>
    <rPh sb="2" eb="4">
      <t>ジッセキ</t>
    </rPh>
    <phoneticPr fontId="2"/>
  </si>
  <si>
    <t>◎</t>
    <phoneticPr fontId="2"/>
  </si>
  <si>
    <t>◎</t>
    <phoneticPr fontId="2"/>
  </si>
  <si>
    <t>施工経験</t>
    <rPh sb="0" eb="2">
      <t>セコウ</t>
    </rPh>
    <rPh sb="2" eb="4">
      <t>ケイケン</t>
    </rPh>
    <phoneticPr fontId="2"/>
  </si>
  <si>
    <t>◎</t>
    <phoneticPr fontId="2"/>
  </si>
  <si>
    <t xml:space="preserve">工事成績評定（直近）(業種別※１） </t>
    <rPh sb="0" eb="2">
      <t>コウジ</t>
    </rPh>
    <rPh sb="2" eb="4">
      <t>セイセキ</t>
    </rPh>
    <rPh sb="4" eb="5">
      <t>ヒョウ</t>
    </rPh>
    <rPh sb="5" eb="6">
      <t>テイ</t>
    </rPh>
    <rPh sb="7" eb="9">
      <t>チョッキン</t>
    </rPh>
    <phoneticPr fontId="2"/>
  </si>
  <si>
    <t>ヒアリング</t>
    <phoneticPr fontId="2"/>
  </si>
  <si>
    <t>専門技術力</t>
    <rPh sb="0" eb="2">
      <t>センモン</t>
    </rPh>
    <rPh sb="2" eb="5">
      <t>ギジュツリョク</t>
    </rPh>
    <phoneticPr fontId="2"/>
  </si>
  <si>
    <t>当該工事の理解度・取り組み姿勢</t>
    <rPh sb="0" eb="2">
      <t>トウガイ</t>
    </rPh>
    <rPh sb="2" eb="4">
      <t>コウジ</t>
    </rPh>
    <rPh sb="5" eb="8">
      <t>リカイド</t>
    </rPh>
    <rPh sb="9" eb="10">
      <t>ト</t>
    </rPh>
    <rPh sb="11" eb="12">
      <t>ク</t>
    </rPh>
    <rPh sb="13" eb="15">
      <t>シセイ</t>
    </rPh>
    <phoneticPr fontId="2"/>
  </si>
  <si>
    <t>対応能力</t>
    <rPh sb="0" eb="2">
      <t>タイオウ</t>
    </rPh>
    <rPh sb="2" eb="4">
      <t>ノウリョク</t>
    </rPh>
    <phoneticPr fontId="2"/>
  </si>
  <si>
    <t>③</t>
    <phoneticPr fontId="2"/>
  </si>
  <si>
    <t>④</t>
    <phoneticPr fontId="2"/>
  </si>
  <si>
    <t>労働福祉の状況</t>
    <rPh sb="0" eb="2">
      <t>ロウドウ</t>
    </rPh>
    <rPh sb="2" eb="4">
      <t>フクシ</t>
    </rPh>
    <rPh sb="5" eb="7">
      <t>ジョウキョウ</t>
    </rPh>
    <phoneticPr fontId="2"/>
  </si>
  <si>
    <t>地理的条件</t>
    <rPh sb="0" eb="3">
      <t>チリテキ</t>
    </rPh>
    <rPh sb="3" eb="5">
      <t>ジョウケン</t>
    </rPh>
    <phoneticPr fontId="2"/>
  </si>
  <si>
    <t>ボランティア活動の実績</t>
    <rPh sb="6" eb="8">
      <t>カツドウ</t>
    </rPh>
    <rPh sb="9" eb="11">
      <t>ジッセキ</t>
    </rPh>
    <phoneticPr fontId="2"/>
  </si>
  <si>
    <t>⑤</t>
    <phoneticPr fontId="2"/>
  </si>
  <si>
    <t>④</t>
    <phoneticPr fontId="2"/>
  </si>
  <si>
    <t>⑥</t>
    <phoneticPr fontId="2"/>
  </si>
  <si>
    <t>⑦</t>
    <phoneticPr fontId="2"/>
  </si>
  <si>
    <r>
      <t>技術提案　</t>
    </r>
    <r>
      <rPr>
        <b/>
        <sz val="12"/>
        <rFont val="ＭＳ ゴシック"/>
        <family val="3"/>
        <charset val="128"/>
      </rPr>
      <t>（技術提案型）</t>
    </r>
    <rPh sb="0" eb="2">
      <t>ギジュツ</t>
    </rPh>
    <rPh sb="2" eb="4">
      <t>テイアン</t>
    </rPh>
    <rPh sb="6" eb="8">
      <t>ギジュツ</t>
    </rPh>
    <rPh sb="8" eb="11">
      <t>テイアンガタ</t>
    </rPh>
    <phoneticPr fontId="2"/>
  </si>
  <si>
    <r>
      <t>技術提案を実現するための施工計画　</t>
    </r>
    <r>
      <rPr>
        <b/>
        <sz val="12"/>
        <rFont val="ＭＳ ゴシック"/>
        <family val="3"/>
        <charset val="128"/>
      </rPr>
      <t>（技術提案型）</t>
    </r>
    <rPh sb="0" eb="2">
      <t>ギジュツ</t>
    </rPh>
    <rPh sb="2" eb="4">
      <t>テイアン</t>
    </rPh>
    <rPh sb="5" eb="7">
      <t>ジツゲン</t>
    </rPh>
    <rPh sb="12" eb="14">
      <t>セコウ</t>
    </rPh>
    <rPh sb="14" eb="16">
      <t>ケイカク</t>
    </rPh>
    <rPh sb="18" eb="20">
      <t>ギジュツ</t>
    </rPh>
    <rPh sb="20" eb="22">
      <t>テイアン</t>
    </rPh>
    <rPh sb="22" eb="23">
      <t>ガタ</t>
    </rPh>
    <phoneticPr fontId="2"/>
  </si>
  <si>
    <t>　企業の技術能力</t>
    <rPh sb="1" eb="3">
      <t>キギョウ</t>
    </rPh>
    <rPh sb="4" eb="6">
      <t>ギジュツ</t>
    </rPh>
    <rPh sb="6" eb="8">
      <t>ノウリョク</t>
    </rPh>
    <phoneticPr fontId="2"/>
  </si>
  <si>
    <t>特別簡易型</t>
  </si>
  <si>
    <t>月</t>
    <rPh sb="0" eb="1">
      <t>ゲツ</t>
    </rPh>
    <phoneticPr fontId="2"/>
  </si>
  <si>
    <t>から</t>
    <phoneticPr fontId="2"/>
  </si>
  <si>
    <t>まで</t>
    <phoneticPr fontId="2"/>
  </si>
  <si>
    <t>満</t>
    <rPh sb="0" eb="1">
      <t>マン</t>
    </rPh>
    <phoneticPr fontId="2"/>
  </si>
  <si>
    <t>令和</t>
    <rPh sb="0" eb="2">
      <t>レイワ</t>
    </rPh>
    <phoneticPr fontId="2"/>
  </si>
  <si>
    <t>元</t>
    <rPh sb="0" eb="1">
      <t>ガン</t>
    </rPh>
    <phoneticPr fontId="2"/>
  </si>
  <si>
    <t>(様式－１２)</t>
    <rPh sb="1" eb="3">
      <t>ヨウシキ</t>
    </rPh>
    <phoneticPr fontId="2"/>
  </si>
  <si>
    <t>(様式－１６)</t>
    <rPh sb="1" eb="3">
      <t>ヨウシキ</t>
    </rPh>
    <phoneticPr fontId="2"/>
  </si>
  <si>
    <t>平成</t>
  </si>
  <si>
    <t>有り(必要時)</t>
    <rPh sb="0" eb="1">
      <t>ア</t>
    </rPh>
    <rPh sb="3" eb="5">
      <t>ヒツヨウ</t>
    </rPh>
    <rPh sb="5" eb="6">
      <t>ジ</t>
    </rPh>
    <phoneticPr fontId="2"/>
  </si>
  <si>
    <t>令和</t>
  </si>
  <si>
    <r>
      <t>該当区分</t>
    </r>
    <r>
      <rPr>
        <sz val="9"/>
        <color indexed="8"/>
        <rFont val="ＭＳ 明朝"/>
        <family val="1"/>
        <charset val="128"/>
      </rPr>
      <t>（該当する</t>
    </r>
    <r>
      <rPr>
        <sz val="9"/>
        <rFont val="ＭＳ 明朝"/>
        <family val="1"/>
        <charset val="128"/>
      </rPr>
      <t>欄</t>
    </r>
    <r>
      <rPr>
        <sz val="9"/>
        <color indexed="8"/>
        <rFont val="ＭＳ 明朝"/>
        <family val="1"/>
        <charset val="128"/>
      </rPr>
      <t>に○）</t>
    </r>
    <rPh sb="9" eb="10">
      <t>ラン</t>
    </rPh>
    <phoneticPr fontId="2"/>
  </si>
  <si>
    <t>受注者が市内企業の場合で、下請負人を使用しない場合は、受注者の施工であることから「下請けを市内企業から選定する」と見なします。</t>
    <phoneticPr fontId="2"/>
  </si>
  <si>
    <t>※４）</t>
  </si>
  <si>
    <t>本工事にて下請負人を使用しない場合は、「下請負人の市内企業からの選定の有無」には、記入しないこととします。</t>
    <phoneticPr fontId="2"/>
  </si>
  <si>
    <r>
      <t>当該協定書・契約書の写し（団体で締結している場合は、その団体に所属することのわかる名簿等を含む</t>
    </r>
    <r>
      <rPr>
        <u/>
        <sz val="8"/>
        <color rgb="FFFF0000"/>
        <rFont val="ＭＳ 明朝"/>
        <family val="1"/>
        <charset val="128"/>
      </rPr>
      <t>。</t>
    </r>
    <r>
      <rPr>
        <sz val="8"/>
        <rFont val="ＭＳ 明朝"/>
        <family val="1"/>
        <charset val="128"/>
      </rPr>
      <t>）を添付してください。</t>
    </r>
    <rPh sb="0" eb="2">
      <t>トウガイ</t>
    </rPh>
    <rPh sb="2" eb="4">
      <t>キョウテイ</t>
    </rPh>
    <rPh sb="4" eb="5">
      <t>ショ</t>
    </rPh>
    <rPh sb="6" eb="9">
      <t>ケイヤクショ</t>
    </rPh>
    <rPh sb="10" eb="11">
      <t>ウツ</t>
    </rPh>
    <rPh sb="13" eb="15">
      <t>ダンタイ</t>
    </rPh>
    <rPh sb="16" eb="18">
      <t>テイケツ</t>
    </rPh>
    <rPh sb="22" eb="24">
      <t>バアイ</t>
    </rPh>
    <rPh sb="28" eb="30">
      <t>ダンタイ</t>
    </rPh>
    <rPh sb="31" eb="33">
      <t>ショゾク</t>
    </rPh>
    <rPh sb="41" eb="43">
      <t>メイボ</t>
    </rPh>
    <rPh sb="43" eb="44">
      <t>トウ</t>
    </rPh>
    <rPh sb="45" eb="46">
      <t>フク</t>
    </rPh>
    <rPh sb="50" eb="52">
      <t>テンプ</t>
    </rPh>
    <phoneticPr fontId="2"/>
  </si>
  <si>
    <t>生年月日
(公告日の満年齢)</t>
    <rPh sb="0" eb="2">
      <t>セイネン</t>
    </rPh>
    <rPh sb="2" eb="4">
      <t>ガッピ</t>
    </rPh>
    <rPh sb="6" eb="8">
      <t>コウコク</t>
    </rPh>
    <rPh sb="8" eb="9">
      <t>ビ</t>
    </rPh>
    <rPh sb="10" eb="13">
      <t>マンネンレイ</t>
    </rPh>
    <phoneticPr fontId="2"/>
  </si>
  <si>
    <r>
      <t>同種の施工経験等を示す資料は、ＣＯＲＩＮＳ（登録されていない場合は不要</t>
    </r>
    <r>
      <rPr>
        <sz val="8"/>
        <rFont val="ＭＳ 明朝"/>
        <family val="1"/>
        <charset val="128"/>
      </rPr>
      <t>）、契約書（工事名、契約金額、工期、発注者、受注者、工事概要の確認できる部分）の写し、工事成績評定の写し（本市発注工事の場合）を提出してください。</t>
    </r>
    <rPh sb="0" eb="2">
      <t>ドウシュ</t>
    </rPh>
    <rPh sb="3" eb="5">
      <t>セコウ</t>
    </rPh>
    <rPh sb="5" eb="8">
      <t>ケイケンナド</t>
    </rPh>
    <rPh sb="9" eb="10">
      <t>シメ</t>
    </rPh>
    <rPh sb="11" eb="13">
      <t>シリョウ</t>
    </rPh>
    <rPh sb="22" eb="24">
      <t>トウロク</t>
    </rPh>
    <rPh sb="30" eb="32">
      <t>バアイ</t>
    </rPh>
    <rPh sb="33" eb="35">
      <t>フヨウ</t>
    </rPh>
    <rPh sb="37" eb="40">
      <t>ケイヤクショ</t>
    </rPh>
    <rPh sb="41" eb="43">
      <t>コウジ</t>
    </rPh>
    <rPh sb="43" eb="44">
      <t>メイ</t>
    </rPh>
    <rPh sb="45" eb="47">
      <t>ケイヤク</t>
    </rPh>
    <rPh sb="47" eb="49">
      <t>キンガク</t>
    </rPh>
    <rPh sb="50" eb="52">
      <t>コウキ</t>
    </rPh>
    <rPh sb="53" eb="56">
      <t>ハッチュウシャ</t>
    </rPh>
    <rPh sb="57" eb="60">
      <t>ジュチュウシャ</t>
    </rPh>
    <rPh sb="61" eb="63">
      <t>コウジ</t>
    </rPh>
    <rPh sb="63" eb="65">
      <t>ガイヨウ</t>
    </rPh>
    <rPh sb="66" eb="68">
      <t>カクニン</t>
    </rPh>
    <rPh sb="71" eb="73">
      <t>ブブン</t>
    </rPh>
    <rPh sb="75" eb="76">
      <t>ウツ</t>
    </rPh>
    <rPh sb="99" eb="101">
      <t>テイシュツ</t>
    </rPh>
    <phoneticPr fontId="2"/>
  </si>
  <si>
    <t xml:space="preserve">次世代育成支援対策推進法第１２条第１項若しくは第４項の届け出又は次世代法・女性活躍推進法一体型の届け出をした場合は、届け出の写しおよび行動計画書の写しを添付してください。
なお、有効期間は技術資料の提出締め切り日を基準とするのでご注意ください。
</t>
    <rPh sb="19" eb="20">
      <t>モ</t>
    </rPh>
    <rPh sb="30" eb="31">
      <t>マタ</t>
    </rPh>
    <rPh sb="32" eb="35">
      <t>ジセダイ</t>
    </rPh>
    <rPh sb="35" eb="36">
      <t>ホウ</t>
    </rPh>
    <rPh sb="37" eb="44">
      <t>ジョセイカツヤクスイシンホウ</t>
    </rPh>
    <rPh sb="44" eb="47">
      <t>イッタイガタ</t>
    </rPh>
    <rPh sb="48" eb="49">
      <t>トド</t>
    </rPh>
    <rPh sb="50" eb="51">
      <t>デ</t>
    </rPh>
    <phoneticPr fontId="2"/>
  </si>
  <si>
    <t>当該協定書・契約書の写し（団体で締結している場合は、その団体に所属することのわかる名簿等を含む。）を添付してください。</t>
    <rPh sb="0" eb="2">
      <t>トウガイ</t>
    </rPh>
    <rPh sb="2" eb="4">
      <t>キョウテイ</t>
    </rPh>
    <rPh sb="4" eb="5">
      <t>ショ</t>
    </rPh>
    <rPh sb="6" eb="9">
      <t>ケイヤクショ</t>
    </rPh>
    <rPh sb="10" eb="11">
      <t>ウツ</t>
    </rPh>
    <rPh sb="13" eb="15">
      <t>ダンタイ</t>
    </rPh>
    <rPh sb="16" eb="18">
      <t>テイケツ</t>
    </rPh>
    <rPh sb="22" eb="24">
      <t>バアイ</t>
    </rPh>
    <rPh sb="28" eb="30">
      <t>ダンタイ</t>
    </rPh>
    <rPh sb="31" eb="33">
      <t>ショゾク</t>
    </rPh>
    <rPh sb="41" eb="43">
      <t>メイボ</t>
    </rPh>
    <rPh sb="43" eb="44">
      <t>トウ</t>
    </rPh>
    <rPh sb="45" eb="46">
      <t>フク</t>
    </rPh>
    <rPh sb="50" eb="52">
      <t>テンプ</t>
    </rPh>
    <phoneticPr fontId="2"/>
  </si>
  <si>
    <t>下請負人を使用しない
（自社施工）</t>
    <rPh sb="0" eb="1">
      <t>シタ</t>
    </rPh>
    <rPh sb="1" eb="3">
      <t>ウケオイ</t>
    </rPh>
    <rPh sb="3" eb="4">
      <t>ニン</t>
    </rPh>
    <rPh sb="5" eb="7">
      <t>シヨウ</t>
    </rPh>
    <rPh sb="12" eb="16">
      <t>ジシャセコウ</t>
    </rPh>
    <phoneticPr fontId="2"/>
  </si>
  <si>
    <t>下請負人とは、建設工事の完成を目的とし作業に従事する者をいいます。
（交通誘導員は含みません。）</t>
    <phoneticPr fontId="2"/>
  </si>
  <si>
    <t xml:space="preserve"> 市内業者とは、市内に本社、営業所（代理店を含む。）、工場を有する企業とします。</t>
    <phoneticPr fontId="2"/>
  </si>
  <si>
    <t>ＩＳＯ認証(エコアクション２１を含む。)
の取得の有無</t>
    <rPh sb="3" eb="5">
      <t>ニンショウ</t>
    </rPh>
    <rPh sb="16" eb="17">
      <t>フク</t>
    </rPh>
    <rPh sb="22" eb="24">
      <t>シュトク</t>
    </rPh>
    <rPh sb="25" eb="27">
      <t>ウム</t>
    </rPh>
    <phoneticPr fontId="2"/>
  </si>
  <si>
    <t>清水勇人</t>
    <rPh sb="0" eb="4">
      <t>シミズハヤト</t>
    </rPh>
    <phoneticPr fontId="2"/>
  </si>
  <si>
    <t>提出：○</t>
    <phoneticPr fontId="2"/>
  </si>
  <si>
    <t>週休２日確保・機械保有・ＣＣＵＳ登録状況</t>
    <rPh sb="0" eb="2">
      <t>シュウキュウ</t>
    </rPh>
    <rPh sb="3" eb="4">
      <t>ヒ</t>
    </rPh>
    <rPh sb="4" eb="6">
      <t>カクホ</t>
    </rPh>
    <rPh sb="7" eb="9">
      <t>キカイ</t>
    </rPh>
    <rPh sb="9" eb="11">
      <t>ホユウ</t>
    </rPh>
    <rPh sb="16" eb="18">
      <t>トウロク</t>
    </rPh>
    <rPh sb="18" eb="20">
      <t>ジョウキョウ</t>
    </rPh>
    <phoneticPr fontId="2"/>
  </si>
  <si>
    <t>①週休２日確保
②機械保有
③ＣＣＵＳ登録
の状況</t>
    <rPh sb="19" eb="21">
      <t>トウロク</t>
    </rPh>
    <rPh sb="23" eb="25">
      <t>ジョウキョウ</t>
    </rPh>
    <phoneticPr fontId="2"/>
  </si>
  <si>
    <t>すべて満たしている</t>
    <rPh sb="3" eb="4">
      <t>ミ</t>
    </rPh>
    <phoneticPr fontId="2"/>
  </si>
  <si>
    <t>※　公告日時点で、有効な「経営規模等評価結果通知書」の写しを添付してください。</t>
    <phoneticPr fontId="2"/>
  </si>
  <si>
    <t>※　公告日時点で、完成検査日が過去１年以内である「さいたま市週休２日ステップアップ実施証明書」を添付してください。</t>
    <phoneticPr fontId="2"/>
  </si>
  <si>
    <t>週休２日確保状況</t>
    <rPh sb="6" eb="8">
      <t>ジョウキョウ</t>
    </rPh>
    <phoneticPr fontId="2"/>
  </si>
  <si>
    <t>「４週８休相当」を確保している</t>
    <rPh sb="2" eb="3">
      <t>シュウ</t>
    </rPh>
    <rPh sb="4" eb="5">
      <t>キュウ</t>
    </rPh>
    <rPh sb="5" eb="7">
      <t>ソウトウ</t>
    </rPh>
    <rPh sb="9" eb="11">
      <t>カクホ</t>
    </rPh>
    <phoneticPr fontId="2"/>
  </si>
  <si>
    <t>「４週８休相当」を確保していない</t>
    <phoneticPr fontId="2"/>
  </si>
  <si>
    <t>建設機械の保有状況</t>
    <rPh sb="0" eb="2">
      <t>ケンセツ</t>
    </rPh>
    <rPh sb="2" eb="4">
      <t>キカイ</t>
    </rPh>
    <rPh sb="5" eb="7">
      <t>ホユウ</t>
    </rPh>
    <rPh sb="7" eb="9">
      <t>ジョウキョウ</t>
    </rPh>
    <phoneticPr fontId="2"/>
  </si>
  <si>
    <t>自社所有又は長期リースの建設機械有り</t>
    <rPh sb="0" eb="2">
      <t>ジシャ</t>
    </rPh>
    <rPh sb="2" eb="4">
      <t>ショユウ</t>
    </rPh>
    <rPh sb="4" eb="5">
      <t>マタ</t>
    </rPh>
    <rPh sb="6" eb="8">
      <t>チョウキ</t>
    </rPh>
    <rPh sb="12" eb="14">
      <t>ケンセツ</t>
    </rPh>
    <rPh sb="14" eb="16">
      <t>キカイ</t>
    </rPh>
    <rPh sb="16" eb="17">
      <t>アリ</t>
    </rPh>
    <phoneticPr fontId="2"/>
  </si>
  <si>
    <t>自社所有又は長期リースの建設機械無し</t>
    <rPh sb="16" eb="17">
      <t>ナ</t>
    </rPh>
    <phoneticPr fontId="2"/>
  </si>
  <si>
    <t>建設キャリアアップシステム
（ＣＣＵＳ）登録の状況</t>
    <rPh sb="0" eb="2">
      <t>ケンセツ</t>
    </rPh>
    <rPh sb="20" eb="22">
      <t>トウロク</t>
    </rPh>
    <rPh sb="23" eb="25">
      <t>ジョウキョウ</t>
    </rPh>
    <phoneticPr fontId="2"/>
  </si>
  <si>
    <t>ＣＣＵＳに登録している</t>
    <rPh sb="5" eb="7">
      <t>トウロク</t>
    </rPh>
    <phoneticPr fontId="2"/>
  </si>
  <si>
    <t>※　建設キャリアアップシステム事業者情報新規登録が完了した際（又は事業者ＩＤを確認する際）に発行される、事業者ＩＤが確認できる資料（圧着はがきまたは返信メール）を添付してください。</t>
    <rPh sb="2" eb="4">
      <t>ケンセツ</t>
    </rPh>
    <rPh sb="29" eb="30">
      <t>サイ</t>
    </rPh>
    <rPh sb="31" eb="32">
      <t>マタ</t>
    </rPh>
    <rPh sb="33" eb="36">
      <t>ジギョウシャ</t>
    </rPh>
    <rPh sb="39" eb="41">
      <t>カクニン</t>
    </rPh>
    <rPh sb="43" eb="44">
      <t>サイ</t>
    </rPh>
    <rPh sb="46" eb="48">
      <t>ハッコウ</t>
    </rPh>
    <rPh sb="52" eb="55">
      <t>ジギョウシャ</t>
    </rPh>
    <rPh sb="58" eb="60">
      <t>カクニン</t>
    </rPh>
    <rPh sb="63" eb="65">
      <t>シリョウ</t>
    </rPh>
    <rPh sb="66" eb="68">
      <t>アッチャク</t>
    </rPh>
    <rPh sb="74" eb="76">
      <t>ヘンシン</t>
    </rPh>
    <phoneticPr fontId="2"/>
  </si>
  <si>
    <t>ＣＣＵＳに登録していない</t>
    <phoneticPr fontId="2"/>
  </si>
  <si>
    <t>①週休２日確保
②建設機械保有
③ＣＣＵＳ登録
の状況</t>
    <rPh sb="9" eb="11">
      <t>ケンセツ</t>
    </rPh>
    <rPh sb="21" eb="23">
      <t>トウロク</t>
    </rPh>
    <rPh sb="25" eb="27">
      <t>ジョウキョウ</t>
    </rPh>
    <phoneticPr fontId="2"/>
  </si>
  <si>
    <t>週休２日確保・建設機械保有・
ＣＣＵＳ登録状況</t>
    <phoneticPr fontId="2"/>
  </si>
  <si>
    <t>週休２日確保・建設機械保有・
ＣＣＵＳ登録状況</t>
    <phoneticPr fontId="2"/>
  </si>
  <si>
    <t xml:space="preserve"> □ さいたま市週休２日ステップアップ実施証明書
　　(写し)
 □ 経営規模等評価結果通知書の写し
 □ 事業者ＩＤが確認できる資料の写し</t>
    <rPh sb="7" eb="8">
      <t>シ</t>
    </rPh>
    <rPh sb="8" eb="10">
      <t>シュウキュウ</t>
    </rPh>
    <rPh sb="11" eb="12">
      <t>ニチ</t>
    </rPh>
    <rPh sb="19" eb="21">
      <t>ジッシ</t>
    </rPh>
    <rPh sb="21" eb="24">
      <t>ショウメイショ</t>
    </rPh>
    <rPh sb="28" eb="29">
      <t>ウツ</t>
    </rPh>
    <phoneticPr fontId="2"/>
  </si>
  <si>
    <t>(様式－１４)</t>
    <phoneticPr fontId="45"/>
  </si>
  <si>
    <t>(様式－１５)</t>
    <rPh sb="1" eb="3">
      <t>ヨウシキ</t>
    </rPh>
    <phoneticPr fontId="2"/>
  </si>
  <si>
    <t>下請負人の市内企業からの選定の有無</t>
    <rPh sb="0" eb="1">
      <t>シタ</t>
    </rPh>
    <rPh sb="1" eb="3">
      <t>ウケオイ</t>
    </rPh>
    <rPh sb="3" eb="4">
      <t>ニン</t>
    </rPh>
    <rPh sb="5" eb="7">
      <t>シナイ</t>
    </rPh>
    <rPh sb="7" eb="9">
      <t>キギョウ</t>
    </rPh>
    <rPh sb="12" eb="14">
      <t>センテイ</t>
    </rPh>
    <rPh sb="15" eb="17">
      <t>ウム</t>
    </rPh>
    <phoneticPr fontId="2"/>
  </si>
  <si>
    <t>市内に本店を有する
企業から選定しない</t>
    <rPh sb="0" eb="2">
      <t>シナイ</t>
    </rPh>
    <rPh sb="3" eb="5">
      <t>ホンテン</t>
    </rPh>
    <rPh sb="6" eb="7">
      <t>ユウ</t>
    </rPh>
    <rPh sb="10" eb="12">
      <t>キギョウ</t>
    </rPh>
    <rPh sb="14" eb="16">
      <t>センテイ</t>
    </rPh>
    <phoneticPr fontId="2"/>
  </si>
  <si>
    <t>１つも満たしていない</t>
    <rPh sb="3" eb="4">
      <t>ミ</t>
    </rPh>
    <phoneticPr fontId="2"/>
  </si>
  <si>
    <t>市内に本店を有する
企業から１社以上選定する</t>
    <rPh sb="0" eb="2">
      <t>シナイ</t>
    </rPh>
    <rPh sb="3" eb="5">
      <t>ホンテン</t>
    </rPh>
    <rPh sb="6" eb="7">
      <t>ユウ</t>
    </rPh>
    <rPh sb="10" eb="12">
      <t>キギョウ</t>
    </rPh>
    <rPh sb="15" eb="16">
      <t>シャ</t>
    </rPh>
    <rPh sb="16" eb="18">
      <t>イジョウ</t>
    </rPh>
    <rPh sb="18" eb="20">
      <t>センテイ</t>
    </rPh>
    <phoneticPr fontId="2"/>
  </si>
  <si>
    <t>※５）</t>
  </si>
  <si>
    <t>１次下請け企業が複数ある場合、そのうち１者でも市内に本店を有する企業があれば評価基準を満たします。</t>
    <phoneticPr fontId="2"/>
  </si>
  <si>
    <t>１つ又は２つ満たしている</t>
    <rPh sb="2" eb="3">
      <t>マタ</t>
    </rPh>
    <rPh sb="6" eb="7">
      <t>ミ</t>
    </rPh>
    <phoneticPr fontId="2"/>
  </si>
  <si>
    <t>※　建設キャリアアップシステム（ＣＣＵＳ）事業者情報新規登録完了時（又は事業者ＩＤ確認問い合わせ時）に送付される、事業者ＩＤの確認できる資料の写しを添付してください。</t>
    <rPh sb="34" eb="35">
      <t>マタ</t>
    </rPh>
    <rPh sb="71" eb="72">
      <t>ウツ</t>
    </rPh>
    <phoneticPr fontId="2"/>
  </si>
  <si>
    <t>１つ又は２つ満たしている</t>
    <rPh sb="2" eb="3">
      <t>マタ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</si>
</sst>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quot;¥&quot;\-#,##0"/>
    <numFmt numFmtId="176" formatCode="0.0_ "/>
    <numFmt numFmtId="177" formatCode="0.0_);[Red]\(0.0\)"/>
    <numFmt numFmtId="178" formatCode="0_);[Red]\(0\)"/>
    <numFmt numFmtId="179" formatCode="&quot;配点&quot;#.0&quot;点&quot;"/>
    <numFmt numFmtId="180" formatCode="#0.0&quot;点&quot;"/>
    <numFmt numFmtId="181" formatCode="&quot;配点&quot;#0.0&quot;点&quot;"/>
    <numFmt numFmtId="182" formatCode="General&quot;年度&quot;"/>
    <numFmt numFmtId="183" formatCode="\(0.0\)"/>
    <numFmt numFmtId="184" formatCode="&quot;上限(&quot;#0.0&quot;)点&quot;"/>
  </numFmts>
  <fonts count="86"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6"/>
      <name val="ＭＳ ゴシック"/>
      <family val="3"/>
      <charset val="128"/>
    </font>
    <font>
      <sz val="12"/>
      <name val="ＭＳ ゴシック"/>
      <family val="3"/>
      <charset val="128"/>
    </font>
    <font>
      <b/>
      <sz val="12"/>
      <name val="ＭＳ ゴシック"/>
      <family val="3"/>
      <charset val="128"/>
    </font>
    <font>
      <sz val="8"/>
      <name val="ＭＳ ゴシック"/>
      <family val="3"/>
      <charset val="128"/>
    </font>
    <font>
      <sz val="11"/>
      <color indexed="8"/>
      <name val="ＭＳ Ｐゴシック"/>
      <family val="3"/>
      <charset val="128"/>
    </font>
    <font>
      <sz val="6"/>
      <name val="ＭＳ ゴシック"/>
      <family val="3"/>
      <charset val="128"/>
    </font>
    <font>
      <sz val="12"/>
      <name val="ＭＳ 明朝"/>
      <family val="1"/>
      <charset val="128"/>
    </font>
    <font>
      <sz val="11"/>
      <name val="ＭＳ 明朝"/>
      <family val="1"/>
      <charset val="128"/>
    </font>
    <font>
      <sz val="9"/>
      <name val="HG丸ｺﾞｼｯｸM-PRO"/>
      <family val="3"/>
      <charset val="128"/>
    </font>
    <font>
      <b/>
      <sz val="9"/>
      <name val="HG丸ｺﾞｼｯｸM-PRO"/>
      <family val="3"/>
      <charset val="128"/>
    </font>
    <font>
      <sz val="9"/>
      <name val="ＭＳ Ｐゴシック"/>
      <family val="3"/>
      <charset val="128"/>
    </font>
    <font>
      <sz val="16"/>
      <name val="ＭＳ 明朝"/>
      <family val="1"/>
      <charset val="128"/>
    </font>
    <font>
      <sz val="8"/>
      <name val="ＭＳ 明朝"/>
      <family val="1"/>
      <charset val="128"/>
    </font>
    <font>
      <sz val="22"/>
      <name val="ＭＳ 明朝"/>
      <family val="1"/>
      <charset val="128"/>
    </font>
    <font>
      <sz val="10"/>
      <name val="ＭＳ 明朝"/>
      <family val="1"/>
      <charset val="128"/>
    </font>
    <font>
      <sz val="10.5"/>
      <name val="Century"/>
      <family val="1"/>
    </font>
    <font>
      <sz val="11"/>
      <name val="HGS創英角ｺﾞｼｯｸUB"/>
      <family val="3"/>
      <charset val="128"/>
    </font>
    <font>
      <sz val="10"/>
      <color indexed="8"/>
      <name val="HG丸ｺﾞｼｯｸM-PRO"/>
      <family val="3"/>
      <charset val="128"/>
    </font>
    <font>
      <sz val="12"/>
      <color indexed="10"/>
      <name val="HG丸ｺﾞｼｯｸM-PRO"/>
      <family val="3"/>
      <charset val="128"/>
    </font>
    <font>
      <sz val="12"/>
      <color indexed="8"/>
      <name val="ＭＳ ゴシック"/>
      <family val="3"/>
      <charset val="128"/>
    </font>
    <font>
      <sz val="12"/>
      <color indexed="10"/>
      <name val="ＭＳ ゴシック"/>
      <family val="3"/>
      <charset val="128"/>
    </font>
    <font>
      <b/>
      <sz val="12"/>
      <color indexed="8"/>
      <name val="ＭＳ ゴシック"/>
      <family val="3"/>
      <charset val="128"/>
    </font>
    <font>
      <sz val="16"/>
      <color indexed="8"/>
      <name val="ＭＳ ゴシック"/>
      <family val="3"/>
      <charset val="128"/>
    </font>
    <font>
      <sz val="16"/>
      <color indexed="8"/>
      <name val="ＭＳ Ｐゴシック"/>
      <family val="3"/>
      <charset val="128"/>
    </font>
    <font>
      <sz val="12"/>
      <color indexed="8"/>
      <name val="ＭＳ Ｐゴシック"/>
      <family val="3"/>
      <charset val="128"/>
    </font>
    <font>
      <b/>
      <sz val="12"/>
      <color indexed="8"/>
      <name val="ＭＳ Ｐゴシック"/>
      <family val="3"/>
      <charset val="128"/>
    </font>
    <font>
      <sz val="6"/>
      <name val="ＭＳ 明朝"/>
      <family val="1"/>
      <charset val="128"/>
    </font>
    <font>
      <sz val="12"/>
      <color indexed="30"/>
      <name val="ＭＳ ゴシック"/>
      <family val="3"/>
      <charset val="128"/>
    </font>
    <font>
      <sz val="9"/>
      <name val="ＭＳ 明朝"/>
      <family val="1"/>
      <charset val="128"/>
    </font>
    <font>
      <sz val="12"/>
      <color indexed="8"/>
      <name val="HG丸ｺﾞｼｯｸM-PRO"/>
      <family val="3"/>
      <charset val="128"/>
    </font>
    <font>
      <sz val="20"/>
      <color indexed="8"/>
      <name val="ＭＳ Ｐゴシック"/>
      <family val="3"/>
      <charset val="128"/>
    </font>
    <font>
      <u/>
      <sz val="11"/>
      <color indexed="8"/>
      <name val="ＭＳ 明朝"/>
      <family val="1"/>
      <charset val="128"/>
    </font>
    <font>
      <sz val="11"/>
      <color indexed="8"/>
      <name val="ＭＳ 明朝"/>
      <family val="1"/>
      <charset val="128"/>
    </font>
    <font>
      <sz val="10"/>
      <name val="ＭＳ Ｐ明朝"/>
      <family val="1"/>
      <charset val="128"/>
    </font>
    <font>
      <b/>
      <u/>
      <sz val="10"/>
      <name val="ＭＳ Ｐ明朝"/>
      <family val="1"/>
      <charset val="128"/>
    </font>
    <font>
      <vertAlign val="superscript"/>
      <sz val="10"/>
      <name val="ＭＳ Ｐ明朝"/>
      <family val="1"/>
      <charset val="128"/>
    </font>
    <font>
      <sz val="14"/>
      <color indexed="8"/>
      <name val="HGS創英角ｺﾞｼｯｸUB"/>
      <family val="3"/>
      <charset val="128"/>
    </font>
    <font>
      <sz val="9"/>
      <name val="ＭＳ Ｐ明朝"/>
      <family val="1"/>
      <charset val="128"/>
    </font>
    <font>
      <sz val="11"/>
      <color indexed="8"/>
      <name val="ＭＳ ゴシック"/>
      <family val="3"/>
      <charset val="128"/>
    </font>
    <font>
      <sz val="6"/>
      <color indexed="8"/>
      <name val="ＭＳ ゴシック"/>
      <family val="3"/>
      <charset val="128"/>
    </font>
    <font>
      <sz val="8"/>
      <color indexed="8"/>
      <name val="ＭＳ ゴシック"/>
      <family val="3"/>
      <charset val="128"/>
    </font>
    <font>
      <sz val="6"/>
      <name val="游ゴシック"/>
      <family val="3"/>
      <charset val="128"/>
    </font>
    <font>
      <sz val="9"/>
      <color indexed="8"/>
      <name val="ＭＳ 明朝"/>
      <family val="1"/>
      <charset val="128"/>
    </font>
    <font>
      <sz val="8"/>
      <color indexed="8"/>
      <name val="ＭＳ 明朝"/>
      <family val="1"/>
      <charset val="128"/>
    </font>
    <font>
      <sz val="8"/>
      <color indexed="8"/>
      <name val="Century"/>
      <family val="1"/>
    </font>
    <font>
      <sz val="9"/>
      <color indexed="8"/>
      <name val="Century"/>
      <family val="1"/>
    </font>
    <font>
      <sz val="10"/>
      <color indexed="8"/>
      <name val="Century"/>
      <family val="1"/>
    </font>
    <font>
      <sz val="10"/>
      <color indexed="8"/>
      <name val="ＭＳ 明朝"/>
      <family val="1"/>
      <charset val="128"/>
    </font>
    <font>
      <sz val="10"/>
      <name val="ＭＳ ゴシック"/>
      <family val="3"/>
      <charset val="128"/>
    </font>
    <font>
      <sz val="11"/>
      <color theme="1"/>
      <name val="ＭＳ Ｐゴシック"/>
      <family val="3"/>
      <charset val="128"/>
      <scheme val="minor"/>
    </font>
    <font>
      <b/>
      <sz val="12"/>
      <color theme="10"/>
      <name val="ＭＳ Ｐゴシック"/>
      <family val="3"/>
      <charset val="128"/>
    </font>
    <font>
      <b/>
      <sz val="11"/>
      <color rgb="FFFF0000"/>
      <name val="HG丸ｺﾞｼｯｸM-PRO"/>
      <family val="3"/>
      <charset val="128"/>
    </font>
    <font>
      <b/>
      <sz val="9"/>
      <color rgb="FFFF0000"/>
      <name val="HG丸ｺﾞｼｯｸM-PRO"/>
      <family val="3"/>
      <charset val="128"/>
    </font>
    <font>
      <sz val="11"/>
      <color rgb="FFFF0000"/>
      <name val="ＭＳ 明朝"/>
      <family val="1"/>
      <charset val="128"/>
    </font>
    <font>
      <sz val="11"/>
      <color rgb="FFFF0000"/>
      <name val="HG創英角ﾎﾟｯﾌﾟ体"/>
      <family val="3"/>
      <charset val="128"/>
    </font>
    <font>
      <sz val="11"/>
      <color rgb="FFFF0000"/>
      <name val="HGS創英角ﾎﾟｯﾌﾟ体"/>
      <family val="3"/>
      <charset val="128"/>
    </font>
    <font>
      <sz val="8"/>
      <color rgb="FFFF0000"/>
      <name val="HGS創英角ﾎﾟｯﾌﾟ体"/>
      <family val="3"/>
      <charset val="128"/>
    </font>
    <font>
      <sz val="6"/>
      <color rgb="FFFF0000"/>
      <name val="ＭＳ 明朝"/>
      <family val="1"/>
      <charset val="128"/>
    </font>
    <font>
      <sz val="9"/>
      <color rgb="FFFF0000"/>
      <name val="HG創英角ﾎﾟｯﾌﾟ体"/>
      <family val="3"/>
      <charset val="128"/>
    </font>
    <font>
      <sz val="11"/>
      <color theme="0" tint="-0.34998626667073579"/>
      <name val="ＭＳ 明朝"/>
      <family val="1"/>
      <charset val="128"/>
    </font>
    <font>
      <sz val="14"/>
      <color rgb="FFFF0000"/>
      <name val="HGS創英角ｺﾞｼｯｸUB"/>
      <family val="3"/>
      <charset val="128"/>
    </font>
    <font>
      <sz val="11"/>
      <color theme="1"/>
      <name val="ＭＳ 明朝"/>
      <family val="1"/>
      <charset val="128"/>
    </font>
    <font>
      <sz val="16"/>
      <color rgb="FFFF0000"/>
      <name val="ＭＳ 明朝"/>
      <family val="1"/>
      <charset val="128"/>
    </font>
    <font>
      <sz val="16"/>
      <color theme="1"/>
      <name val="ＭＳ 明朝"/>
      <family val="1"/>
      <charset val="128"/>
    </font>
    <font>
      <sz val="8"/>
      <color theme="1"/>
      <name val="Century"/>
      <family val="1"/>
    </font>
    <font>
      <sz val="9"/>
      <color theme="1"/>
      <name val="ＭＳ 明朝"/>
      <family val="1"/>
      <charset val="128"/>
    </font>
    <font>
      <sz val="10.5"/>
      <color theme="1"/>
      <name val="ＭＳ 明朝"/>
      <family val="1"/>
      <charset val="128"/>
    </font>
    <font>
      <sz val="10.5"/>
      <color theme="1"/>
      <name val="Century"/>
      <family val="1"/>
    </font>
    <font>
      <sz val="10.5"/>
      <color theme="1"/>
      <name val="ＭＳ Ｐ明朝"/>
      <family val="1"/>
      <charset val="128"/>
    </font>
    <font>
      <sz val="8"/>
      <color theme="1"/>
      <name val="ＭＳ 明朝"/>
      <family val="1"/>
      <charset val="128"/>
    </font>
    <font>
      <sz val="10"/>
      <color theme="1"/>
      <name val="ＭＳ 明朝"/>
      <family val="1"/>
      <charset val="128"/>
    </font>
    <font>
      <u/>
      <sz val="11"/>
      <color rgb="FFFF0000"/>
      <name val="ＭＳ 明朝"/>
      <family val="1"/>
      <charset val="128"/>
    </font>
    <font>
      <sz val="9"/>
      <color theme="1"/>
      <name val="ＭＳ Ｐ明朝"/>
      <family val="1"/>
      <charset val="128"/>
    </font>
    <font>
      <sz val="9"/>
      <color theme="1"/>
      <name val="Century"/>
      <family val="1"/>
    </font>
    <font>
      <sz val="11"/>
      <color theme="0"/>
      <name val="ＭＳ ゴシック"/>
      <family val="3"/>
      <charset val="128"/>
    </font>
    <font>
      <sz val="11"/>
      <color theme="0"/>
      <name val="ＭＳ 明朝"/>
      <family val="1"/>
      <charset val="128"/>
    </font>
    <font>
      <b/>
      <u/>
      <sz val="12"/>
      <color rgb="FFFF0000"/>
      <name val="ＭＳ Ｐゴシック"/>
      <family val="3"/>
      <charset val="128"/>
    </font>
    <font>
      <b/>
      <sz val="12"/>
      <name val="ＭＳ Ｐゴシック"/>
      <family val="3"/>
      <charset val="128"/>
    </font>
    <font>
      <b/>
      <sz val="12"/>
      <color rgb="FF0066FF"/>
      <name val="ＭＳ Ｐゴシック"/>
      <family val="3"/>
      <charset val="128"/>
    </font>
    <font>
      <b/>
      <sz val="12"/>
      <color rgb="FF0000FF"/>
      <name val="ＭＳ Ｐゴシック"/>
      <family val="3"/>
      <charset val="128"/>
    </font>
    <font>
      <u/>
      <sz val="8"/>
      <color rgb="FFFF0000"/>
      <name val="ＭＳ 明朝"/>
      <family val="1"/>
      <charset val="128"/>
    </font>
    <font>
      <sz val="11"/>
      <color theme="1"/>
      <name val="ＭＳ ゴシック"/>
      <family val="3"/>
      <charset val="128"/>
    </font>
  </fonts>
  <fills count="13">
    <fill>
      <patternFill patternType="none"/>
    </fill>
    <fill>
      <patternFill patternType="gray125"/>
    </fill>
    <fill>
      <patternFill patternType="solid">
        <fgColor indexed="51"/>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8" tint="0.7999511703848384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1" tint="0.34998626667073579"/>
        <bgColor indexed="64"/>
      </patternFill>
    </fill>
  </fills>
  <borders count="136">
    <border>
      <left/>
      <right/>
      <top/>
      <bottom/>
      <diagonal/>
    </border>
    <border>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hair">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medium">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diagonalUp="1">
      <left style="thin">
        <color indexed="64"/>
      </left>
      <right style="thin">
        <color indexed="64"/>
      </right>
      <top style="thin">
        <color indexed="64"/>
      </top>
      <bottom style="hair">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hair">
        <color indexed="64"/>
      </top>
      <bottom style="thin">
        <color indexed="64"/>
      </bottom>
      <diagonal style="hair">
        <color indexed="64"/>
      </diagonal>
    </border>
    <border>
      <left/>
      <right style="thin">
        <color indexed="64"/>
      </right>
      <top style="thin">
        <color indexed="64"/>
      </top>
      <bottom style="hair">
        <color indexed="64"/>
      </bottom>
      <diagonal/>
    </border>
    <border diagonalUp="1">
      <left/>
      <right style="thin">
        <color indexed="64"/>
      </right>
      <top style="thin">
        <color indexed="64"/>
      </top>
      <bottom style="hair">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 diagonalUp="1">
      <left style="thin">
        <color indexed="64"/>
      </left>
      <right style="thin">
        <color indexed="64"/>
      </right>
      <top style="hair">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style="thin">
        <color indexed="64"/>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bottom style="hair">
        <color indexed="64"/>
      </bottom>
      <diagonal/>
    </border>
    <border>
      <left/>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hair">
        <color indexed="64"/>
      </bottom>
      <diagonal/>
    </border>
    <border>
      <left style="medium">
        <color indexed="64"/>
      </left>
      <right/>
      <top style="thin">
        <color indexed="64"/>
      </top>
      <bottom/>
      <diagonal/>
    </border>
    <border>
      <left/>
      <right style="medium">
        <color indexed="64"/>
      </right>
      <top style="hair">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Down="1">
      <left style="hair">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hair">
        <color indexed="64"/>
      </top>
      <bottom style="hair">
        <color indexed="64"/>
      </bottom>
      <diagonal/>
    </border>
    <border>
      <left/>
      <right style="hair">
        <color indexed="64"/>
      </right>
      <top style="thin">
        <color indexed="64"/>
      </top>
      <bottom/>
      <diagonal/>
    </border>
    <border>
      <left/>
      <right style="hair">
        <color indexed="64"/>
      </right>
      <top/>
      <bottom style="hair">
        <color indexed="64"/>
      </bottom>
      <diagonal/>
    </border>
    <border>
      <left style="hair">
        <color indexed="64"/>
      </left>
      <right/>
      <top style="thin">
        <color indexed="64"/>
      </top>
      <bottom/>
      <diagonal/>
    </border>
    <border>
      <left style="hair">
        <color indexed="64"/>
      </left>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bottom style="thin">
        <color indexed="64"/>
      </bottom>
      <diagonal/>
    </border>
    <border>
      <left style="medium">
        <color indexed="64"/>
      </left>
      <right/>
      <top style="hair">
        <color indexed="64"/>
      </top>
      <bottom style="thin">
        <color indexed="64"/>
      </bottom>
      <diagonal/>
    </border>
  </borders>
  <cellStyleXfs count="7">
    <xf numFmtId="0" fontId="0" fillId="0" borderId="0">
      <alignment vertical="center"/>
    </xf>
    <xf numFmtId="9" fontId="8" fillId="0" borderId="0" applyFont="0" applyFill="0" applyBorder="0" applyAlignment="0" applyProtection="0">
      <alignment vertical="center"/>
    </xf>
    <xf numFmtId="0" fontId="54" fillId="0" borderId="0" applyNumberFormat="0" applyFill="0" applyBorder="0" applyAlignment="0" applyProtection="0">
      <alignment vertical="center"/>
    </xf>
    <xf numFmtId="38" fontId="53" fillId="0" borderId="0" applyFont="0" applyFill="0" applyBorder="0" applyAlignment="0" applyProtection="0">
      <alignment vertical="center"/>
    </xf>
    <xf numFmtId="38" fontId="8" fillId="0" borderId="0" applyFont="0" applyFill="0" applyBorder="0" applyAlignment="0" applyProtection="0">
      <alignment vertical="center"/>
    </xf>
    <xf numFmtId="0" fontId="53" fillId="0" borderId="0">
      <alignment vertical="center"/>
    </xf>
    <xf numFmtId="0" fontId="1" fillId="0" borderId="0">
      <alignment vertical="center"/>
    </xf>
  </cellStyleXfs>
  <cellXfs count="1315">
    <xf numFmtId="0" fontId="0" fillId="0" borderId="0" xfId="0">
      <alignment vertical="center"/>
    </xf>
    <xf numFmtId="0" fontId="3" fillId="0" borderId="0" xfId="0" applyFont="1">
      <alignment vertical="center"/>
    </xf>
    <xf numFmtId="0" fontId="5" fillId="0" borderId="0" xfId="0" applyFont="1" applyFill="1" applyBorder="1" applyAlignment="1">
      <alignment horizontal="center" vertical="center"/>
    </xf>
    <xf numFmtId="0" fontId="3" fillId="0" borderId="0" xfId="0" applyFont="1" applyAlignment="1">
      <alignment horizontal="center" vertical="center"/>
    </xf>
    <xf numFmtId="0" fontId="5" fillId="0" borderId="0" xfId="0" applyFont="1" applyFill="1" applyBorder="1" applyAlignment="1">
      <alignment horizontal="left" vertical="center"/>
    </xf>
    <xf numFmtId="49" fontId="3" fillId="0" borderId="0" xfId="0" applyNumberFormat="1" applyFont="1" applyFill="1" applyBorder="1" applyAlignment="1">
      <alignment horizontal="center" vertical="center"/>
    </xf>
    <xf numFmtId="0" fontId="3" fillId="0" borderId="0" xfId="0" applyFont="1" applyBorder="1">
      <alignment vertical="center"/>
    </xf>
    <xf numFmtId="0" fontId="5" fillId="0" borderId="1" xfId="0" applyFont="1" applyFill="1" applyBorder="1" applyAlignment="1">
      <alignment horizontal="left" vertical="center" wrapText="1" indent="1"/>
    </xf>
    <xf numFmtId="0" fontId="5" fillId="0" borderId="2" xfId="0" applyFont="1" applyFill="1" applyBorder="1" applyAlignment="1">
      <alignment horizontal="left" vertical="center" wrapText="1" indent="1"/>
    </xf>
    <xf numFmtId="0" fontId="5" fillId="0" borderId="3" xfId="0" applyFont="1" applyFill="1" applyBorder="1" applyAlignment="1">
      <alignment horizontal="center" vertical="center"/>
    </xf>
    <xf numFmtId="0" fontId="5" fillId="0" borderId="4" xfId="0" applyFont="1" applyFill="1" applyBorder="1" applyAlignment="1">
      <alignment horizontal="left" vertical="center" wrapText="1" indent="1"/>
    </xf>
    <xf numFmtId="0" fontId="5" fillId="0" borderId="5" xfId="0" applyFont="1" applyFill="1" applyBorder="1" applyAlignment="1">
      <alignment horizontal="left" vertical="center" wrapText="1" indent="1"/>
    </xf>
    <xf numFmtId="0" fontId="5" fillId="0" borderId="6"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9" fillId="3" borderId="9" xfId="0" applyFont="1" applyFill="1" applyBorder="1" applyAlignment="1">
      <alignment horizontal="center" vertical="center" wrapText="1"/>
    </xf>
    <xf numFmtId="0" fontId="3" fillId="3" borderId="9" xfId="0" applyFont="1" applyFill="1" applyBorder="1" applyAlignment="1">
      <alignment horizontal="center" vertical="center"/>
    </xf>
    <xf numFmtId="0" fontId="11" fillId="0" borderId="0" xfId="0" applyFont="1">
      <alignment vertical="center"/>
    </xf>
    <xf numFmtId="0" fontId="11" fillId="0" borderId="0" xfId="5" applyFont="1" applyFill="1" applyAlignment="1" applyProtection="1">
      <alignment vertical="center"/>
    </xf>
    <xf numFmtId="0" fontId="11" fillId="0" borderId="0" xfId="0" applyFont="1" applyBorder="1">
      <alignment vertical="center"/>
    </xf>
    <xf numFmtId="0" fontId="11" fillId="4" borderId="0" xfId="5" applyFont="1" applyFill="1" applyAlignment="1" applyProtection="1">
      <alignment vertical="center"/>
    </xf>
    <xf numFmtId="0" fontId="11" fillId="4" borderId="0" xfId="0" applyFont="1" applyFill="1">
      <alignment vertical="center"/>
    </xf>
    <xf numFmtId="0" fontId="12" fillId="0" borderId="0" xfId="5" applyFont="1" applyFill="1" applyProtection="1">
      <alignment vertical="center"/>
    </xf>
    <xf numFmtId="0" fontId="13" fillId="0" borderId="0" xfId="5" applyFont="1" applyFill="1" applyAlignment="1" applyProtection="1">
      <alignment horizontal="center" vertical="center"/>
    </xf>
    <xf numFmtId="0" fontId="10" fillId="4" borderId="0" xfId="5" applyFont="1" applyFill="1" applyAlignment="1" applyProtection="1">
      <alignment vertical="center" wrapText="1"/>
    </xf>
    <xf numFmtId="0" fontId="10" fillId="4" borderId="0" xfId="5" applyFont="1" applyFill="1" applyAlignment="1" applyProtection="1">
      <alignment horizontal="left" vertical="center" wrapText="1"/>
    </xf>
    <xf numFmtId="0" fontId="14" fillId="0" borderId="0" xfId="5" applyFont="1" applyFill="1" applyBorder="1" applyAlignment="1" applyProtection="1">
      <alignment horizontal="center" vertical="center" wrapText="1"/>
    </xf>
    <xf numFmtId="0" fontId="11" fillId="0" borderId="0" xfId="0" applyFont="1" applyBorder="1" applyAlignment="1">
      <alignment horizontal="center" vertical="center"/>
    </xf>
    <xf numFmtId="0" fontId="55" fillId="0" borderId="0" xfId="5" applyFont="1" applyFill="1" applyAlignment="1" applyProtection="1">
      <alignment vertical="center"/>
    </xf>
    <xf numFmtId="0" fontId="56" fillId="0" borderId="0" xfId="5" applyFont="1" applyFill="1" applyAlignment="1" applyProtection="1">
      <alignment horizontal="left" vertical="center" indent="1"/>
    </xf>
    <xf numFmtId="0" fontId="11" fillId="0" borderId="0" xfId="5" applyFont="1" applyFill="1" applyAlignment="1" applyProtection="1">
      <alignment vertical="center" shrinkToFit="1"/>
    </xf>
    <xf numFmtId="0" fontId="11" fillId="0" borderId="0" xfId="0" applyFont="1" applyAlignment="1">
      <alignment horizontal="right" vertical="center"/>
    </xf>
    <xf numFmtId="0" fontId="16" fillId="0" borderId="0" xfId="0" applyFont="1" applyAlignment="1">
      <alignment vertical="center" wrapText="1"/>
    </xf>
    <xf numFmtId="0" fontId="11" fillId="0" borderId="0" xfId="0" applyFont="1" applyBorder="1" applyAlignment="1">
      <alignment horizontal="center" vertical="top"/>
    </xf>
    <xf numFmtId="0" fontId="11" fillId="0" borderId="0" xfId="5" applyFont="1" applyFill="1" applyBorder="1" applyAlignment="1" applyProtection="1">
      <alignment horizontal="center" vertical="center"/>
    </xf>
    <xf numFmtId="0" fontId="11" fillId="0" borderId="0" xfId="0" applyFont="1" applyProtection="1">
      <alignment vertical="center"/>
    </xf>
    <xf numFmtId="0" fontId="11" fillId="5" borderId="0" xfId="0" applyFont="1" applyFill="1" applyProtection="1">
      <alignment vertical="center"/>
    </xf>
    <xf numFmtId="0" fontId="11" fillId="6" borderId="0" xfId="0" applyFont="1" applyFill="1" applyAlignment="1" applyProtection="1">
      <alignment vertical="center"/>
    </xf>
    <xf numFmtId="0" fontId="11" fillId="0" borderId="0" xfId="0" applyFont="1" applyAlignment="1" applyProtection="1">
      <alignment vertical="center"/>
    </xf>
    <xf numFmtId="0" fontId="11" fillId="6" borderId="0" xfId="0" applyFont="1" applyFill="1" applyProtection="1">
      <alignment vertical="center"/>
    </xf>
    <xf numFmtId="0" fontId="3" fillId="0" borderId="0" xfId="0" applyFont="1" applyFill="1" applyBorder="1" applyAlignment="1" applyProtection="1">
      <alignment horizontal="left" vertical="center"/>
    </xf>
    <xf numFmtId="179" fontId="11" fillId="0" borderId="0" xfId="0" applyNumberFormat="1" applyFont="1" applyBorder="1" applyAlignment="1" applyProtection="1">
      <alignment horizontal="left" vertical="center"/>
    </xf>
    <xf numFmtId="0" fontId="11" fillId="0" borderId="0" xfId="0" applyFont="1" applyBorder="1" applyProtection="1">
      <alignment vertical="center"/>
    </xf>
    <xf numFmtId="0" fontId="11" fillId="0" borderId="0" xfId="5" applyFont="1" applyFill="1" applyBorder="1" applyAlignment="1" applyProtection="1">
      <alignment horizontal="left" vertical="center" shrinkToFit="1"/>
    </xf>
    <xf numFmtId="0" fontId="11" fillId="0" borderId="0" xfId="0" applyFont="1" applyFill="1" applyBorder="1" applyProtection="1">
      <alignment vertical="center"/>
    </xf>
    <xf numFmtId="0" fontId="11" fillId="0" borderId="0" xfId="5" applyFont="1" applyFill="1" applyBorder="1" applyAlignment="1" applyProtection="1">
      <alignment horizontal="left" vertical="center"/>
    </xf>
    <xf numFmtId="0" fontId="11" fillId="0" borderId="0" xfId="5" applyFont="1" applyFill="1" applyBorder="1" applyAlignment="1" applyProtection="1">
      <alignment vertical="center" shrinkToFit="1"/>
    </xf>
    <xf numFmtId="0" fontId="11" fillId="0" borderId="0" xfId="0" applyFont="1" applyBorder="1" applyAlignment="1" applyProtection="1">
      <alignment vertical="center"/>
    </xf>
    <xf numFmtId="0" fontId="57" fillId="0" borderId="0" xfId="0" applyFont="1" applyBorder="1" applyProtection="1">
      <alignment vertical="center"/>
    </xf>
    <xf numFmtId="0" fontId="11" fillId="0" borderId="0" xfId="0" applyFont="1" applyFill="1" applyBorder="1" applyAlignment="1" applyProtection="1">
      <alignment horizontal="left" vertical="center"/>
    </xf>
    <xf numFmtId="0" fontId="11" fillId="4" borderId="0" xfId="0" applyFont="1" applyFill="1" applyBorder="1" applyProtection="1">
      <alignment vertical="center"/>
    </xf>
    <xf numFmtId="0" fontId="11" fillId="0" borderId="0" xfId="0" applyFont="1" applyBorder="1" applyAlignment="1">
      <alignment horizontal="left" vertical="center"/>
    </xf>
    <xf numFmtId="0" fontId="11" fillId="0" borderId="0" xfId="0" applyFont="1" applyBorder="1" applyAlignment="1" applyProtection="1">
      <alignment horizontal="center" vertical="center"/>
    </xf>
    <xf numFmtId="179" fontId="11" fillId="0" borderId="0" xfId="0" applyNumberFormat="1" applyFont="1" applyBorder="1" applyAlignment="1" applyProtection="1">
      <alignment vertical="center"/>
    </xf>
    <xf numFmtId="179" fontId="11" fillId="4" borderId="0" xfId="0" applyNumberFormat="1" applyFont="1" applyFill="1" applyBorder="1" applyAlignment="1" applyProtection="1">
      <alignment vertical="center"/>
    </xf>
    <xf numFmtId="180" fontId="11" fillId="0" borderId="0" xfId="0" applyNumberFormat="1" applyFont="1" applyBorder="1" applyAlignment="1" applyProtection="1">
      <alignment vertical="center"/>
    </xf>
    <xf numFmtId="0" fontId="11" fillId="4" borderId="0" xfId="0" applyFont="1" applyFill="1" applyBorder="1" applyAlignment="1" applyProtection="1">
      <alignment vertical="center"/>
    </xf>
    <xf numFmtId="0" fontId="58" fillId="0" borderId="0" xfId="0" applyFont="1" applyBorder="1" applyAlignment="1" applyProtection="1">
      <alignment horizontal="left" vertical="center"/>
    </xf>
    <xf numFmtId="0" fontId="11" fillId="0" borderId="0" xfId="0" applyFont="1" applyAlignment="1" applyProtection="1">
      <alignment horizontal="center" vertical="center"/>
    </xf>
    <xf numFmtId="0" fontId="11" fillId="4" borderId="0" xfId="0" applyFont="1" applyFill="1" applyAlignment="1">
      <alignment horizontal="right" vertical="center"/>
    </xf>
    <xf numFmtId="0" fontId="11" fillId="4" borderId="0" xfId="0" applyFont="1" applyFill="1" applyBorder="1" applyAlignment="1">
      <alignment vertical="center" textRotation="255" wrapText="1"/>
    </xf>
    <xf numFmtId="0" fontId="11" fillId="4" borderId="0" xfId="0" applyFont="1" applyFill="1" applyBorder="1" applyAlignment="1">
      <alignment vertical="top" wrapText="1"/>
    </xf>
    <xf numFmtId="0" fontId="11" fillId="4" borderId="0" xfId="0" applyFont="1" applyFill="1" applyBorder="1" applyAlignment="1">
      <alignment horizontal="center" vertical="top"/>
    </xf>
    <xf numFmtId="0" fontId="16" fillId="4" borderId="0" xfId="0" applyFont="1" applyFill="1" applyAlignment="1">
      <alignment vertical="center" wrapText="1"/>
    </xf>
    <xf numFmtId="0" fontId="11" fillId="4" borderId="0" xfId="0" applyFont="1" applyFill="1" applyBorder="1" applyAlignment="1">
      <alignment vertical="center"/>
    </xf>
    <xf numFmtId="0" fontId="16" fillId="0" borderId="0" xfId="0" applyFont="1" applyBorder="1" applyAlignment="1">
      <alignment vertical="center" wrapText="1"/>
    </xf>
    <xf numFmtId="0" fontId="16" fillId="0" borderId="0" xfId="0" applyFont="1" applyAlignment="1">
      <alignment vertical="top"/>
    </xf>
    <xf numFmtId="0" fontId="59" fillId="0" borderId="0" xfId="0" applyFont="1" applyAlignment="1">
      <alignment vertical="center"/>
    </xf>
    <xf numFmtId="0" fontId="15" fillId="0" borderId="0" xfId="0" applyFont="1" applyAlignment="1">
      <alignment horizontal="center" vertical="center"/>
    </xf>
    <xf numFmtId="0" fontId="15" fillId="4" borderId="0" xfId="0" applyFont="1" applyFill="1" applyAlignment="1">
      <alignment horizontal="center" vertical="center"/>
    </xf>
    <xf numFmtId="0" fontId="11" fillId="0" borderId="0" xfId="0" applyFont="1" applyBorder="1" applyAlignment="1" applyProtection="1">
      <alignment horizontal="left" vertical="center"/>
    </xf>
    <xf numFmtId="0" fontId="11" fillId="0" borderId="0" xfId="0" applyFont="1" applyBorder="1" applyAlignment="1">
      <alignment horizontal="center" vertical="center" wrapText="1"/>
    </xf>
    <xf numFmtId="0" fontId="16" fillId="0" borderId="0" xfId="0" applyFont="1" applyAlignment="1">
      <alignment vertical="top" wrapText="1"/>
    </xf>
    <xf numFmtId="0" fontId="15" fillId="0" borderId="0" xfId="0" applyFont="1" applyFill="1" applyAlignment="1">
      <alignment horizontal="center" vertical="center"/>
    </xf>
    <xf numFmtId="0" fontId="60" fillId="0" borderId="0" xfId="0" applyFont="1">
      <alignment vertical="center"/>
    </xf>
    <xf numFmtId="0" fontId="11" fillId="0" borderId="4" xfId="0" applyFont="1" applyBorder="1" applyProtection="1">
      <alignment vertical="center"/>
    </xf>
    <xf numFmtId="0" fontId="11" fillId="0" borderId="1" xfId="0" applyFont="1" applyBorder="1" applyProtection="1">
      <alignment vertical="center"/>
    </xf>
    <xf numFmtId="0" fontId="11" fillId="0" borderId="1" xfId="0" applyFont="1" applyBorder="1" applyAlignment="1" applyProtection="1">
      <alignment vertical="center"/>
    </xf>
    <xf numFmtId="0" fontId="11" fillId="0" borderId="3" xfId="0" applyFont="1" applyBorder="1" applyProtection="1">
      <alignment vertical="center"/>
    </xf>
    <xf numFmtId="0" fontId="11" fillId="0" borderId="7" xfId="0" applyFont="1" applyBorder="1" applyProtection="1">
      <alignment vertical="center"/>
    </xf>
    <xf numFmtId="0" fontId="11" fillId="0" borderId="1" xfId="0" applyFont="1" applyFill="1" applyBorder="1" applyProtection="1">
      <alignment vertical="center"/>
    </xf>
    <xf numFmtId="0" fontId="11" fillId="4" borderId="0" xfId="5" applyFont="1" applyFill="1" applyBorder="1" applyAlignment="1" applyProtection="1">
      <alignment horizontal="center" vertical="center"/>
    </xf>
    <xf numFmtId="0" fontId="20" fillId="0" borderId="0" xfId="0" applyFont="1" applyProtection="1">
      <alignment vertical="center"/>
    </xf>
    <xf numFmtId="0" fontId="21" fillId="0" borderId="0" xfId="0" applyFont="1" applyFill="1" applyAlignment="1" applyProtection="1">
      <alignment horizontal="center" vertical="center"/>
    </xf>
    <xf numFmtId="0" fontId="21" fillId="0" borderId="0" xfId="0" applyFont="1" applyFill="1" applyProtection="1">
      <alignment vertical="center"/>
    </xf>
    <xf numFmtId="0" fontId="21" fillId="0" borderId="0" xfId="0" applyFont="1" applyFill="1" applyBorder="1" applyAlignment="1" applyProtection="1">
      <alignment vertical="center" wrapText="1"/>
    </xf>
    <xf numFmtId="0" fontId="21" fillId="0" borderId="0" xfId="0" applyFont="1" applyFill="1" applyBorder="1" applyAlignment="1" applyProtection="1">
      <alignment vertical="center"/>
    </xf>
    <xf numFmtId="0" fontId="21" fillId="0" borderId="0"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Protection="1">
      <alignment vertical="center"/>
    </xf>
    <xf numFmtId="0" fontId="5" fillId="3" borderId="2" xfId="0" applyFont="1" applyFill="1" applyBorder="1" applyAlignment="1">
      <alignment horizontal="center" vertical="center"/>
    </xf>
    <xf numFmtId="0" fontId="7" fillId="3" borderId="10" xfId="0" applyFont="1" applyFill="1" applyBorder="1" applyAlignment="1">
      <alignment horizontal="center" vertical="center" wrapText="1"/>
    </xf>
    <xf numFmtId="0" fontId="5" fillId="0" borderId="11" xfId="0" applyFont="1" applyFill="1" applyBorder="1" applyAlignment="1">
      <alignment horizontal="center" vertical="center"/>
    </xf>
    <xf numFmtId="176" fontId="5" fillId="0" borderId="12"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176" fontId="5" fillId="0" borderId="15" xfId="0" applyNumberFormat="1" applyFont="1" applyFill="1" applyBorder="1" applyAlignment="1">
      <alignment horizontal="center" vertical="center"/>
    </xf>
    <xf numFmtId="176" fontId="5" fillId="0" borderId="11" xfId="0" applyNumberFormat="1" applyFont="1" applyFill="1" applyBorder="1" applyAlignment="1">
      <alignment horizontal="center" vertical="center"/>
    </xf>
    <xf numFmtId="176" fontId="5" fillId="0" borderId="10" xfId="0" applyNumberFormat="1" applyFont="1" applyFill="1" applyBorder="1" applyAlignment="1">
      <alignment horizontal="center" vertical="center"/>
    </xf>
    <xf numFmtId="0" fontId="5" fillId="0" borderId="0" xfId="0" applyFont="1" applyFill="1" applyBorder="1" applyAlignment="1">
      <alignment horizontal="right" vertical="center"/>
    </xf>
    <xf numFmtId="0" fontId="23" fillId="4" borderId="0" xfId="0" applyFont="1" applyFill="1" applyAlignment="1" applyProtection="1">
      <alignment horizontal="left" vertical="center"/>
    </xf>
    <xf numFmtId="0" fontId="24" fillId="0" borderId="0" xfId="0" applyFont="1" applyBorder="1" applyAlignment="1">
      <alignment horizontal="left" vertical="center"/>
    </xf>
    <xf numFmtId="0" fontId="25" fillId="4" borderId="16" xfId="0" applyFont="1" applyFill="1" applyBorder="1" applyAlignment="1" applyProtection="1">
      <alignment horizontal="center" vertical="center"/>
    </xf>
    <xf numFmtId="0" fontId="25" fillId="4" borderId="17" xfId="0" applyFont="1" applyFill="1" applyBorder="1" applyAlignment="1" applyProtection="1">
      <alignment horizontal="center" vertical="center"/>
    </xf>
    <xf numFmtId="0" fontId="21" fillId="4" borderId="0" xfId="0" applyFont="1" applyFill="1" applyAlignment="1" applyProtection="1">
      <alignment horizontal="center" vertical="center"/>
    </xf>
    <xf numFmtId="0" fontId="3" fillId="4" borderId="0" xfId="0" applyFont="1" applyFill="1" applyAlignment="1">
      <alignment horizontal="center" vertical="center"/>
    </xf>
    <xf numFmtId="0" fontId="4" fillId="4" borderId="0" xfId="0" applyFont="1" applyFill="1" applyAlignment="1">
      <alignment horizontal="center" vertical="center"/>
    </xf>
    <xf numFmtId="0" fontId="5" fillId="4" borderId="3" xfId="0" applyFont="1" applyFill="1" applyBorder="1" applyAlignment="1">
      <alignment horizontal="center"/>
    </xf>
    <xf numFmtId="0" fontId="5" fillId="4" borderId="0" xfId="0" applyFont="1" applyFill="1" applyBorder="1" applyAlignment="1"/>
    <xf numFmtId="0" fontId="5" fillId="4" borderId="18" xfId="0" applyFont="1" applyFill="1" applyBorder="1" applyAlignment="1">
      <alignment horizontal="center"/>
    </xf>
    <xf numFmtId="0" fontId="5" fillId="4" borderId="3" xfId="0" applyFont="1" applyFill="1" applyBorder="1" applyAlignment="1">
      <alignment horizontal="left" vertical="center"/>
    </xf>
    <xf numFmtId="0" fontId="5" fillId="4" borderId="3" xfId="0" applyFont="1" applyFill="1" applyBorder="1" applyAlignment="1">
      <alignment vertical="center" wrapText="1"/>
    </xf>
    <xf numFmtId="177" fontId="3" fillId="4" borderId="3" xfId="0" applyNumberFormat="1" applyFont="1" applyFill="1" applyBorder="1" applyAlignment="1">
      <alignment horizontal="center" vertical="center"/>
    </xf>
    <xf numFmtId="0" fontId="5" fillId="4" borderId="3" xfId="0" applyFont="1" applyFill="1" applyBorder="1" applyAlignment="1">
      <alignment horizontal="center" vertical="center"/>
    </xf>
    <xf numFmtId="0" fontId="22" fillId="4" borderId="0" xfId="0" applyFont="1" applyFill="1" applyAlignment="1" applyProtection="1">
      <alignment vertical="center"/>
    </xf>
    <xf numFmtId="0" fontId="3" fillId="0" borderId="0" xfId="0" applyFont="1" applyAlignment="1">
      <alignment horizontal="left" vertical="center" indent="1"/>
    </xf>
    <xf numFmtId="0" fontId="21" fillId="0" borderId="0" xfId="0" applyFont="1" applyFill="1" applyAlignment="1" applyProtection="1">
      <alignment horizontal="left" vertical="center" indent="1"/>
    </xf>
    <xf numFmtId="0" fontId="21" fillId="0" borderId="0" xfId="0" applyFont="1" applyFill="1" applyBorder="1" applyAlignment="1" applyProtection="1">
      <alignment horizontal="left" vertical="center" indent="1"/>
    </xf>
    <xf numFmtId="0" fontId="21" fillId="0" borderId="0" xfId="0" applyFont="1" applyFill="1" applyBorder="1" applyAlignment="1" applyProtection="1">
      <alignment horizontal="left" vertical="center" textRotation="255" indent="1"/>
    </xf>
    <xf numFmtId="0" fontId="21" fillId="2" borderId="0" xfId="0" applyFont="1" applyFill="1" applyAlignment="1" applyProtection="1">
      <alignment horizontal="left" vertical="center" indent="1"/>
    </xf>
    <xf numFmtId="0" fontId="27" fillId="4" borderId="3" xfId="0" applyFont="1" applyFill="1" applyBorder="1" applyAlignment="1" applyProtection="1">
      <alignment vertical="center"/>
    </xf>
    <xf numFmtId="0" fontId="28" fillId="7" borderId="9" xfId="0" applyFont="1" applyFill="1" applyBorder="1" applyAlignment="1" applyProtection="1">
      <alignment horizontal="center" vertical="center" wrapText="1"/>
    </xf>
    <xf numFmtId="176" fontId="29" fillId="0" borderId="19" xfId="0" applyNumberFormat="1" applyFont="1" applyFill="1" applyBorder="1" applyAlignment="1" applyProtection="1">
      <alignment vertical="center"/>
    </xf>
    <xf numFmtId="176" fontId="29" fillId="0" borderId="20" xfId="0" applyNumberFormat="1" applyFont="1" applyFill="1" applyBorder="1" applyAlignment="1" applyProtection="1">
      <alignment vertical="center"/>
    </xf>
    <xf numFmtId="176" fontId="29" fillId="0" borderId="21" xfId="0" applyNumberFormat="1" applyFont="1" applyFill="1" applyBorder="1" applyAlignment="1" applyProtection="1">
      <alignment vertical="center"/>
    </xf>
    <xf numFmtId="176" fontId="29" fillId="0" borderId="22" xfId="0" applyNumberFormat="1" applyFont="1" applyFill="1" applyBorder="1" applyAlignment="1" applyProtection="1">
      <alignment vertical="center"/>
    </xf>
    <xf numFmtId="176" fontId="29" fillId="0" borderId="23" xfId="0" applyNumberFormat="1" applyFont="1" applyFill="1" applyBorder="1" applyAlignment="1" applyProtection="1">
      <alignment vertical="center"/>
    </xf>
    <xf numFmtId="0" fontId="30" fillId="0" borderId="0" xfId="0" applyFont="1" applyBorder="1" applyProtection="1">
      <alignment vertical="center"/>
    </xf>
    <xf numFmtId="0" fontId="61" fillId="0" borderId="0" xfId="0" applyFont="1" applyBorder="1" applyProtection="1">
      <alignment vertical="center"/>
    </xf>
    <xf numFmtId="0" fontId="62" fillId="4" borderId="0" xfId="0" applyFont="1" applyFill="1" applyBorder="1" applyAlignment="1" applyProtection="1">
      <alignment vertical="center"/>
    </xf>
    <xf numFmtId="0" fontId="62" fillId="5" borderId="0" xfId="0" applyFont="1" applyFill="1" applyBorder="1" applyAlignment="1" applyProtection="1">
      <alignment vertical="center"/>
    </xf>
    <xf numFmtId="0" fontId="11" fillId="4" borderId="0" xfId="0" applyFont="1" applyFill="1" applyProtection="1">
      <alignment vertical="center"/>
    </xf>
    <xf numFmtId="0" fontId="15" fillId="4" borderId="0" xfId="0" applyFont="1" applyFill="1" applyAlignment="1">
      <alignment horizontal="center" vertical="center"/>
    </xf>
    <xf numFmtId="0" fontId="11" fillId="0" borderId="0" xfId="0" applyFont="1" applyAlignment="1">
      <alignment vertical="center"/>
    </xf>
    <xf numFmtId="0" fontId="11" fillId="0" borderId="0" xfId="0" applyFont="1" applyAlignment="1" applyProtection="1">
      <alignment horizontal="right" vertical="center"/>
    </xf>
    <xf numFmtId="0" fontId="15" fillId="0" borderId="0" xfId="0" applyFont="1" applyAlignment="1" applyProtection="1">
      <alignment horizontal="center" vertical="center"/>
    </xf>
    <xf numFmtId="0" fontId="11" fillId="0" borderId="0" xfId="0" applyFont="1" applyBorder="1" applyAlignment="1" applyProtection="1">
      <alignment horizontal="center" vertical="top"/>
    </xf>
    <xf numFmtId="0" fontId="16" fillId="0" borderId="0" xfId="0" applyFont="1" applyAlignment="1" applyProtection="1">
      <alignment vertical="center" wrapText="1"/>
    </xf>
    <xf numFmtId="0" fontId="16" fillId="0" borderId="0" xfId="0" applyFont="1" applyBorder="1" applyAlignment="1" applyProtection="1">
      <alignment vertical="center" wrapText="1"/>
    </xf>
    <xf numFmtId="0" fontId="59" fillId="0" borderId="0" xfId="0" applyFont="1" applyAlignment="1" applyProtection="1">
      <alignment vertical="center"/>
    </xf>
    <xf numFmtId="0" fontId="11" fillId="0" borderId="24" xfId="0" applyFont="1" applyFill="1" applyBorder="1" applyProtection="1">
      <alignment vertical="center"/>
    </xf>
    <xf numFmtId="0" fontId="11" fillId="0" borderId="25" xfId="0" applyFont="1" applyFill="1" applyBorder="1" applyProtection="1">
      <alignment vertical="center"/>
    </xf>
    <xf numFmtId="0" fontId="11" fillId="0" borderId="4" xfId="0" applyFont="1" applyFill="1" applyBorder="1" applyProtection="1">
      <alignment vertical="center"/>
    </xf>
    <xf numFmtId="0" fontId="11" fillId="0" borderId="12" xfId="0" applyFont="1" applyFill="1" applyBorder="1" applyAlignment="1" applyProtection="1">
      <alignment vertical="center" wrapText="1"/>
    </xf>
    <xf numFmtId="0" fontId="11" fillId="0" borderId="0" xfId="0" applyFont="1" applyFill="1" applyBorder="1" applyAlignment="1" applyProtection="1">
      <alignment vertical="center" wrapText="1"/>
    </xf>
    <xf numFmtId="0" fontId="11" fillId="0" borderId="1" xfId="0" applyFont="1" applyFill="1" applyBorder="1" applyAlignment="1" applyProtection="1">
      <alignment vertical="center" wrapText="1"/>
    </xf>
    <xf numFmtId="0" fontId="11" fillId="0" borderId="0" xfId="0" applyFont="1" applyFill="1" applyBorder="1" applyAlignment="1" applyProtection="1">
      <alignment horizontal="center" vertical="center" wrapText="1"/>
    </xf>
    <xf numFmtId="0" fontId="11" fillId="0" borderId="12" xfId="0" applyFont="1" applyFill="1" applyBorder="1" applyProtection="1">
      <alignment vertical="center"/>
    </xf>
    <xf numFmtId="0" fontId="11" fillId="0" borderId="14" xfId="0" applyFont="1" applyFill="1" applyBorder="1" applyAlignment="1" applyProtection="1">
      <alignment vertical="center" wrapText="1"/>
    </xf>
    <xf numFmtId="0" fontId="11" fillId="0" borderId="3" xfId="0" applyFont="1" applyFill="1" applyBorder="1" applyAlignment="1" applyProtection="1">
      <alignment vertical="center" wrapText="1"/>
    </xf>
    <xf numFmtId="0" fontId="11" fillId="0" borderId="7" xfId="0" applyFont="1" applyFill="1" applyBorder="1" applyAlignment="1" applyProtection="1">
      <alignment vertical="center" wrapText="1"/>
    </xf>
    <xf numFmtId="0" fontId="16" fillId="0" borderId="0" xfId="0" applyFont="1" applyFill="1" applyAlignment="1" applyProtection="1">
      <alignment vertical="top"/>
    </xf>
    <xf numFmtId="0" fontId="16" fillId="0" borderId="0" xfId="0" applyFont="1" applyFill="1" applyAlignment="1" applyProtection="1">
      <alignment vertical="center" wrapText="1"/>
    </xf>
    <xf numFmtId="0" fontId="16" fillId="0" borderId="0" xfId="0" applyFont="1" applyFill="1" applyBorder="1" applyAlignment="1" applyProtection="1">
      <alignment vertical="center" wrapText="1"/>
    </xf>
    <xf numFmtId="0" fontId="16" fillId="0" borderId="0" xfId="0" applyFont="1" applyAlignment="1" applyProtection="1">
      <alignment vertical="top"/>
    </xf>
    <xf numFmtId="0" fontId="3" fillId="4" borderId="0" xfId="0" applyFont="1" applyFill="1">
      <alignment vertical="center"/>
    </xf>
    <xf numFmtId="0" fontId="3" fillId="4" borderId="0" xfId="0" applyFont="1" applyFill="1" applyAlignment="1">
      <alignment horizontal="right" vertical="center"/>
    </xf>
    <xf numFmtId="0" fontId="31" fillId="0" borderId="0" xfId="0" applyFont="1" applyFill="1" applyAlignment="1" applyProtection="1">
      <alignment horizontal="left" vertical="center" wrapText="1"/>
    </xf>
    <xf numFmtId="0" fontId="31" fillId="0" borderId="0" xfId="0" applyFont="1" applyFill="1" applyAlignment="1" applyProtection="1">
      <alignment horizontal="left" vertical="center"/>
    </xf>
    <xf numFmtId="0" fontId="59" fillId="0" borderId="0" xfId="0" applyFont="1" applyProtection="1">
      <alignment vertical="center"/>
    </xf>
    <xf numFmtId="0" fontId="57" fillId="0" borderId="0" xfId="0" applyFont="1" applyProtection="1">
      <alignment vertical="center"/>
    </xf>
    <xf numFmtId="0" fontId="11" fillId="0" borderId="0" xfId="0" applyFont="1" applyBorder="1" applyAlignment="1" applyProtection="1">
      <alignment horizontal="distributed" vertical="center" wrapText="1" justifyLastLine="1"/>
    </xf>
    <xf numFmtId="0" fontId="11" fillId="0" borderId="0" xfId="0" applyFont="1" applyAlignment="1" applyProtection="1">
      <alignment vertical="top"/>
    </xf>
    <xf numFmtId="0" fontId="16" fillId="0" borderId="0" xfId="0" applyFont="1" applyAlignment="1" applyProtection="1">
      <alignment vertical="top" wrapText="1"/>
    </xf>
    <xf numFmtId="0" fontId="19" fillId="0" borderId="0" xfId="0" applyFont="1" applyAlignment="1" applyProtection="1">
      <alignment horizontal="justify" vertical="center"/>
    </xf>
    <xf numFmtId="0" fontId="11" fillId="4" borderId="0" xfId="5" applyFont="1" applyFill="1" applyBorder="1" applyAlignment="1" applyProtection="1">
      <alignment horizontal="left" vertical="center"/>
    </xf>
    <xf numFmtId="0" fontId="11" fillId="4" borderId="0" xfId="5" applyFont="1" applyFill="1" applyBorder="1" applyAlignment="1" applyProtection="1">
      <alignment horizontal="center" vertical="center" shrinkToFit="1"/>
    </xf>
    <xf numFmtId="0" fontId="11" fillId="0" borderId="0" xfId="0" applyFont="1" applyBorder="1" applyAlignment="1" applyProtection="1">
      <alignment horizontal="distributed" vertical="center"/>
    </xf>
    <xf numFmtId="0" fontId="11" fillId="0" borderId="0" xfId="0" applyFont="1" applyAlignment="1" applyProtection="1">
      <alignment vertical="center" wrapText="1"/>
    </xf>
    <xf numFmtId="0" fontId="11" fillId="4" borderId="0" xfId="0" applyFont="1" applyFill="1" applyAlignment="1" applyProtection="1">
      <alignment vertical="center"/>
    </xf>
    <xf numFmtId="0" fontId="3" fillId="4" borderId="0" xfId="0" applyFont="1" applyFill="1" applyAlignment="1" applyProtection="1">
      <alignment horizontal="right" vertical="center"/>
    </xf>
    <xf numFmtId="0" fontId="53" fillId="0" borderId="0" xfId="5">
      <alignment vertical="center"/>
    </xf>
    <xf numFmtId="0" fontId="33" fillId="0" borderId="0" xfId="5" applyFont="1" applyAlignment="1">
      <alignment vertical="top" wrapText="1"/>
    </xf>
    <xf numFmtId="0" fontId="34" fillId="0" borderId="0" xfId="5" applyFont="1" applyBorder="1" applyAlignment="1">
      <alignment vertical="center"/>
    </xf>
    <xf numFmtId="0" fontId="33" fillId="0" borderId="0" xfId="5" applyFont="1" applyAlignment="1">
      <alignment horizontal="left" vertical="top" wrapText="1"/>
    </xf>
    <xf numFmtId="0" fontId="11" fillId="0" borderId="0" xfId="0" applyFont="1" applyAlignment="1" applyProtection="1">
      <alignment horizontal="center" vertical="center" shrinkToFit="1"/>
    </xf>
    <xf numFmtId="0" fontId="11" fillId="4" borderId="0" xfId="0" applyFont="1" applyFill="1" applyAlignment="1" applyProtection="1">
      <alignment horizontal="center" vertical="center"/>
    </xf>
    <xf numFmtId="0" fontId="11" fillId="0" borderId="0" xfId="0" applyFont="1" applyAlignment="1" applyProtection="1">
      <alignment horizontal="center" vertical="top"/>
    </xf>
    <xf numFmtId="0" fontId="17" fillId="4" borderId="0" xfId="0" applyFont="1" applyFill="1" applyBorder="1" applyAlignment="1" applyProtection="1">
      <alignment horizontal="center" vertical="center"/>
    </xf>
    <xf numFmtId="0" fontId="63" fillId="0" borderId="0" xfId="0" applyFont="1" applyAlignment="1" applyProtection="1">
      <alignment horizontal="center" vertical="center" shrinkToFit="1"/>
    </xf>
    <xf numFmtId="0" fontId="63" fillId="0" borderId="0" xfId="0" applyFont="1" applyAlignment="1" applyProtection="1">
      <alignment horizontal="center" vertical="center"/>
    </xf>
    <xf numFmtId="0" fontId="5" fillId="4" borderId="3" xfId="0" applyFont="1" applyFill="1" applyBorder="1" applyAlignment="1" applyProtection="1">
      <alignment horizontal="center"/>
    </xf>
    <xf numFmtId="0" fontId="5" fillId="4" borderId="18" xfId="0" applyFont="1" applyFill="1" applyBorder="1" applyAlignment="1" applyProtection="1">
      <alignment horizont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0" xfId="0" applyFont="1" applyFill="1" applyBorder="1" applyAlignment="1">
      <alignment horizontal="center" vertical="center"/>
    </xf>
    <xf numFmtId="176" fontId="3" fillId="3" borderId="10" xfId="0" applyNumberFormat="1" applyFont="1" applyFill="1" applyBorder="1" applyAlignment="1">
      <alignment horizontal="center" vertical="center" wrapText="1"/>
    </xf>
    <xf numFmtId="0" fontId="23" fillId="8" borderId="26" xfId="0" applyFont="1" applyFill="1" applyBorder="1" applyAlignment="1" applyProtection="1">
      <alignment horizontal="center" vertical="center"/>
    </xf>
    <xf numFmtId="0" fontId="23" fillId="8" borderId="27" xfId="0" applyFont="1" applyFill="1" applyBorder="1" applyAlignment="1" applyProtection="1">
      <alignment horizontal="center" vertical="center"/>
    </xf>
    <xf numFmtId="176" fontId="25" fillId="0" borderId="28" xfId="0" applyNumberFormat="1" applyFont="1" applyFill="1" applyBorder="1" applyAlignment="1" applyProtection="1">
      <alignment horizontal="center" vertical="center"/>
    </xf>
    <xf numFmtId="0" fontId="25" fillId="4" borderId="29" xfId="0" applyFont="1" applyFill="1" applyBorder="1" applyAlignment="1" applyProtection="1">
      <alignment horizontal="center" vertical="center"/>
    </xf>
    <xf numFmtId="176" fontId="25" fillId="0" borderId="30" xfId="0" applyNumberFormat="1" applyFont="1" applyFill="1" applyBorder="1" applyAlignment="1" applyProtection="1">
      <alignment horizontal="center" vertical="center"/>
    </xf>
    <xf numFmtId="0" fontId="25" fillId="4" borderId="31" xfId="0" applyFont="1" applyFill="1" applyBorder="1" applyAlignment="1" applyProtection="1">
      <alignment horizontal="center" vertical="center"/>
    </xf>
    <xf numFmtId="176" fontId="25" fillId="0" borderId="32" xfId="0" applyNumberFormat="1" applyFont="1" applyFill="1" applyBorder="1" applyAlignment="1" applyProtection="1">
      <alignment horizontal="center" vertical="center"/>
    </xf>
    <xf numFmtId="176" fontId="25" fillId="0" borderId="33" xfId="0" applyNumberFormat="1" applyFont="1" applyFill="1" applyBorder="1" applyAlignment="1" applyProtection="1">
      <alignment horizontal="center" vertical="center"/>
    </xf>
    <xf numFmtId="0" fontId="25" fillId="4" borderId="34" xfId="0" applyFont="1" applyFill="1" applyBorder="1" applyAlignment="1" applyProtection="1">
      <alignment horizontal="center" vertical="center"/>
    </xf>
    <xf numFmtId="176" fontId="25" fillId="0" borderId="35" xfId="0" applyNumberFormat="1" applyFont="1" applyFill="1" applyBorder="1" applyAlignment="1" applyProtection="1">
      <alignment horizontal="center" vertical="center"/>
    </xf>
    <xf numFmtId="176" fontId="6" fillId="0" borderId="36" xfId="0" applyNumberFormat="1" applyFont="1" applyFill="1" applyBorder="1" applyAlignment="1" applyProtection="1">
      <alignment horizontal="center" vertical="center"/>
    </xf>
    <xf numFmtId="0" fontId="64" fillId="4" borderId="0" xfId="0" applyFont="1" applyFill="1" applyBorder="1" applyAlignment="1" applyProtection="1">
      <alignment horizontal="left" vertical="center"/>
    </xf>
    <xf numFmtId="0" fontId="65" fillId="0" borderId="0" xfId="5" applyFont="1">
      <alignment vertical="center"/>
    </xf>
    <xf numFmtId="0" fontId="36" fillId="0" borderId="0" xfId="5" applyFont="1" applyAlignment="1">
      <alignment horizontal="left" vertical="top" wrapText="1"/>
    </xf>
    <xf numFmtId="0" fontId="11" fillId="0" borderId="37" xfId="0" applyFont="1" applyBorder="1" applyAlignment="1">
      <alignment horizontal="center" vertical="center"/>
    </xf>
    <xf numFmtId="0" fontId="36" fillId="0" borderId="0" xfId="5" applyFont="1" applyAlignment="1">
      <alignment horizontal="center" vertical="top" wrapText="1"/>
    </xf>
    <xf numFmtId="0" fontId="33" fillId="0" borderId="0" xfId="5" applyFont="1" applyAlignment="1">
      <alignment horizontal="center" vertical="top" wrapText="1"/>
    </xf>
    <xf numFmtId="0" fontId="20" fillId="0" borderId="0" xfId="0" applyFont="1" applyAlignment="1" applyProtection="1">
      <alignment horizontal="center" vertical="center"/>
    </xf>
    <xf numFmtId="0" fontId="17" fillId="4" borderId="12" xfId="0" applyFont="1" applyFill="1" applyBorder="1" applyAlignment="1" applyProtection="1">
      <alignment horizontal="center" vertical="center"/>
    </xf>
    <xf numFmtId="0" fontId="17" fillId="4" borderId="1" xfId="0" applyFont="1" applyFill="1" applyBorder="1" applyAlignment="1" applyProtection="1">
      <alignment horizontal="center" vertical="center"/>
    </xf>
    <xf numFmtId="0" fontId="11" fillId="0" borderId="12" xfId="0" applyFont="1" applyBorder="1">
      <alignment vertical="center"/>
    </xf>
    <xf numFmtId="0" fontId="37" fillId="0" borderId="0" xfId="0" applyFont="1" applyBorder="1" applyAlignment="1">
      <alignment horizontal="left" vertical="center" wrapText="1"/>
    </xf>
    <xf numFmtId="0" fontId="37" fillId="0" borderId="0" xfId="0" applyFont="1" applyBorder="1" applyAlignment="1">
      <alignment horizontal="left" vertical="center"/>
    </xf>
    <xf numFmtId="0" fontId="11" fillId="0" borderId="12" xfId="0" applyFont="1" applyBorder="1" applyAlignment="1">
      <alignment vertical="center"/>
    </xf>
    <xf numFmtId="0" fontId="11" fillId="0" borderId="38" xfId="0" applyFont="1" applyBorder="1">
      <alignment vertical="center"/>
    </xf>
    <xf numFmtId="0" fontId="65" fillId="0" borderId="12" xfId="5" applyFont="1" applyBorder="1">
      <alignment vertical="center"/>
    </xf>
    <xf numFmtId="0" fontId="65" fillId="0" borderId="0" xfId="5" applyFont="1" applyBorder="1">
      <alignment vertical="center"/>
    </xf>
    <xf numFmtId="0" fontId="65" fillId="0" borderId="1" xfId="5" applyFont="1" applyBorder="1">
      <alignment vertical="center"/>
    </xf>
    <xf numFmtId="0" fontId="36" fillId="0" borderId="12" xfId="5" applyFont="1" applyBorder="1" applyAlignment="1">
      <alignment vertical="top"/>
    </xf>
    <xf numFmtId="0" fontId="36" fillId="0" borderId="0" xfId="5" applyFont="1" applyBorder="1" applyAlignment="1">
      <alignment horizontal="center" vertical="top" wrapText="1"/>
    </xf>
    <xf numFmtId="0" fontId="36" fillId="0" borderId="0" xfId="5" applyFont="1" applyBorder="1" applyAlignment="1">
      <alignment vertical="top" wrapText="1"/>
    </xf>
    <xf numFmtId="0" fontId="36" fillId="0" borderId="12" xfId="5" applyFont="1" applyBorder="1" applyAlignment="1">
      <alignment horizontal="left" vertical="top"/>
    </xf>
    <xf numFmtId="0" fontId="36" fillId="0" borderId="0" xfId="5" applyFont="1" applyBorder="1" applyAlignment="1">
      <alignment horizontal="left" vertical="top" wrapText="1"/>
    </xf>
    <xf numFmtId="0" fontId="36" fillId="0" borderId="12" xfId="5" applyFont="1" applyBorder="1" applyAlignment="1">
      <alignment horizontal="left" vertical="top" wrapText="1"/>
    </xf>
    <xf numFmtId="0" fontId="36" fillId="0" borderId="14" xfId="5" applyFont="1" applyBorder="1" applyAlignment="1">
      <alignment horizontal="left" vertical="top" wrapText="1"/>
    </xf>
    <xf numFmtId="0" fontId="36" fillId="0" borderId="3" xfId="5" applyFont="1" applyBorder="1" applyAlignment="1">
      <alignment horizontal="center" vertical="top" wrapText="1"/>
    </xf>
    <xf numFmtId="0" fontId="36" fillId="0" borderId="3" xfId="5" applyFont="1" applyBorder="1" applyAlignment="1">
      <alignment horizontal="left" vertical="top" wrapText="1"/>
    </xf>
    <xf numFmtId="0" fontId="65" fillId="0" borderId="3" xfId="5" applyFont="1" applyBorder="1">
      <alignment vertical="center"/>
    </xf>
    <xf numFmtId="0" fontId="65" fillId="0" borderId="7" xfId="5" applyFont="1" applyBorder="1">
      <alignment vertical="center"/>
    </xf>
    <xf numFmtId="0" fontId="11" fillId="0" borderId="12" xfId="0" applyFont="1" applyBorder="1" applyProtection="1">
      <alignment vertical="center"/>
    </xf>
    <xf numFmtId="0" fontId="11" fillId="0" borderId="14" xfId="0" applyFont="1" applyBorder="1" applyProtection="1">
      <alignment vertical="center"/>
    </xf>
    <xf numFmtId="0" fontId="66" fillId="0" borderId="3" xfId="0" applyFont="1" applyBorder="1" applyAlignment="1" applyProtection="1">
      <alignment horizontal="right" vertical="center"/>
    </xf>
    <xf numFmtId="0" fontId="40" fillId="0" borderId="0" xfId="5" applyFont="1" applyBorder="1" applyAlignment="1">
      <alignment vertical="center"/>
    </xf>
    <xf numFmtId="0" fontId="35" fillId="0" borderId="0" xfId="5" applyFont="1" applyBorder="1" applyAlignment="1">
      <alignment vertical="center" wrapText="1"/>
    </xf>
    <xf numFmtId="0" fontId="41" fillId="0" borderId="0" xfId="0" applyFont="1" applyBorder="1" applyAlignment="1">
      <alignment horizontal="left" vertical="center" wrapText="1"/>
    </xf>
    <xf numFmtId="0" fontId="36" fillId="0" borderId="0" xfId="5" applyFont="1" applyBorder="1" applyAlignment="1">
      <alignment vertical="center"/>
    </xf>
    <xf numFmtId="0" fontId="36" fillId="0" borderId="1" xfId="5" applyFont="1" applyBorder="1" applyAlignment="1">
      <alignment vertical="center"/>
    </xf>
    <xf numFmtId="0" fontId="17" fillId="4" borderId="24" xfId="0" applyFont="1" applyFill="1" applyBorder="1" applyAlignment="1" applyProtection="1">
      <alignment vertical="center"/>
    </xf>
    <xf numFmtId="0" fontId="17" fillId="4" borderId="38" xfId="0" applyFont="1" applyFill="1" applyBorder="1" applyAlignment="1" applyProtection="1">
      <alignment vertical="center"/>
    </xf>
    <xf numFmtId="0" fontId="37" fillId="0" borderId="1" xfId="0" applyFont="1" applyBorder="1" applyAlignment="1">
      <alignment horizontal="left" vertical="center" wrapText="1"/>
    </xf>
    <xf numFmtId="0" fontId="37" fillId="0" borderId="1" xfId="0" applyFont="1" applyBorder="1" applyAlignment="1">
      <alignment horizontal="left" vertical="center"/>
    </xf>
    <xf numFmtId="0" fontId="37" fillId="0" borderId="39" xfId="0" applyFont="1" applyBorder="1" applyAlignment="1">
      <alignment horizontal="left" vertical="center" wrapText="1"/>
    </xf>
    <xf numFmtId="0" fontId="41" fillId="0" borderId="37" xfId="0" applyFont="1" applyBorder="1" applyAlignment="1">
      <alignment horizontal="left" vertical="center" wrapText="1"/>
    </xf>
    <xf numFmtId="0" fontId="11" fillId="0" borderId="39" xfId="0" applyFont="1" applyBorder="1" applyProtection="1">
      <alignment vertical="center"/>
    </xf>
    <xf numFmtId="0" fontId="11" fillId="0" borderId="12" xfId="0" applyFont="1" applyBorder="1" applyAlignment="1" applyProtection="1">
      <alignment horizontal="center" vertical="center"/>
    </xf>
    <xf numFmtId="0" fontId="11" fillId="0" borderId="14" xfId="0" applyFont="1" applyBorder="1" applyAlignment="1" applyProtection="1">
      <alignment horizontal="center" vertical="center"/>
    </xf>
    <xf numFmtId="0" fontId="29" fillId="9" borderId="19" xfId="0" applyFont="1" applyFill="1" applyBorder="1" applyAlignment="1" applyProtection="1">
      <alignment horizontal="center" vertical="center"/>
      <protection locked="0"/>
    </xf>
    <xf numFmtId="0" fontId="29" fillId="9" borderId="40" xfId="0" applyFont="1" applyFill="1" applyBorder="1" applyAlignment="1" applyProtection="1">
      <alignment horizontal="center" vertical="center"/>
      <protection locked="0"/>
    </xf>
    <xf numFmtId="0" fontId="29" fillId="9" borderId="20" xfId="0" applyFont="1" applyFill="1" applyBorder="1" applyAlignment="1" applyProtection="1">
      <alignment horizontal="center" vertical="center"/>
      <protection locked="0"/>
    </xf>
    <xf numFmtId="0" fontId="29" fillId="9" borderId="21" xfId="0" applyFont="1" applyFill="1" applyBorder="1" applyAlignment="1" applyProtection="1">
      <alignment horizontal="center" vertical="center"/>
      <protection locked="0"/>
    </xf>
    <xf numFmtId="0" fontId="29" fillId="9" borderId="22" xfId="0" applyFont="1" applyFill="1" applyBorder="1" applyAlignment="1" applyProtection="1">
      <alignment horizontal="center" vertical="center"/>
      <protection locked="0"/>
    </xf>
    <xf numFmtId="0" fontId="29" fillId="9" borderId="41" xfId="0" applyFont="1" applyFill="1" applyBorder="1" applyAlignment="1" applyProtection="1">
      <alignment horizontal="center" vertical="center"/>
      <protection locked="0"/>
    </xf>
    <xf numFmtId="0" fontId="29" fillId="9" borderId="23" xfId="0" applyFont="1" applyFill="1" applyBorder="1" applyAlignment="1" applyProtection="1">
      <alignment horizontal="center" vertical="center"/>
      <protection locked="0"/>
    </xf>
    <xf numFmtId="0" fontId="29" fillId="9" borderId="42" xfId="0" applyFont="1" applyFill="1" applyBorder="1" applyAlignment="1" applyProtection="1">
      <alignment horizontal="center" vertical="center"/>
      <protection locked="0"/>
    </xf>
    <xf numFmtId="0" fontId="3" fillId="0" borderId="0" xfId="0" applyFont="1" applyProtection="1">
      <alignment vertical="center"/>
    </xf>
    <xf numFmtId="0" fontId="3" fillId="4" borderId="0" xfId="0" applyFont="1" applyFill="1" applyAlignment="1" applyProtection="1">
      <alignment horizontal="center" vertical="center"/>
    </xf>
    <xf numFmtId="0" fontId="4" fillId="4" borderId="0" xfId="0" applyFont="1" applyFill="1" applyAlignment="1" applyProtection="1">
      <alignment horizontal="center" vertical="center"/>
    </xf>
    <xf numFmtId="0" fontId="3" fillId="0" borderId="0" xfId="0" applyFont="1" applyAlignment="1" applyProtection="1">
      <alignment horizontal="center" vertical="center"/>
    </xf>
    <xf numFmtId="0" fontId="5" fillId="4" borderId="3" xfId="0" applyFont="1" applyFill="1" applyBorder="1" applyAlignment="1" applyProtection="1">
      <alignment horizontal="left" vertical="center"/>
    </xf>
    <xf numFmtId="0" fontId="5" fillId="4" borderId="3" xfId="0" applyFont="1" applyFill="1" applyBorder="1" applyAlignment="1" applyProtection="1">
      <alignment vertical="center" wrapText="1"/>
    </xf>
    <xf numFmtId="177" fontId="3" fillId="4" borderId="3" xfId="0" applyNumberFormat="1" applyFont="1" applyFill="1" applyBorder="1" applyAlignment="1" applyProtection="1">
      <alignment horizontal="center" vertical="center"/>
    </xf>
    <xf numFmtId="0" fontId="5" fillId="4" borderId="3" xfId="0" applyFont="1" applyFill="1" applyBorder="1" applyAlignment="1" applyProtection="1">
      <alignment horizontal="center" vertical="center"/>
    </xf>
    <xf numFmtId="0" fontId="9" fillId="3" borderId="9"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xf>
    <xf numFmtId="0" fontId="7" fillId="3" borderId="10" xfId="0" applyFont="1" applyFill="1" applyBorder="1" applyAlignment="1" applyProtection="1">
      <alignment horizontal="center" vertical="center" wrapText="1"/>
    </xf>
    <xf numFmtId="176" fontId="3" fillId="3" borderId="10" xfId="0" applyNumberFormat="1" applyFont="1" applyFill="1" applyBorder="1" applyAlignment="1" applyProtection="1">
      <alignment horizontal="center" vertical="center" wrapText="1"/>
    </xf>
    <xf numFmtId="0" fontId="5" fillId="0" borderId="5" xfId="0" applyFont="1" applyFill="1" applyBorder="1" applyAlignment="1" applyProtection="1">
      <alignment horizontal="left" vertical="center" wrapText="1" indent="1"/>
    </xf>
    <xf numFmtId="176" fontId="5" fillId="0" borderId="12" xfId="0" applyNumberFormat="1" applyFont="1" applyFill="1" applyBorder="1" applyAlignment="1" applyProtection="1">
      <alignment horizontal="center" vertical="center"/>
    </xf>
    <xf numFmtId="0" fontId="5" fillId="0" borderId="6" xfId="0" applyFont="1" applyFill="1" applyBorder="1" applyAlignment="1" applyProtection="1">
      <alignment horizontal="left" vertical="center" wrapText="1" indent="1"/>
    </xf>
    <xf numFmtId="176" fontId="5" fillId="0" borderId="13" xfId="0" applyNumberFormat="1" applyFont="1" applyFill="1" applyBorder="1" applyAlignment="1" applyProtection="1">
      <alignment horizontal="center" vertical="center"/>
    </xf>
    <xf numFmtId="0" fontId="5" fillId="0" borderId="1" xfId="0" applyFont="1" applyFill="1" applyBorder="1" applyAlignment="1" applyProtection="1">
      <alignment horizontal="left" vertical="center" wrapText="1" indent="1"/>
    </xf>
    <xf numFmtId="0" fontId="5" fillId="0" borderId="13" xfId="0" applyFont="1" applyFill="1" applyBorder="1" applyAlignment="1" applyProtection="1">
      <alignment horizontal="center" vertical="center"/>
    </xf>
    <xf numFmtId="0" fontId="5" fillId="0" borderId="7" xfId="0" applyFont="1" applyFill="1" applyBorder="1" applyAlignment="1" applyProtection="1">
      <alignment horizontal="left" vertical="center" wrapText="1" indent="1"/>
    </xf>
    <xf numFmtId="176" fontId="5" fillId="0" borderId="14" xfId="0" applyNumberFormat="1"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5" fillId="0" borderId="4" xfId="0" applyFont="1" applyFill="1" applyBorder="1" applyAlignment="1" applyProtection="1">
      <alignment horizontal="left" vertical="center" wrapText="1" indent="1"/>
    </xf>
    <xf numFmtId="176" fontId="5" fillId="0" borderId="15" xfId="0" applyNumberFormat="1" applyFont="1" applyFill="1" applyBorder="1" applyAlignment="1" applyProtection="1">
      <alignment horizontal="center" vertical="center"/>
    </xf>
    <xf numFmtId="0" fontId="5" fillId="0" borderId="15"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176" fontId="5" fillId="0" borderId="11" xfId="0" applyNumberFormat="1"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5" fillId="0" borderId="2" xfId="0" applyFont="1" applyFill="1" applyBorder="1" applyAlignment="1" applyProtection="1">
      <alignment horizontal="left" vertical="center" wrapText="1" indent="1"/>
    </xf>
    <xf numFmtId="176" fontId="5" fillId="0" borderId="10" xfId="0" applyNumberFormat="1" applyFont="1" applyFill="1" applyBorder="1" applyAlignment="1" applyProtection="1">
      <alignment horizontal="center" vertical="center"/>
    </xf>
    <xf numFmtId="0" fontId="5" fillId="0" borderId="10" xfId="0" applyFont="1" applyFill="1" applyBorder="1" applyAlignment="1" applyProtection="1">
      <alignment horizontal="center" vertical="center"/>
    </xf>
    <xf numFmtId="0" fontId="5" fillId="0" borderId="8" xfId="0" applyFont="1" applyFill="1" applyBorder="1" applyAlignment="1" applyProtection="1">
      <alignment horizontal="left" vertical="center" wrapText="1" indent="1"/>
    </xf>
    <xf numFmtId="0" fontId="3" fillId="0" borderId="0" xfId="0" applyFont="1" applyBorder="1" applyProtection="1">
      <alignment vertical="center"/>
    </xf>
    <xf numFmtId="176" fontId="6" fillId="0" borderId="28" xfId="0" applyNumberFormat="1"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49" fontId="3"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horizontal="right" vertical="center"/>
    </xf>
    <xf numFmtId="0" fontId="24" fillId="0" borderId="0" xfId="0" applyFont="1" applyBorder="1" applyAlignment="1" applyProtection="1">
      <alignment horizontal="left" vertical="center"/>
    </xf>
    <xf numFmtId="0" fontId="0" fillId="0" borderId="0" xfId="0" applyBorder="1" applyProtection="1">
      <alignment vertical="center"/>
    </xf>
    <xf numFmtId="0" fontId="11" fillId="4" borderId="0" xfId="5" applyFont="1" applyFill="1" applyBorder="1" applyAlignment="1" applyProtection="1">
      <alignment vertical="center"/>
    </xf>
    <xf numFmtId="0" fontId="11" fillId="4" borderId="0" xfId="5" applyFont="1" applyFill="1" applyBorder="1" applyAlignment="1" applyProtection="1">
      <alignment vertical="center" shrinkToFit="1"/>
    </xf>
    <xf numFmtId="0" fontId="3" fillId="4" borderId="0" xfId="5" applyFont="1" applyFill="1" applyBorder="1" applyAlignment="1" applyProtection="1">
      <alignment horizontal="center" vertical="center" shrinkToFit="1"/>
    </xf>
    <xf numFmtId="0" fontId="3" fillId="4" borderId="0" xfId="5" applyFont="1" applyFill="1" applyBorder="1" applyAlignment="1" applyProtection="1">
      <alignment horizontal="left" vertical="center" shrinkToFit="1"/>
    </xf>
    <xf numFmtId="0" fontId="11" fillId="4" borderId="0" xfId="5" applyFont="1" applyFill="1" applyBorder="1" applyAlignment="1" applyProtection="1">
      <alignment horizontal="left" vertical="center" shrinkToFit="1"/>
    </xf>
    <xf numFmtId="0" fontId="0" fillId="0" borderId="3" xfId="0" applyBorder="1" applyProtection="1">
      <alignment vertical="center"/>
    </xf>
    <xf numFmtId="0" fontId="0" fillId="0" borderId="0" xfId="0" applyProtection="1">
      <alignment vertical="center"/>
    </xf>
    <xf numFmtId="0" fontId="3" fillId="4" borderId="0" xfId="0" applyFont="1" applyFill="1" applyProtection="1">
      <alignment vertical="center"/>
    </xf>
    <xf numFmtId="0" fontId="16" fillId="0" borderId="0" xfId="0" applyFont="1" applyAlignment="1">
      <alignment horizontal="left" vertical="top"/>
    </xf>
    <xf numFmtId="0" fontId="16" fillId="0" borderId="0" xfId="0" applyFont="1" applyAlignment="1">
      <alignment horizontal="left" vertical="top" wrapText="1"/>
    </xf>
    <xf numFmtId="0" fontId="4" fillId="0" borderId="0" xfId="0" applyFont="1" applyAlignment="1">
      <alignment vertical="center"/>
    </xf>
    <xf numFmtId="0" fontId="22" fillId="0" borderId="0" xfId="0" applyFont="1" applyFill="1" applyAlignment="1" applyProtection="1">
      <alignment vertical="center"/>
    </xf>
    <xf numFmtId="176" fontId="44" fillId="0" borderId="6" xfId="0" applyNumberFormat="1" applyFont="1" applyFill="1" applyBorder="1" applyAlignment="1" applyProtection="1">
      <alignment vertical="center"/>
    </xf>
    <xf numFmtId="176" fontId="44" fillId="0" borderId="5" xfId="0" applyNumberFormat="1" applyFont="1" applyFill="1" applyBorder="1" applyAlignment="1" applyProtection="1">
      <alignment vertical="center"/>
    </xf>
    <xf numFmtId="176" fontId="44" fillId="0" borderId="7" xfId="0" applyNumberFormat="1" applyFont="1" applyFill="1" applyBorder="1" applyAlignment="1" applyProtection="1">
      <alignment vertical="center"/>
    </xf>
    <xf numFmtId="176" fontId="44" fillId="0" borderId="43" xfId="0" applyNumberFormat="1" applyFont="1" applyFill="1" applyBorder="1" applyAlignment="1" applyProtection="1">
      <alignment vertical="center"/>
    </xf>
    <xf numFmtId="176" fontId="44" fillId="0" borderId="6" xfId="0" applyNumberFormat="1" applyFont="1" applyFill="1" applyBorder="1" applyAlignment="1" applyProtection="1">
      <alignment vertical="center" wrapText="1"/>
    </xf>
    <xf numFmtId="176" fontId="44" fillId="0" borderId="44" xfId="0" applyNumberFormat="1" applyFont="1" applyFill="1" applyBorder="1" applyAlignment="1" applyProtection="1">
      <alignment vertical="center"/>
    </xf>
    <xf numFmtId="176" fontId="44" fillId="0" borderId="7" xfId="0" applyNumberFormat="1" applyFont="1" applyFill="1" applyBorder="1" applyAlignment="1" applyProtection="1">
      <alignment vertical="center" wrapText="1"/>
    </xf>
    <xf numFmtId="176" fontId="44" fillId="0" borderId="45" xfId="0" applyNumberFormat="1" applyFont="1" applyFill="1" applyBorder="1" applyAlignment="1" applyProtection="1">
      <alignment vertical="center"/>
    </xf>
    <xf numFmtId="176" fontId="44" fillId="0" borderId="46" xfId="0" applyNumberFormat="1" applyFont="1" applyFill="1" applyBorder="1" applyAlignment="1" applyProtection="1">
      <alignment vertical="center"/>
    </xf>
    <xf numFmtId="0" fontId="6" fillId="4" borderId="4" xfId="0" applyFont="1" applyFill="1" applyBorder="1" applyAlignment="1" applyProtection="1">
      <alignment vertical="top" wrapText="1"/>
    </xf>
    <xf numFmtId="0" fontId="6" fillId="4" borderId="7" xfId="0" applyFont="1" applyFill="1" applyBorder="1" applyAlignment="1" applyProtection="1">
      <alignment vertical="top" wrapText="1"/>
    </xf>
    <xf numFmtId="0" fontId="21" fillId="0" borderId="0" xfId="0" applyFont="1" applyFill="1" applyBorder="1" applyAlignment="1" applyProtection="1">
      <alignment horizontal="center" vertical="center" textRotation="255"/>
    </xf>
    <xf numFmtId="0" fontId="23" fillId="7" borderId="2" xfId="0" applyFont="1" applyFill="1" applyBorder="1" applyAlignment="1" applyProtection="1">
      <alignment horizontal="center" vertical="center" wrapText="1"/>
    </xf>
    <xf numFmtId="0" fontId="11" fillId="4" borderId="0" xfId="0" applyFont="1" applyFill="1" applyBorder="1" applyAlignment="1" applyProtection="1">
      <alignment horizontal="center" vertical="center" wrapText="1"/>
    </xf>
    <xf numFmtId="0" fontId="10" fillId="0" borderId="0" xfId="0" applyFont="1" applyBorder="1" applyAlignment="1" applyProtection="1">
      <alignment horizontal="center" vertical="center"/>
    </xf>
    <xf numFmtId="0" fontId="10" fillId="0" borderId="0" xfId="0" applyFont="1" applyFill="1" applyBorder="1" applyAlignment="1" applyProtection="1">
      <alignment horizontal="left" vertical="center"/>
    </xf>
    <xf numFmtId="0" fontId="3" fillId="4" borderId="0" xfId="0" applyFont="1" applyFill="1" applyBorder="1" applyAlignment="1" applyProtection="1">
      <alignment horizontal="center" vertical="center"/>
    </xf>
    <xf numFmtId="0" fontId="5" fillId="4" borderId="0" xfId="0" applyFont="1" applyFill="1" applyBorder="1" applyAlignment="1" applyProtection="1">
      <alignment shrinkToFit="1"/>
    </xf>
    <xf numFmtId="0" fontId="5" fillId="0" borderId="23" xfId="0" applyFont="1" applyFill="1" applyBorder="1" applyAlignment="1" applyProtection="1">
      <alignment horizontal="left" vertical="center" wrapText="1" indent="1"/>
    </xf>
    <xf numFmtId="176" fontId="5" fillId="0" borderId="47" xfId="0" applyNumberFormat="1"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5" fillId="0" borderId="48"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183" fontId="5" fillId="0" borderId="28" xfId="0" applyNumberFormat="1" applyFont="1" applyFill="1" applyBorder="1" applyAlignment="1" applyProtection="1">
      <alignment horizontal="right" vertical="center" indent="1"/>
    </xf>
    <xf numFmtId="176" fontId="5" fillId="0" borderId="32" xfId="0" applyNumberFormat="1" applyFont="1" applyFill="1" applyBorder="1" applyAlignment="1" applyProtection="1">
      <alignment horizontal="right" vertical="center" indent="1"/>
    </xf>
    <xf numFmtId="0" fontId="5" fillId="0" borderId="23" xfId="0" applyFont="1" applyFill="1" applyBorder="1" applyAlignment="1">
      <alignment horizontal="left" vertical="center" wrapText="1" indent="1"/>
    </xf>
    <xf numFmtId="176" fontId="5" fillId="0" borderId="47" xfId="0" applyNumberFormat="1" applyFont="1" applyFill="1" applyBorder="1" applyAlignment="1">
      <alignment horizontal="center" vertical="center"/>
    </xf>
    <xf numFmtId="0" fontId="5" fillId="0" borderId="35" xfId="0" applyFont="1" applyFill="1" applyBorder="1" applyAlignment="1">
      <alignment horizontal="center" vertical="center"/>
    </xf>
    <xf numFmtId="0" fontId="3" fillId="0" borderId="11" xfId="0" applyFont="1" applyFill="1" applyBorder="1" applyAlignment="1">
      <alignment horizontal="center" vertical="center"/>
    </xf>
    <xf numFmtId="176" fontId="5" fillId="0" borderId="32" xfId="0" applyNumberFormat="1" applyFont="1" applyFill="1" applyBorder="1" applyAlignment="1">
      <alignment horizontal="center" vertical="center"/>
    </xf>
    <xf numFmtId="0" fontId="25" fillId="4" borderId="49" xfId="0" applyFont="1" applyFill="1" applyBorder="1" applyAlignment="1" applyProtection="1">
      <alignment horizontal="center" vertical="center"/>
    </xf>
    <xf numFmtId="0" fontId="11" fillId="0" borderId="0" xfId="5" applyFont="1">
      <alignment vertical="center"/>
    </xf>
    <xf numFmtId="0" fontId="11" fillId="0" borderId="0" xfId="5" applyFont="1" applyAlignment="1">
      <alignment horizontal="right" vertical="center"/>
    </xf>
    <xf numFmtId="0" fontId="15" fillId="0" borderId="0" xfId="5" applyFont="1" applyAlignment="1">
      <alignment horizontal="center" vertical="center"/>
    </xf>
    <xf numFmtId="0" fontId="11" fillId="4" borderId="0" xfId="5" applyFont="1" applyFill="1">
      <alignment vertical="center"/>
    </xf>
    <xf numFmtId="0" fontId="3" fillId="4" borderId="0" xfId="5" applyFont="1" applyFill="1">
      <alignment vertical="center"/>
    </xf>
    <xf numFmtId="0" fontId="3" fillId="4" borderId="0" xfId="5" applyFont="1" applyFill="1" applyAlignment="1" applyProtection="1">
      <alignment horizontal="right" vertical="center"/>
    </xf>
    <xf numFmtId="0" fontId="11" fillId="0" borderId="0" xfId="5" applyFont="1" applyBorder="1" applyAlignment="1">
      <alignment horizontal="left" vertical="center"/>
    </xf>
    <xf numFmtId="0" fontId="16" fillId="0" borderId="0" xfId="5" applyFont="1" applyAlignment="1">
      <alignment vertical="top" wrapText="1"/>
    </xf>
    <xf numFmtId="0" fontId="60" fillId="0" borderId="0" xfId="5" applyFont="1">
      <alignment vertical="center"/>
    </xf>
    <xf numFmtId="0" fontId="11" fillId="0" borderId="0" xfId="5" applyFont="1" applyBorder="1" applyAlignment="1" applyProtection="1">
      <alignment horizontal="center" vertical="top"/>
    </xf>
    <xf numFmtId="0" fontId="16" fillId="0" borderId="0" xfId="5" applyFont="1" applyAlignment="1">
      <alignment vertical="center" wrapText="1"/>
    </xf>
    <xf numFmtId="0" fontId="11" fillId="0" borderId="0" xfId="5" applyFont="1" applyFill="1" applyBorder="1" applyAlignment="1" applyProtection="1">
      <alignment horizontal="center" vertical="center" wrapText="1" justifyLastLine="1"/>
    </xf>
    <xf numFmtId="0" fontId="53" fillId="0" borderId="0" xfId="5" applyFill="1">
      <alignment vertical="center"/>
    </xf>
    <xf numFmtId="0" fontId="67" fillId="0" borderId="0" xfId="5" applyFont="1" applyFill="1" applyAlignment="1">
      <alignment horizontal="center" vertical="center"/>
    </xf>
    <xf numFmtId="0" fontId="68" fillId="0" borderId="0" xfId="5" applyFont="1" applyFill="1" applyAlignment="1">
      <alignment horizontal="justify" vertical="center"/>
    </xf>
    <xf numFmtId="0" fontId="69" fillId="0" borderId="9" xfId="5" applyFont="1" applyFill="1" applyBorder="1" applyAlignment="1">
      <alignment horizontal="center" vertical="center" wrapText="1"/>
    </xf>
    <xf numFmtId="0" fontId="70" fillId="0" borderId="0" xfId="5" applyFont="1" applyFill="1" applyAlignment="1">
      <alignment horizontal="justify" vertical="center"/>
    </xf>
    <xf numFmtId="0" fontId="69" fillId="0" borderId="0" xfId="5" applyFont="1" applyFill="1" applyAlignment="1">
      <alignment horizontal="left" vertical="center"/>
    </xf>
    <xf numFmtId="0" fontId="53" fillId="0" borderId="0" xfId="5" applyFill="1" applyAlignment="1">
      <alignment horizontal="left" vertical="center"/>
    </xf>
    <xf numFmtId="176" fontId="44" fillId="0" borderId="50" xfId="0" applyNumberFormat="1" applyFont="1" applyFill="1" applyBorder="1" applyAlignment="1" applyProtection="1">
      <alignment vertical="center" wrapText="1"/>
    </xf>
    <xf numFmtId="0" fontId="69" fillId="10" borderId="9" xfId="5" applyFont="1" applyFill="1" applyBorder="1" applyAlignment="1" applyProtection="1">
      <alignment horizontal="center" vertical="center" wrapText="1"/>
      <protection locked="0"/>
    </xf>
    <xf numFmtId="0" fontId="71" fillId="10" borderId="51" xfId="5" applyFont="1" applyFill="1" applyBorder="1" applyAlignment="1" applyProtection="1">
      <alignment vertical="center" wrapText="1"/>
      <protection locked="0"/>
    </xf>
    <xf numFmtId="0" fontId="69" fillId="10" borderId="10" xfId="5" applyFont="1" applyFill="1" applyBorder="1" applyAlignment="1" applyProtection="1">
      <alignment vertical="center" wrapText="1"/>
      <protection locked="0"/>
    </xf>
    <xf numFmtId="0" fontId="71" fillId="10" borderId="21" xfId="5" applyFont="1" applyFill="1" applyBorder="1" applyAlignment="1" applyProtection="1">
      <alignment vertical="center" wrapText="1"/>
    </xf>
    <xf numFmtId="0" fontId="72" fillId="10" borderId="51" xfId="5" applyFont="1" applyFill="1" applyBorder="1" applyAlignment="1" applyProtection="1">
      <alignment vertical="center" wrapText="1"/>
      <protection locked="0"/>
    </xf>
    <xf numFmtId="0" fontId="11" fillId="0" borderId="0" xfId="5" applyFont="1" applyProtection="1">
      <alignment vertical="center"/>
    </xf>
    <xf numFmtId="0" fontId="11" fillId="0" borderId="0" xfId="5" applyFont="1" applyAlignment="1" applyProtection="1">
      <alignment horizontal="right" vertical="center"/>
    </xf>
    <xf numFmtId="0" fontId="53" fillId="0" borderId="0" xfId="5" applyProtection="1">
      <alignment vertical="center"/>
    </xf>
    <xf numFmtId="0" fontId="15" fillId="0" borderId="0" xfId="5" applyFont="1" applyAlignment="1" applyProtection="1">
      <alignment horizontal="center" vertical="center"/>
    </xf>
    <xf numFmtId="0" fontId="11" fillId="4" borderId="0" xfId="5" applyFont="1" applyFill="1" applyProtection="1">
      <alignment vertical="center"/>
    </xf>
    <xf numFmtId="0" fontId="3" fillId="4" borderId="0" xfId="5" applyFont="1" applyFill="1" applyProtection="1">
      <alignment vertical="center"/>
    </xf>
    <xf numFmtId="0" fontId="11" fillId="0" borderId="0" xfId="5" applyFont="1" applyBorder="1" applyAlignment="1" applyProtection="1">
      <alignment horizontal="left" vertical="center"/>
    </xf>
    <xf numFmtId="0" fontId="16" fillId="0" borderId="0" xfId="5" applyFont="1" applyAlignment="1" applyProtection="1">
      <alignment vertical="top" wrapText="1"/>
    </xf>
    <xf numFmtId="0" fontId="60" fillId="0" borderId="0" xfId="5" applyFont="1" applyProtection="1">
      <alignment vertical="center"/>
    </xf>
    <xf numFmtId="0" fontId="11" fillId="0" borderId="0" xfId="5" applyFont="1" applyFill="1" applyProtection="1">
      <alignment vertical="center"/>
    </xf>
    <xf numFmtId="0" fontId="11" fillId="0" borderId="0" xfId="5" applyFont="1" applyFill="1" applyBorder="1" applyAlignment="1" applyProtection="1">
      <alignment horizontal="center" vertical="center" wrapText="1"/>
    </xf>
    <xf numFmtId="0" fontId="53" fillId="0" borderId="0" xfId="5" applyFill="1" applyProtection="1">
      <alignment vertical="center"/>
    </xf>
    <xf numFmtId="0" fontId="5" fillId="0" borderId="12" xfId="0" applyFont="1" applyFill="1" applyBorder="1" applyAlignment="1" applyProtection="1">
      <alignment horizontal="left" vertical="center" wrapText="1" indent="1"/>
    </xf>
    <xf numFmtId="0" fontId="3" fillId="0" borderId="3" xfId="0" applyFont="1" applyBorder="1" applyAlignment="1" applyProtection="1">
      <alignment horizontal="center" vertical="center"/>
    </xf>
    <xf numFmtId="0" fontId="5" fillId="4" borderId="3" xfId="0" applyFont="1" applyFill="1" applyBorder="1" applyAlignment="1" applyProtection="1">
      <alignment horizontal="center"/>
    </xf>
    <xf numFmtId="0" fontId="5" fillId="4" borderId="18" xfId="0" applyFont="1" applyFill="1" applyBorder="1" applyAlignment="1" applyProtection="1">
      <alignment horizontal="center"/>
    </xf>
    <xf numFmtId="0" fontId="5" fillId="0" borderId="10" xfId="0" applyFont="1" applyFill="1" applyBorder="1" applyAlignment="1">
      <alignment horizontal="left" vertical="center" wrapText="1" indent="1"/>
    </xf>
    <xf numFmtId="0" fontId="9" fillId="3" borderId="9" xfId="0" applyFont="1" applyFill="1" applyBorder="1" applyAlignment="1">
      <alignment horizontal="center" vertical="center"/>
    </xf>
    <xf numFmtId="0" fontId="5" fillId="3" borderId="24" xfId="0" applyFont="1" applyFill="1" applyBorder="1" applyAlignment="1">
      <alignment horizontal="center" vertical="center" wrapText="1"/>
    </xf>
    <xf numFmtId="176" fontId="5" fillId="3" borderId="9" xfId="0" applyNumberFormat="1" applyFont="1" applyFill="1" applyBorder="1" applyAlignment="1">
      <alignment horizontal="center" vertical="center" wrapText="1"/>
    </xf>
    <xf numFmtId="176" fontId="5" fillId="0" borderId="2" xfId="0" applyNumberFormat="1" applyFont="1" applyFill="1" applyBorder="1" applyAlignment="1">
      <alignment horizontal="center" vertical="center"/>
    </xf>
    <xf numFmtId="0" fontId="5" fillId="0" borderId="9" xfId="0" applyFont="1" applyFill="1" applyBorder="1" applyAlignment="1">
      <alignment horizontal="center" vertical="center"/>
    </xf>
    <xf numFmtId="0" fontId="5" fillId="0" borderId="52" xfId="0" applyFont="1" applyFill="1" applyBorder="1">
      <alignment vertical="center"/>
    </xf>
    <xf numFmtId="0" fontId="5" fillId="0" borderId="21" xfId="0" applyFont="1" applyFill="1" applyBorder="1" applyAlignment="1">
      <alignment vertical="center" wrapText="1"/>
    </xf>
    <xf numFmtId="0" fontId="3" fillId="0" borderId="2" xfId="0" applyFont="1" applyFill="1" applyBorder="1" applyAlignment="1">
      <alignment horizontal="center" vertical="center"/>
    </xf>
    <xf numFmtId="0" fontId="5" fillId="0" borderId="2" xfId="0" applyFont="1" applyFill="1" applyBorder="1" applyAlignment="1">
      <alignment horizontal="center" vertical="center"/>
    </xf>
    <xf numFmtId="0" fontId="3" fillId="0" borderId="3" xfId="0" applyFont="1" applyBorder="1" applyProtection="1">
      <alignment vertical="center"/>
    </xf>
    <xf numFmtId="0" fontId="3" fillId="0" borderId="18" xfId="0" applyFont="1" applyBorder="1" applyAlignment="1" applyProtection="1">
      <alignment horizontal="center" vertical="center"/>
    </xf>
    <xf numFmtId="0" fontId="3" fillId="0" borderId="18" xfId="0" applyFont="1" applyBorder="1" applyProtection="1">
      <alignment vertical="center"/>
    </xf>
    <xf numFmtId="183" fontId="5" fillId="0" borderId="9" xfId="0" applyNumberFormat="1" applyFont="1" applyFill="1" applyBorder="1" applyAlignment="1">
      <alignment horizontal="right" vertical="center" indent="1" shrinkToFit="1"/>
    </xf>
    <xf numFmtId="176" fontId="5" fillId="0" borderId="9" xfId="0" applyNumberFormat="1" applyFont="1" applyFill="1" applyBorder="1" applyAlignment="1">
      <alignment horizontal="right" vertical="center" indent="1" shrinkToFit="1"/>
    </xf>
    <xf numFmtId="0" fontId="52" fillId="3" borderId="18" xfId="0" applyFont="1" applyFill="1" applyBorder="1" applyAlignment="1">
      <alignment horizontal="center" vertical="center" wrapText="1"/>
    </xf>
    <xf numFmtId="0" fontId="5" fillId="0" borderId="24" xfId="0" applyFont="1" applyFill="1" applyBorder="1" applyAlignment="1" applyProtection="1">
      <alignment horizontal="center" vertical="center"/>
    </xf>
    <xf numFmtId="0" fontId="25" fillId="4" borderId="53" xfId="0" applyFont="1" applyFill="1" applyBorder="1" applyAlignment="1" applyProtection="1">
      <alignment horizontal="center" vertical="center"/>
    </xf>
    <xf numFmtId="0" fontId="11" fillId="0" borderId="25" xfId="0" applyFont="1" applyFill="1" applyBorder="1" applyAlignment="1" applyProtection="1">
      <alignment horizontal="left" vertical="center" wrapText="1"/>
    </xf>
    <xf numFmtId="0" fontId="11" fillId="0" borderId="4" xfId="0" applyFont="1" applyFill="1" applyBorder="1" applyAlignment="1" applyProtection="1">
      <alignment horizontal="left" vertical="center" wrapText="1"/>
    </xf>
    <xf numFmtId="0" fontId="11" fillId="0" borderId="0" xfId="0" applyFont="1" applyFill="1" applyBorder="1" applyAlignment="1" applyProtection="1">
      <alignment horizontal="center" vertical="top"/>
    </xf>
    <xf numFmtId="0" fontId="71" fillId="10" borderId="24" xfId="5" applyFont="1" applyFill="1" applyBorder="1" applyAlignment="1" applyProtection="1">
      <alignment vertical="center" wrapText="1"/>
      <protection locked="0"/>
    </xf>
    <xf numFmtId="0" fontId="71" fillId="10" borderId="25" xfId="5" applyFont="1" applyFill="1" applyBorder="1" applyAlignment="1" applyProtection="1">
      <alignment vertical="center" wrapText="1"/>
      <protection locked="0"/>
    </xf>
    <xf numFmtId="0" fontId="72" fillId="10" borderId="3" xfId="5" applyFont="1" applyFill="1" applyBorder="1" applyAlignment="1" applyProtection="1">
      <alignment vertical="center" wrapText="1"/>
    </xf>
    <xf numFmtId="0" fontId="72" fillId="10" borderId="25" xfId="5" applyFont="1" applyFill="1" applyBorder="1" applyAlignment="1" applyProtection="1">
      <alignment vertical="center" wrapText="1"/>
    </xf>
    <xf numFmtId="0" fontId="73" fillId="10" borderId="4" xfId="5" applyFont="1" applyFill="1" applyBorder="1" applyAlignment="1" applyProtection="1">
      <alignment horizontal="center" vertical="center" wrapText="1"/>
    </xf>
    <xf numFmtId="0" fontId="73" fillId="10" borderId="7" xfId="5" applyFont="1" applyFill="1" applyBorder="1" applyAlignment="1" applyProtection="1">
      <alignment horizontal="center" vertical="center" wrapText="1"/>
    </xf>
    <xf numFmtId="0" fontId="71" fillId="0" borderId="0" xfId="5" applyFont="1" applyFill="1" applyAlignment="1" applyProtection="1">
      <alignment horizontal="center" vertical="center" wrapText="1"/>
    </xf>
    <xf numFmtId="0" fontId="71" fillId="0" borderId="0" xfId="5" applyFont="1" applyFill="1" applyBorder="1" applyAlignment="1" applyProtection="1">
      <alignment horizontal="justify" vertical="center" wrapText="1"/>
    </xf>
    <xf numFmtId="0" fontId="69" fillId="0" borderId="9" xfId="5" applyFont="1" applyFill="1" applyBorder="1" applyAlignment="1" applyProtection="1">
      <alignment horizontal="center" vertical="center" wrapText="1"/>
    </xf>
    <xf numFmtId="0" fontId="74" fillId="10" borderId="10" xfId="5" applyFont="1" applyFill="1" applyBorder="1" applyAlignment="1" applyProtection="1">
      <alignment horizontal="center" vertical="center" wrapText="1"/>
    </xf>
    <xf numFmtId="0" fontId="74" fillId="10" borderId="18" xfId="5" applyFont="1" applyFill="1" applyBorder="1" applyAlignment="1" applyProtection="1">
      <alignment horizontal="center" vertical="center" wrapText="1"/>
    </xf>
    <xf numFmtId="0" fontId="74" fillId="10" borderId="2" xfId="5" applyFont="1" applyFill="1" applyBorder="1" applyAlignment="1" applyProtection="1">
      <alignment horizontal="center" vertical="center" wrapText="1"/>
    </xf>
    <xf numFmtId="0" fontId="53" fillId="0" borderId="0" xfId="5" applyProtection="1">
      <alignment vertical="center"/>
      <protection locked="0"/>
    </xf>
    <xf numFmtId="0" fontId="71" fillId="10" borderId="14" xfId="5" applyFont="1" applyFill="1" applyBorder="1" applyAlignment="1" applyProtection="1">
      <alignment vertical="center" wrapText="1"/>
      <protection locked="0"/>
    </xf>
    <xf numFmtId="0" fontId="71" fillId="10" borderId="3" xfId="5" applyFont="1" applyFill="1" applyBorder="1" applyAlignment="1" applyProtection="1">
      <alignment vertical="center" wrapText="1"/>
      <protection locked="0"/>
    </xf>
    <xf numFmtId="0" fontId="74" fillId="10" borderId="18" xfId="5" applyFont="1" applyFill="1" applyBorder="1" applyAlignment="1" applyProtection="1">
      <alignment horizontal="center" vertical="center" wrapText="1"/>
      <protection locked="0"/>
    </xf>
    <xf numFmtId="0" fontId="63" fillId="0" borderId="0" xfId="0" applyFont="1" applyProtection="1">
      <alignment vertical="center"/>
    </xf>
    <xf numFmtId="0" fontId="75" fillId="0" borderId="0" xfId="0" applyFont="1">
      <alignment vertical="center"/>
    </xf>
    <xf numFmtId="0" fontId="75" fillId="4" borderId="0" xfId="0" applyFont="1" applyFill="1">
      <alignment vertical="center"/>
    </xf>
    <xf numFmtId="0" fontId="11" fillId="4" borderId="0" xfId="5" applyFont="1" applyFill="1" applyAlignment="1" applyProtection="1">
      <alignment horizontal="center" vertical="center"/>
    </xf>
    <xf numFmtId="0" fontId="13" fillId="0" borderId="0" xfId="5" applyFont="1" applyFill="1" applyAlignment="1" applyProtection="1">
      <alignment horizontal="left" vertical="center" indent="1"/>
    </xf>
    <xf numFmtId="0" fontId="80" fillId="9" borderId="20" xfId="0" applyFont="1" applyFill="1" applyBorder="1" applyAlignment="1" applyProtection="1">
      <alignment horizontal="center" vertical="center"/>
      <protection locked="0"/>
    </xf>
    <xf numFmtId="0" fontId="5" fillId="0" borderId="0" xfId="0" applyFont="1" applyFill="1" applyBorder="1" applyAlignment="1" applyProtection="1">
      <alignment horizontal="left" vertical="center" wrapText="1" indent="1"/>
    </xf>
    <xf numFmtId="0" fontId="5" fillId="0" borderId="30" xfId="0" applyFont="1" applyFill="1" applyBorder="1" applyAlignment="1" applyProtection="1">
      <alignment horizontal="center" vertical="center"/>
    </xf>
    <xf numFmtId="0" fontId="5" fillId="0" borderId="28" xfId="0" applyFont="1" applyFill="1" applyBorder="1" applyAlignment="1" applyProtection="1">
      <alignment horizontal="center" vertical="center"/>
    </xf>
    <xf numFmtId="0" fontId="5" fillId="0" borderId="1" xfId="0" applyFont="1" applyFill="1" applyBorder="1" applyAlignment="1">
      <alignment horizontal="left" vertical="center" wrapText="1" indent="1"/>
    </xf>
    <xf numFmtId="0" fontId="81" fillId="9" borderId="20" xfId="0" applyFont="1" applyFill="1" applyBorder="1" applyAlignment="1" applyProtection="1">
      <alignment horizontal="center" vertical="center"/>
      <protection locked="0"/>
    </xf>
    <xf numFmtId="0" fontId="6" fillId="4" borderId="29" xfId="0" applyFont="1" applyFill="1" applyBorder="1" applyAlignment="1" applyProtection="1">
      <alignment horizontal="center" vertical="center"/>
    </xf>
    <xf numFmtId="176" fontId="6" fillId="0" borderId="30" xfId="0" applyNumberFormat="1" applyFont="1" applyFill="1" applyBorder="1" applyAlignment="1" applyProtection="1">
      <alignment horizontal="center" vertical="center"/>
    </xf>
    <xf numFmtId="176" fontId="81" fillId="0" borderId="20" xfId="0" applyNumberFormat="1" applyFont="1" applyFill="1" applyBorder="1" applyAlignment="1" applyProtection="1">
      <alignment vertical="center"/>
    </xf>
    <xf numFmtId="176" fontId="7" fillId="0" borderId="6" xfId="0" applyNumberFormat="1" applyFont="1" applyFill="1" applyBorder="1" applyAlignment="1" applyProtection="1">
      <alignment vertical="center" wrapText="1"/>
    </xf>
    <xf numFmtId="0" fontId="6" fillId="4" borderId="31" xfId="0" applyFont="1" applyFill="1" applyBorder="1" applyAlignment="1" applyProtection="1">
      <alignment horizontal="center" vertical="center"/>
    </xf>
    <xf numFmtId="176" fontId="6" fillId="0" borderId="32" xfId="0" applyNumberFormat="1" applyFont="1" applyFill="1" applyBorder="1" applyAlignment="1" applyProtection="1">
      <alignment horizontal="center" vertical="center"/>
    </xf>
    <xf numFmtId="183" fontId="5" fillId="0" borderId="28" xfId="0" applyNumberFormat="1" applyFont="1" applyFill="1" applyBorder="1" applyAlignment="1">
      <alignment horizontal="center" vertical="center"/>
    </xf>
    <xf numFmtId="0" fontId="79" fillId="4" borderId="0" xfId="5" applyFont="1" applyFill="1" applyAlignment="1" applyProtection="1">
      <alignment horizontal="left" vertical="center"/>
    </xf>
    <xf numFmtId="0" fontId="79" fillId="0" borderId="0" xfId="0" applyFont="1" applyProtection="1">
      <alignment vertical="center"/>
    </xf>
    <xf numFmtId="9" fontId="79" fillId="0" borderId="0" xfId="1" applyFont="1" applyFill="1" applyAlignment="1" applyProtection="1">
      <alignment vertical="center"/>
    </xf>
    <xf numFmtId="9" fontId="79" fillId="0" borderId="0" xfId="1" applyFont="1" applyFill="1" applyAlignment="1" applyProtection="1">
      <alignment horizontal="center" vertical="center"/>
    </xf>
    <xf numFmtId="0" fontId="79" fillId="0" borderId="0" xfId="5" applyFont="1" applyFill="1" applyAlignment="1" applyProtection="1">
      <alignment horizontal="left" vertical="center"/>
    </xf>
    <xf numFmtId="0" fontId="79" fillId="0" borderId="0" xfId="0" applyFont="1" applyAlignment="1" applyProtection="1">
      <alignment horizontal="left" vertical="center"/>
    </xf>
    <xf numFmtId="0" fontId="15" fillId="0" borderId="0" xfId="0" applyFont="1" applyAlignment="1">
      <alignment horizontal="center" vertical="center"/>
    </xf>
    <xf numFmtId="0" fontId="10" fillId="0" borderId="0" xfId="0" applyFont="1" applyBorder="1" applyAlignment="1">
      <alignment horizontal="left" vertical="center" wrapText="1" indent="5"/>
    </xf>
    <xf numFmtId="0" fontId="5" fillId="12" borderId="10" xfId="0" applyFont="1" applyFill="1" applyBorder="1" applyAlignment="1">
      <alignment horizontal="left" vertical="center" wrapText="1" indent="1"/>
    </xf>
    <xf numFmtId="0" fontId="5" fillId="12" borderId="10" xfId="0" applyFont="1" applyFill="1" applyBorder="1" applyAlignment="1">
      <alignment horizontal="left" vertical="center" indent="1"/>
    </xf>
    <xf numFmtId="0" fontId="11" fillId="0" borderId="10" xfId="5" applyFont="1" applyFill="1" applyBorder="1" applyAlignment="1" applyProtection="1">
      <alignment horizontal="center" vertical="center"/>
    </xf>
    <xf numFmtId="0" fontId="11" fillId="0" borderId="18" xfId="5" applyFont="1" applyFill="1" applyBorder="1" applyAlignment="1" applyProtection="1">
      <alignment horizontal="center" vertical="center"/>
    </xf>
    <xf numFmtId="0" fontId="3" fillId="8" borderId="54" xfId="5" applyFont="1" applyFill="1" applyBorder="1" applyAlignment="1" applyProtection="1">
      <alignment horizontal="center" vertical="center" shrinkToFit="1"/>
    </xf>
    <xf numFmtId="0" fontId="3" fillId="8" borderId="55" xfId="5" applyFont="1" applyFill="1" applyBorder="1" applyAlignment="1" applyProtection="1">
      <alignment horizontal="center" vertical="center" shrinkToFit="1"/>
    </xf>
    <xf numFmtId="0" fontId="3" fillId="8" borderId="56" xfId="5" applyFont="1" applyFill="1" applyBorder="1" applyAlignment="1" applyProtection="1">
      <alignment horizontal="center" vertical="center" shrinkToFit="1"/>
    </xf>
    <xf numFmtId="0" fontId="11" fillId="0" borderId="9" xfId="5" applyFont="1" applyFill="1" applyBorder="1" applyAlignment="1" applyProtection="1">
      <alignment horizontal="center" vertical="center"/>
    </xf>
    <xf numFmtId="0" fontId="3" fillId="8" borderId="57" xfId="5" applyFont="1" applyFill="1" applyBorder="1" applyAlignment="1" applyProtection="1">
      <alignment horizontal="left" vertical="center" shrinkToFit="1"/>
      <protection locked="0"/>
    </xf>
    <xf numFmtId="0" fontId="3" fillId="8" borderId="58" xfId="5" applyFont="1" applyFill="1" applyBorder="1" applyAlignment="1" applyProtection="1">
      <alignment horizontal="left" vertical="center" shrinkToFit="1"/>
      <protection locked="0"/>
    </xf>
    <xf numFmtId="0" fontId="3" fillId="8" borderId="59" xfId="5" applyFont="1" applyFill="1" applyBorder="1" applyAlignment="1" applyProtection="1">
      <alignment horizontal="left" vertical="center" shrinkToFit="1"/>
      <protection locked="0"/>
    </xf>
    <xf numFmtId="0" fontId="3" fillId="8" borderId="54" xfId="5" applyFont="1" applyFill="1" applyBorder="1" applyAlignment="1" applyProtection="1">
      <alignment horizontal="center" vertical="center" shrinkToFit="1"/>
      <protection locked="0"/>
    </xf>
    <xf numFmtId="0" fontId="3" fillId="8" borderId="55" xfId="5" applyFont="1" applyFill="1" applyBorder="1" applyAlignment="1" applyProtection="1">
      <alignment horizontal="center" vertical="center" shrinkToFit="1"/>
      <protection locked="0"/>
    </xf>
    <xf numFmtId="0" fontId="3" fillId="8" borderId="56" xfId="5" applyFont="1" applyFill="1" applyBorder="1" applyAlignment="1" applyProtection="1">
      <alignment horizontal="center" vertical="center" shrinkToFit="1"/>
      <protection locked="0"/>
    </xf>
    <xf numFmtId="0" fontId="3" fillId="8" borderId="54" xfId="0" applyFont="1" applyFill="1" applyBorder="1" applyAlignment="1" applyProtection="1">
      <alignment horizontal="center" vertical="center"/>
    </xf>
    <xf numFmtId="0" fontId="3" fillId="8" borderId="55" xfId="0" applyFont="1" applyFill="1" applyBorder="1" applyAlignment="1" applyProtection="1">
      <alignment horizontal="center" vertical="center"/>
    </xf>
    <xf numFmtId="0" fontId="3" fillId="8" borderId="56" xfId="0" applyFont="1" applyFill="1" applyBorder="1" applyAlignment="1" applyProtection="1">
      <alignment horizontal="center" vertical="center"/>
    </xf>
    <xf numFmtId="0" fontId="17" fillId="4" borderId="24" xfId="0" applyFont="1" applyFill="1" applyBorder="1" applyAlignment="1" applyProtection="1">
      <alignment horizontal="center" vertical="center"/>
    </xf>
    <xf numFmtId="0" fontId="17" fillId="4" borderId="25" xfId="0" applyFont="1" applyFill="1" applyBorder="1" applyAlignment="1" applyProtection="1">
      <alignment horizontal="center" vertical="center"/>
    </xf>
    <xf numFmtId="0" fontId="17" fillId="4" borderId="4" xfId="0" applyFont="1" applyFill="1" applyBorder="1" applyAlignment="1" applyProtection="1">
      <alignment horizontal="center" vertical="center"/>
    </xf>
    <xf numFmtId="0" fontId="17" fillId="4" borderId="38" xfId="0" applyFont="1" applyFill="1" applyBorder="1" applyAlignment="1" applyProtection="1">
      <alignment horizontal="center" vertical="center"/>
    </xf>
    <xf numFmtId="0" fontId="17" fillId="4" borderId="37" xfId="0" applyFont="1" applyFill="1" applyBorder="1" applyAlignment="1" applyProtection="1">
      <alignment horizontal="center" vertical="center"/>
    </xf>
    <xf numFmtId="0" fontId="17" fillId="4" borderId="39" xfId="0" applyFont="1" applyFill="1" applyBorder="1" applyAlignment="1" applyProtection="1">
      <alignment horizontal="center" vertical="center"/>
    </xf>
    <xf numFmtId="179" fontId="11" fillId="0" borderId="0" xfId="0" applyNumberFormat="1" applyFont="1" applyBorder="1" applyAlignment="1" applyProtection="1">
      <alignment horizontal="left" vertical="center"/>
    </xf>
    <xf numFmtId="184" fontId="11" fillId="0" borderId="0" xfId="0" applyNumberFormat="1" applyFont="1" applyBorder="1" applyAlignment="1" applyProtection="1">
      <alignment horizontal="left" vertical="center"/>
    </xf>
    <xf numFmtId="0" fontId="11" fillId="4" borderId="9" xfId="0" applyFont="1" applyFill="1" applyBorder="1" applyAlignment="1" applyProtection="1">
      <alignment horizontal="left" vertical="center"/>
    </xf>
    <xf numFmtId="179" fontId="11" fillId="4" borderId="9" xfId="0" applyNumberFormat="1" applyFont="1" applyFill="1" applyBorder="1" applyAlignment="1" applyProtection="1">
      <alignment horizontal="left" vertical="center"/>
    </xf>
    <xf numFmtId="181" fontId="11" fillId="0" borderId="58" xfId="0" applyNumberFormat="1" applyFont="1" applyBorder="1" applyAlignment="1" applyProtection="1">
      <alignment horizontal="left" vertical="center"/>
    </xf>
    <xf numFmtId="181" fontId="11" fillId="0" borderId="59" xfId="0" applyNumberFormat="1" applyFont="1" applyBorder="1" applyAlignment="1" applyProtection="1">
      <alignment horizontal="left" vertical="center"/>
    </xf>
    <xf numFmtId="181" fontId="11" fillId="0" borderId="51" xfId="0" applyNumberFormat="1" applyFont="1" applyBorder="1" applyAlignment="1" applyProtection="1">
      <alignment horizontal="left" vertical="center"/>
    </xf>
    <xf numFmtId="179" fontId="11" fillId="0" borderId="51" xfId="0" applyNumberFormat="1" applyFont="1" applyBorder="1" applyAlignment="1" applyProtection="1">
      <alignment horizontal="left" vertical="center"/>
    </xf>
    <xf numFmtId="179" fontId="11" fillId="0" borderId="9" xfId="0" applyNumberFormat="1" applyFont="1" applyBorder="1" applyAlignment="1" applyProtection="1">
      <alignment horizontal="left" vertical="center"/>
    </xf>
    <xf numFmtId="179" fontId="11" fillId="0" borderId="57" xfId="0" applyNumberFormat="1" applyFont="1" applyBorder="1" applyAlignment="1" applyProtection="1">
      <alignment horizontal="left" vertical="center"/>
    </xf>
    <xf numFmtId="179" fontId="11" fillId="0" borderId="58" xfId="0" applyNumberFormat="1" applyFont="1" applyBorder="1" applyAlignment="1" applyProtection="1">
      <alignment horizontal="left" vertical="center"/>
    </xf>
    <xf numFmtId="181" fontId="11" fillId="0" borderId="9" xfId="0" applyNumberFormat="1" applyFont="1" applyBorder="1" applyAlignment="1" applyProtection="1">
      <alignment horizontal="left" vertical="center"/>
    </xf>
    <xf numFmtId="0" fontId="4" fillId="4" borderId="0" xfId="0" applyFont="1" applyFill="1" applyAlignment="1" applyProtection="1">
      <alignment horizontal="center" vertical="center"/>
    </xf>
    <xf numFmtId="0" fontId="3" fillId="0" borderId="14" xfId="0" applyFont="1" applyBorder="1" applyAlignment="1" applyProtection="1">
      <alignment horizontal="center" vertical="center"/>
    </xf>
    <xf numFmtId="0" fontId="3" fillId="0" borderId="3" xfId="0" applyFont="1" applyBorder="1" applyAlignment="1" applyProtection="1">
      <alignment horizontal="center" vertical="center"/>
    </xf>
    <xf numFmtId="0" fontId="3" fillId="0" borderId="7" xfId="0" applyFont="1" applyBorder="1" applyAlignment="1" applyProtection="1">
      <alignment horizontal="center" vertical="center"/>
    </xf>
    <xf numFmtId="0" fontId="6" fillId="4" borderId="60" xfId="0" applyFont="1" applyFill="1" applyBorder="1" applyAlignment="1" applyProtection="1">
      <alignment horizontal="center" vertical="center" wrapText="1"/>
    </xf>
    <xf numFmtId="0" fontId="6" fillId="4" borderId="61"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xf>
    <xf numFmtId="0" fontId="5" fillId="3" borderId="2" xfId="0" applyFont="1" applyFill="1" applyBorder="1" applyAlignment="1" applyProtection="1">
      <alignment horizontal="center" vertical="center"/>
    </xf>
    <xf numFmtId="0" fontId="3" fillId="0" borderId="11" xfId="0" applyFont="1" applyBorder="1" applyAlignment="1" applyProtection="1">
      <alignment horizontal="center" vertical="center"/>
    </xf>
    <xf numFmtId="0" fontId="3" fillId="0" borderId="62" xfId="0" applyFont="1" applyBorder="1" applyAlignment="1" applyProtection="1">
      <alignment horizontal="center" vertical="center"/>
    </xf>
    <xf numFmtId="0" fontId="3" fillId="0" borderId="43" xfId="0" applyFont="1" applyBorder="1" applyAlignment="1" applyProtection="1">
      <alignment horizontal="center" vertical="center"/>
    </xf>
    <xf numFmtId="0" fontId="5" fillId="0" borderId="24"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12" xfId="0" applyFont="1" applyFill="1" applyBorder="1" applyAlignment="1" applyProtection="1">
      <alignment horizontal="left" vertical="center" wrapText="1" indent="1"/>
    </xf>
    <xf numFmtId="0" fontId="5" fillId="0" borderId="1" xfId="0" applyFont="1" applyFill="1" applyBorder="1" applyAlignment="1" applyProtection="1">
      <alignment horizontal="left" vertical="center" wrapText="1" indent="1"/>
    </xf>
    <xf numFmtId="0" fontId="3" fillId="3" borderId="9" xfId="0" applyFont="1" applyFill="1" applyBorder="1" applyAlignment="1">
      <alignment horizontal="center" vertical="center"/>
    </xf>
    <xf numFmtId="0" fontId="5" fillId="4" borderId="3" xfId="0" applyFont="1" applyFill="1" applyBorder="1" applyAlignment="1" applyProtection="1">
      <alignment horizontal="center" shrinkToFit="1"/>
    </xf>
    <xf numFmtId="0" fontId="5" fillId="4" borderId="18" xfId="0" applyFont="1" applyFill="1" applyBorder="1" applyAlignment="1" applyProtection="1">
      <alignment horizontal="center" shrinkToFit="1"/>
    </xf>
    <xf numFmtId="0" fontId="3" fillId="3" borderId="51" xfId="0" applyFont="1" applyFill="1" applyBorder="1" applyAlignment="1" applyProtection="1">
      <alignment horizontal="center" vertical="center"/>
    </xf>
    <xf numFmtId="0" fontId="3" fillId="3" borderId="21" xfId="0" applyFont="1" applyFill="1" applyBorder="1" applyAlignment="1" applyProtection="1">
      <alignment horizontal="center" vertical="center"/>
    </xf>
    <xf numFmtId="0" fontId="5" fillId="4" borderId="3" xfId="0" applyFont="1" applyFill="1" applyBorder="1" applyAlignment="1" applyProtection="1">
      <alignment horizontal="left" shrinkToFit="1"/>
    </xf>
    <xf numFmtId="0" fontId="5" fillId="4" borderId="18" xfId="0" applyFont="1" applyFill="1" applyBorder="1" applyAlignment="1" applyProtection="1">
      <alignment horizontal="left" shrinkToFit="1"/>
    </xf>
    <xf numFmtId="0" fontId="5" fillId="0" borderId="14" xfId="0" applyFont="1" applyFill="1" applyBorder="1" applyAlignment="1" applyProtection="1">
      <alignment horizontal="left" vertical="center" wrapText="1" indent="1"/>
    </xf>
    <xf numFmtId="0" fontId="5" fillId="0" borderId="7" xfId="0" applyFont="1" applyFill="1" applyBorder="1" applyAlignment="1" applyProtection="1">
      <alignment horizontal="left" vertical="center" wrapText="1" indent="1"/>
    </xf>
    <xf numFmtId="0" fontId="5" fillId="0" borderId="10" xfId="0" applyFont="1" applyFill="1" applyBorder="1" applyAlignment="1" applyProtection="1">
      <alignment horizontal="left" vertical="center" wrapText="1" indent="1"/>
    </xf>
    <xf numFmtId="0" fontId="5" fillId="0" borderId="2" xfId="0" applyFont="1" applyFill="1" applyBorder="1" applyAlignment="1" applyProtection="1">
      <alignment horizontal="left" vertical="center" wrapText="1" indent="1"/>
    </xf>
    <xf numFmtId="0" fontId="5" fillId="0" borderId="63"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176" fontId="5" fillId="0" borderId="64" xfId="0" applyNumberFormat="1" applyFont="1" applyFill="1" applyBorder="1" applyAlignment="1">
      <alignment horizontal="center" vertical="center"/>
    </xf>
    <xf numFmtId="176" fontId="5" fillId="0" borderId="63" xfId="0" applyNumberFormat="1" applyFont="1" applyFill="1" applyBorder="1" applyAlignment="1">
      <alignment horizontal="center" vertical="center"/>
    </xf>
    <xf numFmtId="0" fontId="5" fillId="0" borderId="64" xfId="0" applyFont="1" applyFill="1" applyBorder="1" applyAlignment="1">
      <alignment horizontal="center" vertical="center"/>
    </xf>
    <xf numFmtId="0" fontId="5" fillId="0" borderId="9" xfId="0" applyFont="1" applyFill="1" applyBorder="1" applyAlignment="1">
      <alignment horizontal="left" vertical="center" indent="1"/>
    </xf>
    <xf numFmtId="0" fontId="5" fillId="0" borderId="10" xfId="0" applyFont="1" applyFill="1" applyBorder="1" applyAlignment="1">
      <alignment horizontal="left" vertical="center" indent="1"/>
    </xf>
    <xf numFmtId="0" fontId="3" fillId="3" borderId="52" xfId="0" applyFont="1" applyFill="1" applyBorder="1" applyAlignment="1" applyProtection="1">
      <alignment horizontal="center" vertical="center"/>
    </xf>
    <xf numFmtId="0" fontId="5" fillId="0" borderId="65" xfId="0" applyFont="1" applyFill="1" applyBorder="1" applyAlignment="1">
      <alignment horizontal="center" vertical="center"/>
    </xf>
    <xf numFmtId="0" fontId="5" fillId="12" borderId="63" xfId="0" applyFont="1" applyFill="1" applyBorder="1" applyAlignment="1">
      <alignment horizontal="center" vertical="center"/>
    </xf>
    <xf numFmtId="0" fontId="5" fillId="12" borderId="65" xfId="0" applyFont="1" applyFill="1" applyBorder="1" applyAlignment="1">
      <alignment horizontal="center" vertical="center"/>
    </xf>
    <xf numFmtId="0" fontId="5" fillId="0" borderId="24" xfId="0" applyFont="1" applyFill="1" applyBorder="1" applyAlignment="1" applyProtection="1">
      <alignment horizontal="left" vertical="center"/>
    </xf>
    <xf numFmtId="0" fontId="5" fillId="0" borderId="4" xfId="0" applyFont="1" applyFill="1" applyBorder="1" applyAlignment="1" applyProtection="1">
      <alignment horizontal="left" vertical="center"/>
    </xf>
    <xf numFmtId="0" fontId="5" fillId="0" borderId="12" xfId="0" applyFont="1" applyFill="1" applyBorder="1" applyAlignment="1" applyProtection="1">
      <alignment horizontal="left" vertical="center"/>
    </xf>
    <xf numFmtId="0" fontId="5" fillId="0" borderId="1" xfId="0" applyFont="1" applyFill="1" applyBorder="1" applyAlignment="1" applyProtection="1">
      <alignment horizontal="left" vertical="center"/>
    </xf>
    <xf numFmtId="0" fontId="5" fillId="0" borderId="14" xfId="0" applyFont="1" applyFill="1" applyBorder="1" applyAlignment="1" applyProtection="1">
      <alignment horizontal="left" vertical="center"/>
    </xf>
    <xf numFmtId="0" fontId="5" fillId="0" borderId="7" xfId="0" applyFont="1" applyFill="1" applyBorder="1" applyAlignment="1" applyProtection="1">
      <alignment horizontal="left" vertical="center"/>
    </xf>
    <xf numFmtId="0" fontId="5" fillId="0" borderId="9" xfId="0" applyFont="1" applyFill="1" applyBorder="1" applyAlignment="1" applyProtection="1">
      <alignment horizontal="center" vertical="center" wrapText="1"/>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12" borderId="66" xfId="0" applyFont="1" applyFill="1" applyBorder="1" applyAlignment="1">
      <alignment horizontal="center" vertical="center"/>
    </xf>
    <xf numFmtId="0" fontId="5" fillId="12" borderId="67" xfId="0" applyFont="1" applyFill="1" applyBorder="1" applyAlignment="1">
      <alignment horizontal="center" vertical="center"/>
    </xf>
    <xf numFmtId="0" fontId="5" fillId="12" borderId="9" xfId="0" applyFont="1" applyFill="1" applyBorder="1" applyAlignment="1">
      <alignment horizontal="center" vertical="center"/>
    </xf>
    <xf numFmtId="0" fontId="5" fillId="12" borderId="68" xfId="0" applyFont="1" applyFill="1" applyBorder="1" applyAlignment="1">
      <alignment horizontal="center" vertical="center"/>
    </xf>
    <xf numFmtId="0" fontId="5" fillId="12" borderId="69" xfId="0" applyFont="1" applyFill="1" applyBorder="1" applyAlignment="1">
      <alignment horizontal="center" vertical="center"/>
    </xf>
    <xf numFmtId="0" fontId="5" fillId="12" borderId="70" xfId="0" applyFont="1" applyFill="1" applyBorder="1" applyAlignment="1">
      <alignment horizontal="center" vertical="center"/>
    </xf>
    <xf numFmtId="0" fontId="5" fillId="12" borderId="71" xfId="0" applyFont="1" applyFill="1" applyBorder="1" applyAlignment="1">
      <alignment horizontal="center" vertical="center"/>
    </xf>
    <xf numFmtId="176" fontId="5" fillId="12" borderId="63" xfId="0" applyNumberFormat="1" applyFont="1" applyFill="1" applyBorder="1" applyAlignment="1">
      <alignment horizontal="center" vertical="center"/>
    </xf>
    <xf numFmtId="176" fontId="5" fillId="12" borderId="65" xfId="0" applyNumberFormat="1" applyFont="1" applyFill="1" applyBorder="1" applyAlignment="1">
      <alignment horizontal="center" vertical="center"/>
    </xf>
    <xf numFmtId="0" fontId="5" fillId="0" borderId="9" xfId="0" applyFont="1" applyFill="1" applyBorder="1" applyAlignment="1">
      <alignment horizontal="left" vertical="center" wrapText="1" indent="1"/>
    </xf>
    <xf numFmtId="176" fontId="5" fillId="12" borderId="66" xfId="0" applyNumberFormat="1" applyFont="1" applyFill="1" applyBorder="1" applyAlignment="1">
      <alignment horizontal="center" vertical="center"/>
    </xf>
    <xf numFmtId="176" fontId="5" fillId="12" borderId="67" xfId="0" applyNumberFormat="1" applyFont="1" applyFill="1" applyBorder="1" applyAlignment="1">
      <alignment horizontal="center" vertical="center"/>
    </xf>
    <xf numFmtId="0" fontId="37" fillId="0" borderId="0" xfId="0" applyFont="1" applyBorder="1" applyAlignment="1">
      <alignment horizontal="left" vertical="center" wrapText="1"/>
    </xf>
    <xf numFmtId="0" fontId="37" fillId="0" borderId="1" xfId="0" applyFont="1" applyBorder="1" applyAlignment="1">
      <alignment horizontal="left" vertical="center" wrapText="1"/>
    </xf>
    <xf numFmtId="0" fontId="41" fillId="0" borderId="0" xfId="0" applyFont="1" applyBorder="1" applyAlignment="1">
      <alignment horizontal="left" vertical="center" wrapText="1"/>
    </xf>
    <xf numFmtId="0" fontId="41" fillId="0" borderId="1" xfId="0" applyFont="1" applyBorder="1" applyAlignment="1">
      <alignment horizontal="left" vertical="center" wrapText="1"/>
    </xf>
    <xf numFmtId="0" fontId="41" fillId="0" borderId="0" xfId="0" applyFont="1" applyBorder="1" applyAlignment="1">
      <alignment horizontal="left" vertical="center"/>
    </xf>
    <xf numFmtId="0" fontId="41" fillId="0" borderId="1" xfId="0" applyFont="1" applyBorder="1" applyAlignment="1">
      <alignment horizontal="left" vertical="center"/>
    </xf>
    <xf numFmtId="0" fontId="38" fillId="0" borderId="0" xfId="0" applyFont="1" applyBorder="1" applyAlignment="1">
      <alignment horizontal="left" vertical="center" wrapText="1"/>
    </xf>
    <xf numFmtId="0" fontId="38" fillId="0" borderId="1" xfId="0" applyFont="1" applyBorder="1" applyAlignment="1">
      <alignment horizontal="left" vertical="center" wrapText="1"/>
    </xf>
    <xf numFmtId="0" fontId="37" fillId="0" borderId="0" xfId="0" applyFont="1" applyBorder="1" applyAlignment="1">
      <alignment horizontal="left" vertical="center"/>
    </xf>
    <xf numFmtId="0" fontId="37" fillId="0" borderId="1" xfId="0" applyFont="1" applyBorder="1" applyAlignment="1">
      <alignment horizontal="left" vertical="center"/>
    </xf>
    <xf numFmtId="0" fontId="37" fillId="0" borderId="0" xfId="0" applyFont="1" applyBorder="1" applyAlignment="1">
      <alignment horizontal="left" vertical="top" wrapText="1"/>
    </xf>
    <xf numFmtId="0" fontId="37" fillId="0" borderId="1" xfId="0" applyFont="1" applyBorder="1" applyAlignment="1">
      <alignment horizontal="left" vertical="top" wrapText="1"/>
    </xf>
    <xf numFmtId="0" fontId="43" fillId="0" borderId="3" xfId="5" applyFont="1" applyBorder="1" applyAlignment="1">
      <alignment horizontal="center" vertical="center"/>
    </xf>
    <xf numFmtId="0" fontId="42" fillId="0" borderId="0" xfId="5" applyFont="1" applyBorder="1" applyAlignment="1">
      <alignment horizontal="center" vertical="center"/>
    </xf>
    <xf numFmtId="0" fontId="11" fillId="0" borderId="0" xfId="0" applyFont="1" applyBorder="1" applyAlignment="1" applyProtection="1">
      <alignment horizontal="left" vertical="center"/>
    </xf>
    <xf numFmtId="0" fontId="3" fillId="9" borderId="57" xfId="5" applyFont="1" applyFill="1" applyBorder="1" applyAlignment="1" applyProtection="1">
      <alignment horizontal="left" vertical="center" shrinkToFit="1"/>
      <protection locked="0"/>
    </xf>
    <xf numFmtId="0" fontId="3" fillId="11" borderId="58" xfId="5" applyFont="1" applyFill="1" applyBorder="1" applyAlignment="1" applyProtection="1">
      <alignment horizontal="left" vertical="center" shrinkToFit="1"/>
      <protection locked="0"/>
    </xf>
    <xf numFmtId="0" fontId="3" fillId="9" borderId="54" xfId="5" applyFont="1" applyFill="1" applyBorder="1" applyAlignment="1" applyProtection="1">
      <alignment horizontal="center" vertical="center" shrinkToFit="1"/>
      <protection locked="0"/>
    </xf>
    <xf numFmtId="0" fontId="3" fillId="11" borderId="55" xfId="5" applyFont="1" applyFill="1" applyBorder="1" applyAlignment="1" applyProtection="1">
      <alignment horizontal="center" vertical="center" shrinkToFit="1"/>
      <protection locked="0"/>
    </xf>
    <xf numFmtId="0" fontId="3" fillId="11" borderId="56" xfId="5" applyFont="1" applyFill="1" applyBorder="1" applyAlignment="1" applyProtection="1">
      <alignment horizontal="center" vertical="center" shrinkToFit="1"/>
      <protection locked="0"/>
    </xf>
    <xf numFmtId="0" fontId="3" fillId="9" borderId="57" xfId="5" applyNumberFormat="1" applyFont="1" applyFill="1" applyBorder="1" applyAlignment="1" applyProtection="1">
      <alignment horizontal="center" vertical="center" shrinkToFit="1"/>
      <protection locked="0"/>
    </xf>
    <xf numFmtId="0" fontId="3" fillId="11" borderId="59" xfId="5" applyNumberFormat="1" applyFont="1" applyFill="1" applyBorder="1" applyAlignment="1" applyProtection="1">
      <alignment horizontal="center" vertical="center" shrinkToFit="1"/>
      <protection locked="0"/>
    </xf>
    <xf numFmtId="0" fontId="11" fillId="0" borderId="2" xfId="0" applyFont="1" applyBorder="1" applyAlignment="1" applyProtection="1">
      <alignment horizontal="center" vertical="center"/>
    </xf>
    <xf numFmtId="0" fontId="11" fillId="0" borderId="10" xfId="0" applyFont="1" applyBorder="1" applyAlignment="1" applyProtection="1">
      <alignment horizontal="center" vertical="center"/>
    </xf>
    <xf numFmtId="180" fontId="11" fillId="0" borderId="0" xfId="0" applyNumberFormat="1" applyFont="1" applyBorder="1" applyAlignment="1" applyProtection="1">
      <alignment horizontal="center" vertical="center"/>
    </xf>
    <xf numFmtId="0" fontId="11" fillId="0" borderId="9" xfId="0" applyFont="1" applyBorder="1" applyAlignment="1" applyProtection="1">
      <alignment horizontal="center" vertical="center"/>
    </xf>
    <xf numFmtId="0" fontId="54" fillId="0" borderId="0" xfId="2" applyFill="1" applyBorder="1" applyAlignment="1" applyProtection="1">
      <alignment horizontal="center" vertical="center"/>
      <protection locked="0"/>
    </xf>
    <xf numFmtId="0" fontId="11" fillId="0" borderId="10" xfId="5" applyFont="1" applyFill="1" applyBorder="1" applyAlignment="1" applyProtection="1">
      <alignment horizontal="center" vertical="center" shrinkToFit="1"/>
    </xf>
    <xf numFmtId="0" fontId="11" fillId="0" borderId="18" xfId="5" applyFont="1" applyFill="1" applyBorder="1" applyAlignment="1" applyProtection="1">
      <alignment horizontal="center" vertical="center" shrinkToFit="1"/>
    </xf>
    <xf numFmtId="0" fontId="11" fillId="0" borderId="72" xfId="5" applyFont="1" applyFill="1" applyBorder="1" applyAlignment="1" applyProtection="1">
      <alignment horizontal="center" vertical="center" shrinkToFit="1"/>
    </xf>
    <xf numFmtId="0" fontId="54" fillId="4" borderId="3" xfId="2" applyFill="1" applyBorder="1" applyAlignment="1" applyProtection="1">
      <alignment horizontal="left" vertical="center" wrapText="1"/>
      <protection locked="0"/>
    </xf>
    <xf numFmtId="0" fontId="54" fillId="4" borderId="7" xfId="2" applyFill="1" applyBorder="1" applyAlignment="1" applyProtection="1">
      <alignment horizontal="left" vertical="center" wrapText="1"/>
      <protection locked="0"/>
    </xf>
    <xf numFmtId="0" fontId="3" fillId="0" borderId="14"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3" borderId="51" xfId="0" applyFont="1" applyFill="1" applyBorder="1" applyAlignment="1">
      <alignment horizontal="center" vertical="center"/>
    </xf>
    <xf numFmtId="0" fontId="3" fillId="3" borderId="21" xfId="0" applyFont="1" applyFill="1" applyBorder="1" applyAlignment="1">
      <alignment horizontal="center" vertical="center"/>
    </xf>
    <xf numFmtId="0" fontId="5" fillId="0" borderId="24"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5" fillId="0" borderId="14"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83" fillId="0" borderId="5" xfId="2" applyFont="1" applyFill="1" applyBorder="1" applyAlignment="1" applyProtection="1">
      <alignment vertical="center"/>
      <protection locked="0"/>
    </xf>
    <xf numFmtId="0" fontId="83" fillId="0" borderId="22" xfId="2" applyFont="1" applyFill="1" applyBorder="1" applyAlignment="1" applyProtection="1">
      <alignment vertical="center"/>
      <protection locked="0"/>
    </xf>
    <xf numFmtId="0" fontId="54" fillId="4" borderId="25" xfId="2" applyFill="1" applyBorder="1" applyAlignment="1" applyProtection="1">
      <alignment horizontal="left" vertical="center" wrapText="1"/>
      <protection locked="0"/>
    </xf>
    <xf numFmtId="0" fontId="54" fillId="4" borderId="4" xfId="2" applyFill="1" applyBorder="1" applyAlignment="1" applyProtection="1">
      <alignment horizontal="left" vertical="center" wrapText="1"/>
      <protection locked="0"/>
    </xf>
    <xf numFmtId="0" fontId="82" fillId="0" borderId="8" xfId="2" applyFont="1" applyFill="1" applyBorder="1" applyAlignment="1" applyProtection="1">
      <alignment vertical="center"/>
      <protection locked="0"/>
    </xf>
    <xf numFmtId="0" fontId="82" fillId="0" borderId="23" xfId="2" applyFont="1" applyFill="1" applyBorder="1" applyAlignment="1" applyProtection="1">
      <alignment vertical="center"/>
      <protection locked="0"/>
    </xf>
    <xf numFmtId="0" fontId="3" fillId="3" borderId="52" xfId="0" applyFont="1" applyFill="1" applyBorder="1" applyAlignment="1">
      <alignment horizontal="center" vertical="center"/>
    </xf>
    <xf numFmtId="0" fontId="5" fillId="0" borderId="12"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54" fillId="0" borderId="43" xfId="2" applyFill="1" applyBorder="1" applyAlignment="1" applyProtection="1">
      <alignment vertical="center"/>
      <protection locked="0"/>
    </xf>
    <xf numFmtId="0" fontId="54" fillId="0" borderId="19" xfId="2" applyFill="1" applyBorder="1" applyAlignment="1" applyProtection="1">
      <alignment vertical="center"/>
      <protection locked="0"/>
    </xf>
    <xf numFmtId="0" fontId="54" fillId="0" borderId="6" xfId="2" applyFill="1" applyBorder="1" applyAlignment="1" applyProtection="1">
      <alignment vertical="center"/>
      <protection locked="0"/>
    </xf>
    <xf numFmtId="0" fontId="54" fillId="0" borderId="20" xfId="2" applyFill="1" applyBorder="1" applyAlignment="1" applyProtection="1">
      <alignment vertical="center"/>
      <protection locked="0"/>
    </xf>
    <xf numFmtId="0" fontId="54" fillId="0" borderId="7" xfId="2" applyFill="1" applyBorder="1" applyAlignment="1" applyProtection="1">
      <alignment vertical="center" wrapText="1"/>
      <protection locked="0"/>
    </xf>
    <xf numFmtId="0" fontId="54" fillId="0" borderId="21" xfId="2" applyFill="1" applyBorder="1" applyAlignment="1" applyProtection="1">
      <alignment vertical="center" wrapText="1"/>
      <protection locked="0"/>
    </xf>
    <xf numFmtId="0" fontId="3" fillId="0" borderId="11" xfId="0" applyFont="1" applyBorder="1" applyAlignment="1">
      <alignment horizontal="center" vertical="center"/>
    </xf>
    <xf numFmtId="0" fontId="3" fillId="0" borderId="62" xfId="0" applyFont="1" applyBorder="1" applyAlignment="1">
      <alignment horizontal="center" vertical="center"/>
    </xf>
    <xf numFmtId="0" fontId="3" fillId="0" borderId="43" xfId="0" applyFont="1" applyBorder="1" applyAlignment="1">
      <alignment horizontal="center" vertical="center"/>
    </xf>
    <xf numFmtId="0" fontId="83" fillId="0" borderId="8" xfId="2" applyFont="1" applyFill="1" applyBorder="1" applyAlignment="1" applyProtection="1">
      <alignment vertical="center"/>
      <protection locked="0"/>
    </xf>
    <xf numFmtId="0" fontId="83" fillId="0" borderId="23" xfId="2" applyFont="1" applyFill="1" applyBorder="1" applyAlignment="1" applyProtection="1">
      <alignment vertical="center"/>
      <protection locked="0"/>
    </xf>
    <xf numFmtId="0" fontId="5" fillId="0" borderId="10" xfId="0" applyFont="1" applyFill="1" applyBorder="1" applyAlignment="1">
      <alignment horizontal="left" vertical="center" wrapText="1" indent="1"/>
    </xf>
    <xf numFmtId="0" fontId="5" fillId="0" borderId="2" xfId="0" applyFont="1" applyFill="1" applyBorder="1" applyAlignment="1">
      <alignment horizontal="left" vertical="center" wrapText="1" indent="1"/>
    </xf>
    <xf numFmtId="0" fontId="83" fillId="0" borderId="2" xfId="0" applyFont="1" applyFill="1" applyBorder="1" applyAlignment="1" applyProtection="1">
      <alignment vertical="center"/>
      <protection locked="0"/>
    </xf>
    <xf numFmtId="0" fontId="83" fillId="0" borderId="9" xfId="0" applyFont="1" applyFill="1" applyBorder="1" applyAlignment="1" applyProtection="1">
      <alignment vertical="center"/>
      <protection locked="0"/>
    </xf>
    <xf numFmtId="0" fontId="28" fillId="7" borderId="2" xfId="0" applyFont="1" applyFill="1" applyBorder="1" applyAlignment="1" applyProtection="1">
      <alignment horizontal="center" vertical="center"/>
    </xf>
    <xf numFmtId="0" fontId="28" fillId="7" borderId="9" xfId="0" applyFont="1" applyFill="1" applyBorder="1" applyAlignment="1" applyProtection="1">
      <alignment horizontal="center" vertical="center"/>
    </xf>
    <xf numFmtId="0" fontId="5" fillId="0" borderId="12" xfId="0" applyFont="1" applyFill="1" applyBorder="1" applyAlignment="1">
      <alignment horizontal="left" vertical="center" indent="1"/>
    </xf>
    <xf numFmtId="0" fontId="5" fillId="0" borderId="1" xfId="0" applyFont="1" applyFill="1" applyBorder="1" applyAlignment="1">
      <alignment horizontal="left" vertical="center" indent="1"/>
    </xf>
    <xf numFmtId="0" fontId="5" fillId="0" borderId="14" xfId="0" applyFont="1" applyFill="1" applyBorder="1" applyAlignment="1">
      <alignment horizontal="left" vertical="center" indent="1"/>
    </xf>
    <xf numFmtId="0" fontId="5" fillId="0" borderId="7" xfId="0" applyFont="1" applyFill="1" applyBorder="1" applyAlignment="1">
      <alignment horizontal="left" vertical="center" indent="1"/>
    </xf>
    <xf numFmtId="0" fontId="4" fillId="4" borderId="0" xfId="0" applyFont="1" applyFill="1" applyAlignment="1">
      <alignment horizontal="center" vertical="center"/>
    </xf>
    <xf numFmtId="0" fontId="5" fillId="4" borderId="3" xfId="0" applyFont="1" applyFill="1" applyBorder="1" applyAlignment="1" applyProtection="1">
      <alignment horizontal="center"/>
    </xf>
    <xf numFmtId="0" fontId="5" fillId="4" borderId="18" xfId="0" applyFont="1" applyFill="1" applyBorder="1" applyAlignment="1" applyProtection="1">
      <alignment horizontal="center"/>
    </xf>
    <xf numFmtId="0" fontId="5" fillId="3" borderId="10" xfId="0" applyFont="1" applyFill="1" applyBorder="1" applyAlignment="1">
      <alignment horizontal="center" vertical="center"/>
    </xf>
    <xf numFmtId="0" fontId="5" fillId="3" borderId="2" xfId="0" applyFont="1" applyFill="1" applyBorder="1" applyAlignment="1">
      <alignment horizontal="center" vertical="center"/>
    </xf>
    <xf numFmtId="0" fontId="5" fillId="4" borderId="3" xfId="0" applyFont="1" applyFill="1" applyBorder="1" applyAlignment="1">
      <alignment horizontal="left"/>
    </xf>
    <xf numFmtId="0" fontId="5" fillId="4" borderId="18" xfId="0" applyFont="1" applyFill="1" applyBorder="1" applyAlignment="1">
      <alignment horizontal="left"/>
    </xf>
    <xf numFmtId="0" fontId="54" fillId="0" borderId="5" xfId="2" applyFill="1" applyBorder="1" applyAlignment="1" applyProtection="1">
      <alignment vertical="center"/>
      <protection locked="0"/>
    </xf>
    <xf numFmtId="0" fontId="54" fillId="0" borderId="22" xfId="2" applyFill="1" applyBorder="1" applyAlignment="1" applyProtection="1">
      <alignment vertical="center"/>
      <protection locked="0"/>
    </xf>
    <xf numFmtId="0" fontId="54" fillId="0" borderId="7" xfId="2" applyFill="1" applyBorder="1" applyAlignment="1" applyProtection="1">
      <alignment vertical="center"/>
      <protection locked="0"/>
    </xf>
    <xf numFmtId="0" fontId="54" fillId="0" borderId="21" xfId="2" applyFill="1" applyBorder="1" applyAlignment="1" applyProtection="1">
      <alignment vertical="center"/>
      <protection locked="0"/>
    </xf>
    <xf numFmtId="0" fontId="26" fillId="4" borderId="0" xfId="0" applyFont="1" applyFill="1" applyAlignment="1" applyProtection="1">
      <alignment horizontal="center" vertical="center"/>
    </xf>
    <xf numFmtId="0" fontId="8" fillId="7" borderId="0" xfId="0" applyFont="1" applyFill="1" applyBorder="1" applyAlignment="1" applyProtection="1">
      <alignment horizontal="left" vertical="center" wrapText="1"/>
    </xf>
    <xf numFmtId="0" fontId="3" fillId="10" borderId="0" xfId="5" applyNumberFormat="1" applyFont="1" applyFill="1" applyAlignment="1" applyProtection="1">
      <alignment horizontal="center" vertical="center"/>
      <protection locked="0"/>
    </xf>
    <xf numFmtId="0" fontId="11" fillId="10" borderId="0" xfId="5" applyNumberFormat="1" applyFont="1" applyFill="1" applyAlignment="1" applyProtection="1">
      <alignment horizontal="center" vertical="center"/>
    </xf>
    <xf numFmtId="0" fontId="11" fillId="0" borderId="0" xfId="5" applyFont="1" applyFill="1" applyAlignment="1" applyProtection="1">
      <alignment horizontal="distributed" vertical="center"/>
    </xf>
    <xf numFmtId="0" fontId="65" fillId="0" borderId="0" xfId="0" applyFont="1" applyBorder="1" applyAlignment="1" applyProtection="1">
      <alignment horizontal="center" vertical="center"/>
    </xf>
    <xf numFmtId="0" fontId="85" fillId="9" borderId="0" xfId="5" applyNumberFormat="1" applyFont="1" applyFill="1" applyBorder="1" applyAlignment="1" applyProtection="1">
      <alignment horizontal="center" vertical="center" shrinkToFit="1"/>
    </xf>
    <xf numFmtId="0" fontId="85" fillId="11" borderId="0" xfId="5" applyNumberFormat="1" applyFont="1" applyFill="1" applyBorder="1" applyAlignment="1" applyProtection="1">
      <alignment horizontal="center" vertical="center" shrinkToFit="1"/>
    </xf>
    <xf numFmtId="0" fontId="3" fillId="10" borderId="0" xfId="5" applyFont="1" applyFill="1" applyAlignment="1" applyProtection="1">
      <alignment horizontal="left" vertical="center" wrapText="1" indent="1" shrinkToFit="1"/>
      <protection locked="0"/>
    </xf>
    <xf numFmtId="0" fontId="11" fillId="10" borderId="0" xfId="5" applyFont="1" applyFill="1" applyAlignment="1" applyProtection="1">
      <alignment horizontal="left" vertical="center" wrapText="1" indent="1" shrinkToFit="1"/>
    </xf>
    <xf numFmtId="0" fontId="11" fillId="0" borderId="0" xfId="5" applyFont="1" applyFill="1" applyAlignment="1" applyProtection="1">
      <alignment horizontal="distributed" vertical="center" wrapText="1" shrinkToFit="1"/>
    </xf>
    <xf numFmtId="0" fontId="11" fillId="4" borderId="0" xfId="5" applyNumberFormat="1" applyFont="1" applyFill="1" applyAlignment="1" applyProtection="1">
      <alignment horizontal="left" vertical="center" wrapText="1" indent="1" shrinkToFit="1"/>
    </xf>
    <xf numFmtId="0" fontId="3" fillId="9" borderId="0" xfId="5" applyNumberFormat="1" applyFont="1" applyFill="1" applyBorder="1" applyAlignment="1" applyProtection="1">
      <alignment horizontal="center" vertical="center" shrinkToFit="1"/>
    </xf>
    <xf numFmtId="0" fontId="3" fillId="11" borderId="0" xfId="5" applyNumberFormat="1" applyFont="1" applyFill="1" applyBorder="1" applyAlignment="1" applyProtection="1">
      <alignment horizontal="center" vertical="center" shrinkToFit="1"/>
    </xf>
    <xf numFmtId="0" fontId="11" fillId="4" borderId="0" xfId="5" applyFont="1" applyFill="1" applyAlignment="1" applyProtection="1">
      <alignment horizontal="center" vertical="center"/>
    </xf>
    <xf numFmtId="0" fontId="11" fillId="10" borderId="0" xfId="5" applyFont="1" applyFill="1" applyAlignment="1" applyProtection="1">
      <alignment horizontal="distributed" vertical="center"/>
    </xf>
    <xf numFmtId="0" fontId="11" fillId="8" borderId="0" xfId="5" applyFont="1" applyFill="1" applyAlignment="1" applyProtection="1">
      <alignment horizontal="left" vertical="center" indent="1" shrinkToFit="1"/>
    </xf>
    <xf numFmtId="0" fontId="10" fillId="0" borderId="0" xfId="5" applyFont="1" applyFill="1" applyAlignment="1" applyProtection="1">
      <alignment horizontal="center" vertical="center"/>
    </xf>
    <xf numFmtId="9" fontId="79" fillId="10" borderId="0" xfId="1" applyFont="1" applyFill="1" applyAlignment="1" applyProtection="1">
      <alignment horizontal="left" vertical="center" indent="1" shrinkToFit="1"/>
    </xf>
    <xf numFmtId="0" fontId="11" fillId="0" borderId="0" xfId="0" applyFont="1" applyBorder="1" applyAlignment="1" applyProtection="1">
      <alignment horizontal="center" vertical="center"/>
    </xf>
    <xf numFmtId="0" fontId="11" fillId="0" borderId="24" xfId="0" applyFont="1" applyBorder="1" applyAlignment="1" applyProtection="1">
      <alignment horizontal="center" vertical="center" wrapText="1"/>
    </xf>
    <xf numFmtId="0" fontId="11" fillId="0" borderId="25"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14"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1" fillId="0" borderId="7" xfId="0" applyFont="1" applyBorder="1" applyAlignment="1" applyProtection="1">
      <alignment horizontal="center" vertical="center" wrapText="1"/>
    </xf>
    <xf numFmtId="0" fontId="3" fillId="4" borderId="9" xfId="0" applyFont="1" applyFill="1" applyBorder="1" applyAlignment="1" applyProtection="1">
      <alignment horizontal="center" vertical="center"/>
      <protection locked="0"/>
    </xf>
    <xf numFmtId="0" fontId="11" fillId="0" borderId="24" xfId="0" applyFont="1" applyBorder="1" applyAlignment="1" applyProtection="1">
      <alignment horizontal="center" vertical="center" wrapText="1" justifyLastLine="1"/>
    </xf>
    <xf numFmtId="0" fontId="11" fillId="0" borderId="25" xfId="0" applyFont="1" applyBorder="1" applyAlignment="1" applyProtection="1">
      <alignment horizontal="center" vertical="center" wrapText="1" justifyLastLine="1"/>
    </xf>
    <xf numFmtId="0" fontId="11" fillId="0" borderId="4" xfId="0" applyFont="1" applyBorder="1" applyAlignment="1" applyProtection="1">
      <alignment horizontal="center" vertical="center" wrapText="1" justifyLastLine="1"/>
    </xf>
    <xf numFmtId="0" fontId="11" fillId="0" borderId="14" xfId="0" applyFont="1" applyBorder="1" applyAlignment="1" applyProtection="1">
      <alignment horizontal="center" vertical="center" wrapText="1" justifyLastLine="1"/>
    </xf>
    <xf numFmtId="0" fontId="11" fillId="0" borderId="3" xfId="0" applyFont="1" applyBorder="1" applyAlignment="1" applyProtection="1">
      <alignment horizontal="center" vertical="center" wrapText="1" justifyLastLine="1"/>
    </xf>
    <xf numFmtId="0" fontId="11" fillId="0" borderId="7" xfId="0" applyFont="1" applyBorder="1" applyAlignment="1" applyProtection="1">
      <alignment horizontal="center" vertical="center" wrapText="1" justifyLastLine="1"/>
    </xf>
    <xf numFmtId="0" fontId="11" fillId="4" borderId="24" xfId="0" applyFont="1" applyFill="1" applyBorder="1" applyAlignment="1" applyProtection="1">
      <alignment horizontal="center" vertical="center"/>
    </xf>
    <xf numFmtId="0" fontId="11" fillId="4" borderId="25" xfId="0" applyFont="1" applyFill="1" applyBorder="1" applyAlignment="1" applyProtection="1">
      <alignment horizontal="center" vertical="center"/>
    </xf>
    <xf numFmtId="0" fontId="11" fillId="4" borderId="14" xfId="0" applyFont="1" applyFill="1" applyBorder="1" applyAlignment="1" applyProtection="1">
      <alignment horizontal="center" vertical="center"/>
    </xf>
    <xf numFmtId="0" fontId="11" fillId="4" borderId="3" xfId="0" applyFont="1" applyFill="1" applyBorder="1" applyAlignment="1" applyProtection="1">
      <alignment horizontal="center" vertical="center"/>
    </xf>
    <xf numFmtId="0" fontId="11" fillId="4" borderId="25" xfId="0" applyFont="1" applyFill="1" applyBorder="1" applyAlignment="1" applyProtection="1">
      <alignment horizontal="center" vertical="center"/>
      <protection locked="0"/>
    </xf>
    <xf numFmtId="0" fontId="11" fillId="4" borderId="3" xfId="0" applyFont="1" applyFill="1" applyBorder="1" applyAlignment="1" applyProtection="1">
      <alignment horizontal="center" vertical="center"/>
      <protection locked="0"/>
    </xf>
    <xf numFmtId="0" fontId="3" fillId="4" borderId="25" xfId="0" applyFont="1" applyFill="1" applyBorder="1" applyAlignment="1" applyProtection="1">
      <alignment horizontal="center" vertical="center" shrinkToFit="1"/>
      <protection locked="0"/>
    </xf>
    <xf numFmtId="0" fontId="3" fillId="4" borderId="3" xfId="0" applyFont="1" applyFill="1" applyBorder="1" applyAlignment="1" applyProtection="1">
      <alignment horizontal="center" vertical="center" shrinkToFit="1"/>
      <protection locked="0"/>
    </xf>
    <xf numFmtId="0" fontId="11" fillId="4" borderId="25"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wrapText="1"/>
    </xf>
    <xf numFmtId="0" fontId="16" fillId="0" borderId="0" xfId="0" applyFont="1" applyAlignment="1" applyProtection="1">
      <alignment horizontal="left" vertical="top"/>
    </xf>
    <xf numFmtId="0" fontId="16" fillId="0" borderId="0" xfId="0" applyFont="1" applyBorder="1" applyAlignment="1" applyProtection="1">
      <alignment horizontal="left" vertical="top" wrapText="1"/>
    </xf>
    <xf numFmtId="0" fontId="3" fillId="4" borderId="25" xfId="0" applyFont="1" applyFill="1" applyBorder="1" applyAlignment="1" applyProtection="1">
      <alignment horizontal="center" vertical="center" shrinkToFit="1"/>
    </xf>
    <xf numFmtId="0" fontId="3" fillId="4" borderId="4" xfId="0" applyFont="1" applyFill="1" applyBorder="1" applyAlignment="1" applyProtection="1">
      <alignment horizontal="center" vertical="center" shrinkToFit="1"/>
    </xf>
    <xf numFmtId="0" fontId="3" fillId="4" borderId="3" xfId="0" applyFont="1" applyFill="1" applyBorder="1" applyAlignment="1" applyProtection="1">
      <alignment horizontal="center" vertical="center" shrinkToFit="1"/>
    </xf>
    <xf numFmtId="0" fontId="3" fillId="4" borderId="7" xfId="0" applyFont="1" applyFill="1" applyBorder="1" applyAlignment="1" applyProtection="1">
      <alignment horizontal="center" vertical="center" shrinkToFit="1"/>
    </xf>
    <xf numFmtId="0" fontId="3" fillId="10" borderId="25" xfId="0" applyFont="1" applyFill="1" applyBorder="1" applyAlignment="1" applyProtection="1">
      <alignment horizontal="center" vertical="center" shrinkToFit="1"/>
      <protection locked="0"/>
    </xf>
    <xf numFmtId="0" fontId="3" fillId="10" borderId="3" xfId="0" applyFont="1" applyFill="1" applyBorder="1" applyAlignment="1" applyProtection="1">
      <alignment horizontal="center" vertical="center" shrinkToFit="1"/>
      <protection locked="0"/>
    </xf>
    <xf numFmtId="0" fontId="11" fillId="0" borderId="73" xfId="0" applyFont="1" applyBorder="1" applyAlignment="1" applyProtection="1">
      <alignment horizontal="center" vertical="center" wrapText="1"/>
    </xf>
    <xf numFmtId="0" fontId="11" fillId="0" borderId="12"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74" xfId="0" applyFont="1" applyBorder="1" applyAlignment="1" applyProtection="1">
      <alignment horizontal="center" vertical="center" wrapText="1"/>
    </xf>
    <xf numFmtId="0" fontId="11" fillId="0" borderId="75" xfId="0" applyFont="1" applyBorder="1" applyAlignment="1" applyProtection="1">
      <alignment horizontal="center" vertical="center" wrapText="1"/>
    </xf>
    <xf numFmtId="0" fontId="3" fillId="10" borderId="26" xfId="0" applyFont="1" applyFill="1" applyBorder="1" applyAlignment="1" applyProtection="1">
      <alignment horizontal="center" vertical="center" wrapText="1"/>
      <protection locked="0"/>
    </xf>
    <xf numFmtId="0" fontId="3" fillId="10" borderId="76" xfId="0" applyFont="1" applyFill="1" applyBorder="1" applyAlignment="1" applyProtection="1">
      <alignment horizontal="center" vertical="center" wrapText="1"/>
      <protection locked="0"/>
    </xf>
    <xf numFmtId="0" fontId="3" fillId="10" borderId="27" xfId="0" applyFont="1" applyFill="1" applyBorder="1" applyAlignment="1" applyProtection="1">
      <alignment horizontal="center" vertical="center" wrapText="1"/>
      <protection locked="0"/>
    </xf>
    <xf numFmtId="0" fontId="3" fillId="10" borderId="16" xfId="0" applyFont="1" applyFill="1" applyBorder="1" applyAlignment="1" applyProtection="1">
      <alignment horizontal="center" vertical="center" wrapText="1"/>
      <protection locked="0"/>
    </xf>
    <xf numFmtId="0" fontId="3" fillId="10" borderId="19" xfId="0" applyFont="1" applyFill="1" applyBorder="1" applyAlignment="1" applyProtection="1">
      <alignment horizontal="center" vertical="center" wrapText="1"/>
      <protection locked="0"/>
    </xf>
    <xf numFmtId="0" fontId="3" fillId="10" borderId="28" xfId="0" applyFont="1" applyFill="1" applyBorder="1" applyAlignment="1" applyProtection="1">
      <alignment horizontal="center" vertical="center" wrapText="1"/>
      <protection locked="0"/>
    </xf>
    <xf numFmtId="0" fontId="11" fillId="0" borderId="77" xfId="0" applyFont="1" applyBorder="1" applyAlignment="1" applyProtection="1">
      <alignment horizontal="center" vertical="center" wrapText="1"/>
    </xf>
    <xf numFmtId="0" fontId="11" fillId="0" borderId="1" xfId="0" applyFont="1" applyBorder="1" applyAlignment="1" applyProtection="1">
      <alignment horizontal="center" vertical="center" wrapText="1"/>
    </xf>
    <xf numFmtId="0" fontId="11" fillId="0" borderId="78" xfId="0" applyFont="1" applyBorder="1" applyAlignment="1" applyProtection="1">
      <alignment horizontal="center" vertical="center" wrapText="1"/>
    </xf>
    <xf numFmtId="0" fontId="11" fillId="0" borderId="79"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3" fillId="10" borderId="31" xfId="0" applyFont="1" applyFill="1" applyBorder="1" applyAlignment="1" applyProtection="1">
      <alignment horizontal="center" vertical="center" wrapText="1"/>
      <protection locked="0"/>
    </xf>
    <xf numFmtId="0" fontId="3" fillId="10" borderId="21" xfId="0" applyFont="1" applyFill="1" applyBorder="1" applyAlignment="1" applyProtection="1">
      <alignment horizontal="center" vertical="center" wrapText="1"/>
      <protection locked="0"/>
    </xf>
    <xf numFmtId="0" fontId="3" fillId="10" borderId="32" xfId="0" applyFont="1" applyFill="1" applyBorder="1" applyAlignment="1" applyProtection="1">
      <alignment horizontal="center" vertical="center" wrapText="1"/>
      <protection locked="0"/>
    </xf>
    <xf numFmtId="0" fontId="3" fillId="10" borderId="80" xfId="0" applyFont="1" applyFill="1" applyBorder="1" applyAlignment="1" applyProtection="1">
      <alignment horizontal="center" vertical="center" wrapText="1"/>
      <protection locked="0"/>
    </xf>
    <xf numFmtId="0" fontId="3" fillId="10" borderId="81" xfId="0" applyFont="1" applyFill="1" applyBorder="1" applyAlignment="1" applyProtection="1">
      <alignment horizontal="center" vertical="center" wrapText="1"/>
      <protection locked="0"/>
    </xf>
    <xf numFmtId="0" fontId="3" fillId="10" borderId="82" xfId="0" applyFont="1" applyFill="1" applyBorder="1" applyAlignment="1" applyProtection="1">
      <alignment horizontal="center" vertical="center" wrapText="1"/>
      <protection locked="0"/>
    </xf>
    <xf numFmtId="0" fontId="11" fillId="0" borderId="83" xfId="0" applyFont="1" applyBorder="1" applyAlignment="1" applyProtection="1">
      <alignment horizontal="center" vertical="center" wrapText="1"/>
    </xf>
    <xf numFmtId="0" fontId="11" fillId="0" borderId="84" xfId="0" applyFont="1" applyBorder="1" applyAlignment="1" applyProtection="1">
      <alignment horizontal="center" vertical="center" wrapText="1"/>
    </xf>
    <xf numFmtId="0" fontId="11" fillId="0" borderId="85" xfId="0" applyFont="1" applyBorder="1" applyAlignment="1" applyProtection="1">
      <alignment horizontal="center" vertical="center" wrapText="1"/>
    </xf>
    <xf numFmtId="0" fontId="11" fillId="0" borderId="86" xfId="0" applyFont="1" applyBorder="1" applyAlignment="1" applyProtection="1">
      <alignment horizontal="center" vertical="center" wrapText="1"/>
    </xf>
    <xf numFmtId="0" fontId="11" fillId="0" borderId="24" xfId="0" applyFont="1" applyBorder="1" applyAlignment="1" applyProtection="1">
      <alignment horizontal="center" vertical="center" textRotation="255"/>
    </xf>
    <xf numFmtId="0" fontId="11" fillId="0" borderId="25" xfId="0" applyFont="1" applyBorder="1" applyAlignment="1" applyProtection="1">
      <alignment horizontal="center" vertical="center" textRotation="255"/>
    </xf>
    <xf numFmtId="0" fontId="11" fillId="0" borderId="4" xfId="0" applyFont="1" applyBorder="1" applyAlignment="1" applyProtection="1">
      <alignment horizontal="center" vertical="center" textRotation="255"/>
    </xf>
    <xf numFmtId="0" fontId="11" fillId="0" borderId="12" xfId="0" applyFont="1" applyBorder="1" applyAlignment="1" applyProtection="1">
      <alignment horizontal="center" vertical="center" textRotation="255"/>
    </xf>
    <xf numFmtId="0" fontId="11" fillId="0" borderId="0" xfId="0" applyFont="1" applyBorder="1" applyAlignment="1" applyProtection="1">
      <alignment horizontal="center" vertical="center" textRotation="255"/>
    </xf>
    <xf numFmtId="0" fontId="11" fillId="0" borderId="1" xfId="0" applyFont="1" applyBorder="1" applyAlignment="1" applyProtection="1">
      <alignment horizontal="center" vertical="center" textRotation="255"/>
    </xf>
    <xf numFmtId="0" fontId="11" fillId="0" borderId="14" xfId="0" applyFont="1" applyBorder="1" applyAlignment="1" applyProtection="1">
      <alignment horizontal="center" vertical="center" textRotation="255"/>
    </xf>
    <xf numFmtId="0" fontId="11" fillId="0" borderId="3" xfId="0" applyFont="1" applyBorder="1" applyAlignment="1" applyProtection="1">
      <alignment horizontal="center" vertical="center" textRotation="255"/>
    </xf>
    <xf numFmtId="0" fontId="11" fillId="0" borderId="7" xfId="0" applyFont="1" applyBorder="1" applyAlignment="1" applyProtection="1">
      <alignment horizontal="center" vertical="center" textRotation="255"/>
    </xf>
    <xf numFmtId="0" fontId="3" fillId="10" borderId="9" xfId="0" applyFont="1" applyFill="1" applyBorder="1" applyAlignment="1" applyProtection="1">
      <alignment horizontal="center" vertical="center"/>
      <protection locked="0"/>
    </xf>
    <xf numFmtId="0" fontId="15" fillId="0" borderId="0" xfId="0" applyFont="1" applyAlignment="1" applyProtection="1">
      <alignment horizontal="center" vertical="center"/>
    </xf>
    <xf numFmtId="0" fontId="15" fillId="0" borderId="0" xfId="0" applyFont="1" applyAlignment="1" applyProtection="1">
      <alignment horizontal="left" vertical="top" wrapText="1"/>
    </xf>
    <xf numFmtId="0" fontId="3" fillId="10" borderId="87" xfId="0" applyFont="1" applyFill="1" applyBorder="1" applyAlignment="1" applyProtection="1">
      <alignment horizontal="center" vertical="center" wrapText="1"/>
      <protection locked="0"/>
    </xf>
    <xf numFmtId="0" fontId="3" fillId="10" borderId="88" xfId="0" applyFont="1" applyFill="1" applyBorder="1" applyAlignment="1" applyProtection="1">
      <alignment horizontal="center" vertical="center" wrapText="1"/>
      <protection locked="0"/>
    </xf>
    <xf numFmtId="0" fontId="3" fillId="10" borderId="89" xfId="0" applyFont="1" applyFill="1" applyBorder="1" applyAlignment="1" applyProtection="1">
      <alignment horizontal="center" vertical="center" wrapText="1"/>
      <protection locked="0"/>
    </xf>
    <xf numFmtId="0" fontId="3" fillId="10" borderId="78" xfId="0" applyFont="1" applyFill="1" applyBorder="1" applyAlignment="1" applyProtection="1">
      <alignment horizontal="center" vertical="center" wrapText="1"/>
      <protection locked="0"/>
    </xf>
    <xf numFmtId="0" fontId="3" fillId="10" borderId="79" xfId="0" applyFont="1" applyFill="1" applyBorder="1" applyAlignment="1" applyProtection="1">
      <alignment horizontal="center" vertical="center" wrapText="1"/>
      <protection locked="0"/>
    </xf>
    <xf numFmtId="0" fontId="3" fillId="10" borderId="90" xfId="0" applyFont="1" applyFill="1" applyBorder="1" applyAlignment="1" applyProtection="1">
      <alignment horizontal="center" vertical="center" wrapText="1"/>
      <protection locked="0"/>
    </xf>
    <xf numFmtId="0" fontId="11" fillId="0" borderId="91" xfId="0" applyFont="1" applyBorder="1" applyAlignment="1" applyProtection="1">
      <alignment horizontal="center" vertical="center" wrapText="1"/>
    </xf>
    <xf numFmtId="0" fontId="3" fillId="10" borderId="83" xfId="0" applyFont="1" applyFill="1" applyBorder="1" applyAlignment="1" applyProtection="1">
      <alignment horizontal="center" vertical="center" wrapText="1"/>
      <protection locked="0"/>
    </xf>
    <xf numFmtId="0" fontId="3" fillId="10" borderId="84" xfId="0" applyFont="1" applyFill="1" applyBorder="1" applyAlignment="1" applyProtection="1">
      <alignment horizontal="center" vertical="center" wrapText="1"/>
      <protection locked="0"/>
    </xf>
    <xf numFmtId="0" fontId="3" fillId="10" borderId="92" xfId="0" applyFont="1" applyFill="1" applyBorder="1" applyAlignment="1" applyProtection="1">
      <alignment horizontal="center" vertical="center" wrapText="1"/>
      <protection locked="0"/>
    </xf>
    <xf numFmtId="0" fontId="3" fillId="10" borderId="93" xfId="0" applyFont="1" applyFill="1" applyBorder="1" applyAlignment="1" applyProtection="1">
      <alignment horizontal="center" vertical="center" wrapText="1"/>
      <protection locked="0"/>
    </xf>
    <xf numFmtId="0" fontId="3" fillId="10" borderId="94" xfId="0" applyFont="1" applyFill="1" applyBorder="1" applyAlignment="1" applyProtection="1">
      <alignment horizontal="center" vertical="center" wrapText="1"/>
      <protection locked="0"/>
    </xf>
    <xf numFmtId="0" fontId="3" fillId="10" borderId="95" xfId="0" applyFont="1" applyFill="1" applyBorder="1" applyAlignment="1" applyProtection="1">
      <alignment horizontal="center" vertical="center" wrapText="1"/>
      <protection locked="0"/>
    </xf>
    <xf numFmtId="0" fontId="11" fillId="4" borderId="9" xfId="0" applyFont="1" applyFill="1" applyBorder="1" applyAlignment="1">
      <alignment horizontal="center" vertical="center"/>
    </xf>
    <xf numFmtId="0" fontId="11" fillId="4" borderId="10" xfId="0" applyFont="1" applyFill="1" applyBorder="1" applyAlignment="1">
      <alignment horizontal="center" vertical="center"/>
    </xf>
    <xf numFmtId="0" fontId="11" fillId="4" borderId="18" xfId="0" applyFont="1" applyFill="1" applyBorder="1" applyAlignment="1">
      <alignment horizontal="center" vertical="center"/>
    </xf>
    <xf numFmtId="0" fontId="11" fillId="4" borderId="2" xfId="0" applyFont="1" applyFill="1" applyBorder="1" applyAlignment="1">
      <alignment horizontal="center" vertical="center"/>
    </xf>
    <xf numFmtId="0" fontId="3" fillId="10" borderId="24" xfId="0" applyFont="1" applyFill="1" applyBorder="1" applyAlignment="1" applyProtection="1">
      <alignment horizontal="left" vertical="center" indent="4"/>
      <protection locked="0"/>
    </xf>
    <xf numFmtId="0" fontId="3" fillId="10" borderId="25" xfId="0" applyFont="1" applyFill="1" applyBorder="1" applyAlignment="1" applyProtection="1">
      <alignment horizontal="left" vertical="center" indent="4"/>
      <protection locked="0"/>
    </xf>
    <xf numFmtId="0" fontId="3" fillId="10" borderId="14" xfId="0" applyFont="1" applyFill="1" applyBorder="1" applyAlignment="1" applyProtection="1">
      <alignment horizontal="left" vertical="center" indent="4"/>
      <protection locked="0"/>
    </xf>
    <xf numFmtId="0" fontId="3" fillId="10" borderId="3" xfId="0" applyFont="1" applyFill="1" applyBorder="1" applyAlignment="1" applyProtection="1">
      <alignment horizontal="left" vertical="center" indent="4"/>
      <protection locked="0"/>
    </xf>
    <xf numFmtId="0" fontId="11" fillId="4" borderId="25" xfId="0" applyFont="1" applyFill="1" applyBorder="1" applyAlignment="1">
      <alignment horizontal="center"/>
    </xf>
    <xf numFmtId="0" fontId="11" fillId="4" borderId="4" xfId="0" applyFont="1" applyFill="1" applyBorder="1" applyAlignment="1">
      <alignment horizontal="center"/>
    </xf>
    <xf numFmtId="0" fontId="11" fillId="4" borderId="3" xfId="0" applyFont="1" applyFill="1" applyBorder="1" applyAlignment="1">
      <alignment horizontal="center"/>
    </xf>
    <xf numFmtId="0" fontId="11" fillId="4" borderId="7" xfId="0" applyFont="1" applyFill="1" applyBorder="1" applyAlignment="1">
      <alignment horizontal="center"/>
    </xf>
    <xf numFmtId="0" fontId="3" fillId="4" borderId="24" xfId="0" applyFont="1" applyFill="1" applyBorder="1" applyAlignment="1" applyProtection="1">
      <alignment horizontal="left" vertical="center" indent="4"/>
      <protection locked="0"/>
    </xf>
    <xf numFmtId="0" fontId="3" fillId="4" borderId="25" xfId="0" applyFont="1" applyFill="1" applyBorder="1" applyAlignment="1" applyProtection="1">
      <alignment horizontal="left" vertical="center" indent="4"/>
      <protection locked="0"/>
    </xf>
    <xf numFmtId="0" fontId="3" fillId="4" borderId="14" xfId="0" applyFont="1" applyFill="1" applyBorder="1" applyAlignment="1" applyProtection="1">
      <alignment horizontal="left" vertical="center" indent="4"/>
      <protection locked="0"/>
    </xf>
    <xf numFmtId="0" fontId="3" fillId="4" borderId="3" xfId="0" applyFont="1" applyFill="1" applyBorder="1" applyAlignment="1" applyProtection="1">
      <alignment horizontal="left" vertical="center" indent="4"/>
      <protection locked="0"/>
    </xf>
    <xf numFmtId="0" fontId="3" fillId="4" borderId="24" xfId="0" applyFont="1" applyFill="1" applyBorder="1" applyAlignment="1" applyProtection="1">
      <alignment horizontal="center" vertical="center" wrapText="1"/>
      <protection locked="0"/>
    </xf>
    <xf numFmtId="0" fontId="3" fillId="4" borderId="25" xfId="0" applyFont="1" applyFill="1" applyBorder="1" applyAlignment="1" applyProtection="1">
      <alignment horizontal="center" vertical="center" wrapText="1"/>
      <protection locked="0"/>
    </xf>
    <xf numFmtId="0" fontId="3" fillId="4" borderId="4"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0" fontId="15" fillId="4" borderId="0" xfId="0" applyFont="1" applyFill="1" applyAlignment="1">
      <alignment horizontal="center" vertical="center"/>
    </xf>
    <xf numFmtId="0" fontId="3" fillId="10" borderId="24" xfId="0" applyFont="1" applyFill="1" applyBorder="1" applyAlignment="1" applyProtection="1">
      <alignment horizontal="center" vertical="center" wrapText="1"/>
      <protection locked="0"/>
    </xf>
    <xf numFmtId="0" fontId="3" fillId="10" borderId="25" xfId="0" applyFont="1" applyFill="1" applyBorder="1" applyAlignment="1" applyProtection="1">
      <alignment horizontal="center" vertical="center" wrapText="1"/>
      <protection locked="0"/>
    </xf>
    <xf numFmtId="0" fontId="3" fillId="10" borderId="4" xfId="0" applyFont="1" applyFill="1" applyBorder="1" applyAlignment="1" applyProtection="1">
      <alignment horizontal="center" vertical="center" wrapText="1"/>
      <protection locked="0"/>
    </xf>
    <xf numFmtId="0" fontId="3" fillId="10" borderId="14" xfId="0" applyFont="1" applyFill="1" applyBorder="1" applyAlignment="1" applyProtection="1">
      <alignment horizontal="center" vertical="center" wrapText="1"/>
      <protection locked="0"/>
    </xf>
    <xf numFmtId="0" fontId="3" fillId="10" borderId="3" xfId="0" applyFont="1" applyFill="1" applyBorder="1" applyAlignment="1" applyProtection="1">
      <alignment horizontal="center" vertical="center" wrapText="1"/>
      <protection locked="0"/>
    </xf>
    <xf numFmtId="0" fontId="3" fillId="10" borderId="7" xfId="0" applyFont="1" applyFill="1" applyBorder="1" applyAlignment="1" applyProtection="1">
      <alignment horizontal="center" vertical="center" wrapText="1"/>
      <protection locked="0"/>
    </xf>
    <xf numFmtId="0" fontId="3" fillId="4" borderId="3" xfId="0" applyFont="1" applyFill="1" applyBorder="1" applyAlignment="1">
      <alignment horizontal="center" vertical="center" shrinkToFit="1"/>
    </xf>
    <xf numFmtId="0" fontId="16" fillId="4" borderId="0" xfId="0" applyFont="1" applyFill="1" applyAlignment="1">
      <alignment horizontal="left" vertical="center"/>
    </xf>
    <xf numFmtId="0" fontId="16" fillId="4" borderId="0" xfId="0" applyFont="1" applyFill="1" applyBorder="1" applyAlignment="1">
      <alignment horizontal="left" vertical="center" wrapText="1"/>
    </xf>
    <xf numFmtId="0" fontId="16" fillId="4" borderId="0" xfId="0" applyFont="1" applyFill="1" applyAlignment="1">
      <alignment horizontal="left" vertical="top"/>
    </xf>
    <xf numFmtId="0" fontId="16" fillId="4" borderId="0" xfId="0" applyFont="1" applyFill="1" applyBorder="1" applyAlignment="1">
      <alignment horizontal="left" vertical="top" wrapText="1"/>
    </xf>
    <xf numFmtId="0" fontId="16" fillId="4" borderId="0" xfId="0" applyFont="1" applyFill="1" applyAlignment="1">
      <alignment horizontal="left" vertical="top" wrapText="1"/>
    </xf>
    <xf numFmtId="0" fontId="16" fillId="0" borderId="0" xfId="0" applyFont="1" applyBorder="1" applyAlignment="1" applyProtection="1">
      <alignment horizontal="left" vertical="center"/>
    </xf>
    <xf numFmtId="0" fontId="16" fillId="0" borderId="0" xfId="0" applyFont="1" applyFill="1" applyBorder="1" applyAlignment="1" applyProtection="1">
      <alignment horizontal="left" vertical="center" wrapText="1"/>
    </xf>
    <xf numFmtId="0" fontId="11" fillId="0" borderId="9"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11" fillId="0" borderId="12" xfId="0" applyFont="1" applyFill="1" applyBorder="1" applyAlignment="1" applyProtection="1">
      <alignment horizontal="left" vertical="center" wrapText="1" indent="1"/>
    </xf>
    <xf numFmtId="0" fontId="11" fillId="0" borderId="0" xfId="0" applyFont="1" applyFill="1" applyBorder="1" applyAlignment="1" applyProtection="1">
      <alignment horizontal="left" vertical="center" wrapText="1" indent="1"/>
    </xf>
    <xf numFmtId="0" fontId="11" fillId="0" borderId="1" xfId="0" applyFont="1" applyFill="1" applyBorder="1" applyAlignment="1" applyProtection="1">
      <alignment horizontal="left" vertical="center" wrapText="1" indent="1"/>
    </xf>
    <xf numFmtId="0" fontId="3" fillId="9" borderId="0" xfId="0" applyFont="1" applyFill="1" applyBorder="1" applyAlignment="1" applyProtection="1">
      <alignment horizontal="center" vertical="center" wrapText="1"/>
      <protection locked="0"/>
    </xf>
    <xf numFmtId="0" fontId="3" fillId="11" borderId="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left" vertical="center" wrapText="1"/>
    </xf>
    <xf numFmtId="0" fontId="11" fillId="0" borderId="1" xfId="0" applyFont="1" applyFill="1" applyBorder="1" applyAlignment="1" applyProtection="1">
      <alignment horizontal="left" vertical="center" wrapText="1"/>
    </xf>
    <xf numFmtId="0" fontId="11" fillId="0" borderId="12" xfId="0" applyFont="1" applyFill="1" applyBorder="1" applyAlignment="1" applyProtection="1">
      <alignment horizontal="right" vertical="center" wrapText="1"/>
    </xf>
    <xf numFmtId="0" fontId="11" fillId="0" borderId="0" xfId="0" applyFont="1" applyFill="1" applyBorder="1" applyAlignment="1" applyProtection="1">
      <alignment horizontal="right" vertical="center" wrapText="1"/>
    </xf>
    <xf numFmtId="0" fontId="11"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right" vertical="center" wrapText="1"/>
      <protection locked="0"/>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3" fillId="10" borderId="9" xfId="0" applyFont="1" applyFill="1" applyBorder="1" applyAlignment="1" applyProtection="1">
      <alignment horizontal="center" vertical="center" wrapText="1"/>
      <protection locked="0"/>
    </xf>
    <xf numFmtId="0" fontId="11" fillId="0" borderId="2"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3" fillId="10" borderId="26" xfId="0" applyFont="1" applyFill="1" applyBorder="1" applyAlignment="1" applyProtection="1">
      <alignment horizontal="center" vertical="center"/>
      <protection locked="0"/>
    </xf>
    <xf numFmtId="0" fontId="3" fillId="10" borderId="76" xfId="0" applyFont="1" applyFill="1" applyBorder="1" applyAlignment="1" applyProtection="1">
      <alignment horizontal="center" vertical="center"/>
      <protection locked="0"/>
    </xf>
    <xf numFmtId="0" fontId="3" fillId="10" borderId="27" xfId="0" applyFont="1" applyFill="1" applyBorder="1" applyAlignment="1" applyProtection="1">
      <alignment horizontal="center" vertical="center"/>
      <protection locked="0"/>
    </xf>
    <xf numFmtId="0" fontId="3" fillId="10" borderId="80" xfId="0" applyFont="1" applyFill="1" applyBorder="1" applyAlignment="1" applyProtection="1">
      <alignment horizontal="center" vertical="center"/>
      <protection locked="0"/>
    </xf>
    <xf numFmtId="0" fontId="3" fillId="10" borderId="81" xfId="0" applyFont="1" applyFill="1" applyBorder="1" applyAlignment="1" applyProtection="1">
      <alignment horizontal="center" vertical="center"/>
      <protection locked="0"/>
    </xf>
    <xf numFmtId="0" fontId="3" fillId="10" borderId="82" xfId="0" applyFont="1" applyFill="1" applyBorder="1" applyAlignment="1" applyProtection="1">
      <alignment horizontal="center" vertical="center"/>
      <protection locked="0"/>
    </xf>
    <xf numFmtId="0" fontId="16" fillId="0" borderId="0" xfId="0" applyFont="1" applyBorder="1" applyAlignment="1">
      <alignment horizontal="left" vertical="top"/>
    </xf>
    <xf numFmtId="0" fontId="16" fillId="0" borderId="0" xfId="0" applyFont="1" applyFill="1" applyBorder="1" applyAlignment="1">
      <alignment horizontal="left" vertical="top" wrapText="1"/>
    </xf>
    <xf numFmtId="0" fontId="15" fillId="0" borderId="0" xfId="0" applyFont="1" applyAlignment="1">
      <alignment horizontal="center" vertical="center"/>
    </xf>
    <xf numFmtId="0" fontId="16" fillId="0" borderId="0" xfId="0" applyFont="1" applyAlignment="1" applyProtection="1">
      <alignment horizontal="left" vertical="top" wrapText="1"/>
    </xf>
    <xf numFmtId="0" fontId="3" fillId="0" borderId="18" xfId="0" applyFont="1" applyFill="1" applyBorder="1" applyAlignment="1" applyProtection="1">
      <alignment horizontal="center" vertical="center" shrinkToFit="1"/>
    </xf>
    <xf numFmtId="0" fontId="3" fillId="0" borderId="24" xfId="0" applyFont="1" applyFill="1" applyBorder="1" applyAlignment="1" applyProtection="1">
      <alignment horizontal="center" vertical="center" wrapText="1" justifyLastLine="1"/>
    </xf>
    <xf numFmtId="0" fontId="11" fillId="0" borderId="25" xfId="0" applyFont="1" applyFill="1" applyBorder="1" applyAlignment="1" applyProtection="1">
      <alignment horizontal="center" vertical="center" wrapText="1" justifyLastLine="1"/>
    </xf>
    <xf numFmtId="0" fontId="11" fillId="0" borderId="14" xfId="0" applyFont="1" applyFill="1" applyBorder="1" applyAlignment="1" applyProtection="1">
      <alignment horizontal="center" vertical="center" wrapText="1" justifyLastLine="1"/>
    </xf>
    <xf numFmtId="0" fontId="11" fillId="0" borderId="3" xfId="0" applyFont="1" applyFill="1" applyBorder="1" applyAlignment="1" applyProtection="1">
      <alignment horizontal="center" vertical="center" wrapText="1" justifyLastLine="1"/>
    </xf>
    <xf numFmtId="0" fontId="11" fillId="4" borderId="9" xfId="0" applyFont="1" applyFill="1" applyBorder="1" applyAlignment="1" applyProtection="1">
      <alignment horizontal="center" vertical="center" wrapText="1"/>
    </xf>
    <xf numFmtId="0" fontId="11" fillId="0" borderId="24" xfId="0" applyFont="1" applyFill="1" applyBorder="1" applyAlignment="1" applyProtection="1">
      <alignment horizontal="center" vertical="center"/>
    </xf>
    <xf numFmtId="0" fontId="11" fillId="0" borderId="25" xfId="0" applyFont="1" applyFill="1" applyBorder="1" applyAlignment="1" applyProtection="1">
      <alignment horizontal="center" vertical="center"/>
    </xf>
    <xf numFmtId="0" fontId="11" fillId="4" borderId="2" xfId="0" applyFont="1" applyFill="1" applyBorder="1" applyAlignment="1" applyProtection="1">
      <alignment horizontal="center" wrapText="1"/>
    </xf>
    <xf numFmtId="0" fontId="11" fillId="4" borderId="9" xfId="0" applyFont="1" applyFill="1" applyBorder="1" applyAlignment="1" applyProtection="1">
      <alignment horizontal="center" wrapText="1"/>
    </xf>
    <xf numFmtId="0" fontId="11" fillId="0" borderId="9" xfId="0" applyFont="1" applyBorder="1" applyAlignment="1" applyProtection="1">
      <alignment horizontal="center" vertical="center" textRotation="255" wrapText="1"/>
    </xf>
    <xf numFmtId="0" fontId="11" fillId="0" borderId="9" xfId="0" applyFont="1" applyFill="1" applyBorder="1" applyAlignment="1" applyProtection="1">
      <alignment horizontal="distributed" vertical="center" wrapText="1" justifyLastLine="1"/>
    </xf>
    <xf numFmtId="0" fontId="11" fillId="0" borderId="10" xfId="0" applyFont="1" applyFill="1" applyBorder="1" applyAlignment="1" applyProtection="1">
      <alignment horizontal="distributed" vertical="center" wrapText="1" justifyLastLine="1"/>
    </xf>
    <xf numFmtId="0" fontId="3" fillId="0" borderId="9" xfId="0" applyFont="1" applyFill="1" applyBorder="1" applyAlignment="1" applyProtection="1">
      <alignment horizontal="center" vertical="center" wrapText="1"/>
    </xf>
    <xf numFmtId="0" fontId="11" fillId="0" borderId="9" xfId="0" applyFont="1" applyBorder="1" applyAlignment="1" applyProtection="1">
      <alignment horizontal="center" vertical="center" textRotation="255" wrapText="1" justifyLastLine="1"/>
    </xf>
    <xf numFmtId="0" fontId="11" fillId="0" borderId="9" xfId="0" applyFont="1" applyFill="1" applyBorder="1" applyAlignment="1" applyProtection="1">
      <alignment horizontal="center" vertical="center" wrapText="1"/>
    </xf>
    <xf numFmtId="0" fontId="11" fillId="0" borderId="10" xfId="0" applyFont="1" applyFill="1" applyBorder="1" applyAlignment="1" applyProtection="1">
      <alignment horizontal="center" vertical="center" wrapText="1"/>
    </xf>
    <xf numFmtId="0" fontId="11" fillId="4" borderId="24" xfId="0" applyFont="1" applyFill="1" applyBorder="1" applyAlignment="1" applyProtection="1">
      <alignment horizontal="center" vertical="center" textRotation="255" shrinkToFit="1"/>
    </xf>
    <xf numFmtId="0" fontId="11" fillId="4" borderId="4" xfId="0" applyFont="1" applyFill="1" applyBorder="1" applyAlignment="1" applyProtection="1">
      <alignment horizontal="center" vertical="center" textRotation="255" shrinkToFit="1"/>
    </xf>
    <xf numFmtId="0" fontId="11" fillId="4" borderId="12" xfId="0" applyFont="1" applyFill="1" applyBorder="1" applyAlignment="1" applyProtection="1">
      <alignment horizontal="center" vertical="center" textRotation="255" shrinkToFit="1"/>
    </xf>
    <xf numFmtId="0" fontId="11" fillId="4" borderId="1" xfId="0" applyFont="1" applyFill="1" applyBorder="1" applyAlignment="1" applyProtection="1">
      <alignment horizontal="center" vertical="center" textRotation="255" shrinkToFit="1"/>
    </xf>
    <xf numFmtId="0" fontId="11" fillId="4" borderId="14" xfId="0" applyFont="1" applyFill="1" applyBorder="1" applyAlignment="1" applyProtection="1">
      <alignment horizontal="center" vertical="center" textRotation="255" shrinkToFit="1"/>
    </xf>
    <xf numFmtId="0" fontId="11" fillId="4" borderId="7" xfId="0" applyFont="1" applyFill="1" applyBorder="1" applyAlignment="1" applyProtection="1">
      <alignment horizontal="center" vertical="center" textRotation="255" shrinkToFit="1"/>
    </xf>
    <xf numFmtId="178" fontId="3" fillId="0" borderId="18" xfId="0" applyNumberFormat="1" applyFont="1" applyFill="1" applyBorder="1" applyAlignment="1" applyProtection="1">
      <alignment horizontal="center" vertical="center" wrapText="1" justifyLastLine="1"/>
    </xf>
    <xf numFmtId="178" fontId="11" fillId="0" borderId="18" xfId="0" applyNumberFormat="1" applyFont="1" applyFill="1" applyBorder="1" applyAlignment="1" applyProtection="1">
      <alignment horizontal="center" vertical="center" wrapText="1" justifyLastLine="1"/>
    </xf>
    <xf numFmtId="182" fontId="32" fillId="0" borderId="18" xfId="0" applyNumberFormat="1" applyFont="1" applyFill="1" applyBorder="1" applyAlignment="1" applyProtection="1">
      <alignment horizontal="center" vertical="center" wrapText="1" justifyLastLine="1"/>
    </xf>
    <xf numFmtId="182" fontId="32" fillId="0" borderId="2" xfId="0" applyNumberFormat="1" applyFont="1" applyFill="1" applyBorder="1" applyAlignment="1" applyProtection="1">
      <alignment horizontal="center" vertical="center" wrapText="1" justifyLastLine="1"/>
    </xf>
    <xf numFmtId="182" fontId="32" fillId="0" borderId="10" xfId="0" applyNumberFormat="1" applyFont="1" applyFill="1" applyBorder="1" applyAlignment="1" applyProtection="1">
      <alignment horizontal="center" vertical="center" wrapText="1" justifyLastLine="1"/>
    </xf>
    <xf numFmtId="0" fontId="11" fillId="0" borderId="9" xfId="0" applyFont="1" applyBorder="1" applyAlignment="1" applyProtection="1">
      <alignment horizontal="center" vertical="center" wrapText="1" justifyLastLine="1"/>
    </xf>
    <xf numFmtId="5" fontId="3" fillId="0" borderId="9" xfId="0" applyNumberFormat="1"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xf>
    <xf numFmtId="0" fontId="11" fillId="0" borderId="10"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11" fillId="0" borderId="12" xfId="0" applyFont="1" applyFill="1" applyBorder="1" applyAlignment="1" applyProtection="1">
      <alignment horizontal="center" vertical="center" textRotation="255" wrapText="1"/>
    </xf>
    <xf numFmtId="0" fontId="11" fillId="0" borderId="0" xfId="0" applyFont="1" applyFill="1" applyBorder="1" applyAlignment="1" applyProtection="1">
      <alignment horizontal="center" vertical="center" textRotation="255" wrapText="1"/>
    </xf>
    <xf numFmtId="0" fontId="11" fillId="0" borderId="1" xfId="0" applyFont="1" applyFill="1" applyBorder="1" applyAlignment="1" applyProtection="1">
      <alignment horizontal="center" vertical="center" textRotation="255" wrapText="1"/>
    </xf>
    <xf numFmtId="0" fontId="11" fillId="0" borderId="21" xfId="0" applyFont="1" applyFill="1" applyBorder="1" applyAlignment="1" applyProtection="1">
      <alignment horizontal="distributed" vertical="center" wrapText="1" justifyLastLine="1"/>
    </xf>
    <xf numFmtId="0" fontId="3" fillId="0" borderId="21" xfId="0" applyFont="1" applyFill="1" applyBorder="1" applyAlignment="1" applyProtection="1">
      <alignment horizontal="center" vertical="center" wrapText="1"/>
    </xf>
    <xf numFmtId="0" fontId="3" fillId="10" borderId="53" xfId="0" applyFont="1" applyFill="1" applyBorder="1" applyAlignment="1" applyProtection="1">
      <alignment horizontal="center" vertical="center"/>
      <protection locked="0"/>
    </xf>
    <xf numFmtId="0" fontId="3" fillId="10" borderId="96" xfId="0" applyFont="1" applyFill="1" applyBorder="1" applyAlignment="1" applyProtection="1">
      <alignment horizontal="center" vertical="center"/>
      <protection locked="0"/>
    </xf>
    <xf numFmtId="0" fontId="11" fillId="0" borderId="24" xfId="0" applyFont="1" applyBorder="1" applyAlignment="1" applyProtection="1">
      <alignment horizontal="left" vertical="center" wrapText="1"/>
    </xf>
    <xf numFmtId="0" fontId="11" fillId="0" borderId="25" xfId="0" applyFont="1" applyBorder="1" applyAlignment="1" applyProtection="1">
      <alignment horizontal="left" vertical="center" wrapText="1"/>
    </xf>
    <xf numFmtId="0" fontId="11" fillId="0" borderId="14" xfId="0" applyFont="1" applyBorder="1" applyAlignment="1" applyProtection="1">
      <alignment horizontal="left" vertical="center" wrapText="1"/>
    </xf>
    <xf numFmtId="0" fontId="11" fillId="0" borderId="3" xfId="0" applyFont="1" applyBorder="1" applyAlignment="1" applyProtection="1">
      <alignment horizontal="left" vertical="center" wrapText="1"/>
    </xf>
    <xf numFmtId="0" fontId="11" fillId="0" borderId="10" xfId="0" applyFont="1" applyBorder="1" applyAlignment="1" applyProtection="1">
      <alignment horizontal="left" vertical="center"/>
    </xf>
    <xf numFmtId="0" fontId="11" fillId="0" borderId="18" xfId="0" applyFont="1" applyBorder="1" applyAlignment="1" applyProtection="1">
      <alignment horizontal="left" vertical="center"/>
    </xf>
    <xf numFmtId="0" fontId="11" fillId="0" borderId="18" xfId="0" applyFont="1" applyBorder="1" applyAlignment="1" applyProtection="1">
      <alignment horizontal="center" vertical="center"/>
    </xf>
    <xf numFmtId="0" fontId="11" fillId="0" borderId="24" xfId="0" applyFont="1" applyBorder="1" applyAlignment="1" applyProtection="1">
      <alignment horizontal="center" vertical="center" textRotation="255" wrapText="1"/>
    </xf>
    <xf numFmtId="0" fontId="3" fillId="10" borderId="91" xfId="0" applyFont="1" applyFill="1" applyBorder="1" applyAlignment="1" applyProtection="1">
      <alignment horizontal="center" vertical="center" wrapText="1"/>
      <protection locked="0"/>
    </xf>
    <xf numFmtId="0" fontId="3" fillId="10" borderId="73" xfId="0" applyFont="1" applyFill="1" applyBorder="1" applyAlignment="1" applyProtection="1">
      <alignment horizontal="center" vertical="center" wrapText="1"/>
      <protection locked="0"/>
    </xf>
    <xf numFmtId="0" fontId="3" fillId="10" borderId="77" xfId="0" applyFont="1" applyFill="1" applyBorder="1" applyAlignment="1" applyProtection="1">
      <alignment horizontal="center" vertical="center" wrapText="1"/>
      <protection locked="0"/>
    </xf>
    <xf numFmtId="0" fontId="3" fillId="10" borderId="0" xfId="0" applyFont="1" applyFill="1" applyBorder="1" applyAlignment="1" applyProtection="1">
      <alignment horizontal="center" vertical="center" wrapText="1"/>
      <protection locked="0"/>
    </xf>
    <xf numFmtId="0" fontId="3" fillId="10" borderId="75" xfId="0" applyFont="1" applyFill="1" applyBorder="1" applyAlignment="1" applyProtection="1">
      <alignment horizontal="center" vertical="center" wrapText="1"/>
      <protection locked="0"/>
    </xf>
    <xf numFmtId="0" fontId="11" fillId="4" borderId="18" xfId="0" applyFont="1" applyFill="1" applyBorder="1" applyAlignment="1" applyProtection="1">
      <alignment horizontal="center" vertical="center"/>
      <protection locked="0"/>
    </xf>
    <xf numFmtId="0" fontId="3" fillId="4" borderId="18" xfId="0" applyFont="1" applyFill="1" applyBorder="1" applyAlignment="1" applyProtection="1">
      <alignment horizontal="center" vertical="center" shrinkToFit="1"/>
    </xf>
    <xf numFmtId="0" fontId="3" fillId="4" borderId="72" xfId="0" applyFont="1" applyFill="1" applyBorder="1" applyAlignment="1" applyProtection="1">
      <alignment horizontal="center" vertical="center" shrinkToFit="1"/>
    </xf>
    <xf numFmtId="0" fontId="3" fillId="10" borderId="18" xfId="0" applyFont="1" applyFill="1" applyBorder="1" applyAlignment="1" applyProtection="1">
      <alignment horizontal="center" vertical="center" shrinkToFit="1"/>
      <protection locked="0"/>
    </xf>
    <xf numFmtId="0" fontId="11" fillId="4" borderId="18" xfId="0" applyFont="1" applyFill="1" applyBorder="1" applyAlignment="1" applyProtection="1">
      <alignment horizontal="center" vertical="center" wrapText="1"/>
    </xf>
    <xf numFmtId="0" fontId="3" fillId="0" borderId="24" xfId="0" applyFont="1" applyFill="1" applyBorder="1" applyAlignment="1" applyProtection="1">
      <alignment horizontal="left" vertical="top" wrapText="1"/>
    </xf>
    <xf numFmtId="0" fontId="3" fillId="0" borderId="25" xfId="0" applyFont="1" applyFill="1" applyBorder="1" applyAlignment="1" applyProtection="1">
      <alignment horizontal="left" vertical="top" wrapText="1"/>
    </xf>
    <xf numFmtId="0" fontId="3" fillId="0" borderId="4" xfId="0" applyFont="1" applyFill="1" applyBorder="1" applyAlignment="1" applyProtection="1">
      <alignment horizontal="left" vertical="top" wrapText="1"/>
    </xf>
    <xf numFmtId="0" fontId="3" fillId="0" borderId="12"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1" xfId="0" applyFont="1" applyFill="1" applyBorder="1" applyAlignment="1" applyProtection="1">
      <alignment horizontal="left" vertical="top" wrapText="1"/>
    </xf>
    <xf numFmtId="0" fontId="3" fillId="0" borderId="14" xfId="0" applyFont="1" applyFill="1" applyBorder="1" applyAlignment="1" applyProtection="1">
      <alignment horizontal="left" vertical="top" wrapText="1"/>
    </xf>
    <xf numFmtId="0" fontId="3" fillId="0" borderId="3" xfId="0" applyFont="1" applyFill="1" applyBorder="1" applyAlignment="1" applyProtection="1">
      <alignment horizontal="left" vertical="top" wrapText="1"/>
    </xf>
    <xf numFmtId="0" fontId="3" fillId="0" borderId="7" xfId="0" applyFont="1" applyFill="1" applyBorder="1" applyAlignment="1" applyProtection="1">
      <alignment horizontal="left" vertical="top" wrapText="1"/>
    </xf>
    <xf numFmtId="0" fontId="3" fillId="0" borderId="24" xfId="0" applyFont="1" applyFill="1" applyBorder="1" applyAlignment="1" applyProtection="1">
      <alignment horizontal="center" vertical="center" wrapText="1"/>
    </xf>
    <xf numFmtId="0" fontId="3" fillId="0" borderId="25"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10" borderId="97" xfId="0" applyFont="1" applyFill="1" applyBorder="1" applyAlignment="1" applyProtection="1">
      <alignment horizontal="center" vertical="center"/>
      <protection locked="0"/>
    </xf>
    <xf numFmtId="0" fontId="11" fillId="4" borderId="2" xfId="0" applyFont="1" applyFill="1" applyBorder="1" applyAlignment="1" applyProtection="1">
      <alignment horizontal="center" vertical="center"/>
    </xf>
    <xf numFmtId="0" fontId="11" fillId="4" borderId="9" xfId="0" applyFont="1" applyFill="1" applyBorder="1" applyAlignment="1" applyProtection="1">
      <alignment horizontal="center" vertical="center"/>
    </xf>
    <xf numFmtId="0" fontId="11" fillId="4" borderId="98" xfId="0" applyFont="1" applyFill="1" applyBorder="1" applyAlignment="1" applyProtection="1">
      <alignment horizontal="center" vertical="center"/>
    </xf>
    <xf numFmtId="0" fontId="11" fillId="4" borderId="99" xfId="0" applyFont="1" applyFill="1" applyBorder="1" applyAlignment="1" applyProtection="1">
      <alignment horizontal="center" vertical="center"/>
    </xf>
    <xf numFmtId="0" fontId="11" fillId="4" borderId="81" xfId="0" applyFont="1" applyFill="1" applyBorder="1" applyAlignment="1" applyProtection="1">
      <alignment horizontal="center" vertical="center"/>
    </xf>
    <xf numFmtId="0" fontId="11" fillId="4" borderId="100" xfId="0" applyFont="1" applyFill="1" applyBorder="1" applyAlignment="1" applyProtection="1">
      <alignment horizontal="center" vertical="center"/>
    </xf>
    <xf numFmtId="0" fontId="3" fillId="10" borderId="2" xfId="0" applyFont="1" applyFill="1" applyBorder="1" applyAlignment="1" applyProtection="1">
      <alignment horizontal="center" vertical="center"/>
      <protection locked="0"/>
    </xf>
    <xf numFmtId="0" fontId="3" fillId="10" borderId="101" xfId="0" applyFont="1" applyFill="1" applyBorder="1" applyAlignment="1" applyProtection="1">
      <alignment horizontal="center" vertical="center"/>
      <protection locked="0"/>
    </xf>
    <xf numFmtId="0" fontId="3" fillId="4" borderId="102" xfId="0" applyFont="1" applyFill="1" applyBorder="1" applyAlignment="1" applyProtection="1">
      <alignment horizontal="center" vertical="center"/>
    </xf>
    <xf numFmtId="0" fontId="3" fillId="4" borderId="103" xfId="0" applyFont="1" applyFill="1" applyBorder="1" applyAlignment="1" applyProtection="1">
      <alignment horizontal="center" vertical="center"/>
    </xf>
    <xf numFmtId="0" fontId="3" fillId="4" borderId="104" xfId="0" applyFont="1" applyFill="1" applyBorder="1" applyAlignment="1" applyProtection="1">
      <alignment horizontal="center" vertical="center"/>
    </xf>
    <xf numFmtId="0" fontId="11" fillId="4" borderId="105" xfId="0" applyFont="1" applyFill="1" applyBorder="1" applyAlignment="1" applyProtection="1">
      <alignment horizontal="center" vertical="center"/>
    </xf>
    <xf numFmtId="0" fontId="11" fillId="4" borderId="18" xfId="0" applyFont="1" applyFill="1" applyBorder="1" applyAlignment="1" applyProtection="1">
      <alignment horizontal="center" vertical="center"/>
    </xf>
    <xf numFmtId="0" fontId="3" fillId="10" borderId="98" xfId="0" applyFont="1" applyFill="1" applyBorder="1" applyAlignment="1" applyProtection="1">
      <alignment horizontal="center" vertical="center"/>
      <protection locked="0"/>
    </xf>
    <xf numFmtId="0" fontId="3" fillId="10" borderId="10" xfId="0" applyFont="1" applyFill="1" applyBorder="1" applyAlignment="1" applyProtection="1">
      <alignment horizontal="center" vertical="center"/>
      <protection locked="0"/>
    </xf>
    <xf numFmtId="0" fontId="11" fillId="0" borderId="9" xfId="0" applyFont="1" applyFill="1" applyBorder="1" applyAlignment="1" applyProtection="1">
      <alignment horizontal="center" vertical="center" textRotation="255" wrapText="1"/>
    </xf>
    <xf numFmtId="0" fontId="11" fillId="0" borderId="9" xfId="0" applyFont="1" applyFill="1" applyBorder="1" applyAlignment="1" applyProtection="1">
      <alignment horizontal="center" vertical="center" wrapText="1" justifyLastLine="1"/>
    </xf>
    <xf numFmtId="0" fontId="11" fillId="0" borderId="9" xfId="0" applyFont="1" applyFill="1" applyBorder="1" applyAlignment="1" applyProtection="1">
      <alignment horizontal="center" vertical="center" textRotation="255" wrapText="1" justifyLastLine="1"/>
    </xf>
    <xf numFmtId="0" fontId="11" fillId="0" borderId="24" xfId="0" applyFont="1" applyFill="1" applyBorder="1" applyAlignment="1" applyProtection="1">
      <alignment horizontal="center" vertical="center" textRotation="255" shrinkToFit="1"/>
    </xf>
    <xf numFmtId="0" fontId="11" fillId="0" borderId="4" xfId="0" applyFont="1" applyFill="1" applyBorder="1" applyAlignment="1" applyProtection="1">
      <alignment horizontal="center" vertical="center" textRotation="255" shrinkToFit="1"/>
    </xf>
    <xf numFmtId="0" fontId="11" fillId="0" borderId="12" xfId="0" applyFont="1" applyFill="1" applyBorder="1" applyAlignment="1" applyProtection="1">
      <alignment horizontal="center" vertical="center" textRotation="255" shrinkToFit="1"/>
    </xf>
    <xf numFmtId="0" fontId="11" fillId="0" borderId="1" xfId="0" applyFont="1" applyFill="1" applyBorder="1" applyAlignment="1" applyProtection="1">
      <alignment horizontal="center" vertical="center" textRotation="255" shrinkToFit="1"/>
    </xf>
    <xf numFmtId="0" fontId="11" fillId="0" borderId="14" xfId="0" applyFont="1" applyFill="1" applyBorder="1" applyAlignment="1" applyProtection="1">
      <alignment horizontal="center" vertical="center" textRotation="255" shrinkToFit="1"/>
    </xf>
    <xf numFmtId="0" fontId="11" fillId="0" borderId="7" xfId="0" applyFont="1" applyFill="1" applyBorder="1" applyAlignment="1" applyProtection="1">
      <alignment horizontal="center" vertical="center" textRotation="255" shrinkToFit="1"/>
    </xf>
    <xf numFmtId="0" fontId="11" fillId="0" borderId="2" xfId="0" applyFont="1" applyFill="1" applyBorder="1" applyAlignment="1" applyProtection="1">
      <alignment horizontal="center" wrapText="1"/>
    </xf>
    <xf numFmtId="0" fontId="11" fillId="0" borderId="9" xfId="0" applyFont="1" applyFill="1" applyBorder="1" applyAlignment="1" applyProtection="1">
      <alignment horizontal="center" wrapText="1"/>
    </xf>
    <xf numFmtId="0" fontId="11" fillId="0" borderId="12" xfId="0" applyFont="1" applyBorder="1" applyAlignment="1" applyProtection="1">
      <alignment horizontal="center" vertical="center" textRotation="255" wrapText="1"/>
    </xf>
    <xf numFmtId="0" fontId="11" fillId="0" borderId="0" xfId="0" applyFont="1" applyBorder="1" applyAlignment="1" applyProtection="1">
      <alignment horizontal="center" vertical="center" textRotation="255" wrapText="1"/>
    </xf>
    <xf numFmtId="0" fontId="11" fillId="0" borderId="1" xfId="0" applyFont="1" applyBorder="1" applyAlignment="1" applyProtection="1">
      <alignment horizontal="center" vertical="center" textRotation="255" wrapText="1"/>
    </xf>
    <xf numFmtId="0" fontId="11" fillId="0" borderId="0" xfId="5" applyFont="1" applyAlignment="1">
      <alignment horizontal="center" vertical="center"/>
    </xf>
    <xf numFmtId="0" fontId="15" fillId="0" borderId="0" xfId="5" applyFont="1" applyAlignment="1">
      <alignment horizontal="center" vertical="center"/>
    </xf>
    <xf numFmtId="0" fontId="3" fillId="4" borderId="3" xfId="5" applyFont="1" applyFill="1" applyBorder="1" applyAlignment="1" applyProtection="1">
      <alignment horizontal="center" vertical="center" shrinkToFit="1"/>
    </xf>
    <xf numFmtId="0" fontId="11" fillId="0" borderId="9" xfId="5" applyFont="1" applyBorder="1" applyAlignment="1">
      <alignment horizontal="center" vertical="center" wrapText="1"/>
    </xf>
    <xf numFmtId="0" fontId="11" fillId="0" borderId="10" xfId="5" applyFont="1" applyBorder="1" applyAlignment="1">
      <alignment horizontal="center" vertical="center" wrapText="1"/>
    </xf>
    <xf numFmtId="0" fontId="3" fillId="10" borderId="26" xfId="5" applyFont="1" applyFill="1" applyBorder="1" applyAlignment="1" applyProtection="1">
      <alignment horizontal="center" vertical="center" wrapText="1"/>
      <protection locked="0"/>
    </xf>
    <xf numFmtId="0" fontId="3" fillId="10" borderId="76" xfId="5" applyFont="1" applyFill="1" applyBorder="1" applyAlignment="1" applyProtection="1">
      <alignment horizontal="center" vertical="center" wrapText="1"/>
      <protection locked="0"/>
    </xf>
    <xf numFmtId="0" fontId="3" fillId="10" borderId="27" xfId="5" applyFont="1" applyFill="1" applyBorder="1" applyAlignment="1" applyProtection="1">
      <alignment horizontal="center" vertical="center" wrapText="1"/>
      <protection locked="0"/>
    </xf>
    <xf numFmtId="0" fontId="3" fillId="10" borderId="60" xfId="5" applyFont="1" applyFill="1" applyBorder="1" applyAlignment="1" applyProtection="1">
      <alignment horizontal="center" vertical="center" wrapText="1"/>
      <protection locked="0"/>
    </xf>
    <xf numFmtId="0" fontId="3" fillId="10" borderId="51" xfId="5" applyFont="1" applyFill="1" applyBorder="1" applyAlignment="1" applyProtection="1">
      <alignment horizontal="center" vertical="center" wrapText="1"/>
      <protection locked="0"/>
    </xf>
    <xf numFmtId="0" fontId="3" fillId="10" borderId="106" xfId="5" applyFont="1" applyFill="1" applyBorder="1" applyAlignment="1" applyProtection="1">
      <alignment horizontal="center" vertical="center" wrapText="1"/>
      <protection locked="0"/>
    </xf>
    <xf numFmtId="0" fontId="11" fillId="0" borderId="2" xfId="5" applyFont="1" applyBorder="1" applyAlignment="1">
      <alignment horizontal="left" vertical="center" wrapText="1"/>
    </xf>
    <xf numFmtId="0" fontId="11" fillId="0" borderId="9" xfId="5" applyFont="1" applyBorder="1" applyAlignment="1">
      <alignment horizontal="left" vertical="center" wrapText="1"/>
    </xf>
    <xf numFmtId="0" fontId="11" fillId="0" borderId="4" xfId="5" applyFont="1" applyBorder="1" applyAlignment="1">
      <alignment horizontal="left" vertical="center" wrapText="1"/>
    </xf>
    <xf numFmtId="0" fontId="11" fillId="0" borderId="51" xfId="5" applyFont="1" applyBorder="1" applyAlignment="1">
      <alignment horizontal="left" vertical="center" wrapText="1"/>
    </xf>
    <xf numFmtId="0" fontId="3" fillId="10" borderId="34" xfId="5" applyFont="1" applyFill="1" applyBorder="1" applyAlignment="1" applyProtection="1">
      <alignment horizontal="center" vertical="center" wrapText="1"/>
      <protection locked="0"/>
    </xf>
    <xf numFmtId="0" fontId="3" fillId="10" borderId="23" xfId="5" applyFont="1" applyFill="1" applyBorder="1" applyAlignment="1" applyProtection="1">
      <alignment horizontal="center" vertical="center" wrapText="1"/>
      <protection locked="0"/>
    </xf>
    <xf numFmtId="0" fontId="3" fillId="10" borderId="35" xfId="5" applyFont="1" applyFill="1" applyBorder="1" applyAlignment="1" applyProtection="1">
      <alignment horizontal="center" vertical="center" wrapText="1"/>
      <protection locked="0"/>
    </xf>
    <xf numFmtId="0" fontId="3" fillId="10" borderId="16" xfId="5" applyFont="1" applyFill="1" applyBorder="1" applyAlignment="1" applyProtection="1">
      <alignment horizontal="center" vertical="center" wrapText="1"/>
      <protection locked="0"/>
    </xf>
    <xf numFmtId="0" fontId="3" fillId="10" borderId="19" xfId="5" applyFont="1" applyFill="1" applyBorder="1" applyAlignment="1" applyProtection="1">
      <alignment horizontal="center" vertical="center" wrapText="1"/>
      <protection locked="0"/>
    </xf>
    <xf numFmtId="0" fontId="3" fillId="10" borderId="28" xfId="5" applyFont="1" applyFill="1" applyBorder="1" applyAlignment="1" applyProtection="1">
      <alignment horizontal="center" vertical="center" wrapText="1"/>
      <protection locked="0"/>
    </xf>
    <xf numFmtId="0" fontId="11" fillId="0" borderId="8" xfId="5" applyFont="1" applyBorder="1" applyAlignment="1">
      <alignment horizontal="left" vertical="center" wrapText="1"/>
    </xf>
    <xf numFmtId="0" fontId="11" fillId="0" borderId="23" xfId="5" applyFont="1" applyBorder="1" applyAlignment="1">
      <alignment horizontal="left" vertical="center" wrapText="1"/>
    </xf>
    <xf numFmtId="0" fontId="11" fillId="0" borderId="43" xfId="5" applyFont="1" applyBorder="1" applyAlignment="1">
      <alignment horizontal="left" vertical="center" wrapText="1"/>
    </xf>
    <xf numFmtId="0" fontId="11" fillId="0" borderId="19" xfId="5" applyFont="1" applyBorder="1" applyAlignment="1">
      <alignment horizontal="left" vertical="center" wrapText="1"/>
    </xf>
    <xf numFmtId="0" fontId="3" fillId="10" borderId="31" xfId="5" applyFont="1" applyFill="1" applyBorder="1" applyAlignment="1" applyProtection="1">
      <alignment horizontal="center" vertical="center" wrapText="1"/>
      <protection locked="0"/>
    </xf>
    <xf numFmtId="0" fontId="3" fillId="10" borderId="21" xfId="5" applyFont="1" applyFill="1" applyBorder="1" applyAlignment="1" applyProtection="1">
      <alignment horizontal="center" vertical="center" wrapText="1"/>
      <protection locked="0"/>
    </xf>
    <xf numFmtId="0" fontId="3" fillId="10" borderId="32" xfId="5" applyFont="1" applyFill="1" applyBorder="1" applyAlignment="1" applyProtection="1">
      <alignment horizontal="center" vertical="center" wrapText="1"/>
      <protection locked="0"/>
    </xf>
    <xf numFmtId="0" fontId="3" fillId="10" borderId="80" xfId="5" applyFont="1" applyFill="1" applyBorder="1" applyAlignment="1" applyProtection="1">
      <alignment horizontal="center" vertical="center" wrapText="1"/>
      <protection locked="0"/>
    </xf>
    <xf numFmtId="0" fontId="3" fillId="10" borderId="81" xfId="5" applyFont="1" applyFill="1" applyBorder="1" applyAlignment="1" applyProtection="1">
      <alignment horizontal="center" vertical="center" wrapText="1"/>
      <protection locked="0"/>
    </xf>
    <xf numFmtId="0" fontId="3" fillId="10" borderId="82" xfId="5" applyFont="1" applyFill="1" applyBorder="1" applyAlignment="1" applyProtection="1">
      <alignment horizontal="center" vertical="center" wrapText="1"/>
      <protection locked="0"/>
    </xf>
    <xf numFmtId="0" fontId="11" fillId="0" borderId="7" xfId="5" applyFont="1" applyBorder="1" applyAlignment="1">
      <alignment horizontal="left" vertical="center" wrapText="1"/>
    </xf>
    <xf numFmtId="0" fontId="11" fillId="0" borderId="21" xfId="5" applyFont="1" applyBorder="1" applyAlignment="1">
      <alignment horizontal="left" vertical="center" wrapText="1"/>
    </xf>
    <xf numFmtId="0" fontId="11" fillId="0" borderId="9" xfId="5" applyFont="1" applyBorder="1" applyAlignment="1" applyProtection="1">
      <alignment horizontal="center" vertical="center" wrapText="1" justifyLastLine="1"/>
    </xf>
    <xf numFmtId="0" fontId="11" fillId="0" borderId="10" xfId="5" applyFont="1" applyBorder="1" applyAlignment="1" applyProtection="1">
      <alignment horizontal="center" vertical="center" wrapText="1" justifyLastLine="1"/>
    </xf>
    <xf numFmtId="0" fontId="3" fillId="10" borderId="24" xfId="5" applyFont="1" applyFill="1" applyBorder="1" applyAlignment="1" applyProtection="1">
      <alignment horizontal="center" vertical="center" wrapText="1"/>
      <protection locked="0"/>
    </xf>
    <xf numFmtId="0" fontId="11" fillId="10" borderId="25" xfId="5" applyFont="1" applyFill="1" applyBorder="1" applyAlignment="1" applyProtection="1">
      <alignment horizontal="center" vertical="center" wrapText="1"/>
      <protection locked="0"/>
    </xf>
    <xf numFmtId="0" fontId="11" fillId="10" borderId="4" xfId="5" applyFont="1" applyFill="1" applyBorder="1" applyAlignment="1" applyProtection="1">
      <alignment horizontal="center" vertical="center" wrapText="1"/>
      <protection locked="0"/>
    </xf>
    <xf numFmtId="0" fontId="11" fillId="10" borderId="14" xfId="5" applyFont="1" applyFill="1" applyBorder="1" applyAlignment="1" applyProtection="1">
      <alignment horizontal="center" vertical="center" wrapText="1"/>
      <protection locked="0"/>
    </xf>
    <xf numFmtId="0" fontId="11" fillId="10" borderId="3" xfId="5" applyFont="1" applyFill="1" applyBorder="1" applyAlignment="1" applyProtection="1">
      <alignment horizontal="center" vertical="center" wrapText="1"/>
      <protection locked="0"/>
    </xf>
    <xf numFmtId="0" fontId="11" fillId="10" borderId="7" xfId="5" applyFont="1" applyFill="1" applyBorder="1" applyAlignment="1" applyProtection="1">
      <alignment horizontal="center" vertical="center" wrapText="1"/>
      <protection locked="0"/>
    </xf>
    <xf numFmtId="0" fontId="11" fillId="0" borderId="12" xfId="5" applyFont="1" applyBorder="1" applyAlignment="1" applyProtection="1">
      <alignment horizontal="center" vertical="center" textRotation="255" wrapText="1"/>
    </xf>
    <xf numFmtId="0" fontId="11" fillId="0" borderId="0" xfId="5" applyFont="1" applyBorder="1" applyAlignment="1" applyProtection="1">
      <alignment horizontal="center" vertical="center" textRotation="255" wrapText="1"/>
    </xf>
    <xf numFmtId="0" fontId="11" fillId="0" borderId="1" xfId="5" applyFont="1" applyBorder="1" applyAlignment="1" applyProtection="1">
      <alignment horizontal="center" vertical="center" textRotation="255" wrapText="1"/>
    </xf>
    <xf numFmtId="0" fontId="11" fillId="0" borderId="21" xfId="5" applyFont="1" applyBorder="1" applyAlignment="1" applyProtection="1">
      <alignment horizontal="distributed" vertical="center" wrapText="1" justifyLastLine="1"/>
    </xf>
    <xf numFmtId="0" fontId="11" fillId="0" borderId="14" xfId="5" applyFont="1" applyBorder="1" applyAlignment="1" applyProtection="1">
      <alignment horizontal="distributed" vertical="center" wrapText="1" justifyLastLine="1"/>
    </xf>
    <xf numFmtId="0" fontId="11" fillId="0" borderId="9" xfId="5" applyFont="1" applyBorder="1" applyAlignment="1" applyProtection="1">
      <alignment horizontal="distributed" vertical="center" wrapText="1" justifyLastLine="1"/>
    </xf>
    <xf numFmtId="0" fontId="11" fillId="0" borderId="10" xfId="5" applyFont="1" applyBorder="1" applyAlignment="1" applyProtection="1">
      <alignment horizontal="distributed" vertical="center" wrapText="1" justifyLastLine="1"/>
    </xf>
    <xf numFmtId="0" fontId="11" fillId="4" borderId="24" xfId="5" applyFont="1" applyFill="1" applyBorder="1" applyAlignment="1" applyProtection="1">
      <alignment horizontal="center" vertical="center"/>
      <protection locked="0"/>
    </xf>
    <xf numFmtId="0" fontId="11" fillId="4" borderId="25" xfId="5" applyFont="1" applyFill="1" applyBorder="1" applyAlignment="1" applyProtection="1">
      <alignment horizontal="center" vertical="center"/>
      <protection locked="0"/>
    </xf>
    <xf numFmtId="0" fontId="11" fillId="4" borderId="14" xfId="5" applyFont="1" applyFill="1" applyBorder="1" applyAlignment="1" applyProtection="1">
      <alignment horizontal="center" vertical="center"/>
      <protection locked="0"/>
    </xf>
    <xf numFmtId="0" fontId="11" fillId="4" borderId="3" xfId="5" applyFont="1" applyFill="1" applyBorder="1" applyAlignment="1" applyProtection="1">
      <alignment horizontal="center" vertical="center"/>
      <protection locked="0"/>
    </xf>
    <xf numFmtId="0" fontId="3" fillId="10" borderId="25" xfId="5" applyFont="1" applyFill="1" applyBorder="1" applyAlignment="1" applyProtection="1">
      <alignment horizontal="center" vertical="center"/>
      <protection locked="0"/>
    </xf>
    <xf numFmtId="0" fontId="11" fillId="10" borderId="25" xfId="5" applyFont="1" applyFill="1" applyBorder="1" applyAlignment="1" applyProtection="1">
      <alignment horizontal="center" vertical="center"/>
      <protection locked="0"/>
    </xf>
    <xf numFmtId="0" fontId="11" fillId="10" borderId="3" xfId="5" applyFont="1" applyFill="1" applyBorder="1" applyAlignment="1" applyProtection="1">
      <alignment horizontal="center" vertical="center"/>
      <protection locked="0"/>
    </xf>
    <xf numFmtId="0" fontId="11" fillId="0" borderId="25" xfId="5" applyFont="1" applyBorder="1" applyAlignment="1" applyProtection="1">
      <alignment horizontal="center" vertical="center"/>
    </xf>
    <xf numFmtId="0" fontId="11" fillId="0" borderId="3" xfId="5" applyFont="1" applyBorder="1" applyAlignment="1" applyProtection="1">
      <alignment horizontal="center" vertical="center"/>
    </xf>
    <xf numFmtId="0" fontId="11" fillId="4" borderId="25" xfId="5" applyFont="1" applyFill="1" applyBorder="1" applyAlignment="1" applyProtection="1">
      <alignment horizontal="center" vertical="center" wrapText="1"/>
    </xf>
    <xf numFmtId="0" fontId="11" fillId="4" borderId="3" xfId="5" applyFont="1" applyFill="1" applyBorder="1" applyAlignment="1" applyProtection="1">
      <alignment horizontal="center" vertical="center" wrapText="1"/>
    </xf>
    <xf numFmtId="0" fontId="11" fillId="4" borderId="25" xfId="5" applyFont="1" applyFill="1" applyBorder="1" applyAlignment="1" applyProtection="1">
      <alignment horizontal="center" vertical="center"/>
    </xf>
    <xf numFmtId="0" fontId="11" fillId="4" borderId="3" xfId="5" applyFont="1" applyFill="1" applyBorder="1" applyAlignment="1" applyProtection="1">
      <alignment horizontal="center" vertical="center"/>
    </xf>
    <xf numFmtId="0" fontId="3" fillId="10" borderId="25" xfId="5" applyFont="1" applyFill="1" applyBorder="1" applyAlignment="1" applyProtection="1">
      <alignment horizontal="center" vertical="center" wrapText="1"/>
      <protection locked="0"/>
    </xf>
    <xf numFmtId="0" fontId="11" fillId="4" borderId="4" xfId="5" applyFont="1" applyFill="1" applyBorder="1" applyAlignment="1" applyProtection="1">
      <alignment horizontal="center" vertical="center"/>
    </xf>
    <xf numFmtId="0" fontId="11" fillId="4" borderId="7" xfId="5" applyFont="1" applyFill="1" applyBorder="1" applyAlignment="1" applyProtection="1">
      <alignment horizontal="center" vertical="center"/>
    </xf>
    <xf numFmtId="0" fontId="11" fillId="0" borderId="9" xfId="5" applyFont="1" applyBorder="1" applyAlignment="1" applyProtection="1">
      <alignment horizontal="center" vertical="center" wrapText="1"/>
    </xf>
    <xf numFmtId="0" fontId="11" fillId="0" borderId="10" xfId="5" applyFont="1" applyBorder="1" applyAlignment="1" applyProtection="1">
      <alignment horizontal="center" vertical="center" wrapText="1"/>
    </xf>
    <xf numFmtId="0" fontId="11" fillId="4" borderId="24" xfId="5" applyFont="1" applyFill="1" applyBorder="1" applyAlignment="1" applyProtection="1">
      <alignment horizontal="center" vertical="center" wrapText="1"/>
    </xf>
    <xf numFmtId="0" fontId="11" fillId="4" borderId="14" xfId="5" applyFont="1" applyFill="1" applyBorder="1" applyAlignment="1" applyProtection="1">
      <alignment horizontal="center" vertical="center" wrapText="1"/>
    </xf>
    <xf numFmtId="0" fontId="11" fillId="4" borderId="4" xfId="5" applyFont="1" applyFill="1" applyBorder="1" applyAlignment="1" applyProtection="1">
      <alignment horizontal="center" vertical="center" wrapText="1"/>
    </xf>
    <xf numFmtId="0" fontId="11" fillId="4" borderId="7" xfId="5" applyFont="1" applyFill="1" applyBorder="1" applyAlignment="1" applyProtection="1">
      <alignment horizontal="center" vertical="center" wrapText="1"/>
    </xf>
    <xf numFmtId="0" fontId="11" fillId="0" borderId="24" xfId="5" applyFont="1" applyBorder="1" applyAlignment="1" applyProtection="1">
      <alignment horizontal="center" vertical="center" wrapText="1" justifyLastLine="1"/>
    </xf>
    <xf numFmtId="0" fontId="11" fillId="0" borderId="25" xfId="5" applyFont="1" applyBorder="1" applyAlignment="1" applyProtection="1">
      <alignment horizontal="center" vertical="center" wrapText="1" justifyLastLine="1"/>
    </xf>
    <xf numFmtId="0" fontId="11" fillId="0" borderId="12" xfId="5" applyFont="1" applyBorder="1" applyAlignment="1" applyProtection="1">
      <alignment horizontal="center" vertical="center" wrapText="1" justifyLastLine="1"/>
    </xf>
    <xf numFmtId="0" fontId="11" fillId="0" borderId="0" xfId="5" applyFont="1" applyBorder="1" applyAlignment="1" applyProtection="1">
      <alignment horizontal="center" vertical="center" wrapText="1" justifyLastLine="1"/>
    </xf>
    <xf numFmtId="0" fontId="11" fillId="10" borderId="19" xfId="5" applyFont="1" applyFill="1" applyBorder="1" applyAlignment="1" applyProtection="1">
      <alignment horizontal="center" vertical="center" wrapText="1"/>
      <protection locked="0"/>
    </xf>
    <xf numFmtId="0" fontId="11" fillId="10" borderId="107" xfId="5" applyFont="1" applyFill="1" applyBorder="1" applyAlignment="1" applyProtection="1">
      <alignment horizontal="center" vertical="center" wrapText="1"/>
      <protection locked="0"/>
    </xf>
    <xf numFmtId="5" fontId="11" fillId="4" borderId="108" xfId="5" applyNumberFormat="1" applyFont="1" applyFill="1" applyBorder="1" applyAlignment="1" applyProtection="1">
      <alignment horizontal="left" vertical="center" wrapText="1" indent="1"/>
    </xf>
    <xf numFmtId="5" fontId="11" fillId="4" borderId="62" xfId="5" applyNumberFormat="1" applyFont="1" applyFill="1" applyBorder="1" applyAlignment="1" applyProtection="1">
      <alignment horizontal="left" vertical="center" wrapText="1" indent="1"/>
    </xf>
    <xf numFmtId="5" fontId="11" fillId="4" borderId="43" xfId="5" applyNumberFormat="1" applyFont="1" applyFill="1" applyBorder="1" applyAlignment="1" applyProtection="1">
      <alignment horizontal="left" vertical="center" wrapText="1" indent="1"/>
    </xf>
    <xf numFmtId="0" fontId="3" fillId="10" borderId="20" xfId="5" applyFont="1" applyFill="1" applyBorder="1" applyAlignment="1" applyProtection="1">
      <alignment horizontal="center" vertical="center" wrapText="1"/>
      <protection locked="0"/>
    </xf>
    <xf numFmtId="0" fontId="11" fillId="10" borderId="20" xfId="5" applyFont="1" applyFill="1" applyBorder="1" applyAlignment="1" applyProtection="1">
      <alignment horizontal="center" vertical="center" wrapText="1"/>
      <protection locked="0"/>
    </xf>
    <xf numFmtId="0" fontId="11" fillId="10" borderId="109" xfId="5" applyFont="1" applyFill="1" applyBorder="1" applyAlignment="1" applyProtection="1">
      <alignment horizontal="center" vertical="center" wrapText="1"/>
      <protection locked="0"/>
    </xf>
    <xf numFmtId="5" fontId="11" fillId="4" borderId="110" xfId="5" applyNumberFormat="1" applyFont="1" applyFill="1" applyBorder="1" applyAlignment="1" applyProtection="1">
      <alignment horizontal="left" vertical="center" wrapText="1" indent="1"/>
    </xf>
    <xf numFmtId="5" fontId="11" fillId="4" borderId="6" xfId="5" applyNumberFormat="1" applyFont="1" applyFill="1" applyBorder="1" applyAlignment="1" applyProtection="1">
      <alignment horizontal="left" vertical="center" wrapText="1" indent="1"/>
    </xf>
    <xf numFmtId="0" fontId="11" fillId="10" borderId="21" xfId="5" applyFont="1" applyFill="1" applyBorder="1" applyAlignment="1" applyProtection="1">
      <alignment horizontal="center" vertical="center" wrapText="1"/>
      <protection locked="0"/>
    </xf>
    <xf numFmtId="0" fontId="11" fillId="10" borderId="111" xfId="5" applyFont="1" applyFill="1" applyBorder="1" applyAlignment="1" applyProtection="1">
      <alignment horizontal="center" vertical="center" wrapText="1"/>
      <protection locked="0"/>
    </xf>
    <xf numFmtId="5" fontId="11" fillId="4" borderId="112" xfId="5" applyNumberFormat="1" applyFont="1" applyFill="1" applyBorder="1" applyAlignment="1" applyProtection="1">
      <alignment horizontal="center" vertical="center" wrapText="1"/>
    </xf>
    <xf numFmtId="5" fontId="11" fillId="4" borderId="113" xfId="5" applyNumberFormat="1" applyFont="1" applyFill="1" applyBorder="1" applyAlignment="1" applyProtection="1">
      <alignment horizontal="center" vertical="center" wrapText="1"/>
    </xf>
    <xf numFmtId="0" fontId="3" fillId="10" borderId="113" xfId="5" applyNumberFormat="1" applyFont="1" applyFill="1" applyBorder="1" applyAlignment="1" applyProtection="1">
      <alignment horizontal="center" vertical="center" wrapText="1"/>
      <protection locked="0"/>
    </xf>
    <xf numFmtId="0" fontId="11" fillId="10" borderId="113" xfId="5" applyNumberFormat="1" applyFont="1" applyFill="1" applyBorder="1" applyAlignment="1" applyProtection="1">
      <alignment horizontal="center" vertical="center" wrapText="1"/>
      <protection locked="0"/>
    </xf>
    <xf numFmtId="5" fontId="11" fillId="4" borderId="113" xfId="5" applyNumberFormat="1" applyFont="1" applyFill="1" applyBorder="1" applyAlignment="1" applyProtection="1">
      <alignment horizontal="left" vertical="center" wrapText="1"/>
    </xf>
    <xf numFmtId="5" fontId="11" fillId="4" borderId="8" xfId="5" applyNumberFormat="1" applyFont="1" applyFill="1" applyBorder="1" applyAlignment="1" applyProtection="1">
      <alignment horizontal="left" vertical="center" wrapText="1"/>
    </xf>
    <xf numFmtId="0" fontId="3" fillId="10" borderId="52" xfId="5" applyFont="1" applyFill="1" applyBorder="1" applyAlignment="1" applyProtection="1">
      <alignment horizontal="center" vertical="center" wrapText="1"/>
      <protection locked="0"/>
    </xf>
    <xf numFmtId="0" fontId="11" fillId="10" borderId="52" xfId="5" applyFont="1" applyFill="1" applyBorder="1" applyAlignment="1" applyProtection="1">
      <alignment horizontal="center" vertical="center" wrapText="1"/>
      <protection locked="0"/>
    </xf>
    <xf numFmtId="0" fontId="11" fillId="10" borderId="114" xfId="5" applyFont="1" applyFill="1" applyBorder="1" applyAlignment="1" applyProtection="1">
      <alignment horizontal="center" vertical="center" wrapText="1"/>
      <protection locked="0"/>
    </xf>
    <xf numFmtId="5" fontId="11" fillId="4" borderId="0" xfId="5" applyNumberFormat="1" applyFont="1" applyFill="1" applyBorder="1" applyAlignment="1" applyProtection="1">
      <alignment horizontal="left" vertical="center" wrapText="1" indent="1"/>
    </xf>
    <xf numFmtId="5" fontId="11" fillId="4" borderId="1" xfId="5" applyNumberFormat="1" applyFont="1" applyFill="1" applyBorder="1" applyAlignment="1" applyProtection="1">
      <alignment horizontal="left" vertical="center" wrapText="1" indent="1"/>
    </xf>
    <xf numFmtId="0" fontId="11" fillId="10" borderId="23" xfId="5" applyFont="1" applyFill="1" applyBorder="1" applyAlignment="1" applyProtection="1">
      <alignment horizontal="center" vertical="center" wrapText="1"/>
      <protection locked="0"/>
    </xf>
    <xf numFmtId="0" fontId="11" fillId="10" borderId="115" xfId="5" applyFont="1" applyFill="1" applyBorder="1" applyAlignment="1" applyProtection="1">
      <alignment horizontal="center" vertical="center" wrapText="1"/>
      <protection locked="0"/>
    </xf>
    <xf numFmtId="5" fontId="11" fillId="4" borderId="113" xfId="5" applyNumberFormat="1" applyFont="1" applyFill="1" applyBorder="1" applyAlignment="1" applyProtection="1">
      <alignment horizontal="left" vertical="center" wrapText="1" indent="1"/>
    </xf>
    <xf numFmtId="5" fontId="11" fillId="4" borderId="8" xfId="5" applyNumberFormat="1" applyFont="1" applyFill="1" applyBorder="1" applyAlignment="1" applyProtection="1">
      <alignment horizontal="left" vertical="center" wrapText="1" indent="1"/>
    </xf>
    <xf numFmtId="0" fontId="16" fillId="0" borderId="0" xfId="5" applyFont="1" applyAlignment="1" applyProtection="1">
      <alignment horizontal="left" vertical="top"/>
    </xf>
    <xf numFmtId="0" fontId="16" fillId="0" borderId="0" xfId="5" applyFont="1" applyBorder="1" applyAlignment="1" applyProtection="1">
      <alignment horizontal="left" vertical="top" wrapText="1"/>
    </xf>
    <xf numFmtId="0" fontId="11" fillId="0" borderId="24" xfId="5" applyFont="1" applyBorder="1" applyAlignment="1" applyProtection="1">
      <alignment horizontal="center" vertical="center" textRotation="255" wrapText="1"/>
    </xf>
    <xf numFmtId="0" fontId="11" fillId="0" borderId="25" xfId="5" applyFont="1" applyBorder="1" applyAlignment="1" applyProtection="1">
      <alignment horizontal="center" vertical="center" textRotation="255" wrapText="1"/>
    </xf>
    <xf numFmtId="0" fontId="11" fillId="0" borderId="4" xfId="5" applyFont="1" applyBorder="1" applyAlignment="1" applyProtection="1">
      <alignment horizontal="center" vertical="center" textRotation="255" wrapText="1"/>
    </xf>
    <xf numFmtId="0" fontId="11" fillId="0" borderId="14" xfId="5" applyFont="1" applyBorder="1" applyAlignment="1" applyProtection="1">
      <alignment horizontal="center" vertical="center" textRotation="255" wrapText="1"/>
    </xf>
    <xf numFmtId="0" fontId="11" fillId="0" borderId="3" xfId="5" applyFont="1" applyBorder="1" applyAlignment="1" applyProtection="1">
      <alignment horizontal="center" vertical="center" textRotation="255" wrapText="1"/>
    </xf>
    <xf numFmtId="0" fontId="11" fillId="0" borderId="7" xfId="5" applyFont="1" applyBorder="1" applyAlignment="1" applyProtection="1">
      <alignment horizontal="center" vertical="center" textRotation="255" wrapText="1"/>
    </xf>
    <xf numFmtId="0" fontId="11" fillId="0" borderId="14" xfId="5" applyFont="1" applyBorder="1" applyAlignment="1" applyProtection="1">
      <alignment horizontal="center" vertical="center" wrapText="1" justifyLastLine="1"/>
    </xf>
    <xf numFmtId="0" fontId="11" fillId="0" borderId="3" xfId="5" applyFont="1" applyBorder="1" applyAlignment="1" applyProtection="1">
      <alignment horizontal="center" vertical="center" wrapText="1" justifyLastLine="1"/>
    </xf>
    <xf numFmtId="0" fontId="16" fillId="0" borderId="0" xfId="5" applyFont="1" applyAlignment="1" applyProtection="1">
      <alignment horizontal="left" vertical="top" wrapText="1"/>
    </xf>
    <xf numFmtId="0" fontId="16" fillId="0" borderId="0" xfId="5" applyFont="1" applyAlignment="1">
      <alignment horizontal="left" vertical="top"/>
    </xf>
    <xf numFmtId="0" fontId="16" fillId="0" borderId="0" xfId="5" applyFont="1" applyBorder="1" applyAlignment="1">
      <alignment horizontal="left" vertical="top" wrapText="1"/>
    </xf>
    <xf numFmtId="0" fontId="16" fillId="0" borderId="0" xfId="5" applyFont="1" applyAlignment="1">
      <alignment horizontal="left" vertical="center" wrapText="1"/>
    </xf>
    <xf numFmtId="0" fontId="65" fillId="0" borderId="0" xfId="5" applyFont="1" applyFill="1" applyAlignment="1">
      <alignment horizontal="center" vertical="center"/>
    </xf>
    <xf numFmtId="0" fontId="69" fillId="0" borderId="18" xfId="5" applyFont="1" applyFill="1" applyBorder="1" applyAlignment="1" applyProtection="1">
      <alignment horizontal="center" vertical="center" wrapText="1"/>
    </xf>
    <xf numFmtId="0" fontId="69" fillId="0" borderId="2" xfId="5" applyFont="1" applyFill="1" applyBorder="1" applyAlignment="1" applyProtection="1">
      <alignment horizontal="center" vertical="center" wrapText="1"/>
    </xf>
    <xf numFmtId="0" fontId="74" fillId="0" borderId="9" xfId="5" applyFont="1" applyFill="1" applyBorder="1" applyAlignment="1">
      <alignment horizontal="center" vertical="center" wrapText="1"/>
    </xf>
    <xf numFmtId="0" fontId="74" fillId="10" borderId="9" xfId="5" applyFont="1" applyFill="1" applyBorder="1" applyAlignment="1" applyProtection="1">
      <alignment horizontal="center" vertical="center" wrapText="1"/>
      <protection locked="0"/>
    </xf>
    <xf numFmtId="0" fontId="74" fillId="0" borderId="9" xfId="5" applyFont="1" applyFill="1" applyBorder="1" applyAlignment="1">
      <alignment horizontal="justify" vertical="center" wrapText="1"/>
    </xf>
    <xf numFmtId="0" fontId="76" fillId="10" borderId="9" xfId="5" applyFont="1" applyFill="1" applyBorder="1" applyAlignment="1" applyProtection="1">
      <alignment horizontal="left" vertical="center" wrapText="1"/>
      <protection locked="0"/>
    </xf>
    <xf numFmtId="0" fontId="77" fillId="10" borderId="9" xfId="5" applyFont="1" applyFill="1" applyBorder="1" applyAlignment="1" applyProtection="1">
      <alignment horizontal="left" vertical="center" wrapText="1"/>
      <protection locked="0"/>
    </xf>
    <xf numFmtId="0" fontId="69" fillId="0" borderId="0" xfId="5" applyFont="1" applyFill="1" applyAlignment="1">
      <alignment horizontal="left" vertical="center" wrapText="1"/>
    </xf>
    <xf numFmtId="0" fontId="69" fillId="0" borderId="0" xfId="5" applyFont="1" applyFill="1" applyAlignment="1">
      <alignment horizontal="left" vertical="center"/>
    </xf>
    <xf numFmtId="0" fontId="77" fillId="0" borderId="0" xfId="5" applyFont="1" applyFill="1" applyBorder="1" applyAlignment="1">
      <alignment horizontal="justify" vertical="center" wrapText="1"/>
    </xf>
    <xf numFmtId="0" fontId="69" fillId="0" borderId="10" xfId="5" applyFont="1" applyFill="1" applyBorder="1" applyAlignment="1">
      <alignment horizontal="center" vertical="center" wrapText="1"/>
    </xf>
    <xf numFmtId="0" fontId="69" fillId="0" borderId="18" xfId="5" applyFont="1" applyFill="1" applyBorder="1" applyAlignment="1">
      <alignment horizontal="center" vertical="center" wrapText="1"/>
    </xf>
    <xf numFmtId="0" fontId="69" fillId="0" borderId="2" xfId="5" applyFont="1" applyFill="1" applyBorder="1" applyAlignment="1">
      <alignment horizontal="center" vertical="center" wrapText="1"/>
    </xf>
    <xf numFmtId="0" fontId="16" fillId="4" borderId="0" xfId="0" applyFont="1" applyFill="1" applyAlignment="1">
      <alignment horizontal="left" vertical="center" wrapText="1"/>
    </xf>
    <xf numFmtId="0" fontId="11" fillId="4" borderId="24" xfId="0" applyFont="1" applyFill="1" applyBorder="1" applyAlignment="1" applyProtection="1">
      <alignment horizontal="center" vertical="center" wrapText="1"/>
      <protection locked="0"/>
    </xf>
    <xf numFmtId="0" fontId="11" fillId="4" borderId="25" xfId="0" applyFont="1" applyFill="1" applyBorder="1" applyAlignment="1" applyProtection="1">
      <alignment horizontal="center" vertical="center" wrapText="1"/>
      <protection locked="0"/>
    </xf>
    <xf numFmtId="0" fontId="11" fillId="4" borderId="4" xfId="0" applyFont="1" applyFill="1" applyBorder="1" applyAlignment="1" applyProtection="1">
      <alignment horizontal="center" vertical="center" wrapText="1"/>
      <protection locked="0"/>
    </xf>
    <xf numFmtId="0" fontId="11" fillId="4" borderId="14" xfId="0" applyFont="1" applyFill="1" applyBorder="1" applyAlignment="1" applyProtection="1">
      <alignment horizontal="center" vertical="center" wrapText="1"/>
      <protection locked="0"/>
    </xf>
    <xf numFmtId="0" fontId="11" fillId="4" borderId="3" xfId="0" applyFont="1" applyFill="1" applyBorder="1" applyAlignment="1" applyProtection="1">
      <alignment horizontal="center" vertical="center" wrapText="1"/>
      <protection locked="0"/>
    </xf>
    <xf numFmtId="0" fontId="11" fillId="4" borderId="7" xfId="0" applyFont="1" applyFill="1" applyBorder="1" applyAlignment="1" applyProtection="1">
      <alignment horizontal="center" vertical="center" wrapText="1"/>
      <protection locked="0"/>
    </xf>
    <xf numFmtId="0" fontId="11" fillId="4" borderId="24" xfId="0" applyFont="1" applyFill="1" applyBorder="1" applyAlignment="1" applyProtection="1">
      <alignment horizontal="left" vertical="center" indent="4"/>
      <protection locked="0"/>
    </xf>
    <xf numFmtId="0" fontId="11" fillId="4" borderId="25" xfId="0" applyFont="1" applyFill="1" applyBorder="1" applyAlignment="1" applyProtection="1">
      <alignment horizontal="left" vertical="center" indent="4"/>
      <protection locked="0"/>
    </xf>
    <xf numFmtId="0" fontId="11" fillId="4" borderId="14" xfId="0" applyFont="1" applyFill="1" applyBorder="1" applyAlignment="1" applyProtection="1">
      <alignment horizontal="left" vertical="center" indent="4"/>
      <protection locked="0"/>
    </xf>
    <xf numFmtId="0" fontId="11" fillId="4" borderId="3" xfId="0" applyFont="1" applyFill="1" applyBorder="1" applyAlignment="1" applyProtection="1">
      <alignment horizontal="left" vertical="center" indent="4"/>
      <protection locked="0"/>
    </xf>
    <xf numFmtId="0" fontId="11" fillId="10" borderId="25" xfId="0" applyFont="1" applyFill="1" applyBorder="1" applyAlignment="1" applyProtection="1">
      <alignment horizontal="center" vertical="center" wrapText="1"/>
      <protection locked="0"/>
    </xf>
    <xf numFmtId="0" fontId="11" fillId="10" borderId="4" xfId="0" applyFont="1" applyFill="1" applyBorder="1" applyAlignment="1" applyProtection="1">
      <alignment horizontal="center" vertical="center" wrapText="1"/>
      <protection locked="0"/>
    </xf>
    <xf numFmtId="0" fontId="11" fillId="10" borderId="14" xfId="0" applyFont="1" applyFill="1" applyBorder="1" applyAlignment="1" applyProtection="1">
      <alignment horizontal="center" vertical="center" wrapText="1"/>
      <protection locked="0"/>
    </xf>
    <xf numFmtId="0" fontId="11" fillId="10" borderId="3" xfId="0" applyFont="1" applyFill="1" applyBorder="1" applyAlignment="1" applyProtection="1">
      <alignment horizontal="center" vertical="center" wrapText="1"/>
      <protection locked="0"/>
    </xf>
    <xf numFmtId="0" fontId="11" fillId="10" borderId="7" xfId="0" applyFont="1" applyFill="1" applyBorder="1" applyAlignment="1" applyProtection="1">
      <alignment horizontal="center" vertical="center" wrapText="1"/>
      <protection locked="0"/>
    </xf>
    <xf numFmtId="0" fontId="11" fillId="10" borderId="25" xfId="0" applyFont="1" applyFill="1" applyBorder="1" applyAlignment="1" applyProtection="1">
      <alignment horizontal="left" vertical="center" indent="4"/>
      <protection locked="0"/>
    </xf>
    <xf numFmtId="0" fontId="11" fillId="10" borderId="14" xfId="0" applyFont="1" applyFill="1" applyBorder="1" applyAlignment="1" applyProtection="1">
      <alignment horizontal="left" vertical="center" indent="4"/>
      <protection locked="0"/>
    </xf>
    <xf numFmtId="0" fontId="11" fillId="10" borderId="3" xfId="0" applyFont="1" applyFill="1" applyBorder="1" applyAlignment="1" applyProtection="1">
      <alignment horizontal="left" vertical="center" indent="4"/>
      <protection locked="0"/>
    </xf>
    <xf numFmtId="0" fontId="3" fillId="10" borderId="3" xfId="0" applyFont="1" applyFill="1" applyBorder="1" applyAlignment="1" applyProtection="1">
      <alignment horizontal="center" vertical="center"/>
      <protection locked="0"/>
    </xf>
    <xf numFmtId="0" fontId="11" fillId="10" borderId="3" xfId="0" applyFont="1" applyFill="1" applyBorder="1" applyAlignment="1">
      <alignment horizontal="center" vertical="center"/>
    </xf>
    <xf numFmtId="0" fontId="11" fillId="4" borderId="3" xfId="0" applyFont="1" applyFill="1" applyBorder="1" applyAlignment="1">
      <alignment horizontal="center" vertical="center"/>
    </xf>
    <xf numFmtId="0" fontId="11" fillId="0" borderId="21"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10" borderId="76" xfId="0" applyFont="1" applyFill="1" applyBorder="1" applyAlignment="1" applyProtection="1">
      <alignment horizontal="center" vertical="center" wrapText="1"/>
      <protection locked="0"/>
    </xf>
    <xf numFmtId="0" fontId="11" fillId="10" borderId="27" xfId="0" applyFont="1" applyFill="1" applyBorder="1" applyAlignment="1" applyProtection="1">
      <alignment horizontal="center" vertical="center" wrapText="1"/>
      <protection locked="0"/>
    </xf>
    <xf numFmtId="0" fontId="11" fillId="10" borderId="16" xfId="0" applyFont="1" applyFill="1" applyBorder="1" applyAlignment="1" applyProtection="1">
      <alignment horizontal="center" vertical="center" wrapText="1"/>
      <protection locked="0"/>
    </xf>
    <xf numFmtId="0" fontId="11" fillId="10" borderId="19" xfId="0" applyFont="1" applyFill="1" applyBorder="1" applyAlignment="1" applyProtection="1">
      <alignment horizontal="center" vertical="center" wrapText="1"/>
      <protection locked="0"/>
    </xf>
    <xf numFmtId="0" fontId="11" fillId="10" borderId="28" xfId="0" applyFont="1" applyFill="1" applyBorder="1" applyAlignment="1" applyProtection="1">
      <alignment horizontal="center" vertical="center" wrapText="1"/>
      <protection locked="0"/>
    </xf>
    <xf numFmtId="0" fontId="11" fillId="0" borderId="53" xfId="0" applyFont="1" applyBorder="1" applyAlignment="1" applyProtection="1">
      <alignment horizontal="center" vertical="center" wrapText="1"/>
    </xf>
    <xf numFmtId="0" fontId="11" fillId="0" borderId="16" xfId="0" applyFont="1" applyBorder="1" applyAlignment="1" applyProtection="1">
      <alignment horizontal="center" vertical="center" wrapText="1"/>
    </xf>
    <xf numFmtId="0" fontId="11" fillId="0" borderId="19" xfId="0" applyFont="1" applyBorder="1" applyAlignment="1" applyProtection="1">
      <alignment horizontal="center" vertical="center" wrapText="1"/>
    </xf>
    <xf numFmtId="0" fontId="11" fillId="10" borderId="21" xfId="0" applyFont="1" applyFill="1" applyBorder="1" applyAlignment="1" applyProtection="1">
      <alignment horizontal="center" vertical="center" wrapText="1"/>
      <protection locked="0"/>
    </xf>
    <xf numFmtId="0" fontId="11" fillId="10" borderId="32" xfId="0" applyFont="1" applyFill="1" applyBorder="1" applyAlignment="1" applyProtection="1">
      <alignment horizontal="center" vertical="center" wrapText="1"/>
      <protection locked="0"/>
    </xf>
    <xf numFmtId="0" fontId="11" fillId="10" borderId="80" xfId="0" applyFont="1" applyFill="1" applyBorder="1" applyAlignment="1" applyProtection="1">
      <alignment horizontal="center" vertical="center" wrapText="1"/>
      <protection locked="0"/>
    </xf>
    <xf numFmtId="0" fontId="11" fillId="10" borderId="81" xfId="0" applyFont="1" applyFill="1" applyBorder="1" applyAlignment="1" applyProtection="1">
      <alignment horizontal="center" vertical="center" wrapText="1"/>
      <protection locked="0"/>
    </xf>
    <xf numFmtId="0" fontId="11" fillId="10" borderId="82" xfId="0" applyFont="1" applyFill="1" applyBorder="1" applyAlignment="1" applyProtection="1">
      <alignment horizontal="center" vertical="center" wrapText="1"/>
      <protection locked="0"/>
    </xf>
    <xf numFmtId="0" fontId="16" fillId="0" borderId="0" xfId="0" applyFont="1" applyBorder="1" applyAlignment="1" applyProtection="1">
      <alignment horizontal="left" vertical="top"/>
    </xf>
    <xf numFmtId="0" fontId="16" fillId="0" borderId="0" xfId="0" applyFont="1" applyFill="1" applyBorder="1" applyAlignment="1" applyProtection="1">
      <alignment horizontal="left" vertical="top" wrapText="1"/>
    </xf>
    <xf numFmtId="5" fontId="11" fillId="4" borderId="110" xfId="0" applyNumberFormat="1" applyFont="1" applyFill="1" applyBorder="1" applyAlignment="1" applyProtection="1">
      <alignment horizontal="left" vertical="center" wrapText="1" indent="1"/>
    </xf>
    <xf numFmtId="5" fontId="11" fillId="4" borderId="6" xfId="0" applyNumberFormat="1" applyFont="1" applyFill="1" applyBorder="1" applyAlignment="1" applyProtection="1">
      <alignment horizontal="left" vertical="center" wrapText="1" indent="1"/>
    </xf>
    <xf numFmtId="0" fontId="11" fillId="0" borderId="25" xfId="0" applyFont="1" applyBorder="1" applyAlignment="1" applyProtection="1">
      <alignment horizontal="center" vertical="center" textRotation="255" wrapText="1"/>
    </xf>
    <xf numFmtId="0" fontId="11" fillId="0" borderId="4" xfId="0" applyFont="1" applyBorder="1" applyAlignment="1" applyProtection="1">
      <alignment horizontal="center" vertical="center" textRotation="255" wrapText="1"/>
    </xf>
    <xf numFmtId="0" fontId="11" fillId="0" borderId="14" xfId="0" applyFont="1" applyBorder="1" applyAlignment="1" applyProtection="1">
      <alignment horizontal="center" vertical="center" textRotation="255" wrapText="1"/>
    </xf>
    <xf numFmtId="0" fontId="11" fillId="0" borderId="3" xfId="0" applyFont="1" applyBorder="1" applyAlignment="1" applyProtection="1">
      <alignment horizontal="center" vertical="center" textRotation="255" wrapText="1"/>
    </xf>
    <xf numFmtId="0" fontId="11" fillId="0" borderId="7" xfId="0" applyFont="1" applyBorder="1" applyAlignment="1" applyProtection="1">
      <alignment horizontal="center" vertical="center" textRotation="255" wrapText="1"/>
    </xf>
    <xf numFmtId="0" fontId="11" fillId="0" borderId="12" xfId="0" applyFont="1" applyBorder="1" applyAlignment="1" applyProtection="1">
      <alignment horizontal="center" vertical="center" wrapText="1" justifyLastLine="1"/>
    </xf>
    <xf numFmtId="0" fontId="11" fillId="0" borderId="0" xfId="0" applyFont="1" applyBorder="1" applyAlignment="1" applyProtection="1">
      <alignment horizontal="center" vertical="center" wrapText="1" justifyLastLine="1"/>
    </xf>
    <xf numFmtId="0" fontId="11" fillId="10" borderId="107" xfId="0" applyFont="1" applyFill="1" applyBorder="1" applyAlignment="1" applyProtection="1">
      <alignment horizontal="center" vertical="center" wrapText="1"/>
      <protection locked="0"/>
    </xf>
    <xf numFmtId="5" fontId="11" fillId="4" borderId="62" xfId="0" applyNumberFormat="1" applyFont="1" applyFill="1" applyBorder="1" applyAlignment="1" applyProtection="1">
      <alignment horizontal="left" vertical="center" wrapText="1" indent="1"/>
    </xf>
    <xf numFmtId="5" fontId="11" fillId="4" borderId="43" xfId="0" applyNumberFormat="1" applyFont="1" applyFill="1" applyBorder="1" applyAlignment="1" applyProtection="1">
      <alignment horizontal="left" vertical="center" wrapText="1" indent="1"/>
    </xf>
    <xf numFmtId="0" fontId="3" fillId="10" borderId="20" xfId="0" applyFont="1" applyFill="1" applyBorder="1" applyAlignment="1" applyProtection="1">
      <alignment horizontal="center" vertical="center" wrapText="1"/>
      <protection locked="0"/>
    </xf>
    <xf numFmtId="0" fontId="11" fillId="10" borderId="20" xfId="0" applyFont="1" applyFill="1" applyBorder="1" applyAlignment="1" applyProtection="1">
      <alignment horizontal="center" vertical="center" wrapText="1"/>
      <protection locked="0"/>
    </xf>
    <xf numFmtId="0" fontId="11" fillId="10" borderId="109" xfId="0" applyFont="1" applyFill="1" applyBorder="1" applyAlignment="1" applyProtection="1">
      <alignment horizontal="center" vertical="center" wrapText="1"/>
      <protection locked="0"/>
    </xf>
    <xf numFmtId="0" fontId="11" fillId="10" borderId="111" xfId="0" applyFont="1" applyFill="1" applyBorder="1" applyAlignment="1" applyProtection="1">
      <alignment horizontal="center" vertical="center" wrapText="1"/>
      <protection locked="0"/>
    </xf>
    <xf numFmtId="5" fontId="11" fillId="4" borderId="108" xfId="0" applyNumberFormat="1" applyFont="1" applyFill="1" applyBorder="1" applyAlignment="1" applyProtection="1">
      <alignment horizontal="left" vertical="center" wrapText="1" indent="1"/>
    </xf>
    <xf numFmtId="5" fontId="11" fillId="4" borderId="112" xfId="0" applyNumberFormat="1" applyFont="1" applyFill="1" applyBorder="1" applyAlignment="1" applyProtection="1">
      <alignment horizontal="center" vertical="center" wrapText="1"/>
    </xf>
    <xf numFmtId="5" fontId="11" fillId="4" borderId="113" xfId="0" applyNumberFormat="1" applyFont="1" applyFill="1" applyBorder="1" applyAlignment="1" applyProtection="1">
      <alignment horizontal="center" vertical="center" wrapText="1"/>
    </xf>
    <xf numFmtId="5" fontId="11" fillId="4" borderId="113" xfId="0" applyNumberFormat="1" applyFont="1" applyFill="1" applyBorder="1" applyAlignment="1" applyProtection="1">
      <alignment horizontal="left" vertical="center" wrapText="1"/>
    </xf>
    <xf numFmtId="5" fontId="11" fillId="4" borderId="8" xfId="0" applyNumberFormat="1" applyFont="1" applyFill="1" applyBorder="1" applyAlignment="1" applyProtection="1">
      <alignment horizontal="left" vertical="center" wrapText="1"/>
    </xf>
    <xf numFmtId="0" fontId="3" fillId="10" borderId="113" xfId="0" applyNumberFormat="1" applyFont="1" applyFill="1" applyBorder="1" applyAlignment="1" applyProtection="1">
      <alignment horizontal="center" vertical="center" wrapText="1"/>
      <protection locked="0"/>
    </xf>
    <xf numFmtId="0" fontId="11" fillId="10" borderId="113" xfId="0" applyNumberFormat="1" applyFont="1" applyFill="1" applyBorder="1" applyAlignment="1" applyProtection="1">
      <alignment horizontal="center" vertical="center" wrapText="1"/>
      <protection locked="0"/>
    </xf>
    <xf numFmtId="0" fontId="11" fillId="4" borderId="24" xfId="0" applyFont="1" applyFill="1" applyBorder="1" applyAlignment="1" applyProtection="1">
      <alignment horizontal="center" vertical="center"/>
      <protection locked="0"/>
    </xf>
    <xf numFmtId="0" fontId="11" fillId="4" borderId="14" xfId="0" applyFont="1" applyFill="1" applyBorder="1" applyAlignment="1" applyProtection="1">
      <alignment horizontal="center" vertical="center"/>
      <protection locked="0"/>
    </xf>
    <xf numFmtId="0" fontId="3" fillId="10" borderId="25" xfId="0" applyFont="1" applyFill="1" applyBorder="1" applyAlignment="1" applyProtection="1">
      <alignment horizontal="center" vertical="center"/>
      <protection locked="0"/>
    </xf>
    <xf numFmtId="0" fontId="11" fillId="10" borderId="25" xfId="0" applyFont="1" applyFill="1" applyBorder="1" applyAlignment="1" applyProtection="1">
      <alignment horizontal="center" vertical="center"/>
      <protection locked="0"/>
    </xf>
    <xf numFmtId="0" fontId="11" fillId="10" borderId="3" xfId="0" applyFont="1" applyFill="1" applyBorder="1" applyAlignment="1" applyProtection="1">
      <alignment horizontal="center" vertical="center"/>
      <protection locked="0"/>
    </xf>
    <xf numFmtId="0" fontId="11" fillId="0" borderId="25"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21" xfId="0" applyFont="1" applyBorder="1" applyAlignment="1" applyProtection="1">
      <alignment horizontal="center" vertical="center" wrapText="1" justifyLastLine="1"/>
    </xf>
    <xf numFmtId="0" fontId="11" fillId="0" borderId="10" xfId="0" applyFont="1" applyBorder="1" applyAlignment="1" applyProtection="1">
      <alignment horizontal="center" vertical="center" wrapText="1" justifyLastLine="1"/>
    </xf>
    <xf numFmtId="0" fontId="11" fillId="4" borderId="4" xfId="0" applyFont="1" applyFill="1" applyBorder="1" applyAlignment="1" applyProtection="1">
      <alignment horizontal="center" vertical="center"/>
    </xf>
    <xf numFmtId="0" fontId="11" fillId="4" borderId="7" xfId="0" applyFont="1" applyFill="1" applyBorder="1" applyAlignment="1" applyProtection="1">
      <alignment horizontal="center" vertical="center"/>
    </xf>
    <xf numFmtId="0" fontId="11" fillId="4" borderId="4" xfId="0" applyFont="1" applyFill="1" applyBorder="1" applyAlignment="1" applyProtection="1">
      <alignment horizontal="center" vertical="center" wrapText="1"/>
    </xf>
    <xf numFmtId="0" fontId="11" fillId="4" borderId="7" xfId="0" applyFont="1" applyFill="1" applyBorder="1" applyAlignment="1" applyProtection="1">
      <alignment horizontal="center" vertical="center" wrapText="1"/>
    </xf>
    <xf numFmtId="0" fontId="11" fillId="4" borderId="24" xfId="0" applyFont="1" applyFill="1" applyBorder="1" applyAlignment="1" applyProtection="1">
      <alignment horizontal="center" vertical="center" wrapText="1"/>
    </xf>
    <xf numFmtId="0" fontId="11" fillId="4" borderId="14" xfId="0" applyFont="1" applyFill="1" applyBorder="1" applyAlignment="1" applyProtection="1">
      <alignment horizontal="center" vertical="center" wrapText="1"/>
    </xf>
    <xf numFmtId="0" fontId="16" fillId="0" borderId="0" xfId="0" applyFont="1" applyAlignment="1">
      <alignment horizontal="left" vertical="top"/>
    </xf>
    <xf numFmtId="0" fontId="16" fillId="0" borderId="0" xfId="0" applyFont="1" applyAlignment="1">
      <alignment horizontal="left" vertical="center" wrapText="1"/>
    </xf>
    <xf numFmtId="5" fontId="11" fillId="4" borderId="3" xfId="0" applyNumberFormat="1" applyFont="1" applyFill="1" applyBorder="1" applyAlignment="1" applyProtection="1">
      <alignment horizontal="left" vertical="center" wrapText="1" indent="1"/>
    </xf>
    <xf numFmtId="5" fontId="11" fillId="4" borderId="7" xfId="0" applyNumberFormat="1" applyFont="1" applyFill="1" applyBorder="1" applyAlignment="1" applyProtection="1">
      <alignment horizontal="left" vertical="center" wrapText="1" indent="1"/>
    </xf>
    <xf numFmtId="0" fontId="16" fillId="0" borderId="0" xfId="0" applyFont="1" applyBorder="1" applyAlignment="1">
      <alignment horizontal="left" vertical="center" wrapText="1"/>
    </xf>
    <xf numFmtId="0" fontId="11" fillId="0" borderId="0" xfId="0" applyFont="1" applyAlignment="1">
      <alignment horizontal="left" vertical="top" wrapText="1"/>
    </xf>
    <xf numFmtId="0" fontId="10" fillId="0" borderId="24" xfId="0" applyFont="1" applyBorder="1" applyAlignment="1" applyProtection="1">
      <alignment horizontal="center" vertical="center"/>
    </xf>
    <xf numFmtId="0" fontId="10" fillId="0" borderId="25" xfId="0" applyFont="1" applyBorder="1" applyAlignment="1" applyProtection="1">
      <alignment horizontal="center" vertical="center"/>
    </xf>
    <xf numFmtId="0" fontId="10" fillId="0" borderId="73" xfId="0" applyFont="1" applyBorder="1" applyAlignment="1" applyProtection="1">
      <alignment horizontal="center" vertical="center"/>
    </xf>
    <xf numFmtId="0" fontId="10" fillId="0" borderId="12"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74" xfId="0" applyFont="1" applyBorder="1" applyAlignment="1" applyProtection="1">
      <alignment horizontal="center" vertical="center"/>
    </xf>
    <xf numFmtId="0" fontId="10" fillId="0" borderId="14"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75" xfId="0" applyFont="1" applyBorder="1" applyAlignment="1" applyProtection="1">
      <alignment horizontal="center" vertical="center"/>
    </xf>
    <xf numFmtId="0" fontId="3" fillId="10" borderId="116" xfId="0" applyFont="1" applyFill="1" applyBorder="1" applyAlignment="1" applyProtection="1">
      <alignment horizontal="center" vertical="center" wrapText="1"/>
      <protection locked="0"/>
    </xf>
    <xf numFmtId="0" fontId="3" fillId="10" borderId="117" xfId="0" applyFont="1" applyFill="1" applyBorder="1" applyAlignment="1" applyProtection="1">
      <alignment horizontal="center" vertical="center" wrapText="1"/>
      <protection locked="0"/>
    </xf>
    <xf numFmtId="0" fontId="3" fillId="10" borderId="118" xfId="0" applyFont="1" applyFill="1" applyBorder="1" applyAlignment="1" applyProtection="1">
      <alignment horizontal="center" vertical="center" wrapText="1"/>
      <protection locked="0"/>
    </xf>
    <xf numFmtId="0" fontId="3" fillId="10" borderId="29" xfId="0" applyFont="1" applyFill="1" applyBorder="1" applyAlignment="1" applyProtection="1">
      <alignment horizontal="center" vertical="center" wrapText="1"/>
      <protection locked="0"/>
    </xf>
    <xf numFmtId="0" fontId="3" fillId="10" borderId="30" xfId="0" applyFont="1" applyFill="1" applyBorder="1" applyAlignment="1" applyProtection="1">
      <alignment horizontal="center" vertical="center" wrapText="1"/>
      <protection locked="0"/>
    </xf>
    <xf numFmtId="0" fontId="32" fillId="0" borderId="2" xfId="0" applyFont="1" applyBorder="1" applyAlignment="1" applyProtection="1">
      <alignment horizontal="center" vertical="center" wrapText="1"/>
    </xf>
    <xf numFmtId="0" fontId="32" fillId="0" borderId="9" xfId="0" applyFont="1" applyBorder="1" applyAlignment="1" applyProtection="1">
      <alignment horizontal="center" vertical="center" wrapText="1"/>
    </xf>
    <xf numFmtId="0" fontId="32" fillId="0" borderId="4" xfId="0" applyFont="1" applyBorder="1" applyAlignment="1" applyProtection="1">
      <alignment horizontal="center" vertical="center" wrapText="1"/>
    </xf>
    <xf numFmtId="0" fontId="32" fillId="0" borderId="51" xfId="0" applyFont="1" applyBorder="1" applyAlignment="1" applyProtection="1">
      <alignment horizontal="center" vertical="center" wrapText="1"/>
    </xf>
    <xf numFmtId="0" fontId="3" fillId="10" borderId="17" xfId="0" applyFont="1" applyFill="1" applyBorder="1" applyAlignment="1" applyProtection="1">
      <alignment horizontal="center" vertical="center" wrapText="1"/>
      <protection locked="0"/>
    </xf>
    <xf numFmtId="0" fontId="3" fillId="10" borderId="22" xfId="0" applyFont="1" applyFill="1" applyBorder="1" applyAlignment="1" applyProtection="1">
      <alignment horizontal="center" vertical="center" wrapText="1"/>
      <protection locked="0"/>
    </xf>
    <xf numFmtId="0" fontId="3" fillId="10" borderId="33" xfId="0" applyFont="1" applyFill="1" applyBorder="1" applyAlignment="1" applyProtection="1">
      <alignment horizontal="center" vertical="center" wrapText="1"/>
      <protection locked="0"/>
    </xf>
    <xf numFmtId="0" fontId="3" fillId="10" borderId="119" xfId="0" applyFont="1" applyFill="1" applyBorder="1" applyAlignment="1" applyProtection="1">
      <alignment horizontal="center" vertical="center" wrapText="1"/>
      <protection locked="0"/>
    </xf>
    <xf numFmtId="0" fontId="3" fillId="10" borderId="120" xfId="0" applyFont="1" applyFill="1" applyBorder="1" applyAlignment="1" applyProtection="1">
      <alignment horizontal="center" vertical="center" wrapText="1"/>
      <protection locked="0"/>
    </xf>
    <xf numFmtId="0" fontId="3" fillId="10" borderId="121" xfId="0" applyFont="1" applyFill="1" applyBorder="1" applyAlignment="1" applyProtection="1">
      <alignment horizontal="center" vertical="center" wrapText="1"/>
      <protection locked="0"/>
    </xf>
    <xf numFmtId="0" fontId="32" fillId="0" borderId="34" xfId="0" applyFont="1" applyBorder="1" applyAlignment="1" applyProtection="1">
      <alignment horizontal="center" vertical="center" wrapText="1"/>
    </xf>
    <xf numFmtId="0" fontId="32" fillId="0" borderId="23" xfId="0" applyFont="1" applyBorder="1" applyAlignment="1" applyProtection="1">
      <alignment horizontal="center" vertical="center" wrapText="1"/>
    </xf>
    <xf numFmtId="0" fontId="32" fillId="0" borderId="53" xfId="0" applyFont="1" applyBorder="1" applyAlignment="1" applyProtection="1">
      <alignment horizontal="center" vertical="center" wrapText="1"/>
    </xf>
    <xf numFmtId="0" fontId="10" fillId="0" borderId="24" xfId="0" applyFont="1" applyBorder="1" applyAlignment="1" applyProtection="1">
      <alignment horizontal="center" vertical="center" wrapText="1"/>
    </xf>
    <xf numFmtId="0" fontId="32" fillId="0" borderId="91" xfId="0" applyFont="1" applyBorder="1" applyAlignment="1" applyProtection="1">
      <alignment horizontal="center" vertical="center" wrapText="1"/>
    </xf>
    <xf numFmtId="0" fontId="32" fillId="0" borderId="25" xfId="0" applyFont="1" applyBorder="1" applyAlignment="1" applyProtection="1">
      <alignment horizontal="center" vertical="center" wrapText="1"/>
    </xf>
    <xf numFmtId="0" fontId="32" fillId="0" borderId="78" xfId="0" applyFont="1" applyBorder="1" applyAlignment="1" applyProtection="1">
      <alignment horizontal="center" vertical="center" wrapText="1"/>
    </xf>
    <xf numFmtId="0" fontId="32" fillId="0" borderId="79" xfId="0" applyFont="1" applyBorder="1" applyAlignment="1" applyProtection="1">
      <alignment horizontal="center" vertical="center" wrapText="1"/>
    </xf>
    <xf numFmtId="0" fontId="32" fillId="0" borderId="5" xfId="0" applyFont="1" applyBorder="1" applyAlignment="1" applyProtection="1">
      <alignment horizontal="center" vertical="center" wrapText="1"/>
    </xf>
    <xf numFmtId="0" fontId="32" fillId="0" borderId="83" xfId="0" applyFont="1" applyBorder="1" applyAlignment="1" applyProtection="1">
      <alignment horizontal="center" vertical="center" wrapText="1"/>
    </xf>
    <xf numFmtId="0" fontId="32" fillId="0" borderId="84" xfId="0" applyFont="1" applyBorder="1" applyAlignment="1" applyProtection="1">
      <alignment horizontal="center" vertical="center" wrapText="1"/>
    </xf>
    <xf numFmtId="0" fontId="32" fillId="0" borderId="85" xfId="0" applyFont="1" applyBorder="1" applyAlignment="1" applyProtection="1">
      <alignment horizontal="center" vertical="center" wrapText="1"/>
    </xf>
    <xf numFmtId="0" fontId="32" fillId="0" borderId="86" xfId="0" applyFont="1" applyBorder="1" applyAlignment="1" applyProtection="1">
      <alignment horizontal="center" vertical="center" wrapText="1"/>
    </xf>
    <xf numFmtId="0" fontId="32" fillId="0" borderId="3" xfId="0" applyFont="1" applyBorder="1" applyAlignment="1" applyProtection="1">
      <alignment horizontal="center" vertical="center" wrapText="1"/>
    </xf>
    <xf numFmtId="0" fontId="32" fillId="0" borderId="7" xfId="0" applyFont="1" applyBorder="1" applyAlignment="1" applyProtection="1">
      <alignment horizontal="center" vertical="center" wrapText="1"/>
    </xf>
    <xf numFmtId="0" fontId="10" fillId="0" borderId="24" xfId="0" applyFont="1" applyBorder="1" applyAlignment="1">
      <alignment horizontal="left" vertical="center" wrapText="1" indent="5"/>
    </xf>
    <xf numFmtId="0" fontId="10" fillId="0" borderId="25" xfId="0" applyFont="1" applyBorder="1" applyAlignment="1">
      <alignment horizontal="left" vertical="center" wrapText="1" indent="5"/>
    </xf>
    <xf numFmtId="0" fontId="10" fillId="0" borderId="73" xfId="0" applyFont="1" applyBorder="1" applyAlignment="1">
      <alignment horizontal="left" vertical="center" wrapText="1" indent="5"/>
    </xf>
    <xf numFmtId="0" fontId="10" fillId="0" borderId="12" xfId="0" applyFont="1" applyBorder="1" applyAlignment="1">
      <alignment horizontal="left" vertical="center" wrapText="1" indent="5"/>
    </xf>
    <xf numFmtId="0" fontId="10" fillId="0" borderId="0" xfId="0" applyFont="1" applyBorder="1" applyAlignment="1">
      <alignment horizontal="left" vertical="center" wrapText="1" indent="5"/>
    </xf>
    <xf numFmtId="0" fontId="10" fillId="0" borderId="74" xfId="0" applyFont="1" applyBorder="1" applyAlignment="1">
      <alignment horizontal="left" vertical="center" wrapText="1" indent="5"/>
    </xf>
    <xf numFmtId="0" fontId="10" fillId="0" borderId="14" xfId="0" applyFont="1" applyBorder="1" applyAlignment="1">
      <alignment horizontal="left" vertical="center" wrapText="1" indent="5"/>
    </xf>
    <xf numFmtId="0" fontId="10" fillId="0" borderId="3" xfId="0" applyFont="1" applyBorder="1" applyAlignment="1">
      <alignment horizontal="left" vertical="center" wrapText="1" indent="5"/>
    </xf>
    <xf numFmtId="0" fontId="10" fillId="0" borderId="75" xfId="0" applyFont="1" applyBorder="1" applyAlignment="1">
      <alignment horizontal="left" vertical="center" wrapText="1" indent="5"/>
    </xf>
    <xf numFmtId="0" fontId="3" fillId="4" borderId="0" xfId="0" applyFont="1" applyFill="1" applyBorder="1" applyAlignment="1" applyProtection="1">
      <alignment horizontal="center" vertical="center" shrinkToFit="1"/>
    </xf>
    <xf numFmtId="0" fontId="11" fillId="0" borderId="16"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122" xfId="0" applyFont="1" applyBorder="1" applyAlignment="1">
      <alignment horizontal="center" vertical="center" wrapText="1"/>
    </xf>
    <xf numFmtId="0" fontId="11" fillId="0" borderId="110"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35" xfId="0" applyFont="1" applyBorder="1" applyAlignment="1">
      <alignment horizontal="center" vertical="center" wrapText="1"/>
    </xf>
    <xf numFmtId="0" fontId="11" fillId="0" borderId="113"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0" xfId="0" applyFont="1" applyFill="1" applyBorder="1" applyAlignment="1" applyProtection="1">
      <alignment horizontal="center" vertical="center" wrapText="1" justifyLastLine="1"/>
    </xf>
    <xf numFmtId="0" fontId="3" fillId="0" borderId="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center" vertical="center" wrapText="1"/>
      <protection locked="0"/>
    </xf>
    <xf numFmtId="0" fontId="11" fillId="0" borderId="0" xfId="0" applyFont="1" applyFill="1" applyBorder="1" applyAlignment="1" applyProtection="1">
      <alignment horizontal="distributed" vertical="center" wrapText="1" justifyLastLine="1"/>
    </xf>
    <xf numFmtId="0" fontId="11"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xf>
    <xf numFmtId="5" fontId="11" fillId="0" borderId="0" xfId="0" applyNumberFormat="1" applyFont="1" applyFill="1" applyBorder="1" applyAlignment="1" applyProtection="1">
      <alignment horizontal="left" vertical="center" wrapText="1" indent="1"/>
    </xf>
    <xf numFmtId="5" fontId="11"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center" vertical="center" wrapText="1"/>
      <protection locked="0"/>
    </xf>
    <xf numFmtId="0" fontId="11" fillId="0" borderId="0" xfId="0" applyNumberFormat="1" applyFont="1" applyFill="1" applyBorder="1" applyAlignment="1" applyProtection="1">
      <alignment horizontal="center" vertical="center" wrapText="1"/>
      <protection locked="0"/>
    </xf>
    <xf numFmtId="5" fontId="11" fillId="0" borderId="0" xfId="0" applyNumberFormat="1" applyFont="1" applyFill="1" applyBorder="1" applyAlignment="1" applyProtection="1">
      <alignment horizontal="left" vertical="center" wrapText="1"/>
    </xf>
    <xf numFmtId="0" fontId="11" fillId="0" borderId="24" xfId="0" applyFont="1" applyBorder="1" applyAlignment="1">
      <alignment horizontal="center" vertical="center" wrapText="1" justifyLastLine="1"/>
    </xf>
    <xf numFmtId="0" fontId="11" fillId="0" borderId="25" xfId="0" applyFont="1" applyBorder="1" applyAlignment="1">
      <alignment horizontal="center" vertical="center" wrapText="1" justifyLastLine="1"/>
    </xf>
    <xf numFmtId="0" fontId="11" fillId="0" borderId="12" xfId="0" applyFont="1" applyBorder="1" applyAlignment="1">
      <alignment horizontal="center" vertical="center" wrapText="1" justifyLastLine="1"/>
    </xf>
    <xf numFmtId="0" fontId="11" fillId="0" borderId="0" xfId="0" applyFont="1" applyBorder="1" applyAlignment="1">
      <alignment horizontal="center" vertical="center" wrapText="1" justifyLastLine="1"/>
    </xf>
    <xf numFmtId="0" fontId="11" fillId="0" borderId="14" xfId="0" applyFont="1" applyBorder="1" applyAlignment="1">
      <alignment horizontal="center" vertical="center" wrapText="1" justifyLastLine="1"/>
    </xf>
    <xf numFmtId="0" fontId="11" fillId="0" borderId="3" xfId="0" applyFont="1" applyBorder="1" applyAlignment="1">
      <alignment horizontal="center" vertical="center" wrapText="1" justifyLastLine="1"/>
    </xf>
    <xf numFmtId="0" fontId="3" fillId="10" borderId="24" xfId="0" applyNumberFormat="1" applyFont="1" applyFill="1" applyBorder="1" applyAlignment="1" applyProtection="1">
      <alignment horizontal="left" vertical="top" wrapText="1"/>
      <protection locked="0"/>
    </xf>
    <xf numFmtId="0" fontId="3" fillId="10" borderId="25" xfId="0" applyNumberFormat="1" applyFont="1" applyFill="1" applyBorder="1" applyAlignment="1" applyProtection="1">
      <alignment horizontal="left" vertical="top" wrapText="1"/>
      <protection locked="0"/>
    </xf>
    <xf numFmtId="0" fontId="3" fillId="10" borderId="4" xfId="0" applyNumberFormat="1" applyFont="1" applyFill="1" applyBorder="1" applyAlignment="1" applyProtection="1">
      <alignment horizontal="left" vertical="top" wrapText="1"/>
      <protection locked="0"/>
    </xf>
    <xf numFmtId="0" fontId="3" fillId="10" borderId="12" xfId="0" applyNumberFormat="1" applyFont="1" applyFill="1" applyBorder="1" applyAlignment="1" applyProtection="1">
      <alignment horizontal="left" vertical="top" wrapText="1"/>
      <protection locked="0"/>
    </xf>
    <xf numFmtId="0" fontId="3" fillId="10" borderId="0" xfId="0" applyNumberFormat="1" applyFont="1" applyFill="1" applyBorder="1" applyAlignment="1" applyProtection="1">
      <alignment horizontal="left" vertical="top" wrapText="1"/>
      <protection locked="0"/>
    </xf>
    <xf numFmtId="0" fontId="3" fillId="10" borderId="1" xfId="0" applyNumberFormat="1" applyFont="1" applyFill="1" applyBorder="1" applyAlignment="1" applyProtection="1">
      <alignment horizontal="left" vertical="top" wrapText="1"/>
      <protection locked="0"/>
    </xf>
    <xf numFmtId="0" fontId="3" fillId="10" borderId="14" xfId="0" applyNumberFormat="1" applyFont="1" applyFill="1" applyBorder="1" applyAlignment="1" applyProtection="1">
      <alignment horizontal="left" vertical="top" wrapText="1"/>
      <protection locked="0"/>
    </xf>
    <xf numFmtId="0" fontId="3" fillId="10" borderId="3" xfId="0" applyNumberFormat="1" applyFont="1" applyFill="1" applyBorder="1" applyAlignment="1" applyProtection="1">
      <alignment horizontal="left" vertical="top" wrapText="1"/>
      <protection locked="0"/>
    </xf>
    <xf numFmtId="0" fontId="3" fillId="10" borderId="7" xfId="0" applyNumberFormat="1" applyFont="1" applyFill="1" applyBorder="1" applyAlignment="1" applyProtection="1">
      <alignment horizontal="left" vertical="top" wrapText="1"/>
      <protection locked="0"/>
    </xf>
    <xf numFmtId="0" fontId="16" fillId="0" borderId="0" xfId="0" applyFont="1" applyBorder="1" applyAlignment="1">
      <alignment horizontal="left" vertical="top" wrapText="1"/>
    </xf>
    <xf numFmtId="0" fontId="16" fillId="0" borderId="0" xfId="0" applyFont="1" applyAlignment="1">
      <alignment horizontal="left" vertical="top" wrapText="1"/>
    </xf>
    <xf numFmtId="0" fontId="11" fillId="0" borderId="9" xfId="0" applyFont="1" applyBorder="1" applyAlignment="1">
      <alignment horizontal="center" vertical="center" textRotation="255"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5" xfId="0" applyFont="1" applyBorder="1" applyAlignment="1">
      <alignment horizontal="left" vertical="center" wrapText="1"/>
    </xf>
    <xf numFmtId="0" fontId="11" fillId="0" borderId="73" xfId="0" applyFont="1" applyBorder="1" applyAlignment="1">
      <alignment horizontal="left" vertical="center" wrapText="1"/>
    </xf>
    <xf numFmtId="0" fontId="11" fillId="0" borderId="0" xfId="0" applyFont="1" applyBorder="1" applyAlignment="1">
      <alignment horizontal="left" vertical="center" wrapText="1"/>
    </xf>
    <xf numFmtId="0" fontId="11" fillId="0" borderId="74" xfId="0" applyFont="1" applyBorder="1" applyAlignment="1">
      <alignment horizontal="left" vertical="center" wrapText="1"/>
    </xf>
    <xf numFmtId="0" fontId="11" fillId="0" borderId="3" xfId="0" applyFont="1" applyBorder="1" applyAlignment="1">
      <alignment horizontal="left" vertical="center" wrapText="1"/>
    </xf>
    <xf numFmtId="0" fontId="11" fillId="0" borderId="75" xfId="0" applyFont="1" applyBorder="1" applyAlignment="1">
      <alignment horizontal="left" vertical="center" wrapText="1"/>
    </xf>
    <xf numFmtId="0" fontId="78" fillId="10" borderId="26" xfId="0" applyFont="1" applyFill="1" applyBorder="1" applyAlignment="1" applyProtection="1">
      <alignment horizontal="center" vertical="center" wrapText="1"/>
      <protection locked="0"/>
    </xf>
    <xf numFmtId="0" fontId="78" fillId="10" borderId="76" xfId="0" applyFont="1" applyFill="1" applyBorder="1" applyAlignment="1" applyProtection="1">
      <alignment horizontal="center" vertical="center" wrapText="1"/>
      <protection locked="0"/>
    </xf>
    <xf numFmtId="0" fontId="78" fillId="10" borderId="27" xfId="0" applyFont="1" applyFill="1" applyBorder="1" applyAlignment="1" applyProtection="1">
      <alignment horizontal="center" vertical="center" wrapText="1"/>
      <protection locked="0"/>
    </xf>
    <xf numFmtId="0" fontId="78" fillId="10" borderId="16" xfId="0" applyFont="1" applyFill="1" applyBorder="1" applyAlignment="1" applyProtection="1">
      <alignment horizontal="center" vertical="center" wrapText="1"/>
      <protection locked="0"/>
    </xf>
    <xf numFmtId="0" fontId="78" fillId="10" borderId="19" xfId="0" applyFont="1" applyFill="1" applyBorder="1" applyAlignment="1" applyProtection="1">
      <alignment horizontal="center" vertical="center" wrapText="1"/>
      <protection locked="0"/>
    </xf>
    <xf numFmtId="0" fontId="78" fillId="10" borderId="28" xfId="0" applyFont="1" applyFill="1" applyBorder="1" applyAlignment="1" applyProtection="1">
      <alignment horizontal="center" vertical="center" wrapText="1"/>
      <protection locked="0"/>
    </xf>
    <xf numFmtId="0" fontId="16" fillId="0" borderId="25" xfId="0" applyFont="1" applyBorder="1" applyAlignment="1">
      <alignment horizontal="center" vertical="center" wrapText="1"/>
    </xf>
    <xf numFmtId="0" fontId="16" fillId="0" borderId="3" xfId="0" applyFont="1" applyBorder="1" applyAlignment="1">
      <alignment horizontal="center" vertical="top"/>
    </xf>
    <xf numFmtId="0" fontId="16" fillId="0" borderId="3" xfId="0" applyFont="1" applyBorder="1" applyAlignment="1">
      <alignment horizontal="left" vertical="top" wrapText="1"/>
    </xf>
    <xf numFmtId="0" fontId="11" fillId="0" borderId="9" xfId="0" applyFont="1" applyBorder="1" applyAlignment="1">
      <alignment horizontal="center" vertical="center" textRotation="255"/>
    </xf>
    <xf numFmtId="0" fontId="11" fillId="0" borderId="24" xfId="0" applyFont="1" applyBorder="1" applyAlignment="1">
      <alignment horizontal="center" vertical="center" textRotation="255" wrapText="1"/>
    </xf>
    <xf numFmtId="0" fontId="11" fillId="0" borderId="4" xfId="0" applyFont="1" applyBorder="1" applyAlignment="1">
      <alignment horizontal="center" vertical="center" textRotation="255" wrapText="1"/>
    </xf>
    <xf numFmtId="0" fontId="11" fillId="0" borderId="12" xfId="0" applyFont="1" applyBorder="1" applyAlignment="1">
      <alignment horizontal="center" vertical="center" textRotation="255" wrapText="1"/>
    </xf>
    <xf numFmtId="0" fontId="11" fillId="0" borderId="1" xfId="0" applyFont="1" applyBorder="1" applyAlignment="1">
      <alignment horizontal="center" vertical="center" textRotation="255" wrapText="1"/>
    </xf>
    <xf numFmtId="0" fontId="11" fillId="0" borderId="14" xfId="0" applyFont="1" applyBorder="1" applyAlignment="1">
      <alignment horizontal="center" vertical="center" textRotation="255" wrapText="1"/>
    </xf>
    <xf numFmtId="0" fontId="11" fillId="0" borderId="7" xfId="0" applyFont="1" applyBorder="1" applyAlignment="1">
      <alignment horizontal="center" vertical="center" textRotation="255" wrapText="1"/>
    </xf>
    <xf numFmtId="0" fontId="11" fillId="0" borderId="24" xfId="0" applyFont="1" applyBorder="1" applyAlignment="1">
      <alignment horizontal="center" vertical="center" textRotation="255" wrapText="1" justifyLastLine="1"/>
    </xf>
    <xf numFmtId="0" fontId="11" fillId="0" borderId="4" xfId="0" applyFont="1" applyBorder="1" applyAlignment="1">
      <alignment horizontal="center" vertical="center" textRotation="255" wrapText="1" justifyLastLine="1"/>
    </xf>
    <xf numFmtId="0" fontId="11" fillId="0" borderId="12" xfId="0" applyFont="1" applyBorder="1" applyAlignment="1">
      <alignment horizontal="center" vertical="center" textRotation="255" wrapText="1" justifyLastLine="1"/>
    </xf>
    <xf numFmtId="0" fontId="11" fillId="0" borderId="1" xfId="0" applyFont="1" applyBorder="1" applyAlignment="1">
      <alignment horizontal="center" vertical="center" textRotation="255" wrapText="1" justifyLastLine="1"/>
    </xf>
    <xf numFmtId="0" fontId="11" fillId="0" borderId="14" xfId="0" applyFont="1" applyBorder="1" applyAlignment="1">
      <alignment horizontal="center" vertical="center" textRotation="255" wrapText="1" justifyLastLine="1"/>
    </xf>
    <xf numFmtId="0" fontId="11" fillId="0" borderId="7" xfId="0" applyFont="1" applyBorder="1" applyAlignment="1">
      <alignment horizontal="center" vertical="center" textRotation="255" wrapText="1" justifyLastLine="1"/>
    </xf>
    <xf numFmtId="0" fontId="11" fillId="0" borderId="9" xfId="0" applyFont="1" applyBorder="1" applyAlignment="1">
      <alignment horizontal="center" vertical="center" wrapText="1" justifyLastLine="1"/>
    </xf>
    <xf numFmtId="0" fontId="11" fillId="0" borderId="10" xfId="0" applyFont="1" applyBorder="1" applyAlignment="1">
      <alignment horizontal="center" vertical="center" wrapText="1" justifyLastLine="1"/>
    </xf>
    <xf numFmtId="0" fontId="3" fillId="10" borderId="24" xfId="0" applyFont="1" applyFill="1" applyBorder="1" applyAlignment="1" applyProtection="1">
      <alignment horizontal="center" vertical="center"/>
      <protection locked="0"/>
    </xf>
    <xf numFmtId="0" fontId="3" fillId="10" borderId="4" xfId="0" applyFont="1" applyFill="1" applyBorder="1" applyAlignment="1" applyProtection="1">
      <alignment horizontal="center" vertical="center"/>
      <protection locked="0"/>
    </xf>
    <xf numFmtId="0" fontId="3" fillId="10" borderId="14" xfId="0" applyFont="1" applyFill="1" applyBorder="1" applyAlignment="1" applyProtection="1">
      <alignment horizontal="center" vertical="center"/>
      <protection locked="0"/>
    </xf>
    <xf numFmtId="0" fontId="3" fillId="10" borderId="7" xfId="0" applyFont="1" applyFill="1" applyBorder="1" applyAlignment="1" applyProtection="1">
      <alignment horizontal="center" vertical="center"/>
      <protection locked="0"/>
    </xf>
    <xf numFmtId="0" fontId="3" fillId="10" borderId="123" xfId="0" applyFont="1" applyFill="1" applyBorder="1" applyAlignment="1" applyProtection="1">
      <alignment horizontal="center" vertical="center" wrapText="1"/>
      <protection locked="0"/>
    </xf>
    <xf numFmtId="0" fontId="3" fillId="10" borderId="15" xfId="0" applyFont="1" applyFill="1" applyBorder="1" applyAlignment="1" applyProtection="1">
      <alignment horizontal="center" vertical="center" wrapText="1"/>
      <protection locked="0"/>
    </xf>
    <xf numFmtId="0" fontId="3" fillId="10" borderId="124" xfId="0" applyFont="1" applyFill="1" applyBorder="1" applyAlignment="1" applyProtection="1">
      <alignment horizontal="center" vertical="center" wrapText="1"/>
      <protection locked="0"/>
    </xf>
    <xf numFmtId="5" fontId="11" fillId="4" borderId="125" xfId="0" applyNumberFormat="1" applyFont="1" applyFill="1" applyBorder="1" applyAlignment="1">
      <alignment horizontal="center" vertical="center" wrapText="1"/>
    </xf>
    <xf numFmtId="5" fontId="11" fillId="4" borderId="25" xfId="0" applyNumberFormat="1" applyFont="1" applyFill="1" applyBorder="1" applyAlignment="1">
      <alignment horizontal="center" vertical="center" wrapText="1"/>
    </xf>
    <xf numFmtId="5" fontId="11" fillId="4" borderId="4" xfId="0" applyNumberFormat="1" applyFont="1" applyFill="1" applyBorder="1" applyAlignment="1">
      <alignment horizontal="center" vertical="center" wrapText="1"/>
    </xf>
    <xf numFmtId="5" fontId="11" fillId="4" borderId="126" xfId="0" applyNumberFormat="1" applyFont="1" applyFill="1" applyBorder="1" applyAlignment="1">
      <alignment horizontal="center" vertical="center" wrapText="1"/>
    </xf>
    <xf numFmtId="5" fontId="11" fillId="4" borderId="79" xfId="0" applyNumberFormat="1" applyFont="1" applyFill="1" applyBorder="1" applyAlignment="1">
      <alignment horizontal="center" vertical="center" wrapText="1"/>
    </xf>
    <xf numFmtId="5" fontId="11" fillId="4" borderId="5" xfId="0" applyNumberFormat="1" applyFont="1" applyFill="1" applyBorder="1" applyAlignment="1">
      <alignment horizontal="center" vertical="center" wrapText="1"/>
    </xf>
    <xf numFmtId="0" fontId="3" fillId="10" borderId="127" xfId="0" applyFont="1" applyFill="1" applyBorder="1" applyAlignment="1" applyProtection="1">
      <alignment horizontal="center" vertical="center" wrapText="1"/>
      <protection locked="0"/>
    </xf>
    <xf numFmtId="0" fontId="3" fillId="10" borderId="128" xfId="0" applyFont="1" applyFill="1" applyBorder="1" applyAlignment="1" applyProtection="1">
      <alignment horizontal="center" vertical="center" wrapText="1"/>
      <protection locked="0"/>
    </xf>
    <xf numFmtId="0" fontId="3" fillId="10" borderId="129" xfId="0" applyFont="1" applyFill="1" applyBorder="1" applyAlignment="1" applyProtection="1">
      <alignment horizontal="center" vertical="center" wrapText="1"/>
      <protection locked="0"/>
    </xf>
    <xf numFmtId="5" fontId="11" fillId="4" borderId="84" xfId="0" applyNumberFormat="1" applyFont="1" applyFill="1" applyBorder="1" applyAlignment="1">
      <alignment horizontal="center" vertical="center" wrapText="1"/>
    </xf>
    <xf numFmtId="5" fontId="11" fillId="4" borderId="85" xfId="0" applyNumberFormat="1" applyFont="1" applyFill="1" applyBorder="1" applyAlignment="1">
      <alignment horizontal="center" vertical="center" wrapText="1"/>
    </xf>
    <xf numFmtId="5" fontId="11" fillId="4" borderId="3" xfId="0" applyNumberFormat="1" applyFont="1" applyFill="1" applyBorder="1" applyAlignment="1">
      <alignment horizontal="center" vertical="center" wrapText="1"/>
    </xf>
    <xf numFmtId="5" fontId="11" fillId="4" borderId="7" xfId="0" applyNumberFormat="1" applyFont="1" applyFill="1" applyBorder="1" applyAlignment="1">
      <alignment horizontal="center" vertical="center" wrapText="1"/>
    </xf>
    <xf numFmtId="0" fontId="11" fillId="4" borderId="25" xfId="0" applyFont="1" applyFill="1" applyBorder="1" applyAlignment="1">
      <alignment horizontal="center" vertical="center"/>
    </xf>
    <xf numFmtId="0" fontId="11" fillId="0" borderId="25" xfId="0" applyFont="1" applyBorder="1" applyAlignment="1">
      <alignment horizontal="center" vertical="center"/>
    </xf>
    <xf numFmtId="0" fontId="11" fillId="0" borderId="3" xfId="0" applyFont="1" applyBorder="1" applyAlignment="1">
      <alignment horizontal="center" vertical="center"/>
    </xf>
    <xf numFmtId="0" fontId="11" fillId="4" borderId="24" xfId="0" applyFont="1" applyFill="1" applyBorder="1" applyAlignment="1">
      <alignment horizontal="center" vertical="center" wrapText="1"/>
    </xf>
    <xf numFmtId="0" fontId="11" fillId="4" borderId="25"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0" borderId="0" xfId="5" applyFont="1" applyAlignment="1" applyProtection="1">
      <alignment horizontal="center" vertical="center"/>
    </xf>
    <xf numFmtId="0" fontId="15" fillId="0" borderId="0" xfId="5" applyFont="1" applyAlignment="1" applyProtection="1">
      <alignment horizontal="center" vertical="center"/>
    </xf>
    <xf numFmtId="0" fontId="11" fillId="0" borderId="2" xfId="5" applyFont="1" applyBorder="1" applyAlignment="1" applyProtection="1">
      <alignment horizontal="left" vertical="center" wrapText="1"/>
    </xf>
    <xf numFmtId="0" fontId="11" fillId="0" borderId="9" xfId="5" applyFont="1" applyBorder="1" applyAlignment="1" applyProtection="1">
      <alignment horizontal="left" vertical="center" wrapText="1"/>
    </xf>
    <xf numFmtId="0" fontId="11" fillId="0" borderId="4" xfId="5" applyFont="1" applyBorder="1" applyAlignment="1" applyProtection="1">
      <alignment horizontal="left" vertical="center" wrapText="1"/>
    </xf>
    <xf numFmtId="0" fontId="11" fillId="0" borderId="51" xfId="5" applyFont="1" applyBorder="1" applyAlignment="1" applyProtection="1">
      <alignment horizontal="left" vertical="center" wrapText="1"/>
    </xf>
    <xf numFmtId="0" fontId="11" fillId="0" borderId="8" xfId="5" applyFont="1" applyBorder="1" applyAlignment="1" applyProtection="1">
      <alignment horizontal="left" vertical="center" wrapText="1"/>
    </xf>
    <xf numFmtId="0" fontId="11" fillId="0" borderId="23" xfId="5" applyFont="1" applyBorder="1" applyAlignment="1" applyProtection="1">
      <alignment horizontal="left" vertical="center" wrapText="1"/>
    </xf>
    <xf numFmtId="0" fontId="11" fillId="0" borderId="43" xfId="5" applyFont="1" applyBorder="1" applyAlignment="1" applyProtection="1">
      <alignment horizontal="left" vertical="center" wrapText="1"/>
    </xf>
    <xf numFmtId="0" fontId="11" fillId="0" borderId="19" xfId="5" applyFont="1" applyBorder="1" applyAlignment="1" applyProtection="1">
      <alignment horizontal="left" vertical="center" wrapText="1"/>
    </xf>
    <xf numFmtId="0" fontId="11" fillId="0" borderId="7" xfId="5" applyFont="1" applyBorder="1" applyAlignment="1" applyProtection="1">
      <alignment horizontal="left" vertical="center" wrapText="1"/>
    </xf>
    <xf numFmtId="0" fontId="11" fillId="0" borderId="21" xfId="5" applyFont="1" applyBorder="1" applyAlignment="1" applyProtection="1">
      <alignment horizontal="left" vertical="center" wrapText="1"/>
    </xf>
    <xf numFmtId="0" fontId="11" fillId="0" borderId="130" xfId="5" applyFont="1" applyBorder="1" applyAlignment="1" applyProtection="1">
      <alignment horizontal="center" vertical="center" wrapText="1" justifyLastLine="1"/>
    </xf>
    <xf numFmtId="0" fontId="11" fillId="0" borderId="131" xfId="5" applyFont="1" applyBorder="1" applyAlignment="1" applyProtection="1">
      <alignment horizontal="center" vertical="center" wrapText="1" justifyLastLine="1"/>
    </xf>
    <xf numFmtId="0" fontId="11" fillId="0" borderId="132" xfId="5" applyFont="1" applyBorder="1" applyAlignment="1" applyProtection="1">
      <alignment horizontal="center" vertical="center" wrapText="1" justifyLastLine="1"/>
    </xf>
    <xf numFmtId="0" fontId="11" fillId="0" borderId="133" xfId="5" applyFont="1" applyBorder="1" applyAlignment="1" applyProtection="1">
      <alignment horizontal="center" vertical="center" wrapText="1" justifyLastLine="1"/>
    </xf>
    <xf numFmtId="0" fontId="11" fillId="0" borderId="125" xfId="5" applyFont="1" applyFill="1" applyBorder="1" applyAlignment="1" applyProtection="1">
      <alignment horizontal="center" vertical="center" wrapText="1"/>
    </xf>
    <xf numFmtId="0" fontId="11" fillId="0" borderId="25" xfId="5" applyFont="1" applyFill="1" applyBorder="1" applyAlignment="1" applyProtection="1">
      <alignment horizontal="center" vertical="center" wrapText="1"/>
    </xf>
    <xf numFmtId="0" fontId="11" fillId="0" borderId="123" xfId="5" applyFont="1" applyFill="1" applyBorder="1" applyAlignment="1" applyProtection="1">
      <alignment horizontal="center" vertical="center" wrapText="1"/>
    </xf>
    <xf numFmtId="0" fontId="11" fillId="0" borderId="134" xfId="5" applyFont="1" applyFill="1" applyBorder="1" applyAlignment="1" applyProtection="1">
      <alignment horizontal="center" vertical="center" wrapText="1"/>
    </xf>
    <xf numFmtId="0" fontId="11" fillId="0" borderId="3" xfId="5" applyFont="1" applyFill="1" applyBorder="1" applyAlignment="1" applyProtection="1">
      <alignment horizontal="center" vertical="center" wrapText="1"/>
    </xf>
    <xf numFmtId="0" fontId="11" fillId="0" borderId="129" xfId="5" applyFont="1" applyFill="1" applyBorder="1" applyAlignment="1" applyProtection="1">
      <alignment horizontal="center" vertical="center" wrapText="1"/>
    </xf>
    <xf numFmtId="0" fontId="11" fillId="0" borderId="4" xfId="5" applyFont="1" applyFill="1" applyBorder="1" applyAlignment="1" applyProtection="1">
      <alignment horizontal="center" vertical="center" wrapText="1"/>
    </xf>
    <xf numFmtId="0" fontId="11" fillId="0" borderId="7" xfId="5" applyFont="1" applyFill="1" applyBorder="1" applyAlignment="1" applyProtection="1">
      <alignment horizontal="center" vertical="center" wrapText="1"/>
    </xf>
    <xf numFmtId="0" fontId="11" fillId="0" borderId="24" xfId="5" applyFont="1" applyFill="1" applyBorder="1" applyAlignment="1" applyProtection="1">
      <alignment horizontal="center" vertical="center" wrapText="1" justifyLastLine="1"/>
      <protection locked="0"/>
    </xf>
    <xf numFmtId="0" fontId="11" fillId="0" borderId="4" xfId="5" applyFont="1" applyFill="1" applyBorder="1" applyAlignment="1" applyProtection="1">
      <alignment horizontal="center" vertical="center" wrapText="1" justifyLastLine="1"/>
      <protection locked="0"/>
    </xf>
    <xf numFmtId="0" fontId="11" fillId="0" borderId="14" xfId="5" applyFont="1" applyFill="1" applyBorder="1" applyAlignment="1" applyProtection="1">
      <alignment horizontal="center" vertical="center" wrapText="1" justifyLastLine="1"/>
      <protection locked="0"/>
    </xf>
    <xf numFmtId="0" fontId="11" fillId="0" borderId="7" xfId="5" applyFont="1" applyFill="1" applyBorder="1" applyAlignment="1" applyProtection="1">
      <alignment horizontal="center" vertical="center" wrapText="1" justifyLastLine="1"/>
      <protection locked="0"/>
    </xf>
    <xf numFmtId="0" fontId="11" fillId="10" borderId="24" xfId="5" applyFont="1" applyFill="1" applyBorder="1" applyAlignment="1" applyProtection="1">
      <alignment horizontal="center" vertical="center" wrapText="1" justifyLastLine="1"/>
      <protection locked="0"/>
    </xf>
    <xf numFmtId="0" fontId="11" fillId="10" borderId="25" xfId="5" applyFont="1" applyFill="1" applyBorder="1" applyAlignment="1" applyProtection="1">
      <alignment horizontal="center" vertical="center" wrapText="1" justifyLastLine="1"/>
      <protection locked="0"/>
    </xf>
    <xf numFmtId="0" fontId="11" fillId="10" borderId="14" xfId="5" applyFont="1" applyFill="1" applyBorder="1" applyAlignment="1" applyProtection="1">
      <alignment horizontal="center" vertical="center" wrapText="1" justifyLastLine="1"/>
      <protection locked="0"/>
    </xf>
    <xf numFmtId="0" fontId="11" fillId="10" borderId="3" xfId="5" applyFont="1" applyFill="1" applyBorder="1" applyAlignment="1" applyProtection="1">
      <alignment horizontal="center" vertical="center" wrapText="1" justifyLastLine="1"/>
      <protection locked="0"/>
    </xf>
    <xf numFmtId="0" fontId="11" fillId="0" borderId="24" xfId="5" applyFont="1" applyFill="1" applyBorder="1" applyAlignment="1" applyProtection="1">
      <alignment horizontal="center" vertical="center" wrapText="1" justifyLastLine="1"/>
    </xf>
    <xf numFmtId="0" fontId="11" fillId="0" borderId="4" xfId="5" applyFont="1" applyFill="1" applyBorder="1" applyAlignment="1" applyProtection="1">
      <alignment horizontal="center" vertical="center" wrapText="1" justifyLastLine="1"/>
    </xf>
    <xf numFmtId="0" fontId="11" fillId="0" borderId="14" xfId="5" applyFont="1" applyFill="1" applyBorder="1" applyAlignment="1" applyProtection="1">
      <alignment horizontal="center" vertical="center" wrapText="1" justifyLastLine="1"/>
    </xf>
    <xf numFmtId="0" fontId="11" fillId="0" borderId="7" xfId="5" applyFont="1" applyFill="1" applyBorder="1" applyAlignment="1" applyProtection="1">
      <alignment horizontal="center" vertical="center" wrapText="1" justifyLastLine="1"/>
    </xf>
    <xf numFmtId="0" fontId="11" fillId="10" borderId="125" xfId="5" applyFont="1" applyFill="1" applyBorder="1" applyAlignment="1" applyProtection="1">
      <alignment horizontal="center" vertical="center" wrapText="1"/>
      <protection locked="0"/>
    </xf>
    <xf numFmtId="0" fontId="11" fillId="10" borderId="123" xfId="5" applyFont="1" applyFill="1" applyBorder="1" applyAlignment="1" applyProtection="1">
      <alignment horizontal="center" vertical="center" wrapText="1"/>
      <protection locked="0"/>
    </xf>
    <xf numFmtId="0" fontId="11" fillId="10" borderId="134" xfId="5" applyFont="1" applyFill="1" applyBorder="1" applyAlignment="1" applyProtection="1">
      <alignment horizontal="center" vertical="center" wrapText="1"/>
      <protection locked="0"/>
    </xf>
    <xf numFmtId="0" fontId="11" fillId="10" borderId="129" xfId="5" applyFont="1" applyFill="1" applyBorder="1" applyAlignment="1" applyProtection="1">
      <alignment horizontal="center" vertical="center" wrapText="1"/>
      <protection locked="0"/>
    </xf>
    <xf numFmtId="0" fontId="11" fillId="0" borderId="53" xfId="0" applyFont="1" applyBorder="1" applyAlignment="1">
      <alignment horizontal="center" vertical="center" wrapText="1"/>
    </xf>
    <xf numFmtId="0" fontId="3" fillId="10" borderId="34" xfId="0" applyFont="1" applyFill="1" applyBorder="1" applyAlignment="1" applyProtection="1">
      <alignment horizontal="center" vertical="center" wrapText="1"/>
      <protection locked="0"/>
    </xf>
    <xf numFmtId="0" fontId="11" fillId="10" borderId="23" xfId="0" applyFont="1" applyFill="1" applyBorder="1" applyAlignment="1" applyProtection="1">
      <alignment horizontal="center" vertical="center" wrapText="1"/>
      <protection locked="0"/>
    </xf>
    <xf numFmtId="0" fontId="11" fillId="10" borderId="35" xfId="0" applyFont="1" applyFill="1" applyBorder="1" applyAlignment="1" applyProtection="1">
      <alignment horizontal="center" vertical="center" wrapText="1"/>
      <protection locked="0"/>
    </xf>
    <xf numFmtId="0" fontId="11" fillId="0" borderId="34"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73" xfId="0" applyFont="1" applyBorder="1" applyAlignment="1">
      <alignment horizontal="center" vertical="center" wrapText="1"/>
    </xf>
    <xf numFmtId="0" fontId="11" fillId="0" borderId="74" xfId="0" applyFont="1" applyBorder="1" applyAlignment="1">
      <alignment horizontal="center" vertical="center" wrapText="1"/>
    </xf>
    <xf numFmtId="0" fontId="11" fillId="0" borderId="75" xfId="0" applyFont="1" applyBorder="1" applyAlignment="1">
      <alignment horizontal="center" vertical="center" wrapText="1"/>
    </xf>
    <xf numFmtId="0" fontId="11" fillId="0" borderId="83" xfId="0" applyFont="1" applyBorder="1" applyAlignment="1">
      <alignment horizontal="center" vertical="center" wrapText="1"/>
    </xf>
    <xf numFmtId="0" fontId="11" fillId="0" borderId="84" xfId="0" applyFont="1" applyBorder="1" applyAlignment="1">
      <alignment horizontal="center" vertical="center" wrapText="1"/>
    </xf>
    <xf numFmtId="0" fontId="11" fillId="0" borderId="85" xfId="0" applyFont="1" applyBorder="1" applyAlignment="1">
      <alignment horizontal="center" vertical="center" wrapText="1"/>
    </xf>
    <xf numFmtId="0" fontId="11" fillId="0" borderId="86" xfId="0" applyFont="1" applyBorder="1" applyAlignment="1">
      <alignment horizontal="center" vertical="center" wrapText="1"/>
    </xf>
    <xf numFmtId="0" fontId="11" fillId="0" borderId="91"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78" xfId="0" applyFont="1" applyFill="1" applyBorder="1" applyAlignment="1">
      <alignment horizontal="center" vertical="center" wrapText="1"/>
    </xf>
    <xf numFmtId="0" fontId="11" fillId="0" borderId="79"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11" fillId="10" borderId="9" xfId="0" applyFont="1" applyFill="1" applyBorder="1" applyAlignment="1" applyProtection="1">
      <alignment horizontal="center" vertical="center" wrapText="1"/>
      <protection locked="0"/>
    </xf>
    <xf numFmtId="0" fontId="16" fillId="0" borderId="0" xfId="0" applyFont="1" applyBorder="1" applyAlignment="1">
      <alignment horizontal="center" vertical="center"/>
    </xf>
  </cellXfs>
  <cellStyles count="7">
    <cellStyle name="パーセント 2" xfId="1"/>
    <cellStyle name="ハイパーリンク" xfId="2" builtinId="8" customBuiltin="1"/>
    <cellStyle name="桁区切り 2" xfId="3"/>
    <cellStyle name="桁区切り 3" xfId="4"/>
    <cellStyle name="標準" xfId="0" builtinId="0"/>
    <cellStyle name="標準 2" xfId="5"/>
    <cellStyle name="標準 3" xfId="6"/>
  </cellStyles>
  <dxfs count="174">
    <dxf>
      <fill>
        <patternFill>
          <bgColor theme="1"/>
        </patternFill>
      </fill>
    </dxf>
    <dxf>
      <fill>
        <patternFill>
          <bgColor theme="0"/>
        </patternFill>
      </fill>
    </dxf>
    <dxf>
      <fill>
        <patternFill>
          <bgColor theme="0"/>
        </patternFill>
      </fill>
    </dxf>
    <dxf>
      <fill>
        <patternFill>
          <bgColor theme="1"/>
        </patternFill>
      </fill>
    </dxf>
    <dxf>
      <fill>
        <patternFill>
          <bgColor theme="0"/>
        </patternFill>
      </fill>
    </dxf>
    <dxf>
      <fill>
        <patternFill>
          <bgColor theme="0"/>
        </patternFill>
      </fill>
    </dxf>
    <dxf>
      <fill>
        <patternFill>
          <bgColor theme="1"/>
        </patternFill>
      </fill>
    </dxf>
    <dxf>
      <fill>
        <patternFill>
          <bgColor theme="0"/>
        </patternFill>
      </fill>
    </dxf>
    <dxf>
      <fill>
        <patternFill>
          <bgColor theme="0"/>
        </patternFill>
      </fill>
    </dxf>
    <dxf>
      <fill>
        <patternFill>
          <bgColor theme="1"/>
        </patternFill>
      </fill>
    </dxf>
    <dxf>
      <fill>
        <patternFill>
          <bgColor theme="0"/>
        </patternFill>
      </fill>
    </dxf>
    <dxf>
      <fill>
        <patternFill>
          <bgColor theme="0"/>
        </patternFill>
      </fill>
    </dxf>
    <dxf>
      <fill>
        <patternFill>
          <bgColor theme="1"/>
        </patternFill>
      </fill>
    </dxf>
    <dxf>
      <fill>
        <patternFill>
          <bgColor theme="0"/>
        </patternFill>
      </fill>
    </dxf>
    <dxf>
      <fill>
        <patternFill>
          <bgColor theme="0"/>
        </patternFill>
      </fill>
    </dxf>
    <dxf>
      <fill>
        <patternFill>
          <bgColor theme="1"/>
        </patternFill>
      </fill>
    </dxf>
    <dxf>
      <fill>
        <patternFill>
          <bgColor theme="0"/>
        </patternFill>
      </fill>
    </dxf>
    <dxf>
      <fill>
        <patternFill>
          <bgColor theme="0"/>
        </patternFill>
      </fill>
    </dxf>
    <dxf>
      <fill>
        <patternFill>
          <bgColor theme="1" tint="0.24994659260841701"/>
        </patternFill>
      </fill>
    </dxf>
    <dxf>
      <fill>
        <patternFill>
          <bgColor theme="0"/>
        </patternFill>
      </fill>
    </dxf>
    <dxf>
      <fill>
        <patternFill>
          <bgColor theme="0" tint="-0.499984740745262"/>
        </patternFill>
      </fill>
    </dxf>
    <dxf>
      <fill>
        <patternFill>
          <bgColor theme="0"/>
        </patternFill>
      </fill>
    </dxf>
    <dxf>
      <fill>
        <patternFill>
          <bgColor theme="0" tint="-0.499984740745262"/>
        </patternFill>
      </fill>
    </dxf>
    <dxf>
      <fill>
        <patternFill>
          <bgColor theme="0" tint="-0.499984740745262"/>
        </patternFill>
      </fill>
    </dxf>
    <dxf>
      <fill>
        <patternFill>
          <bgColor theme="0"/>
        </patternFill>
      </fill>
    </dxf>
    <dxf>
      <fill>
        <patternFill>
          <bgColor theme="0"/>
        </patternFill>
      </fill>
    </dxf>
    <dxf>
      <fill>
        <patternFill>
          <bgColor theme="0" tint="-0.499984740745262"/>
        </patternFill>
      </fill>
    </dxf>
    <dxf>
      <fill>
        <patternFill>
          <bgColor theme="0"/>
        </patternFill>
      </fill>
    </dxf>
    <dxf>
      <fill>
        <patternFill>
          <bgColor theme="0" tint="-0.499984740745262"/>
        </patternFill>
      </fill>
    </dxf>
    <dxf>
      <fill>
        <patternFill>
          <bgColor theme="0"/>
        </patternFill>
      </fill>
    </dxf>
    <dxf>
      <fill>
        <patternFill>
          <bgColor theme="0" tint="-0.499984740745262"/>
        </patternFill>
      </fill>
    </dxf>
    <dxf>
      <fill>
        <patternFill>
          <bgColor theme="0"/>
        </patternFill>
      </fill>
    </dxf>
    <dxf>
      <fill>
        <patternFill>
          <bgColor theme="0" tint="-0.499984740745262"/>
        </patternFill>
      </fill>
    </dxf>
    <dxf>
      <fill>
        <patternFill>
          <bgColor theme="0"/>
        </patternFill>
      </fill>
    </dxf>
    <dxf>
      <fill>
        <patternFill>
          <bgColor theme="0" tint="-0.499984740745262"/>
        </patternFill>
      </fill>
    </dxf>
    <dxf>
      <fill>
        <patternFill>
          <bgColor theme="0"/>
        </patternFill>
      </fill>
    </dxf>
    <dxf>
      <fill>
        <patternFill>
          <bgColor theme="0" tint="-0.499984740745262"/>
        </patternFill>
      </fill>
    </dxf>
    <dxf>
      <fill>
        <patternFill>
          <bgColor theme="0"/>
        </patternFill>
      </fill>
    </dxf>
    <dxf>
      <fill>
        <patternFill>
          <bgColor theme="0" tint="-0.499984740745262"/>
        </patternFill>
      </fill>
    </dxf>
    <dxf>
      <fill>
        <patternFill>
          <bgColor theme="0"/>
        </patternFill>
      </fill>
    </dxf>
    <dxf>
      <fill>
        <patternFill>
          <bgColor theme="0" tint="-0.499984740745262"/>
        </patternFill>
      </fill>
    </dxf>
    <dxf>
      <fill>
        <patternFill>
          <bgColor theme="0"/>
        </patternFill>
      </fill>
    </dxf>
    <dxf>
      <fill>
        <patternFill>
          <bgColor theme="0" tint="-0.499984740745262"/>
        </patternFill>
      </fill>
    </dxf>
    <dxf>
      <fill>
        <patternFill>
          <bgColor theme="0"/>
        </patternFill>
      </fill>
    </dxf>
    <dxf>
      <fill>
        <patternFill>
          <bgColor theme="0" tint="-0.499984740745262"/>
        </patternFill>
      </fill>
    </dxf>
    <dxf>
      <fill>
        <patternFill>
          <bgColor theme="0"/>
        </patternFill>
      </fill>
    </dxf>
    <dxf>
      <fill>
        <patternFill>
          <bgColor theme="0" tint="-0.499984740745262"/>
        </patternFill>
      </fill>
    </dxf>
    <dxf>
      <fill>
        <patternFill>
          <bgColor theme="0"/>
        </patternFill>
      </fill>
    </dxf>
    <dxf>
      <fill>
        <patternFill>
          <bgColor theme="0" tint="-0.499984740745262"/>
        </patternFill>
      </fill>
    </dxf>
    <dxf>
      <fill>
        <patternFill>
          <bgColor theme="0"/>
        </patternFill>
      </fill>
    </dxf>
    <dxf>
      <fill>
        <patternFill>
          <bgColor theme="0" tint="-0.499984740745262"/>
        </patternFill>
      </fill>
    </dxf>
    <dxf>
      <fill>
        <patternFill>
          <bgColor theme="0"/>
        </patternFill>
      </fill>
    </dxf>
    <dxf>
      <fill>
        <patternFill>
          <bgColor theme="0" tint="-0.499984740745262"/>
        </patternFill>
      </fill>
    </dxf>
    <dxf>
      <fill>
        <patternFill>
          <bgColor theme="0"/>
        </patternFill>
      </fill>
    </dxf>
    <dxf>
      <fill>
        <patternFill>
          <bgColor theme="0" tint="-0.499984740745262"/>
        </patternFill>
      </fill>
    </dxf>
    <dxf>
      <fill>
        <patternFill>
          <bgColor theme="0"/>
        </patternFill>
      </fill>
    </dxf>
    <dxf>
      <font>
        <color rgb="FFFFFF00"/>
      </font>
    </dxf>
    <dxf>
      <fill>
        <patternFill>
          <bgColor theme="0" tint="-0.499984740745262"/>
        </patternFill>
      </fill>
    </dxf>
    <dxf>
      <fill>
        <patternFill>
          <bgColor theme="0"/>
        </patternFill>
      </fill>
    </dxf>
    <dxf>
      <font>
        <color rgb="FFFFFF00"/>
      </font>
    </dxf>
    <dxf>
      <fill>
        <patternFill>
          <bgColor theme="0" tint="-0.499984740745262"/>
        </patternFill>
      </fill>
    </dxf>
    <dxf>
      <fill>
        <patternFill>
          <bgColor theme="0" tint="-0.499984740745262"/>
        </patternFill>
      </fill>
    </dxf>
    <dxf>
      <fill>
        <patternFill>
          <bgColor theme="0"/>
        </patternFill>
      </fill>
    </dxf>
    <dxf>
      <fill>
        <patternFill>
          <bgColor theme="0"/>
        </patternFill>
      </fill>
    </dxf>
    <dxf>
      <font>
        <color rgb="FFFFFF00"/>
      </font>
    </dxf>
    <dxf>
      <fill>
        <patternFill>
          <bgColor theme="0" tint="-0.499984740745262"/>
        </patternFill>
      </fill>
    </dxf>
    <dxf>
      <fill>
        <patternFill>
          <bgColor theme="0"/>
        </patternFill>
      </fill>
    </dxf>
    <dxf>
      <font>
        <color rgb="FFFFFF00"/>
      </font>
    </dxf>
    <dxf>
      <font>
        <color rgb="FFFFFF00"/>
      </font>
      <fill>
        <patternFill patternType="none">
          <bgColor indexed="65"/>
        </patternFill>
      </fill>
    </dxf>
    <dxf>
      <fill>
        <patternFill>
          <bgColor theme="0" tint="-0.499984740745262"/>
        </patternFill>
      </fill>
    </dxf>
    <dxf>
      <fill>
        <patternFill>
          <bgColor theme="0"/>
        </patternFill>
      </fill>
    </dxf>
    <dxf>
      <font>
        <color rgb="FFFFFF00"/>
      </font>
    </dxf>
    <dxf>
      <fill>
        <patternFill>
          <bgColor theme="0"/>
        </patternFill>
      </fill>
    </dxf>
    <dxf>
      <font>
        <color rgb="FFFFFF00"/>
      </font>
    </dxf>
    <dxf>
      <fill>
        <patternFill>
          <bgColor theme="0"/>
        </patternFill>
      </fill>
    </dxf>
    <dxf>
      <font>
        <color rgb="FFFFFF00"/>
      </font>
    </dxf>
    <dxf>
      <fill>
        <patternFill>
          <bgColor theme="0"/>
        </patternFill>
      </fill>
    </dxf>
    <dxf>
      <font>
        <color rgb="FFFFFF00"/>
      </font>
    </dxf>
    <dxf>
      <fill>
        <patternFill>
          <bgColor theme="0"/>
        </patternFill>
      </fill>
    </dxf>
    <dxf>
      <fill>
        <patternFill>
          <bgColor theme="0"/>
        </patternFill>
      </fill>
    </dxf>
    <dxf>
      <fill>
        <patternFill>
          <bgColor theme="0" tint="-0.499984740745262"/>
        </patternFill>
      </fill>
    </dxf>
    <dxf>
      <fill>
        <patternFill>
          <bgColor theme="0"/>
        </patternFill>
      </fill>
    </dxf>
    <dxf>
      <font>
        <color rgb="FFFFFF00"/>
      </font>
    </dxf>
    <dxf>
      <fill>
        <patternFill>
          <bgColor theme="0"/>
        </patternFill>
      </fill>
    </dxf>
    <dxf>
      <font>
        <color rgb="FFFFFF00"/>
      </font>
    </dxf>
    <dxf>
      <fill>
        <patternFill>
          <bgColor theme="0" tint="-0.499984740745262"/>
        </patternFill>
      </fill>
    </dxf>
    <dxf>
      <fill>
        <patternFill>
          <bgColor theme="0"/>
        </patternFill>
      </fill>
    </dxf>
    <dxf>
      <fill>
        <patternFill>
          <bgColor theme="0" tint="-0.499984740745262"/>
        </patternFill>
      </fill>
    </dxf>
    <dxf>
      <font>
        <color rgb="FFFFFF00"/>
      </font>
    </dxf>
    <dxf>
      <fill>
        <patternFill>
          <bgColor theme="0" tint="-0.499984740745262"/>
        </patternFill>
      </fill>
    </dxf>
    <dxf>
      <fill>
        <patternFill>
          <bgColor theme="0"/>
        </patternFill>
      </fill>
    </dxf>
    <dxf>
      <font>
        <color rgb="FFFFFF00"/>
      </font>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rgb="FFFFFF00"/>
      </font>
    </dxf>
    <dxf>
      <fill>
        <patternFill>
          <bgColor theme="0"/>
        </patternFill>
      </fill>
    </dxf>
    <dxf>
      <font>
        <color rgb="FFFFFF00"/>
      </font>
    </dxf>
    <dxf>
      <fill>
        <patternFill>
          <bgColor theme="0"/>
        </patternFill>
      </fill>
    </dxf>
    <dxf>
      <font>
        <color rgb="FFFFFF00"/>
      </font>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0.499984740745262"/>
        </patternFill>
      </fill>
    </dxf>
    <dxf>
      <fill>
        <patternFill>
          <bgColor theme="0"/>
        </patternFill>
      </fill>
    </dxf>
    <dxf>
      <fill>
        <patternFill>
          <bgColor theme="0" tint="-0.499984740745262"/>
        </patternFill>
      </fill>
    </dxf>
    <dxf>
      <fill>
        <patternFill>
          <bgColor theme="0"/>
        </patternFill>
      </fill>
    </dxf>
    <dxf>
      <fill>
        <patternFill>
          <bgColor theme="0" tint="-0.499984740745262"/>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tint="-0.499984740745262"/>
        </patternFill>
      </fill>
    </dxf>
    <dxf>
      <font>
        <color rgb="FFFFFF00"/>
      </font>
    </dxf>
    <dxf>
      <font>
        <color rgb="FFFFFF00"/>
      </font>
    </dxf>
    <dxf>
      <fill>
        <patternFill>
          <bgColor theme="0"/>
        </patternFill>
      </fill>
    </dxf>
    <dxf>
      <fill>
        <patternFill>
          <bgColor theme="0" tint="-0.499984740745262"/>
        </patternFill>
      </fill>
    </dxf>
    <dxf>
      <fill>
        <patternFill>
          <bgColor theme="0"/>
        </patternFill>
      </fill>
    </dxf>
    <dxf>
      <fill>
        <patternFill>
          <bgColor theme="0" tint="-0.499984740745262"/>
        </patternFill>
      </fill>
    </dxf>
    <dxf>
      <font>
        <color rgb="FFFFFF00"/>
      </font>
    </dxf>
    <dxf>
      <fill>
        <patternFill>
          <bgColor theme="0"/>
        </patternFill>
      </fill>
    </dxf>
    <dxf>
      <fill>
        <patternFill>
          <bgColor theme="0" tint="-0.499984740745262"/>
        </patternFill>
      </fill>
    </dxf>
    <dxf>
      <font>
        <color rgb="FFFFFF00"/>
      </font>
    </dxf>
    <dxf>
      <fill>
        <patternFill>
          <bgColor theme="0"/>
        </patternFill>
      </fill>
    </dxf>
    <dxf>
      <font>
        <color rgb="FFFFFF00"/>
      </font>
    </dxf>
    <dxf>
      <fill>
        <patternFill>
          <bgColor theme="0" tint="-0.499984740745262"/>
        </patternFill>
      </fill>
    </dxf>
    <dxf>
      <fill>
        <patternFill>
          <bgColor theme="8" tint="0.79998168889431442"/>
        </patternFill>
      </fill>
    </dxf>
    <dxf>
      <fill>
        <patternFill>
          <bgColor theme="0" tint="-0.499984740745262"/>
        </patternFill>
      </fill>
    </dxf>
    <dxf>
      <fill>
        <patternFill>
          <bgColor theme="0"/>
        </patternFill>
      </fill>
    </dxf>
    <dxf>
      <font>
        <color rgb="FFFFFF00"/>
      </font>
    </dxf>
    <dxf>
      <fill>
        <patternFill>
          <bgColor theme="1" tint="0.34998626667073579"/>
        </patternFill>
      </fill>
    </dxf>
    <dxf>
      <fill>
        <patternFill>
          <bgColor theme="1" tint="0.34998626667073579"/>
        </patternFill>
      </fill>
    </dxf>
    <dxf>
      <fill>
        <patternFill>
          <bgColor theme="0"/>
        </patternFill>
      </fill>
    </dxf>
    <dxf>
      <fill>
        <patternFill>
          <bgColor theme="0"/>
        </patternFill>
      </fill>
    </dxf>
    <dxf>
      <fill>
        <patternFill>
          <bgColor theme="0" tint="-0.499984740745262"/>
        </patternFill>
      </fill>
    </dxf>
    <dxf>
      <fill>
        <patternFill>
          <bgColor theme="0"/>
        </patternFill>
      </fill>
    </dxf>
    <dxf>
      <fill>
        <patternFill>
          <bgColor theme="0" tint="-0.499984740745262"/>
        </patternFill>
      </fill>
    </dxf>
    <dxf>
      <fill>
        <patternFill>
          <bgColor theme="0"/>
        </patternFill>
      </fill>
    </dxf>
    <dxf>
      <font>
        <color rgb="FFFFFF00"/>
      </font>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1" tint="0.34998626667073579"/>
        </patternFill>
      </fill>
    </dxf>
    <dxf>
      <fill>
        <patternFill>
          <bgColor theme="0"/>
        </patternFill>
      </fill>
    </dxf>
    <dxf>
      <fill>
        <patternFill>
          <bgColor theme="0"/>
        </patternFill>
      </fill>
    </dxf>
    <dxf>
      <fill>
        <patternFill>
          <bgColor theme="0"/>
        </patternFill>
      </fill>
    </dxf>
    <dxf>
      <fill>
        <patternFill>
          <bgColor theme="1" tint="0.34998626667073579"/>
        </patternFill>
      </fill>
    </dxf>
    <dxf>
      <fill>
        <patternFill>
          <bgColor theme="1" tint="0.34998626667073579"/>
        </patternFill>
      </fill>
    </dxf>
    <dxf>
      <fill>
        <patternFill>
          <bgColor theme="0"/>
        </patternFill>
      </fill>
    </dxf>
    <dxf>
      <fill>
        <patternFill>
          <bgColor theme="0" tint="-0.499984740745262"/>
        </patternFill>
      </fill>
    </dxf>
    <dxf>
      <fill>
        <patternFill>
          <bgColor theme="0"/>
        </patternFill>
      </fill>
    </dxf>
    <dxf>
      <font>
        <color rgb="FFFFFF00"/>
      </font>
    </dxf>
  </dxfs>
  <tableStyles count="0" defaultTableStyle="TableStyleMedium2" defaultPivotStyle="PivotStyleLight16"/>
  <colors>
    <mruColors>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0.xml.rels><?xml version="1.0" encoding="UTF-8" standalone="yes"?>
<Relationships xmlns="http://schemas.openxmlformats.org/package/2006/relationships"><Relationship Id="rId1" Type="http://schemas.openxmlformats.org/officeDocument/2006/relationships/hyperlink" Target="#&#27096;&#24335;6"/></Relationships>
</file>

<file path=xl/drawings/_rels/drawing11.xml.rels><?xml version="1.0" encoding="UTF-8" standalone="yes"?>
<Relationships xmlns="http://schemas.openxmlformats.org/package/2006/relationships"><Relationship Id="rId1" Type="http://schemas.openxmlformats.org/officeDocument/2006/relationships/hyperlink" Target="#&#27096;&#24335;6"/></Relationships>
</file>

<file path=xl/drawings/_rels/drawing12.xml.rels><?xml version="1.0" encoding="UTF-8" standalone="yes"?>
<Relationships xmlns="http://schemas.openxmlformats.org/package/2006/relationships"><Relationship Id="rId1" Type="http://schemas.openxmlformats.org/officeDocument/2006/relationships/hyperlink" Target="#&#27096;&#24335;7"/></Relationships>
</file>

<file path=xl/drawings/_rels/drawing13.xml.rels><?xml version="1.0" encoding="UTF-8" standalone="yes"?>
<Relationships xmlns="http://schemas.openxmlformats.org/package/2006/relationships"><Relationship Id="rId1" Type="http://schemas.openxmlformats.org/officeDocument/2006/relationships/hyperlink" Target="#&#27096;&#24335;9"/></Relationships>
</file>

<file path=xl/drawings/_rels/drawing14.xml.rels><?xml version="1.0" encoding="UTF-8" standalone="yes"?>
<Relationships xmlns="http://schemas.openxmlformats.org/package/2006/relationships"><Relationship Id="rId1" Type="http://schemas.openxmlformats.org/officeDocument/2006/relationships/hyperlink" Target="#&#27096;&#24335;10"/></Relationships>
</file>

<file path=xl/drawings/_rels/drawing15.xml.rels><?xml version="1.0" encoding="UTF-8" standalone="yes"?>
<Relationships xmlns="http://schemas.openxmlformats.org/package/2006/relationships"><Relationship Id="rId1" Type="http://schemas.openxmlformats.org/officeDocument/2006/relationships/hyperlink" Target="#&#27096;&#24335;10"/></Relationships>
</file>

<file path=xl/drawings/_rels/drawing16.xml.rels><?xml version="1.0" encoding="UTF-8" standalone="yes"?>
<Relationships xmlns="http://schemas.openxmlformats.org/package/2006/relationships"><Relationship Id="rId1" Type="http://schemas.openxmlformats.org/officeDocument/2006/relationships/hyperlink" Target="#&#27096;&#24335;11"/></Relationships>
</file>

<file path=xl/drawings/_rels/drawing17.xml.rels><?xml version="1.0" encoding="UTF-8" standalone="yes"?>
<Relationships xmlns="http://schemas.openxmlformats.org/package/2006/relationships"><Relationship Id="rId1" Type="http://schemas.openxmlformats.org/officeDocument/2006/relationships/hyperlink" Target="#&#27096;&#24335;6"/></Relationships>
</file>

<file path=xl/drawings/_rels/drawing18.xml.rels><?xml version="1.0" encoding="UTF-8" standalone="yes"?>
<Relationships xmlns="http://schemas.openxmlformats.org/package/2006/relationships"><Relationship Id="rId1" Type="http://schemas.openxmlformats.org/officeDocument/2006/relationships/hyperlink" Target="#&#27096;&#24335;13"/></Relationships>
</file>

<file path=xl/drawings/_rels/drawing19.xml.rels><?xml version="1.0" encoding="UTF-8" standalone="yes"?>
<Relationships xmlns="http://schemas.openxmlformats.org/package/2006/relationships"><Relationship Id="rId1" Type="http://schemas.openxmlformats.org/officeDocument/2006/relationships/hyperlink" Target="#&#27096;&#24335;14"/></Relationships>
</file>

<file path=xl/drawings/_rels/drawing4.xml.rels><?xml version="1.0" encoding="UTF-8" standalone="yes"?>
<Relationships xmlns="http://schemas.openxmlformats.org/package/2006/relationships"><Relationship Id="rId2" Type="http://schemas.openxmlformats.org/officeDocument/2006/relationships/hyperlink" Target="#&#12471;&#12540;&#12488;_&#20107;&#21069;&#20837;&#21147;"/><Relationship Id="rId1" Type="http://schemas.openxmlformats.org/officeDocument/2006/relationships/hyperlink" Target="#&#34920;&#32025;"/></Relationships>
</file>

<file path=xl/drawings/_rels/drawing5.xml.rels><?xml version="1.0" encoding="UTF-8" standalone="yes"?>
<Relationships xmlns="http://schemas.openxmlformats.org/package/2006/relationships"><Relationship Id="rId1" Type="http://schemas.openxmlformats.org/officeDocument/2006/relationships/hyperlink" Target="#&#21512;&#20341;&#12539;&#21517;&#31216;&#22793;&#26356;"/></Relationships>
</file>

<file path=xl/drawings/_rels/drawing6.xml.rels><?xml version="1.0" encoding="UTF-8" standalone="yes"?>
<Relationships xmlns="http://schemas.openxmlformats.org/package/2006/relationships"><Relationship Id="rId1" Type="http://schemas.openxmlformats.org/officeDocument/2006/relationships/hyperlink" Target="#&#27096;&#24335;3"/></Relationships>
</file>

<file path=xl/drawings/_rels/drawing7.xml.rels><?xml version="1.0" encoding="UTF-8" standalone="yes"?>
<Relationships xmlns="http://schemas.openxmlformats.org/package/2006/relationships"><Relationship Id="rId1" Type="http://schemas.openxmlformats.org/officeDocument/2006/relationships/hyperlink" Target="#&#27096;&#24335;4"/></Relationships>
</file>

<file path=xl/drawings/_rels/drawing8.xml.rels><?xml version="1.0" encoding="UTF-8" standalone="yes"?>
<Relationships xmlns="http://schemas.openxmlformats.org/package/2006/relationships"><Relationship Id="rId1" Type="http://schemas.openxmlformats.org/officeDocument/2006/relationships/hyperlink" Target="#&#27096;&#24335;5"/></Relationships>
</file>

<file path=xl/drawings/_rels/drawing9.xml.rels><?xml version="1.0" encoding="UTF-8" standalone="yes"?>
<Relationships xmlns="http://schemas.openxmlformats.org/package/2006/relationships"><Relationship Id="rId1" Type="http://schemas.openxmlformats.org/officeDocument/2006/relationships/hyperlink" Target="#&#27096;&#24335;6"/></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46112" cy="472766"/>
    <xdr:sp macro="" textlink="$A$1">
      <xdr:nvSpPr>
        <xdr:cNvPr id="4" name="テキスト ボックス 3"/>
        <xdr:cNvSpPr txBox="1"/>
      </xdr:nvSpPr>
      <xdr:spPr>
        <a:xfrm>
          <a:off x="481853" y="0"/>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889D90F3-24D5-4475-810A-4F1818C7909D}"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未入力あり</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38</xdr:col>
      <xdr:colOff>99605</xdr:colOff>
      <xdr:row>0</xdr:row>
      <xdr:rowOff>27214</xdr:rowOff>
    </xdr:from>
    <xdr:ext cx="1306099" cy="488398"/>
    <xdr:sp macro="" textlink="$AN$1">
      <xdr:nvSpPr>
        <xdr:cNvPr id="2" name="テキスト ボックス 1"/>
        <xdr:cNvSpPr txBox="1"/>
      </xdr:nvSpPr>
      <xdr:spPr>
        <a:xfrm>
          <a:off x="7157358" y="27214"/>
          <a:ext cx="1354473" cy="480391"/>
        </a:xfrm>
        <a:prstGeom prst="rect">
          <a:avLst/>
        </a:prstGeom>
        <a:solidFill>
          <a:schemeClr val="bg1"/>
        </a:solidFill>
        <a:ln w="254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BC96F4BE-F1FF-46CB-90CC-C0F228A6A8C6}"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提出：○</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41</xdr:col>
      <xdr:colOff>74023</xdr:colOff>
      <xdr:row>0</xdr:row>
      <xdr:rowOff>46808</xdr:rowOff>
    </xdr:from>
    <xdr:ext cx="873423" cy="504430"/>
    <xdr:sp macro="" textlink="">
      <xdr:nvSpPr>
        <xdr:cNvPr id="3" name="テキスト ボックス 2">
          <a:hlinkClick xmlns:r="http://schemas.openxmlformats.org/officeDocument/2006/relationships" r:id="rId1"/>
        </xdr:cNvPr>
        <xdr:cNvSpPr txBox="1"/>
      </xdr:nvSpPr>
      <xdr:spPr>
        <a:xfrm flipH="1">
          <a:off x="8654143" y="54428"/>
          <a:ext cx="898143" cy="488416"/>
        </a:xfrm>
        <a:prstGeom prst="ellipse">
          <a:avLst/>
        </a:prstGeom>
        <a:gradFill flip="none" rotWithShape="1">
          <a:gsLst>
            <a:gs pos="0">
              <a:schemeClr val="bg1"/>
            </a:gs>
            <a:gs pos="64999">
              <a:srgbClr val="F0EBD5"/>
            </a:gs>
            <a:gs pos="100000">
              <a:schemeClr val="accent1">
                <a:lumMod val="60000"/>
                <a:lumOff val="40000"/>
              </a:schemeClr>
            </a:gs>
          </a:gsLst>
          <a:path path="shape">
            <a:fillToRect l="50000" t="50000" r="50000" b="50000"/>
          </a:path>
          <a:tileRect/>
        </a:gradFill>
        <a:ln w="31750">
          <a:solidFill>
            <a:schemeClr val="tx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overflow" horzOverflow="overflow" vert="horz" wrap="square" lIns="0" tIns="0" rIns="0" bIns="0" rtlCol="0" anchor="ctr">
          <a:noAutofit/>
        </a:bodyPr>
        <a:lstStyle/>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チェック</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リスト</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に戻る</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12</xdr:col>
      <xdr:colOff>241662</xdr:colOff>
      <xdr:row>0</xdr:row>
      <xdr:rowOff>46808</xdr:rowOff>
    </xdr:from>
    <xdr:ext cx="881511" cy="496423"/>
    <xdr:sp macro="" textlink="">
      <xdr:nvSpPr>
        <xdr:cNvPr id="2" name="テキスト ボックス 1">
          <a:hlinkClick xmlns:r="http://schemas.openxmlformats.org/officeDocument/2006/relationships" r:id="rId1"/>
        </xdr:cNvPr>
        <xdr:cNvSpPr txBox="1"/>
      </xdr:nvSpPr>
      <xdr:spPr>
        <a:xfrm flipH="1">
          <a:off x="8137071" y="54428"/>
          <a:ext cx="898143" cy="488416"/>
        </a:xfrm>
        <a:prstGeom prst="ellipse">
          <a:avLst/>
        </a:prstGeom>
        <a:gradFill flip="none" rotWithShape="1">
          <a:gsLst>
            <a:gs pos="0">
              <a:schemeClr val="bg1"/>
            </a:gs>
            <a:gs pos="64999">
              <a:srgbClr val="F0EBD5"/>
            </a:gs>
            <a:gs pos="100000">
              <a:schemeClr val="accent1">
                <a:lumMod val="60000"/>
                <a:lumOff val="40000"/>
              </a:schemeClr>
            </a:gs>
          </a:gsLst>
          <a:path path="shape">
            <a:fillToRect l="50000" t="50000" r="50000" b="50000"/>
          </a:path>
          <a:tileRect/>
        </a:gradFill>
        <a:ln w="31750">
          <a:solidFill>
            <a:schemeClr val="tx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overflow" horzOverflow="overflow" vert="horz" wrap="square" lIns="0" tIns="0" rIns="0" bIns="0" rtlCol="0" anchor="ctr">
          <a:noAutofit/>
        </a:bodyPr>
        <a:lstStyle/>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チェック</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リスト</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に戻る</a:t>
          </a:r>
        </a:p>
      </xdr:txBody>
    </xdr:sp>
    <xdr:clientData/>
  </xdr:oneCellAnchor>
  <xdr:oneCellAnchor>
    <xdr:from>
      <xdr:col>10</xdr:col>
      <xdr:colOff>107224</xdr:colOff>
      <xdr:row>0</xdr:row>
      <xdr:rowOff>13607</xdr:rowOff>
    </xdr:from>
    <xdr:ext cx="1362886" cy="480391"/>
    <xdr:sp macro="" textlink="$L$1">
      <xdr:nvSpPr>
        <xdr:cNvPr id="3" name="テキスト ボックス 2"/>
        <xdr:cNvSpPr txBox="1"/>
      </xdr:nvSpPr>
      <xdr:spPr>
        <a:xfrm>
          <a:off x="6721928" y="13607"/>
          <a:ext cx="1354473" cy="480391"/>
        </a:xfrm>
        <a:prstGeom prst="rect">
          <a:avLst/>
        </a:prstGeom>
        <a:solidFill>
          <a:schemeClr val="bg1"/>
        </a:solidFill>
        <a:ln w="254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89F0E4F9-575C-4E19-913F-F9A09753AD45}"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提出：必要時</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41</xdr:col>
      <xdr:colOff>0</xdr:colOff>
      <xdr:row>3</xdr:row>
      <xdr:rowOff>-1</xdr:rowOff>
    </xdr:from>
    <xdr:to>
      <xdr:col>60</xdr:col>
      <xdr:colOff>0</xdr:colOff>
      <xdr:row>5</xdr:row>
      <xdr:rowOff>163285</xdr:rowOff>
    </xdr:to>
    <xdr:sp macro="" textlink="">
      <xdr:nvSpPr>
        <xdr:cNvPr id="5" name="四角形吹き出し 4"/>
        <xdr:cNvSpPr/>
      </xdr:nvSpPr>
      <xdr:spPr>
        <a:xfrm>
          <a:off x="7130143" y="816428"/>
          <a:ext cx="3374571" cy="707571"/>
        </a:xfrm>
        <a:prstGeom prst="wedgeRectCallout">
          <a:avLst>
            <a:gd name="adj1" fmla="val -53804"/>
            <a:gd name="adj2" fmla="val -21196"/>
          </a:avLst>
        </a:prstGeom>
        <a:solidFill>
          <a:schemeClr val="bg1"/>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lnSpc>
              <a:spcPts val="1300"/>
            </a:lnSpc>
          </a:pP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配置予定技術者が複数</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rPr>
            <a:t>(</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最大</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rPr>
            <a:t>3</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名まで</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rPr>
            <a:t>)</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の場合には、</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endParaRPr>
        </a:p>
        <a:p>
          <a:pPr marL="0" indent="0" algn="l">
            <a:lnSpc>
              <a:spcPts val="1300"/>
            </a:lnSpc>
          </a:pPr>
          <a:r>
            <a:rPr kumimoji="1" lang="ja-JP" altLang="en-US" sz="1100" u="sng">
              <a:solidFill>
                <a:sysClr val="windowText" lastClr="000000"/>
              </a:solidFill>
              <a:latin typeface="HGSｺﾞｼｯｸE" panose="020B0900000000000000" pitchFamily="50" charset="-128"/>
              <a:ea typeface="HGSｺﾞｼｯｸE" panose="020B0900000000000000" pitchFamily="50" charset="-128"/>
              <a:cs typeface="+mn-cs"/>
            </a:rPr>
            <a:t>必要に応じて</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候補者ごとに作成して提出してください。</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endParaRPr>
        </a:p>
        <a:p>
          <a:pPr marL="0" indent="0" algn="l"/>
          <a:endPar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endParaRPr>
        </a:p>
      </xdr:txBody>
    </xdr:sp>
    <xdr:clientData/>
  </xdr:twoCellAnchor>
  <xdr:twoCellAnchor>
    <xdr:from>
      <xdr:col>41</xdr:col>
      <xdr:colOff>0</xdr:colOff>
      <xdr:row>44</xdr:row>
      <xdr:rowOff>-1</xdr:rowOff>
    </xdr:from>
    <xdr:to>
      <xdr:col>59</xdr:col>
      <xdr:colOff>29194</xdr:colOff>
      <xdr:row>46</xdr:row>
      <xdr:rowOff>163285</xdr:rowOff>
    </xdr:to>
    <xdr:sp macro="" textlink="">
      <xdr:nvSpPr>
        <xdr:cNvPr id="7" name="四角形吹き出し 6"/>
        <xdr:cNvSpPr/>
      </xdr:nvSpPr>
      <xdr:spPr>
        <a:xfrm>
          <a:off x="6738938" y="785812"/>
          <a:ext cx="3037194" cy="687161"/>
        </a:xfrm>
        <a:prstGeom prst="wedgeRectCallout">
          <a:avLst>
            <a:gd name="adj1" fmla="val -53804"/>
            <a:gd name="adj2" fmla="val -21196"/>
          </a:avLst>
        </a:prstGeom>
        <a:solidFill>
          <a:schemeClr val="bg1"/>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lnSpc>
              <a:spcPts val="1300"/>
            </a:lnSpc>
          </a:pP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配置予定技術者が複数</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rPr>
            <a:t>(</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最大</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rPr>
            <a:t>3</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名まで</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rPr>
            <a:t>)</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の場合には、</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endParaRPr>
        </a:p>
        <a:p>
          <a:pPr marL="0" indent="0" algn="l">
            <a:lnSpc>
              <a:spcPts val="1300"/>
            </a:lnSpc>
          </a:pPr>
          <a:r>
            <a:rPr kumimoji="1" lang="ja-JP" altLang="en-US" sz="1100" u="sng">
              <a:solidFill>
                <a:sysClr val="windowText" lastClr="000000"/>
              </a:solidFill>
              <a:latin typeface="HGSｺﾞｼｯｸE" panose="020B0900000000000000" pitchFamily="50" charset="-128"/>
              <a:ea typeface="HGSｺﾞｼｯｸE" panose="020B0900000000000000" pitchFamily="50" charset="-128"/>
              <a:cs typeface="+mn-cs"/>
            </a:rPr>
            <a:t>必要に応じて</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候補者ごとに作成して提出してください。</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endParaRPr>
        </a:p>
        <a:p>
          <a:pPr marL="0" indent="0" algn="l"/>
          <a:endPar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endParaRPr>
        </a:p>
      </xdr:txBody>
    </xdr:sp>
    <xdr:clientData/>
  </xdr:twoCellAnchor>
  <xdr:twoCellAnchor>
    <xdr:from>
      <xdr:col>41</xdr:col>
      <xdr:colOff>0</xdr:colOff>
      <xdr:row>84</xdr:row>
      <xdr:rowOff>272142</xdr:rowOff>
    </xdr:from>
    <xdr:to>
      <xdr:col>59</xdr:col>
      <xdr:colOff>29194</xdr:colOff>
      <xdr:row>87</xdr:row>
      <xdr:rowOff>163285</xdr:rowOff>
    </xdr:to>
    <xdr:sp macro="" textlink="">
      <xdr:nvSpPr>
        <xdr:cNvPr id="9" name="四角形吹き出し 8"/>
        <xdr:cNvSpPr/>
      </xdr:nvSpPr>
      <xdr:spPr>
        <a:xfrm>
          <a:off x="6738938" y="785812"/>
          <a:ext cx="3037194" cy="687161"/>
        </a:xfrm>
        <a:prstGeom prst="wedgeRectCallout">
          <a:avLst>
            <a:gd name="adj1" fmla="val -53804"/>
            <a:gd name="adj2" fmla="val -21196"/>
          </a:avLst>
        </a:prstGeom>
        <a:solidFill>
          <a:schemeClr val="bg1"/>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lnSpc>
              <a:spcPts val="1300"/>
            </a:lnSpc>
          </a:pP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配置予定技術者が複数</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rPr>
            <a:t>(</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最大</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rPr>
            <a:t>3</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名まで</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rPr>
            <a:t>)</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の場合には、</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endParaRPr>
        </a:p>
        <a:p>
          <a:pPr marL="0" indent="0" algn="l"/>
          <a:r>
            <a:rPr kumimoji="1" lang="ja-JP" altLang="en-US" sz="1100" u="sng">
              <a:solidFill>
                <a:sysClr val="windowText" lastClr="000000"/>
              </a:solidFill>
              <a:latin typeface="HGSｺﾞｼｯｸE" panose="020B0900000000000000" pitchFamily="50" charset="-128"/>
              <a:ea typeface="HGSｺﾞｼｯｸE" panose="020B0900000000000000" pitchFamily="50" charset="-128"/>
              <a:cs typeface="+mn-cs"/>
            </a:rPr>
            <a:t>必要に応じて</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候補者ごとに作成して提出してください。</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endParaRPr>
        </a:p>
        <a:p>
          <a:pPr marL="0" indent="0" algn="l">
            <a:lnSpc>
              <a:spcPts val="1200"/>
            </a:lnSpc>
          </a:pPr>
          <a:endPar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endParaRPr>
        </a:p>
      </xdr:txBody>
    </xdr:sp>
    <xdr:clientData/>
  </xdr:twoCellAnchor>
  <xdr:oneCellAnchor>
    <xdr:from>
      <xdr:col>41</xdr:col>
      <xdr:colOff>0</xdr:colOff>
      <xdr:row>0</xdr:row>
      <xdr:rowOff>41412</xdr:rowOff>
    </xdr:from>
    <xdr:ext cx="1336996" cy="488016"/>
    <xdr:sp macro="" textlink="$AP$1">
      <xdr:nvSpPr>
        <xdr:cNvPr id="12" name="テキスト ボックス 11"/>
        <xdr:cNvSpPr txBox="1"/>
      </xdr:nvSpPr>
      <xdr:spPr>
        <a:xfrm>
          <a:off x="6915150" y="41412"/>
          <a:ext cx="1354473" cy="480391"/>
        </a:xfrm>
        <a:prstGeom prst="rect">
          <a:avLst/>
        </a:prstGeom>
        <a:solidFill>
          <a:schemeClr val="bg1"/>
        </a:solidFill>
        <a:ln w="254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C892E0E3-CB3D-45BC-A86B-466779847414}"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提出：必要時</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49</xdr:col>
      <xdr:colOff>58640</xdr:colOff>
      <xdr:row>0</xdr:row>
      <xdr:rowOff>41412</xdr:rowOff>
    </xdr:from>
    <xdr:ext cx="898143" cy="496048"/>
    <xdr:sp macro="" textlink="">
      <xdr:nvSpPr>
        <xdr:cNvPr id="13" name="テキスト ボックス 12">
          <a:hlinkClick xmlns:r="http://schemas.openxmlformats.org/officeDocument/2006/relationships" r:id="rId1"/>
        </xdr:cNvPr>
        <xdr:cNvSpPr txBox="1"/>
      </xdr:nvSpPr>
      <xdr:spPr>
        <a:xfrm flipH="1">
          <a:off x="8353010" y="41412"/>
          <a:ext cx="898143" cy="488416"/>
        </a:xfrm>
        <a:prstGeom prst="ellipse">
          <a:avLst/>
        </a:prstGeom>
        <a:gradFill flip="none" rotWithShape="1">
          <a:gsLst>
            <a:gs pos="0">
              <a:schemeClr val="bg1"/>
            </a:gs>
            <a:gs pos="64999">
              <a:srgbClr val="F0EBD5"/>
            </a:gs>
            <a:gs pos="100000">
              <a:schemeClr val="accent1">
                <a:lumMod val="60000"/>
                <a:lumOff val="40000"/>
              </a:schemeClr>
            </a:gs>
          </a:gsLst>
          <a:path path="shape">
            <a:fillToRect l="50000" t="50000" r="50000" b="50000"/>
          </a:path>
          <a:tileRect/>
        </a:gradFill>
        <a:ln w="31750">
          <a:solidFill>
            <a:schemeClr val="tx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overflow" horzOverflow="overflow" vert="horz" wrap="square" lIns="0" tIns="0" rIns="0" bIns="0" rtlCol="0" anchor="ctr">
          <a:noAutofit/>
        </a:bodyPr>
        <a:lstStyle/>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チェック</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リスト</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に戻る</a:t>
          </a:r>
        </a:p>
      </xdr:txBody>
    </xdr:sp>
    <xdr:clientData/>
  </xdr:oneCellAnchor>
  <xdr:twoCellAnchor>
    <xdr:from>
      <xdr:col>41</xdr:col>
      <xdr:colOff>0</xdr:colOff>
      <xdr:row>8</xdr:row>
      <xdr:rowOff>0</xdr:rowOff>
    </xdr:from>
    <xdr:to>
      <xdr:col>59</xdr:col>
      <xdr:colOff>140432</xdr:colOff>
      <xdr:row>10</xdr:row>
      <xdr:rowOff>27214</xdr:rowOff>
    </xdr:to>
    <xdr:sp macro="" textlink="">
      <xdr:nvSpPr>
        <xdr:cNvPr id="10" name="四角形吹き出し 9"/>
        <xdr:cNvSpPr/>
      </xdr:nvSpPr>
      <xdr:spPr>
        <a:xfrm>
          <a:off x="7783286" y="2177143"/>
          <a:ext cx="3360964" cy="571500"/>
        </a:xfrm>
        <a:prstGeom prst="wedgeRectCallout">
          <a:avLst>
            <a:gd name="adj1" fmla="val -53804"/>
            <a:gd name="adj2" fmla="val -21196"/>
          </a:avLst>
        </a:prstGeom>
        <a:solidFill>
          <a:schemeClr val="bg1"/>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lnSpc>
              <a:spcPts val="1300"/>
            </a:lnSpc>
          </a:pP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複数該当する工事がある場合は全て記入して提出してください。</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endParaRPr>
        </a:p>
        <a:p>
          <a:pPr marL="0" indent="0" algn="l">
            <a:lnSpc>
              <a:spcPts val="1300"/>
            </a:lnSpc>
          </a:pPr>
          <a:endPar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endParaRPr>
        </a:p>
      </xdr:txBody>
    </xdr:sp>
    <xdr:clientData/>
  </xdr:twoCellAnchor>
  <xdr:oneCellAnchor>
    <xdr:from>
      <xdr:col>1</xdr:col>
      <xdr:colOff>0</xdr:colOff>
      <xdr:row>41</xdr:row>
      <xdr:rowOff>0</xdr:rowOff>
    </xdr:from>
    <xdr:ext cx="1660071" cy="472885"/>
    <xdr:sp macro="" textlink="$A$42">
      <xdr:nvSpPr>
        <xdr:cNvPr id="11" name="テキスト ボックス 10"/>
        <xdr:cNvSpPr txBox="1"/>
      </xdr:nvSpPr>
      <xdr:spPr>
        <a:xfrm>
          <a:off x="653143" y="10341429"/>
          <a:ext cx="1660071"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8FCFF1A2-7FE6-4C62-BE83-C2E26297080E}"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使用しない</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1</xdr:col>
      <xdr:colOff>0</xdr:colOff>
      <xdr:row>82</xdr:row>
      <xdr:rowOff>0</xdr:rowOff>
    </xdr:from>
    <xdr:ext cx="1660071" cy="472766"/>
    <xdr:sp macro="" textlink="$A$83">
      <xdr:nvSpPr>
        <xdr:cNvPr id="15" name="テキスト ボックス 14"/>
        <xdr:cNvSpPr txBox="1"/>
      </xdr:nvSpPr>
      <xdr:spPr>
        <a:xfrm>
          <a:off x="653143" y="20682857"/>
          <a:ext cx="1660071"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07A42131-B597-486C-830E-332CA3BD8487}"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使用しない</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41</xdr:col>
      <xdr:colOff>0</xdr:colOff>
      <xdr:row>43</xdr:row>
      <xdr:rowOff>0</xdr:rowOff>
    </xdr:from>
    <xdr:to>
      <xdr:col>58</xdr:col>
      <xdr:colOff>89216</xdr:colOff>
      <xdr:row>45</xdr:row>
      <xdr:rowOff>142031</xdr:rowOff>
    </xdr:to>
    <xdr:sp macro="" textlink="">
      <xdr:nvSpPr>
        <xdr:cNvPr id="8" name="四角形吹き出し 7"/>
        <xdr:cNvSpPr/>
      </xdr:nvSpPr>
      <xdr:spPr>
        <a:xfrm>
          <a:off x="7130143" y="11144250"/>
          <a:ext cx="3104029" cy="678691"/>
        </a:xfrm>
        <a:prstGeom prst="wedgeRectCallout">
          <a:avLst>
            <a:gd name="adj1" fmla="val -52397"/>
            <a:gd name="adj2" fmla="val -2667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単体で参加する場合、以下は不要です。</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特定共同企業体として参加する場合は、</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lnSpc>
              <a:spcPts val="1300"/>
            </a:lnSpc>
          </a:pPr>
          <a:r>
            <a:rPr kumimoji="1" lang="ja-JP" altLang="en-US" sz="1100" u="sng">
              <a:solidFill>
                <a:sysClr val="windowText" lastClr="000000"/>
              </a:solidFill>
              <a:latin typeface="HGSｺﾞｼｯｸE" panose="020B0900000000000000" pitchFamily="50" charset="-128"/>
              <a:ea typeface="HGSｺﾞｼｯｸE" panose="020B0900000000000000" pitchFamily="50" charset="-128"/>
            </a:rPr>
            <a:t>必ず</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構成員毎に提出してください。</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lnSpc>
              <a:spcPts val="1300"/>
            </a:lnSpc>
          </a:pPr>
          <a:endParaRPr kumimoji="1" lang="ja-JP" altLang="en-US" sz="1100">
            <a:solidFill>
              <a:sysClr val="windowText" lastClr="000000"/>
            </a:solidFill>
            <a:latin typeface="HGSｺﾞｼｯｸE" panose="020B0900000000000000" pitchFamily="50" charset="-128"/>
            <a:ea typeface="HGSｺﾞｼｯｸE" panose="020B0900000000000000" pitchFamily="50" charset="-128"/>
          </a:endParaRPr>
        </a:p>
      </xdr:txBody>
    </xdr:sp>
    <xdr:clientData/>
  </xdr:twoCellAnchor>
  <xdr:oneCellAnchor>
    <xdr:from>
      <xdr:col>41</xdr:col>
      <xdr:colOff>0</xdr:colOff>
      <xdr:row>0</xdr:row>
      <xdr:rowOff>41412</xdr:rowOff>
    </xdr:from>
    <xdr:ext cx="1336996" cy="488016"/>
    <xdr:sp macro="" textlink="$AP$1">
      <xdr:nvSpPr>
        <xdr:cNvPr id="4" name="テキスト ボックス 3"/>
        <xdr:cNvSpPr txBox="1"/>
      </xdr:nvSpPr>
      <xdr:spPr>
        <a:xfrm>
          <a:off x="6915150" y="41412"/>
          <a:ext cx="1354473" cy="480391"/>
        </a:xfrm>
        <a:prstGeom prst="rect">
          <a:avLst/>
        </a:prstGeom>
        <a:solidFill>
          <a:schemeClr val="bg1"/>
        </a:solidFill>
        <a:ln w="254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696212BD-1790-4CA9-9364-A42D5522C804}"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提出：○</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49</xdr:col>
      <xdr:colOff>58640</xdr:colOff>
      <xdr:row>0</xdr:row>
      <xdr:rowOff>41412</xdr:rowOff>
    </xdr:from>
    <xdr:ext cx="898143" cy="496048"/>
    <xdr:sp macro="" textlink="">
      <xdr:nvSpPr>
        <xdr:cNvPr id="5" name="テキスト ボックス 4">
          <a:hlinkClick xmlns:r="http://schemas.openxmlformats.org/officeDocument/2006/relationships" r:id="rId1"/>
        </xdr:cNvPr>
        <xdr:cNvSpPr txBox="1"/>
      </xdr:nvSpPr>
      <xdr:spPr>
        <a:xfrm flipH="1">
          <a:off x="8353010" y="41412"/>
          <a:ext cx="898143" cy="488416"/>
        </a:xfrm>
        <a:prstGeom prst="ellipse">
          <a:avLst/>
        </a:prstGeom>
        <a:gradFill flip="none" rotWithShape="1">
          <a:gsLst>
            <a:gs pos="0">
              <a:schemeClr val="bg1"/>
            </a:gs>
            <a:gs pos="64999">
              <a:srgbClr val="F0EBD5"/>
            </a:gs>
            <a:gs pos="100000">
              <a:schemeClr val="accent1">
                <a:lumMod val="60000"/>
                <a:lumOff val="40000"/>
              </a:schemeClr>
            </a:gs>
          </a:gsLst>
          <a:path path="shape">
            <a:fillToRect l="50000" t="50000" r="50000" b="50000"/>
          </a:path>
          <a:tileRect/>
        </a:gradFill>
        <a:ln w="31750">
          <a:solidFill>
            <a:schemeClr val="tx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overflow" horzOverflow="overflow" vert="horz" wrap="square" lIns="0" tIns="0" rIns="0" bIns="0" rtlCol="0" anchor="ctr">
          <a:noAutofit/>
        </a:bodyPr>
        <a:lstStyle/>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チェック</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リスト</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に戻る</a:t>
          </a:r>
        </a:p>
      </xdr:txBody>
    </xdr:sp>
    <xdr:clientData/>
  </xdr:oneCellAnchor>
  <xdr:oneCellAnchor>
    <xdr:from>
      <xdr:col>1</xdr:col>
      <xdr:colOff>0</xdr:colOff>
      <xdr:row>40</xdr:row>
      <xdr:rowOff>0</xdr:rowOff>
    </xdr:from>
    <xdr:ext cx="1354473" cy="472885"/>
    <xdr:sp macro="" textlink="$A$41">
      <xdr:nvSpPr>
        <xdr:cNvPr id="7" name="テキスト ボックス 6"/>
        <xdr:cNvSpPr txBox="1"/>
      </xdr:nvSpPr>
      <xdr:spPr>
        <a:xfrm>
          <a:off x="653143" y="10327821"/>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985464EC-082E-4687-93CD-A6C76A9CF3B9}"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使用しない</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1</xdr:col>
      <xdr:colOff>0</xdr:colOff>
      <xdr:row>80</xdr:row>
      <xdr:rowOff>0</xdr:rowOff>
    </xdr:from>
    <xdr:ext cx="1354473" cy="472766"/>
    <xdr:sp macro="" textlink="$A$81">
      <xdr:nvSpPr>
        <xdr:cNvPr id="10" name="テキスト ボックス 9"/>
        <xdr:cNvSpPr txBox="1"/>
      </xdr:nvSpPr>
      <xdr:spPr>
        <a:xfrm>
          <a:off x="653143" y="20655643"/>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0A324858-24F7-4BB8-B84B-9A11373B09B6}"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使用しない</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41</xdr:col>
      <xdr:colOff>0</xdr:colOff>
      <xdr:row>43</xdr:row>
      <xdr:rowOff>0</xdr:rowOff>
    </xdr:from>
    <xdr:to>
      <xdr:col>59</xdr:col>
      <xdr:colOff>70815</xdr:colOff>
      <xdr:row>45</xdr:row>
      <xdr:rowOff>140808</xdr:rowOff>
    </xdr:to>
    <xdr:sp macro="" textlink="">
      <xdr:nvSpPr>
        <xdr:cNvPr id="6" name="四角形吹き出し 5"/>
        <xdr:cNvSpPr/>
      </xdr:nvSpPr>
      <xdr:spPr>
        <a:xfrm>
          <a:off x="6779559" y="11105029"/>
          <a:ext cx="3104029" cy="678691"/>
        </a:xfrm>
        <a:prstGeom prst="wedgeRectCallout">
          <a:avLst>
            <a:gd name="adj1" fmla="val -52397"/>
            <a:gd name="adj2" fmla="val -2667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単体で参加する場合、以下は不要です。</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lnSpc>
              <a:spcPts val="1300"/>
            </a:lnSpc>
          </a:pP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特定共同企業体として参加する場合は、</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r>
            <a:rPr kumimoji="1" lang="ja-JP" altLang="en-US" sz="1100" u="sng">
              <a:solidFill>
                <a:sysClr val="windowText" lastClr="000000"/>
              </a:solidFill>
              <a:latin typeface="HGSｺﾞｼｯｸE" panose="020B0900000000000000" pitchFamily="50" charset="-128"/>
              <a:ea typeface="HGSｺﾞｼｯｸE" panose="020B0900000000000000" pitchFamily="50" charset="-128"/>
            </a:rPr>
            <a:t>必ず</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構成員毎に提出してください。</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lnSpc>
              <a:spcPts val="1100"/>
            </a:lnSpc>
          </a:pPr>
          <a:endParaRPr kumimoji="1" lang="ja-JP" altLang="en-US" sz="1100">
            <a:solidFill>
              <a:sysClr val="windowText" lastClr="000000"/>
            </a:solidFill>
            <a:latin typeface="HGSｺﾞｼｯｸE" panose="020B0900000000000000" pitchFamily="50" charset="-128"/>
            <a:ea typeface="HGSｺﾞｼｯｸE" panose="020B0900000000000000" pitchFamily="50" charset="-128"/>
          </a:endParaRPr>
        </a:p>
      </xdr:txBody>
    </xdr:sp>
    <xdr:clientData/>
  </xdr:twoCellAnchor>
  <xdr:oneCellAnchor>
    <xdr:from>
      <xdr:col>41</xdr:col>
      <xdr:colOff>0</xdr:colOff>
      <xdr:row>0</xdr:row>
      <xdr:rowOff>41412</xdr:rowOff>
    </xdr:from>
    <xdr:ext cx="1336996" cy="488016"/>
    <xdr:sp macro="" textlink="$AP$1">
      <xdr:nvSpPr>
        <xdr:cNvPr id="7" name="テキスト ボックス 6"/>
        <xdr:cNvSpPr txBox="1"/>
      </xdr:nvSpPr>
      <xdr:spPr>
        <a:xfrm>
          <a:off x="6915150" y="41412"/>
          <a:ext cx="1354473" cy="480391"/>
        </a:xfrm>
        <a:prstGeom prst="rect">
          <a:avLst/>
        </a:prstGeom>
        <a:solidFill>
          <a:schemeClr val="bg1"/>
        </a:solidFill>
        <a:ln w="254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8B61BECB-65A6-477C-A64A-E69126B79367}"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提出：○</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49</xdr:col>
      <xdr:colOff>58640</xdr:colOff>
      <xdr:row>0</xdr:row>
      <xdr:rowOff>41412</xdr:rowOff>
    </xdr:from>
    <xdr:ext cx="898143" cy="496048"/>
    <xdr:sp macro="" textlink="">
      <xdr:nvSpPr>
        <xdr:cNvPr id="8" name="テキスト ボックス 7">
          <a:hlinkClick xmlns:r="http://schemas.openxmlformats.org/officeDocument/2006/relationships" r:id="rId1"/>
        </xdr:cNvPr>
        <xdr:cNvSpPr txBox="1"/>
      </xdr:nvSpPr>
      <xdr:spPr>
        <a:xfrm flipH="1">
          <a:off x="8353010" y="41412"/>
          <a:ext cx="898143" cy="488416"/>
        </a:xfrm>
        <a:prstGeom prst="ellipse">
          <a:avLst/>
        </a:prstGeom>
        <a:gradFill flip="none" rotWithShape="1">
          <a:gsLst>
            <a:gs pos="0">
              <a:schemeClr val="bg1"/>
            </a:gs>
            <a:gs pos="64999">
              <a:srgbClr val="F0EBD5"/>
            </a:gs>
            <a:gs pos="100000">
              <a:schemeClr val="accent1">
                <a:lumMod val="60000"/>
                <a:lumOff val="40000"/>
              </a:schemeClr>
            </a:gs>
          </a:gsLst>
          <a:path path="shape">
            <a:fillToRect l="50000" t="50000" r="50000" b="50000"/>
          </a:path>
          <a:tileRect/>
        </a:gradFill>
        <a:ln w="31750">
          <a:solidFill>
            <a:schemeClr val="tx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overflow" horzOverflow="overflow" vert="horz" wrap="square" lIns="0" tIns="0" rIns="0" bIns="0" rtlCol="0" anchor="ctr">
          <a:noAutofit/>
        </a:bodyPr>
        <a:lstStyle/>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チェック</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リスト</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に戻る</a:t>
          </a:r>
        </a:p>
      </xdr:txBody>
    </xdr:sp>
    <xdr:clientData/>
  </xdr:oneCellAnchor>
  <xdr:oneCellAnchor>
    <xdr:from>
      <xdr:col>1</xdr:col>
      <xdr:colOff>0</xdr:colOff>
      <xdr:row>40</xdr:row>
      <xdr:rowOff>0</xdr:rowOff>
    </xdr:from>
    <xdr:ext cx="1354473" cy="472885"/>
    <xdr:sp macro="" textlink="$A$41">
      <xdr:nvSpPr>
        <xdr:cNvPr id="9" name="テキスト ボックス 8"/>
        <xdr:cNvSpPr txBox="1"/>
      </xdr:nvSpPr>
      <xdr:spPr>
        <a:xfrm>
          <a:off x="653143" y="10436679"/>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2D077A01-14D6-468F-83BC-EA301EF164FB}"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使用しない</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1</xdr:col>
      <xdr:colOff>0</xdr:colOff>
      <xdr:row>80</xdr:row>
      <xdr:rowOff>0</xdr:rowOff>
    </xdr:from>
    <xdr:ext cx="1354473" cy="472766"/>
    <xdr:sp macro="" textlink="$A$81">
      <xdr:nvSpPr>
        <xdr:cNvPr id="10" name="テキスト ボックス 9"/>
        <xdr:cNvSpPr txBox="1"/>
      </xdr:nvSpPr>
      <xdr:spPr>
        <a:xfrm>
          <a:off x="653143" y="20873357"/>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5DBF470A-8D1B-4DC9-ADC5-C82281C86881}"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使用しない</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wsDr>
</file>

<file path=xl/drawings/drawing15.xml><?xml version="1.0" encoding="utf-8"?>
<xdr:wsDr xmlns:xdr="http://schemas.openxmlformats.org/drawingml/2006/spreadsheetDrawing" xmlns:a="http://schemas.openxmlformats.org/drawingml/2006/main">
  <xdr:twoCellAnchor>
    <xdr:from>
      <xdr:col>40</xdr:col>
      <xdr:colOff>163287</xdr:colOff>
      <xdr:row>33</xdr:row>
      <xdr:rowOff>136071</xdr:rowOff>
    </xdr:from>
    <xdr:to>
      <xdr:col>59</xdr:col>
      <xdr:colOff>57209</xdr:colOff>
      <xdr:row>35</xdr:row>
      <xdr:rowOff>136072</xdr:rowOff>
    </xdr:to>
    <xdr:sp macro="" textlink="">
      <xdr:nvSpPr>
        <xdr:cNvPr id="2" name="四角形吹き出し 1"/>
        <xdr:cNvSpPr/>
      </xdr:nvSpPr>
      <xdr:spPr>
        <a:xfrm>
          <a:off x="7878537" y="10001250"/>
          <a:ext cx="3254886" cy="544286"/>
        </a:xfrm>
        <a:prstGeom prst="wedgeRectCallout">
          <a:avLst>
            <a:gd name="adj1" fmla="val -52397"/>
            <a:gd name="adj2" fmla="val -2667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200">
              <a:solidFill>
                <a:sysClr val="windowText" lastClr="000000"/>
              </a:solidFill>
              <a:latin typeface="HGSｺﾞｼｯｸE" panose="020B0900000000000000" pitchFamily="50" charset="-128"/>
              <a:ea typeface="HGSｺﾞｼｯｸE" panose="020B0900000000000000" pitchFamily="50" charset="-128"/>
            </a:rPr>
            <a:t>特定共同企業体として参加する場合は、</a:t>
          </a:r>
          <a:endParaRPr kumimoji="1" lang="en-US" altLang="ja-JP" sz="1200">
            <a:solidFill>
              <a:sysClr val="windowText" lastClr="000000"/>
            </a:solidFill>
            <a:latin typeface="HGSｺﾞｼｯｸE" panose="020B0900000000000000" pitchFamily="50" charset="-128"/>
            <a:ea typeface="HGSｺﾞｼｯｸE" panose="020B0900000000000000" pitchFamily="50" charset="-128"/>
          </a:endParaRPr>
        </a:p>
        <a:p>
          <a:pPr algn="l"/>
          <a:r>
            <a:rPr kumimoji="1" lang="ja-JP" altLang="en-US" sz="1200" u="sng">
              <a:solidFill>
                <a:sysClr val="windowText" lastClr="000000"/>
              </a:solidFill>
              <a:latin typeface="HGSｺﾞｼｯｸE" panose="020B0900000000000000" pitchFamily="50" charset="-128"/>
              <a:ea typeface="HGSｺﾞｼｯｸE" panose="020B0900000000000000" pitchFamily="50" charset="-128"/>
            </a:rPr>
            <a:t>必ず</a:t>
          </a:r>
          <a:r>
            <a:rPr kumimoji="1" lang="ja-JP" altLang="en-US" sz="1200">
              <a:solidFill>
                <a:sysClr val="windowText" lastClr="000000"/>
              </a:solidFill>
              <a:latin typeface="HGSｺﾞｼｯｸE" panose="020B0900000000000000" pitchFamily="50" charset="-128"/>
              <a:ea typeface="HGSｺﾞｼｯｸE" panose="020B0900000000000000" pitchFamily="50" charset="-128"/>
            </a:rPr>
            <a:t>構成員毎に提出してください。</a:t>
          </a:r>
          <a:endParaRPr kumimoji="1" lang="en-US" altLang="ja-JP" sz="1200">
            <a:solidFill>
              <a:sysClr val="windowText" lastClr="000000"/>
            </a:solidFill>
            <a:latin typeface="HGSｺﾞｼｯｸE" panose="020B0900000000000000" pitchFamily="50" charset="-128"/>
            <a:ea typeface="HGSｺﾞｼｯｸE" panose="020B0900000000000000" pitchFamily="50" charset="-128"/>
          </a:endParaRPr>
        </a:p>
        <a:p>
          <a:pPr algn="l">
            <a:lnSpc>
              <a:spcPts val="1100"/>
            </a:lnSpc>
          </a:pPr>
          <a:endParaRPr kumimoji="1" lang="ja-JP" altLang="en-US" sz="1100">
            <a:solidFill>
              <a:sysClr val="windowText" lastClr="000000"/>
            </a:solidFill>
            <a:latin typeface="HGSｺﾞｼｯｸE" panose="020B0900000000000000" pitchFamily="50" charset="-128"/>
            <a:ea typeface="HGSｺﾞｼｯｸE" panose="020B0900000000000000" pitchFamily="50" charset="-128"/>
          </a:endParaRPr>
        </a:p>
      </xdr:txBody>
    </xdr:sp>
    <xdr:clientData/>
  </xdr:twoCellAnchor>
  <xdr:oneCellAnchor>
    <xdr:from>
      <xdr:col>41</xdr:col>
      <xdr:colOff>0</xdr:colOff>
      <xdr:row>0</xdr:row>
      <xdr:rowOff>41412</xdr:rowOff>
    </xdr:from>
    <xdr:ext cx="1336996" cy="488016"/>
    <xdr:sp macro="" textlink="$AP$1">
      <xdr:nvSpPr>
        <xdr:cNvPr id="3" name="テキスト ボックス 2"/>
        <xdr:cNvSpPr txBox="1"/>
      </xdr:nvSpPr>
      <xdr:spPr>
        <a:xfrm>
          <a:off x="6728460" y="41412"/>
          <a:ext cx="1336996" cy="488016"/>
        </a:xfrm>
        <a:prstGeom prst="rect">
          <a:avLst/>
        </a:prstGeom>
        <a:solidFill>
          <a:schemeClr val="bg1"/>
        </a:solidFill>
        <a:ln w="254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E33A5467-D195-461A-A1C5-F433F22892BB}"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提出：○</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49</xdr:col>
      <xdr:colOff>58640</xdr:colOff>
      <xdr:row>0</xdr:row>
      <xdr:rowOff>41412</xdr:rowOff>
    </xdr:from>
    <xdr:ext cx="898143" cy="496048"/>
    <xdr:sp macro="" textlink="">
      <xdr:nvSpPr>
        <xdr:cNvPr id="4" name="テキスト ボックス 3">
          <a:hlinkClick xmlns:r="http://schemas.openxmlformats.org/officeDocument/2006/relationships" r:id="rId1"/>
        </xdr:cNvPr>
        <xdr:cNvSpPr txBox="1"/>
      </xdr:nvSpPr>
      <xdr:spPr>
        <a:xfrm flipH="1">
          <a:off x="8006300" y="41412"/>
          <a:ext cx="898143" cy="496048"/>
        </a:xfrm>
        <a:prstGeom prst="ellipse">
          <a:avLst/>
        </a:prstGeom>
        <a:gradFill flip="none" rotWithShape="1">
          <a:gsLst>
            <a:gs pos="0">
              <a:schemeClr val="bg1"/>
            </a:gs>
            <a:gs pos="64999">
              <a:srgbClr val="F0EBD5"/>
            </a:gs>
            <a:gs pos="100000">
              <a:schemeClr val="accent1">
                <a:lumMod val="60000"/>
                <a:lumOff val="40000"/>
              </a:schemeClr>
            </a:gs>
          </a:gsLst>
          <a:path path="shape">
            <a:fillToRect l="50000" t="50000" r="50000" b="50000"/>
          </a:path>
          <a:tileRect/>
        </a:gradFill>
        <a:ln w="31750">
          <a:solidFill>
            <a:schemeClr val="tx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overflow" horzOverflow="overflow" vert="horz" wrap="square" lIns="0" tIns="0" rIns="0" bIns="0" rtlCol="0" anchor="ctr">
          <a:noAutofit/>
        </a:bodyPr>
        <a:lstStyle/>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チェック</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リスト</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に戻る</a:t>
          </a:r>
        </a:p>
      </xdr:txBody>
    </xdr:sp>
    <xdr:clientData/>
  </xdr:oneCellAnchor>
  <xdr:oneCellAnchor>
    <xdr:from>
      <xdr:col>0</xdr:col>
      <xdr:colOff>547010</xdr:colOff>
      <xdr:row>32</xdr:row>
      <xdr:rowOff>84366</xdr:rowOff>
    </xdr:from>
    <xdr:ext cx="1354473" cy="472885"/>
    <xdr:sp macro="" textlink="$A$33">
      <xdr:nvSpPr>
        <xdr:cNvPr id="6" name="テキスト ボックス 5"/>
        <xdr:cNvSpPr txBox="1"/>
      </xdr:nvSpPr>
      <xdr:spPr>
        <a:xfrm>
          <a:off x="547010" y="9677402"/>
          <a:ext cx="1354473" cy="472885"/>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DB9AE47E-60E6-4853-900B-A3CD5D5E4AF3}"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使用しない</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41</xdr:col>
      <xdr:colOff>141517</xdr:colOff>
      <xdr:row>72</xdr:row>
      <xdr:rowOff>0</xdr:rowOff>
    </xdr:from>
    <xdr:ext cx="1354473" cy="472885"/>
    <xdr:sp macro="" textlink="$A$33">
      <xdr:nvSpPr>
        <xdr:cNvPr id="7" name="テキスト ボックス 6"/>
        <xdr:cNvSpPr txBox="1"/>
      </xdr:nvSpPr>
      <xdr:spPr>
        <a:xfrm>
          <a:off x="8033660" y="21531943"/>
          <a:ext cx="1354473" cy="472885"/>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80D77BCB-3FDC-427F-A878-AD0E3D5345E8}"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使用しない</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wsDr>
</file>

<file path=xl/drawings/drawing16.xml><?xml version="1.0" encoding="utf-8"?>
<xdr:wsDr xmlns:xdr="http://schemas.openxmlformats.org/drawingml/2006/spreadsheetDrawing" xmlns:a="http://schemas.openxmlformats.org/drawingml/2006/main">
  <xdr:twoCellAnchor>
    <xdr:from>
      <xdr:col>41</xdr:col>
      <xdr:colOff>0</xdr:colOff>
      <xdr:row>41</xdr:row>
      <xdr:rowOff>0</xdr:rowOff>
    </xdr:from>
    <xdr:to>
      <xdr:col>58</xdr:col>
      <xdr:colOff>144698</xdr:colOff>
      <xdr:row>43</xdr:row>
      <xdr:rowOff>159145</xdr:rowOff>
    </xdr:to>
    <xdr:sp macro="" textlink="">
      <xdr:nvSpPr>
        <xdr:cNvPr id="3" name="四角形吹き出し 2"/>
        <xdr:cNvSpPr/>
      </xdr:nvSpPr>
      <xdr:spPr>
        <a:xfrm>
          <a:off x="6979227" y="10598727"/>
          <a:ext cx="3104029" cy="678691"/>
        </a:xfrm>
        <a:prstGeom prst="wedgeRectCallout">
          <a:avLst>
            <a:gd name="adj1" fmla="val -52397"/>
            <a:gd name="adj2" fmla="val -2667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単体で参加する場合、以下は不要です。</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lnSpc>
              <a:spcPts val="1300"/>
            </a:lnSpc>
          </a:pP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特定共同企業体として参加する場合は、</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r>
            <a:rPr kumimoji="1" lang="ja-JP" altLang="en-US" sz="1100" u="sng">
              <a:solidFill>
                <a:sysClr val="windowText" lastClr="000000"/>
              </a:solidFill>
              <a:latin typeface="HGSｺﾞｼｯｸE" panose="020B0900000000000000" pitchFamily="50" charset="-128"/>
              <a:ea typeface="HGSｺﾞｼｯｸE" panose="020B0900000000000000" pitchFamily="50" charset="-128"/>
            </a:rPr>
            <a:t>必ず</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構成員毎に提出してください。</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lnSpc>
              <a:spcPts val="1100"/>
            </a:lnSpc>
          </a:pPr>
          <a:endParaRPr kumimoji="1" lang="ja-JP" altLang="en-US" sz="1100">
            <a:solidFill>
              <a:sysClr val="windowText" lastClr="000000"/>
            </a:solidFill>
            <a:latin typeface="HGSｺﾞｼｯｸE" panose="020B0900000000000000" pitchFamily="50" charset="-128"/>
            <a:ea typeface="HGSｺﾞｼｯｸE" panose="020B0900000000000000" pitchFamily="50" charset="-128"/>
          </a:endParaRPr>
        </a:p>
      </xdr:txBody>
    </xdr:sp>
    <xdr:clientData/>
  </xdr:twoCellAnchor>
  <xdr:oneCellAnchor>
    <xdr:from>
      <xdr:col>40</xdr:col>
      <xdr:colOff>161192</xdr:colOff>
      <xdr:row>0</xdr:row>
      <xdr:rowOff>0</xdr:rowOff>
    </xdr:from>
    <xdr:ext cx="1336996" cy="488016"/>
    <xdr:sp macro="" textlink="$AP$1">
      <xdr:nvSpPr>
        <xdr:cNvPr id="4" name="テキスト ボックス 3"/>
        <xdr:cNvSpPr txBox="1"/>
      </xdr:nvSpPr>
      <xdr:spPr>
        <a:xfrm>
          <a:off x="7436827" y="0"/>
          <a:ext cx="1336996" cy="488016"/>
        </a:xfrm>
        <a:prstGeom prst="rect">
          <a:avLst/>
        </a:prstGeom>
        <a:solidFill>
          <a:schemeClr val="bg1"/>
        </a:solidFill>
        <a:ln w="254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6927C040-74AC-4B01-873B-676F2E563877}"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提出：○</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49</xdr:col>
      <xdr:colOff>58640</xdr:colOff>
      <xdr:row>0</xdr:row>
      <xdr:rowOff>41412</xdr:rowOff>
    </xdr:from>
    <xdr:ext cx="898143" cy="496048"/>
    <xdr:sp macro="" textlink="">
      <xdr:nvSpPr>
        <xdr:cNvPr id="5" name="テキスト ボックス 4">
          <a:hlinkClick xmlns:r="http://schemas.openxmlformats.org/officeDocument/2006/relationships" r:id="rId1"/>
        </xdr:cNvPr>
        <xdr:cNvSpPr txBox="1"/>
      </xdr:nvSpPr>
      <xdr:spPr>
        <a:xfrm flipH="1">
          <a:off x="8353010" y="41412"/>
          <a:ext cx="898143" cy="488416"/>
        </a:xfrm>
        <a:prstGeom prst="ellipse">
          <a:avLst/>
        </a:prstGeom>
        <a:gradFill flip="none" rotWithShape="1">
          <a:gsLst>
            <a:gs pos="0">
              <a:schemeClr val="bg1"/>
            </a:gs>
            <a:gs pos="64999">
              <a:srgbClr val="F0EBD5"/>
            </a:gs>
            <a:gs pos="100000">
              <a:schemeClr val="accent1">
                <a:lumMod val="60000"/>
                <a:lumOff val="40000"/>
              </a:schemeClr>
            </a:gs>
          </a:gsLst>
          <a:path path="shape">
            <a:fillToRect l="50000" t="50000" r="50000" b="50000"/>
          </a:path>
          <a:tileRect/>
        </a:gradFill>
        <a:ln w="31750">
          <a:solidFill>
            <a:schemeClr val="tx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overflow" horzOverflow="overflow" vert="horz" wrap="square" lIns="0" tIns="0" rIns="0" bIns="0" rtlCol="0" anchor="ctr">
          <a:noAutofit/>
        </a:bodyPr>
        <a:lstStyle/>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チェック</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リスト</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に戻る</a:t>
          </a:r>
        </a:p>
      </xdr:txBody>
    </xdr:sp>
    <xdr:clientData/>
  </xdr:oneCellAnchor>
  <xdr:oneCellAnchor>
    <xdr:from>
      <xdr:col>1</xdr:col>
      <xdr:colOff>0</xdr:colOff>
      <xdr:row>38</xdr:row>
      <xdr:rowOff>66675</xdr:rowOff>
    </xdr:from>
    <xdr:ext cx="1354473" cy="480391"/>
    <xdr:sp macro="" textlink="$A$39">
      <xdr:nvSpPr>
        <xdr:cNvPr id="7" name="テキスト ボックス 6"/>
        <xdr:cNvSpPr txBox="1"/>
      </xdr:nvSpPr>
      <xdr:spPr>
        <a:xfrm>
          <a:off x="647700" y="9867900"/>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840E5F52-3B03-4DB4-8A72-6CA0F3730911}"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使用しない</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1</xdr:col>
      <xdr:colOff>0</xdr:colOff>
      <xdr:row>76</xdr:row>
      <xdr:rowOff>28575</xdr:rowOff>
    </xdr:from>
    <xdr:ext cx="1354473" cy="480391"/>
    <xdr:sp macro="" textlink="$A$77">
      <xdr:nvSpPr>
        <xdr:cNvPr id="8" name="テキスト ボックス 7"/>
        <xdr:cNvSpPr txBox="1"/>
      </xdr:nvSpPr>
      <xdr:spPr>
        <a:xfrm>
          <a:off x="647700" y="19869150"/>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39F5B537-28A8-4488-9444-58B27CC5F8E5}"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使用しない</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38</xdr:col>
      <xdr:colOff>134438</xdr:colOff>
      <xdr:row>0</xdr:row>
      <xdr:rowOff>40822</xdr:rowOff>
    </xdr:from>
    <xdr:ext cx="1329696" cy="488398"/>
    <xdr:sp macro="" textlink="$AN$1">
      <xdr:nvSpPr>
        <xdr:cNvPr id="2" name="テキスト ボックス 1"/>
        <xdr:cNvSpPr txBox="1"/>
      </xdr:nvSpPr>
      <xdr:spPr>
        <a:xfrm>
          <a:off x="6871607" y="40822"/>
          <a:ext cx="1354473" cy="480391"/>
        </a:xfrm>
        <a:prstGeom prst="rect">
          <a:avLst/>
        </a:prstGeom>
        <a:solidFill>
          <a:schemeClr val="bg1"/>
        </a:solidFill>
        <a:ln w="254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CCDD9DE9-8146-4B44-B662-87E931EEF1CE}"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提出：○</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41</xdr:col>
      <xdr:colOff>148046</xdr:colOff>
      <xdr:row>0</xdr:row>
      <xdr:rowOff>68036</xdr:rowOff>
    </xdr:from>
    <xdr:ext cx="873648" cy="496423"/>
    <xdr:sp macro="" textlink="">
      <xdr:nvSpPr>
        <xdr:cNvPr id="3" name="テキスト ボックス 2">
          <a:hlinkClick xmlns:r="http://schemas.openxmlformats.org/officeDocument/2006/relationships" r:id="rId1"/>
        </xdr:cNvPr>
        <xdr:cNvSpPr txBox="1"/>
      </xdr:nvSpPr>
      <xdr:spPr>
        <a:xfrm flipH="1">
          <a:off x="8422822" y="68036"/>
          <a:ext cx="898143" cy="488416"/>
        </a:xfrm>
        <a:prstGeom prst="ellipse">
          <a:avLst/>
        </a:prstGeom>
        <a:gradFill flip="none" rotWithShape="1">
          <a:gsLst>
            <a:gs pos="0">
              <a:schemeClr val="bg1"/>
            </a:gs>
            <a:gs pos="64999">
              <a:srgbClr val="F0EBD5"/>
            </a:gs>
            <a:gs pos="100000">
              <a:schemeClr val="accent1">
                <a:lumMod val="60000"/>
                <a:lumOff val="40000"/>
              </a:schemeClr>
            </a:gs>
          </a:gsLst>
          <a:path path="shape">
            <a:fillToRect l="50000" t="50000" r="50000" b="50000"/>
          </a:path>
          <a:tileRect/>
        </a:gradFill>
        <a:ln w="31750">
          <a:solidFill>
            <a:schemeClr val="tx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overflow" horzOverflow="overflow" vert="horz" wrap="square" lIns="0" tIns="0" rIns="0" bIns="0" rtlCol="0" anchor="ctr">
          <a:noAutofit/>
        </a:bodyPr>
        <a:lstStyle/>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チェック</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リスト</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に戻る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41</xdr:col>
      <xdr:colOff>0</xdr:colOff>
      <xdr:row>0</xdr:row>
      <xdr:rowOff>41412</xdr:rowOff>
    </xdr:from>
    <xdr:ext cx="1336996" cy="488016"/>
    <xdr:sp macro="" textlink="$AP$1">
      <xdr:nvSpPr>
        <xdr:cNvPr id="3" name="テキスト ボックス 2"/>
        <xdr:cNvSpPr txBox="1"/>
      </xdr:nvSpPr>
      <xdr:spPr>
        <a:xfrm>
          <a:off x="6915150" y="41412"/>
          <a:ext cx="1354473" cy="480391"/>
        </a:xfrm>
        <a:prstGeom prst="rect">
          <a:avLst/>
        </a:prstGeom>
        <a:solidFill>
          <a:schemeClr val="bg1"/>
        </a:solidFill>
        <a:ln w="254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91944891-6151-4D23-A7BE-935CD152AA5E}"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提出：○</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49</xdr:col>
      <xdr:colOff>58640</xdr:colOff>
      <xdr:row>0</xdr:row>
      <xdr:rowOff>41412</xdr:rowOff>
    </xdr:from>
    <xdr:ext cx="898143" cy="496048"/>
    <xdr:sp macro="" textlink="">
      <xdr:nvSpPr>
        <xdr:cNvPr id="4" name="テキスト ボックス 3">
          <a:hlinkClick xmlns:r="http://schemas.openxmlformats.org/officeDocument/2006/relationships" r:id="rId1"/>
        </xdr:cNvPr>
        <xdr:cNvSpPr txBox="1"/>
      </xdr:nvSpPr>
      <xdr:spPr>
        <a:xfrm flipH="1">
          <a:off x="8353010" y="41412"/>
          <a:ext cx="898143" cy="488416"/>
        </a:xfrm>
        <a:prstGeom prst="ellipse">
          <a:avLst/>
        </a:prstGeom>
        <a:gradFill flip="none" rotWithShape="1">
          <a:gsLst>
            <a:gs pos="0">
              <a:schemeClr val="bg1"/>
            </a:gs>
            <a:gs pos="64999">
              <a:srgbClr val="F0EBD5"/>
            </a:gs>
            <a:gs pos="100000">
              <a:schemeClr val="accent1">
                <a:lumMod val="60000"/>
                <a:lumOff val="40000"/>
              </a:schemeClr>
            </a:gs>
          </a:gsLst>
          <a:path path="shape">
            <a:fillToRect l="50000" t="50000" r="50000" b="50000"/>
          </a:path>
          <a:tileRect/>
        </a:gradFill>
        <a:ln w="31750">
          <a:solidFill>
            <a:schemeClr val="tx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overflow" horzOverflow="overflow" vert="horz" wrap="square" lIns="0" tIns="0" rIns="0" bIns="0" rtlCol="0" anchor="ctr">
          <a:noAutofit/>
        </a:bodyPr>
        <a:lstStyle/>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チェック</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リスト</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に戻る</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40</xdr:col>
      <xdr:colOff>122464</xdr:colOff>
      <xdr:row>0</xdr:row>
      <xdr:rowOff>81643</xdr:rowOff>
    </xdr:from>
    <xdr:ext cx="1336996" cy="544286"/>
    <xdr:sp macro="" textlink="$AP$1">
      <xdr:nvSpPr>
        <xdr:cNvPr id="3" name="テキスト ボックス 2"/>
        <xdr:cNvSpPr txBox="1"/>
      </xdr:nvSpPr>
      <xdr:spPr>
        <a:xfrm>
          <a:off x="7728857" y="81643"/>
          <a:ext cx="1336996" cy="544286"/>
        </a:xfrm>
        <a:prstGeom prst="rect">
          <a:avLst/>
        </a:prstGeom>
        <a:solidFill>
          <a:schemeClr val="bg1"/>
        </a:solidFill>
        <a:ln w="254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B57408D0-C954-41A8-85C7-DAF2E4157F6D}"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提出：×</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49</xdr:col>
      <xdr:colOff>58640</xdr:colOff>
      <xdr:row>0</xdr:row>
      <xdr:rowOff>41412</xdr:rowOff>
    </xdr:from>
    <xdr:ext cx="898143" cy="496048"/>
    <xdr:sp macro="" textlink="">
      <xdr:nvSpPr>
        <xdr:cNvPr id="4" name="テキスト ボックス 3">
          <a:hlinkClick xmlns:r="http://schemas.openxmlformats.org/officeDocument/2006/relationships" r:id="rId1"/>
        </xdr:cNvPr>
        <xdr:cNvSpPr txBox="1"/>
      </xdr:nvSpPr>
      <xdr:spPr>
        <a:xfrm flipH="1">
          <a:off x="8353010" y="41412"/>
          <a:ext cx="898143" cy="488416"/>
        </a:xfrm>
        <a:prstGeom prst="ellipse">
          <a:avLst/>
        </a:prstGeom>
        <a:gradFill flip="none" rotWithShape="1">
          <a:gsLst>
            <a:gs pos="0">
              <a:schemeClr val="bg1"/>
            </a:gs>
            <a:gs pos="64999">
              <a:srgbClr val="F0EBD5"/>
            </a:gs>
            <a:gs pos="100000">
              <a:schemeClr val="accent1">
                <a:lumMod val="60000"/>
                <a:lumOff val="40000"/>
              </a:schemeClr>
            </a:gs>
          </a:gsLst>
          <a:path path="shape">
            <a:fillToRect l="50000" t="50000" r="50000" b="50000"/>
          </a:path>
          <a:tileRect/>
        </a:gradFill>
        <a:ln w="31750">
          <a:solidFill>
            <a:schemeClr val="tx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overflow" horzOverflow="overflow" vert="horz" wrap="square" lIns="0" tIns="0" rIns="0" bIns="0" rtlCol="0" anchor="ctr">
          <a:noAutofit/>
        </a:bodyPr>
        <a:lstStyle/>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チェック</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リスト</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に戻る</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18849</xdr:colOff>
      <xdr:row>21</xdr:row>
      <xdr:rowOff>177004</xdr:rowOff>
    </xdr:from>
    <xdr:to>
      <xdr:col>11</xdr:col>
      <xdr:colOff>179248</xdr:colOff>
      <xdr:row>30</xdr:row>
      <xdr:rowOff>124216</xdr:rowOff>
    </xdr:to>
    <xdr:sp macro="" textlink="">
      <xdr:nvSpPr>
        <xdr:cNvPr id="16" name="Rectangle 9"/>
        <xdr:cNvSpPr>
          <a:spLocks noChangeArrowheads="1"/>
        </xdr:cNvSpPr>
      </xdr:nvSpPr>
      <xdr:spPr bwMode="auto">
        <a:xfrm>
          <a:off x="623967" y="5895590"/>
          <a:ext cx="1860084" cy="2375320"/>
        </a:xfrm>
        <a:prstGeom prst="rect">
          <a:avLst/>
        </a:prstGeom>
        <a:solidFill>
          <a:srgbClr val="0070C0"/>
        </a:solidFill>
        <a:ln w="3175" algn="ctr">
          <a:solidFill>
            <a:srgbClr val="000000"/>
          </a:solidFill>
          <a:miter lim="800000"/>
          <a:headEnd/>
          <a:tailEnd/>
        </a:ln>
        <a:effectLst/>
      </xdr:spPr>
      <xdr:txBody>
        <a:bodyPr vertOverflow="clip" wrap="square" lIns="74295" tIns="8890" rIns="74295" bIns="8890" anchor="t" upright="1"/>
        <a:lstStyle/>
        <a:p>
          <a:pPr marL="0" indent="0" algn="r" rtl="0">
            <a:lnSpc>
              <a:spcPts val="1300"/>
            </a:lnSpc>
            <a:defRPr sz="1000"/>
          </a:pPr>
          <a:r>
            <a:rPr lang="ja-JP" altLang="en-US" sz="1050" b="0" i="0" u="none" strike="noStrike" baseline="0">
              <a:solidFill>
                <a:schemeClr val="bg1"/>
              </a:solidFill>
              <a:latin typeface="HG丸ｺﾞｼｯｸM-PRO"/>
              <a:ea typeface="HG丸ｺﾞｼｯｸM-PRO"/>
              <a:cs typeface="+mn-cs"/>
            </a:rPr>
            <a:t>添付書類</a:t>
          </a:r>
          <a:r>
            <a:rPr lang="en-US" altLang="ja-JP" sz="1050" b="0" i="0" u="none" strike="noStrike" baseline="0">
              <a:solidFill>
                <a:schemeClr val="bg1"/>
              </a:solidFill>
              <a:latin typeface="HG丸ｺﾞｼｯｸM-PRO"/>
              <a:ea typeface="HG丸ｺﾞｼｯｸM-PRO"/>
              <a:cs typeface="+mn-cs"/>
            </a:rPr>
            <a:t>(</a:t>
          </a:r>
          <a:r>
            <a:rPr lang="ja-JP" altLang="en-US" sz="1050" b="0" i="0" u="none" strike="noStrike" baseline="0">
              <a:solidFill>
                <a:schemeClr val="bg1"/>
              </a:solidFill>
              <a:latin typeface="HG丸ｺﾞｼｯｸM-PRO"/>
              <a:ea typeface="HG丸ｺﾞｼｯｸM-PRO"/>
              <a:cs typeface="+mn-cs"/>
            </a:rPr>
            <a:t>必要時</a:t>
          </a:r>
          <a:r>
            <a:rPr lang="en-US" altLang="ja-JP" sz="1050" b="0" i="0" u="none" strike="noStrike" baseline="0">
              <a:solidFill>
                <a:schemeClr val="bg1"/>
              </a:solidFill>
              <a:latin typeface="HG丸ｺﾞｼｯｸM-PRO"/>
              <a:ea typeface="HG丸ｺﾞｼｯｸM-PRO"/>
              <a:cs typeface="+mn-cs"/>
            </a:rPr>
            <a:t>)</a:t>
          </a:r>
          <a:endParaRPr lang="ja-JP" altLang="en-US" sz="1050" b="0" i="0" u="none" strike="noStrike" baseline="0">
            <a:solidFill>
              <a:schemeClr val="bg1"/>
            </a:solidFill>
            <a:latin typeface="HG丸ｺﾞｼｯｸM-PRO"/>
            <a:ea typeface="HG丸ｺﾞｼｯｸM-PRO"/>
            <a:cs typeface="+mn-cs"/>
          </a:endParaRPr>
        </a:p>
        <a:p>
          <a:pPr marL="0" indent="0" algn="r" rtl="0">
            <a:lnSpc>
              <a:spcPts val="1100"/>
            </a:lnSpc>
            <a:defRPr sz="1000"/>
          </a:pPr>
          <a:endParaRPr lang="ja-JP" altLang="en-US" sz="1050" b="0" i="0" u="none" strike="noStrike" baseline="0">
            <a:solidFill>
              <a:srgbClr val="FF0000"/>
            </a:solidFill>
            <a:latin typeface="HG丸ｺﾞｼｯｸM-PRO"/>
            <a:ea typeface="HG丸ｺﾞｼｯｸM-PRO"/>
            <a:cs typeface="+mn-cs"/>
          </a:endParaRPr>
        </a:p>
      </xdr:txBody>
    </xdr:sp>
    <xdr:clientData/>
  </xdr:twoCellAnchor>
  <xdr:twoCellAnchor>
    <xdr:from>
      <xdr:col>2</xdr:col>
      <xdr:colOff>50923</xdr:colOff>
      <xdr:row>22</xdr:row>
      <xdr:rowOff>112487</xdr:rowOff>
    </xdr:from>
    <xdr:to>
      <xdr:col>11</xdr:col>
      <xdr:colOff>42608</xdr:colOff>
      <xdr:row>31</xdr:row>
      <xdr:rowOff>65617</xdr:rowOff>
    </xdr:to>
    <xdr:sp macro="" textlink="">
      <xdr:nvSpPr>
        <xdr:cNvPr id="17" name="Rectangle 10"/>
        <xdr:cNvSpPr>
          <a:spLocks noChangeArrowheads="1"/>
        </xdr:cNvSpPr>
      </xdr:nvSpPr>
      <xdr:spPr bwMode="auto">
        <a:xfrm>
          <a:off x="461955" y="6107634"/>
          <a:ext cx="1855421" cy="2365969"/>
        </a:xfrm>
        <a:prstGeom prst="rect">
          <a:avLst/>
        </a:prstGeom>
        <a:solidFill>
          <a:schemeClr val="accent5">
            <a:lumMod val="20000"/>
            <a:lumOff val="80000"/>
          </a:schemeClr>
        </a:solidFill>
        <a:ln w="3175" algn="ctr">
          <a:solidFill>
            <a:srgbClr val="000000"/>
          </a:solidFill>
          <a:miter lim="800000"/>
          <a:headEnd/>
          <a:tailEnd/>
        </a:ln>
        <a:effectLst/>
      </xdr:spPr>
      <xdr:txBody>
        <a:bodyPr vertOverflow="clip" wrap="square" lIns="74295" tIns="8890" rIns="74295" bIns="8890" anchor="t" upright="1"/>
        <a:lstStyle/>
        <a:p>
          <a:pPr marL="0" indent="0" algn="r" rtl="0">
            <a:lnSpc>
              <a:spcPts val="1300"/>
            </a:lnSpc>
            <a:defRPr sz="1000"/>
          </a:pPr>
          <a:r>
            <a:rPr lang="ja-JP" altLang="en-US" sz="1050" b="0" i="0" u="none" strike="noStrike" baseline="0">
              <a:solidFill>
                <a:srgbClr val="000000"/>
              </a:solidFill>
              <a:latin typeface="HG丸ｺﾞｼｯｸM-PRO"/>
              <a:ea typeface="HG丸ｺﾞｼｯｸM-PRO"/>
              <a:cs typeface="+mn-cs"/>
            </a:rPr>
            <a:t>様式－●</a:t>
          </a:r>
          <a:endParaRPr lang="ja-JP" altLang="is-IS" sz="1050" b="0" i="0" u="none" strike="noStrike" baseline="0">
            <a:solidFill>
              <a:srgbClr val="000000"/>
            </a:solidFill>
            <a:latin typeface="HG丸ｺﾞｼｯｸM-PRO"/>
            <a:ea typeface="HG丸ｺﾞｼｯｸM-PRO"/>
            <a:cs typeface="+mn-cs"/>
          </a:endParaRPr>
        </a:p>
        <a:p>
          <a:pPr marL="0" indent="0" algn="r" rtl="0">
            <a:lnSpc>
              <a:spcPts val="1100"/>
            </a:lnSpc>
            <a:defRPr sz="1000"/>
          </a:pPr>
          <a:endParaRPr lang="ja-JP" altLang="is-IS" sz="1050" b="0" i="0" u="none" strike="noStrike" baseline="0">
            <a:solidFill>
              <a:srgbClr val="000000"/>
            </a:solidFill>
            <a:latin typeface="HG丸ｺﾞｼｯｸM-PRO"/>
            <a:ea typeface="HG丸ｺﾞｼｯｸM-PRO"/>
            <a:cs typeface="+mn-cs"/>
          </a:endParaRPr>
        </a:p>
      </xdr:txBody>
    </xdr:sp>
    <xdr:clientData/>
  </xdr:twoCellAnchor>
  <xdr:twoCellAnchor>
    <xdr:from>
      <xdr:col>1</xdr:col>
      <xdr:colOff>145573</xdr:colOff>
      <xdr:row>23</xdr:row>
      <xdr:rowOff>38420</xdr:rowOff>
    </xdr:from>
    <xdr:to>
      <xdr:col>10</xdr:col>
      <xdr:colOff>124613</xdr:colOff>
      <xdr:row>31</xdr:row>
      <xdr:rowOff>252092</xdr:rowOff>
    </xdr:to>
    <xdr:sp macro="" textlink="">
      <xdr:nvSpPr>
        <xdr:cNvPr id="24" name="Rectangle 14"/>
        <xdr:cNvSpPr>
          <a:spLocks noChangeArrowheads="1"/>
        </xdr:cNvSpPr>
      </xdr:nvSpPr>
      <xdr:spPr bwMode="auto">
        <a:xfrm>
          <a:off x="362519" y="7367067"/>
          <a:ext cx="1850422" cy="2357596"/>
        </a:xfrm>
        <a:prstGeom prst="rect">
          <a:avLst/>
        </a:prstGeom>
        <a:solidFill>
          <a:schemeClr val="accent5">
            <a:lumMod val="50000"/>
          </a:schemeClr>
        </a:solidFill>
        <a:ln w="3175" algn="ctr">
          <a:solidFill>
            <a:srgbClr val="000000"/>
          </a:solidFill>
          <a:miter lim="800000"/>
          <a:headEnd/>
          <a:tailEnd/>
        </a:ln>
        <a:effectLst/>
      </xdr:spPr>
      <xdr:txBody>
        <a:bodyPr vertOverflow="clip" wrap="square" lIns="74295" tIns="8890" rIns="74295" bIns="8890" anchor="t" upright="1"/>
        <a:lstStyle/>
        <a:p>
          <a:pPr marL="0" marR="0" indent="0" algn="r" defTabSz="914400" rtl="0" eaLnBrk="1" fontAlgn="auto" latinLnBrk="0" hangingPunct="1">
            <a:lnSpc>
              <a:spcPts val="1300"/>
            </a:lnSpc>
            <a:spcBef>
              <a:spcPts val="0"/>
            </a:spcBef>
            <a:spcAft>
              <a:spcPts val="0"/>
            </a:spcAft>
            <a:buClrTx/>
            <a:buSzTx/>
            <a:buFontTx/>
            <a:buNone/>
            <a:tabLst/>
            <a:defRPr sz="1000"/>
          </a:pPr>
          <a:r>
            <a:rPr lang="ja-JP" altLang="en-US" sz="1050" b="0" i="0" u="none" strike="noStrike" baseline="0">
              <a:solidFill>
                <a:schemeClr val="bg1"/>
              </a:solidFill>
              <a:latin typeface="HG丸ｺﾞｼｯｸM-PRO"/>
              <a:ea typeface="HG丸ｺﾞｼｯｸM-PRO"/>
              <a:cs typeface="+mn-cs"/>
            </a:rPr>
            <a:t>合併等申告書</a:t>
          </a:r>
          <a:endParaRPr lang="ja-JP" altLang="ja-JP" sz="1050" b="0" i="0" u="none" strike="noStrike" baseline="0">
            <a:solidFill>
              <a:schemeClr val="bg1"/>
            </a:solidFill>
            <a:latin typeface="HG丸ｺﾞｼｯｸM-PRO"/>
            <a:ea typeface="HG丸ｺﾞｼｯｸM-PRO"/>
            <a:cs typeface="+mn-cs"/>
          </a:endParaRPr>
        </a:p>
      </xdr:txBody>
    </xdr:sp>
    <xdr:clientData/>
  </xdr:twoCellAnchor>
  <xdr:twoCellAnchor>
    <xdr:from>
      <xdr:col>1</xdr:col>
      <xdr:colOff>20104</xdr:colOff>
      <xdr:row>23</xdr:row>
      <xdr:rowOff>266540</xdr:rowOff>
    </xdr:from>
    <xdr:to>
      <xdr:col>9</xdr:col>
      <xdr:colOff>200850</xdr:colOff>
      <xdr:row>32</xdr:row>
      <xdr:rowOff>203665</xdr:rowOff>
    </xdr:to>
    <xdr:sp macro="" textlink="">
      <xdr:nvSpPr>
        <xdr:cNvPr id="10" name="Rectangle 14"/>
        <xdr:cNvSpPr>
          <a:spLocks noChangeArrowheads="1"/>
        </xdr:cNvSpPr>
      </xdr:nvSpPr>
      <xdr:spPr bwMode="auto">
        <a:xfrm>
          <a:off x="221810" y="7595187"/>
          <a:ext cx="1850422" cy="2357596"/>
        </a:xfrm>
        <a:prstGeom prst="rect">
          <a:avLst/>
        </a:prstGeom>
        <a:solidFill>
          <a:schemeClr val="accent5">
            <a:lumMod val="50000"/>
          </a:schemeClr>
        </a:solidFill>
        <a:ln w="3175" algn="ctr">
          <a:solidFill>
            <a:srgbClr val="000000"/>
          </a:solidFill>
          <a:miter lim="800000"/>
          <a:headEnd/>
          <a:tailEnd/>
        </a:ln>
        <a:effectLst/>
      </xdr:spPr>
      <xdr:txBody>
        <a:bodyPr vertOverflow="clip" wrap="square" lIns="74295" tIns="8890" rIns="74295" bIns="8890" anchor="t" upright="1"/>
        <a:lstStyle/>
        <a:p>
          <a:pPr algn="r" rtl="0">
            <a:lnSpc>
              <a:spcPts val="2500"/>
            </a:lnSpc>
            <a:defRPr sz="1000"/>
          </a:pPr>
          <a:endParaRPr lang="ja-JP" altLang="en-US" sz="2800" b="0" i="0" u="none" strike="noStrike" baseline="0">
            <a:solidFill>
              <a:schemeClr val="bg1"/>
            </a:solidFill>
            <a:latin typeface="Times New Roman"/>
            <a:cs typeface="Times New Roman"/>
          </a:endParaRPr>
        </a:p>
        <a:p>
          <a:pPr algn="ctr" rtl="0">
            <a:lnSpc>
              <a:spcPts val="2800"/>
            </a:lnSpc>
            <a:defRPr sz="1000"/>
          </a:pPr>
          <a:r>
            <a:rPr lang="ja-JP" altLang="en-US" sz="1600" b="0" i="0" u="none" strike="noStrike" baseline="0">
              <a:solidFill>
                <a:schemeClr val="bg1"/>
              </a:solidFill>
              <a:latin typeface="HG丸ｺﾞｼｯｸM-PRO"/>
              <a:ea typeface="HG丸ｺﾞｼｯｸM-PRO"/>
              <a:cs typeface="Times New Roman"/>
            </a:rPr>
            <a:t>技術資料表紙</a:t>
          </a:r>
          <a:endParaRPr lang="en-US" altLang="ja-JP" sz="1600" b="0" i="0" u="none" strike="noStrike" baseline="0">
            <a:solidFill>
              <a:schemeClr val="bg1"/>
            </a:solidFill>
            <a:latin typeface="HG丸ｺﾞｼｯｸM-PRO"/>
            <a:ea typeface="HG丸ｺﾞｼｯｸM-PRO"/>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1346112" cy="472766"/>
    <xdr:sp macro="" textlink="$A$1">
      <xdr:nvSpPr>
        <xdr:cNvPr id="2" name="テキスト ボックス 1"/>
        <xdr:cNvSpPr txBox="1"/>
      </xdr:nvSpPr>
      <xdr:spPr>
        <a:xfrm>
          <a:off x="598714" y="0"/>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D43038FF-9C5B-4C11-B98B-F84A702A4952}"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未入力あり</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41</xdr:col>
      <xdr:colOff>1</xdr:colOff>
      <xdr:row>10</xdr:row>
      <xdr:rowOff>0</xdr:rowOff>
    </xdr:from>
    <xdr:to>
      <xdr:col>57</xdr:col>
      <xdr:colOff>1</xdr:colOff>
      <xdr:row>11</xdr:row>
      <xdr:rowOff>123265</xdr:rowOff>
    </xdr:to>
    <xdr:sp macro="" textlink="">
      <xdr:nvSpPr>
        <xdr:cNvPr id="3" name="四角形吹き出し 2"/>
        <xdr:cNvSpPr/>
      </xdr:nvSpPr>
      <xdr:spPr>
        <a:xfrm>
          <a:off x="7688037" y="2939143"/>
          <a:ext cx="2816678" cy="504265"/>
        </a:xfrm>
        <a:prstGeom prst="wedgeRectCallout">
          <a:avLst>
            <a:gd name="adj1" fmla="val -52397"/>
            <a:gd name="adj2" fmla="val -2667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特定共同企業体として参加する場合は、</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代表構成員について入力してください。</a:t>
          </a:r>
        </a:p>
      </xdr:txBody>
    </xdr:sp>
    <xdr:clientData/>
  </xdr:twoCellAnchor>
  <xdr:oneCellAnchor>
    <xdr:from>
      <xdr:col>41</xdr:col>
      <xdr:colOff>0</xdr:colOff>
      <xdr:row>0</xdr:row>
      <xdr:rowOff>41412</xdr:rowOff>
    </xdr:from>
    <xdr:ext cx="1337219" cy="488016"/>
    <xdr:sp macro="" textlink="$AP$1">
      <xdr:nvSpPr>
        <xdr:cNvPr id="8" name="テキスト ボックス 7"/>
        <xdr:cNvSpPr txBox="1"/>
      </xdr:nvSpPr>
      <xdr:spPr>
        <a:xfrm>
          <a:off x="6915150" y="41412"/>
          <a:ext cx="1354473" cy="480391"/>
        </a:xfrm>
        <a:prstGeom prst="rect">
          <a:avLst/>
        </a:prstGeom>
        <a:solidFill>
          <a:schemeClr val="bg1"/>
        </a:solidFill>
        <a:ln w="254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0049F2CA-7938-4663-BB2B-5CF0E4582910}"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提出：○</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49</xdr:col>
      <xdr:colOff>58640</xdr:colOff>
      <xdr:row>0</xdr:row>
      <xdr:rowOff>41412</xdr:rowOff>
    </xdr:from>
    <xdr:ext cx="898143" cy="496048"/>
    <xdr:sp macro="" textlink="">
      <xdr:nvSpPr>
        <xdr:cNvPr id="9" name="テキスト ボックス 8">
          <a:hlinkClick xmlns:r="http://schemas.openxmlformats.org/officeDocument/2006/relationships" r:id="rId1"/>
        </xdr:cNvPr>
        <xdr:cNvSpPr txBox="1"/>
      </xdr:nvSpPr>
      <xdr:spPr>
        <a:xfrm flipH="1">
          <a:off x="8353010" y="41412"/>
          <a:ext cx="898143" cy="488416"/>
        </a:xfrm>
        <a:prstGeom prst="ellipse">
          <a:avLst/>
        </a:prstGeom>
        <a:gradFill flip="none" rotWithShape="1">
          <a:gsLst>
            <a:gs pos="0">
              <a:schemeClr val="bg1"/>
            </a:gs>
            <a:gs pos="64999">
              <a:srgbClr val="F0EBD5"/>
            </a:gs>
            <a:gs pos="100000">
              <a:schemeClr val="accent1">
                <a:lumMod val="60000"/>
                <a:lumOff val="40000"/>
              </a:schemeClr>
            </a:gs>
          </a:gsLst>
          <a:path path="shape">
            <a:fillToRect l="50000" t="50000" r="50000" b="50000"/>
          </a:path>
          <a:tileRect/>
        </a:gradFill>
        <a:ln w="31750">
          <a:solidFill>
            <a:schemeClr val="tx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overflow" horzOverflow="overflow" vert="horz" wrap="square" lIns="0" tIns="0" rIns="0" bIns="0" rtlCol="0" anchor="ctr">
          <a:noAutofit/>
        </a:bodyPr>
        <a:lstStyle/>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チェック</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リスト</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に戻る</a:t>
          </a:r>
        </a:p>
      </xdr:txBody>
    </xdr:sp>
    <xdr:clientData/>
  </xdr:oneCellAnchor>
  <xdr:oneCellAnchor>
    <xdr:from>
      <xdr:col>49</xdr:col>
      <xdr:colOff>58640</xdr:colOff>
      <xdr:row>2</xdr:row>
      <xdr:rowOff>231911</xdr:rowOff>
    </xdr:from>
    <xdr:ext cx="898143" cy="496048"/>
    <xdr:sp macro="" textlink="">
      <xdr:nvSpPr>
        <xdr:cNvPr id="7" name="テキスト ボックス 6">
          <a:hlinkClick xmlns:r="http://schemas.openxmlformats.org/officeDocument/2006/relationships" r:id="rId2"/>
        </xdr:cNvPr>
        <xdr:cNvSpPr txBox="1"/>
      </xdr:nvSpPr>
      <xdr:spPr>
        <a:xfrm flipH="1">
          <a:off x="9155831" y="776197"/>
          <a:ext cx="898143" cy="488416"/>
        </a:xfrm>
        <a:prstGeom prst="ellipse">
          <a:avLst/>
        </a:prstGeom>
        <a:gradFill flip="none" rotWithShape="1">
          <a:gsLst>
            <a:gs pos="0">
              <a:schemeClr val="bg1"/>
            </a:gs>
            <a:gs pos="64999">
              <a:srgbClr val="F0EBD5"/>
            </a:gs>
            <a:gs pos="100000">
              <a:schemeClr val="accent1">
                <a:lumMod val="60000"/>
                <a:lumOff val="40000"/>
              </a:schemeClr>
            </a:gs>
          </a:gsLst>
          <a:path path="shape">
            <a:fillToRect l="50000" t="50000" r="50000" b="50000"/>
          </a:path>
          <a:tileRect/>
        </a:gradFill>
        <a:ln w="31750">
          <a:solidFill>
            <a:schemeClr val="tx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overflow" horzOverflow="overflow" vert="horz" wrap="square" lIns="0" tIns="0" rIns="0" bIns="0" rtlCol="0" anchor="ctr">
          <a:noAutofit/>
        </a:bodyPr>
        <a:lstStyle/>
        <a:p>
          <a:pPr algn="ctr">
            <a:lnSpc>
              <a:spcPts val="1100"/>
            </a:lnSpc>
          </a:pPr>
          <a:r>
            <a:rPr kumimoji="1" lang="ja-JP" altLang="en-US" sz="900" u="sng">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事前入力シート</a:t>
          </a:r>
          <a:endParaRPr kumimoji="1" lang="en-US" altLang="ja-JP" sz="900" u="sng">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に戻る</a:t>
          </a:r>
        </a:p>
      </xdr:txBody>
    </xdr:sp>
    <xdr:clientData/>
  </xdr:oneCellAnchor>
  <xdr:twoCellAnchor>
    <xdr:from>
      <xdr:col>41</xdr:col>
      <xdr:colOff>0</xdr:colOff>
      <xdr:row>2</xdr:row>
      <xdr:rowOff>74024</xdr:rowOff>
    </xdr:from>
    <xdr:to>
      <xdr:col>49</xdr:col>
      <xdr:colOff>13608</xdr:colOff>
      <xdr:row>4</xdr:row>
      <xdr:rowOff>240300</xdr:rowOff>
    </xdr:to>
    <xdr:sp macro="" textlink="">
      <xdr:nvSpPr>
        <xdr:cNvPr id="10" name="四角形吹き出し 9"/>
        <xdr:cNvSpPr/>
      </xdr:nvSpPr>
      <xdr:spPr>
        <a:xfrm>
          <a:off x="7688036" y="625930"/>
          <a:ext cx="1415143" cy="702838"/>
        </a:xfrm>
        <a:prstGeom prst="wedgeRectCallout">
          <a:avLst>
            <a:gd name="adj1" fmla="val -53804"/>
            <a:gd name="adj2" fmla="val -21196"/>
          </a:avLst>
        </a:prstGeom>
        <a:solidFill>
          <a:schemeClr val="bg1"/>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事前入力シートに必要事項を記入してください。</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endParaRPr>
        </a:p>
        <a:p>
          <a:pPr marL="0" indent="0" algn="l">
            <a:lnSpc>
              <a:spcPts val="1000"/>
            </a:lnSpc>
          </a:pPr>
          <a:endPar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41</xdr:col>
      <xdr:colOff>0</xdr:colOff>
      <xdr:row>0</xdr:row>
      <xdr:rowOff>8978</xdr:rowOff>
    </xdr:from>
    <xdr:ext cx="1336996" cy="488016"/>
    <xdr:sp macro="" textlink="$AP$1">
      <xdr:nvSpPr>
        <xdr:cNvPr id="2" name="テキスト ボックス 1"/>
        <xdr:cNvSpPr txBox="1"/>
      </xdr:nvSpPr>
      <xdr:spPr>
        <a:xfrm>
          <a:off x="7783286" y="16598"/>
          <a:ext cx="1354473" cy="480391"/>
        </a:xfrm>
        <a:prstGeom prst="rect">
          <a:avLst/>
        </a:prstGeom>
        <a:solidFill>
          <a:schemeClr val="bg1"/>
        </a:solidFill>
        <a:ln w="254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DEE462C6-2AF9-4500-A089-04CDEA2C38F1}"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提出：○</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49</xdr:col>
      <xdr:colOff>58640</xdr:colOff>
      <xdr:row>0</xdr:row>
      <xdr:rowOff>41412</xdr:rowOff>
    </xdr:from>
    <xdr:ext cx="898143" cy="496048"/>
    <xdr:sp macro="" textlink="">
      <xdr:nvSpPr>
        <xdr:cNvPr id="3" name="テキスト ボックス 2">
          <a:hlinkClick xmlns:r="http://schemas.openxmlformats.org/officeDocument/2006/relationships" r:id="rId1"/>
        </xdr:cNvPr>
        <xdr:cNvSpPr txBox="1"/>
      </xdr:nvSpPr>
      <xdr:spPr>
        <a:xfrm flipH="1">
          <a:off x="9000710" y="41412"/>
          <a:ext cx="898143" cy="488416"/>
        </a:xfrm>
        <a:prstGeom prst="ellipse">
          <a:avLst/>
        </a:prstGeom>
        <a:gradFill flip="none" rotWithShape="1">
          <a:gsLst>
            <a:gs pos="0">
              <a:schemeClr val="bg1"/>
            </a:gs>
            <a:gs pos="64999">
              <a:srgbClr val="F0EBD5"/>
            </a:gs>
            <a:gs pos="100000">
              <a:schemeClr val="accent1">
                <a:lumMod val="60000"/>
                <a:lumOff val="40000"/>
              </a:schemeClr>
            </a:gs>
          </a:gsLst>
          <a:path path="shape">
            <a:fillToRect l="50000" t="50000" r="50000" b="50000"/>
          </a:path>
          <a:tileRect/>
        </a:gradFill>
        <a:ln w="31750">
          <a:solidFill>
            <a:schemeClr val="tx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overflow" horzOverflow="overflow" vert="horz" wrap="square" lIns="0" tIns="0" rIns="0" bIns="0" rtlCol="0" anchor="ctr">
          <a:noAutofit/>
        </a:bodyPr>
        <a:lstStyle/>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チェック</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リスト</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に戻る</a:t>
          </a:r>
        </a:p>
      </xdr:txBody>
    </xdr:sp>
    <xdr:clientData/>
  </xdr:oneCellAnchor>
  <xdr:twoCellAnchor>
    <xdr:from>
      <xdr:col>41</xdr:col>
      <xdr:colOff>0</xdr:colOff>
      <xdr:row>19</xdr:row>
      <xdr:rowOff>0</xdr:rowOff>
    </xdr:from>
    <xdr:to>
      <xdr:col>59</xdr:col>
      <xdr:colOff>87620</xdr:colOff>
      <xdr:row>21</xdr:row>
      <xdr:rowOff>27214</xdr:rowOff>
    </xdr:to>
    <xdr:sp macro="" textlink="">
      <xdr:nvSpPr>
        <xdr:cNvPr id="9" name="四角形吹き出し 8"/>
        <xdr:cNvSpPr/>
      </xdr:nvSpPr>
      <xdr:spPr>
        <a:xfrm>
          <a:off x="7783286" y="7892143"/>
          <a:ext cx="3279321" cy="571500"/>
        </a:xfrm>
        <a:prstGeom prst="wedgeRectCallout">
          <a:avLst>
            <a:gd name="adj1" fmla="val -53804"/>
            <a:gd name="adj2" fmla="val -21196"/>
          </a:avLst>
        </a:prstGeom>
        <a:solidFill>
          <a:schemeClr val="bg1"/>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複数該当する場合は全て記入して提出してください。</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endParaRPr>
        </a:p>
        <a:p>
          <a:pPr marL="0" indent="0" algn="l">
            <a:lnSpc>
              <a:spcPts val="1100"/>
            </a:lnSpc>
          </a:pPr>
          <a:endPar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endParaRPr>
        </a:p>
      </xdr:txBody>
    </xdr:sp>
    <xdr:clientData/>
  </xdr:twoCellAnchor>
  <xdr:oneCellAnchor>
    <xdr:from>
      <xdr:col>1</xdr:col>
      <xdr:colOff>0</xdr:colOff>
      <xdr:row>39</xdr:row>
      <xdr:rowOff>0</xdr:rowOff>
    </xdr:from>
    <xdr:ext cx="1354473" cy="480391"/>
    <xdr:sp macro="" textlink="$A$40">
      <xdr:nvSpPr>
        <xdr:cNvPr id="12" name="テキスト ボックス 11"/>
        <xdr:cNvSpPr txBox="1"/>
      </xdr:nvSpPr>
      <xdr:spPr>
        <a:xfrm>
          <a:off x="640773" y="0"/>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95DC73D6-5BE0-44C2-B394-A96BB8C9E549}" type="TxLink">
            <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使用しない</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1</xdr:col>
      <xdr:colOff>0</xdr:colOff>
      <xdr:row>78</xdr:row>
      <xdr:rowOff>0</xdr:rowOff>
    </xdr:from>
    <xdr:ext cx="1354473" cy="472766"/>
    <xdr:sp macro="" textlink="$A$1">
      <xdr:nvSpPr>
        <xdr:cNvPr id="16" name="テキスト ボックス 15"/>
        <xdr:cNvSpPr txBox="1"/>
      </xdr:nvSpPr>
      <xdr:spPr>
        <a:xfrm>
          <a:off x="640773" y="0"/>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EB217B0A-0344-4032-87FB-89C25C1D4F5F}"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未入力あり</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1</xdr:col>
      <xdr:colOff>0</xdr:colOff>
      <xdr:row>78</xdr:row>
      <xdr:rowOff>0</xdr:rowOff>
    </xdr:from>
    <xdr:ext cx="1354473" cy="472766"/>
    <xdr:sp macro="" textlink="$A$40">
      <xdr:nvSpPr>
        <xdr:cNvPr id="18" name="テキスト ボックス 17"/>
        <xdr:cNvSpPr txBox="1"/>
      </xdr:nvSpPr>
      <xdr:spPr>
        <a:xfrm>
          <a:off x="640773" y="9854045"/>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35A699DB-4118-42F7-BD32-7D64EFF538BF}" type="TxLink">
            <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使用しない</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twoCellAnchor>
    <xdr:from>
      <xdr:col>41</xdr:col>
      <xdr:colOff>0</xdr:colOff>
      <xdr:row>41</xdr:row>
      <xdr:rowOff>0</xdr:rowOff>
    </xdr:from>
    <xdr:to>
      <xdr:col>58</xdr:col>
      <xdr:colOff>89216</xdr:colOff>
      <xdr:row>43</xdr:row>
      <xdr:rowOff>0</xdr:rowOff>
    </xdr:to>
    <xdr:sp macro="" textlink="">
      <xdr:nvSpPr>
        <xdr:cNvPr id="19" name="四角形吹き出し 18"/>
        <xdr:cNvSpPr/>
      </xdr:nvSpPr>
      <xdr:spPr>
        <a:xfrm>
          <a:off x="7783286" y="10872107"/>
          <a:ext cx="3104029" cy="678691"/>
        </a:xfrm>
        <a:prstGeom prst="wedgeRectCallout">
          <a:avLst>
            <a:gd name="adj1" fmla="val -52397"/>
            <a:gd name="adj2" fmla="val -2667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単体で参加する場合、以下は不要です。</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特定共同企業体として参加する場合は、</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lnSpc>
              <a:spcPts val="1300"/>
            </a:lnSpc>
          </a:pPr>
          <a:r>
            <a:rPr kumimoji="1" lang="ja-JP" altLang="en-US" sz="1100" u="sng">
              <a:solidFill>
                <a:sysClr val="windowText" lastClr="000000"/>
              </a:solidFill>
              <a:latin typeface="HGSｺﾞｼｯｸE" panose="020B0900000000000000" pitchFamily="50" charset="-128"/>
              <a:ea typeface="HGSｺﾞｼｯｸE" panose="020B0900000000000000" pitchFamily="50" charset="-128"/>
            </a:rPr>
            <a:t>必ず</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構成員毎に提出してください。</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lnSpc>
              <a:spcPts val="1300"/>
            </a:lnSpc>
          </a:pPr>
          <a:endParaRPr kumimoji="1" lang="ja-JP" altLang="en-US" sz="1100">
            <a:solidFill>
              <a:sysClr val="windowText" lastClr="000000"/>
            </a:solidFill>
            <a:latin typeface="HGSｺﾞｼｯｸE" panose="020B0900000000000000" pitchFamily="50" charset="-128"/>
            <a:ea typeface="HGSｺﾞｼｯｸE" panose="020B09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41</xdr:col>
      <xdr:colOff>0</xdr:colOff>
      <xdr:row>44</xdr:row>
      <xdr:rowOff>0</xdr:rowOff>
    </xdr:from>
    <xdr:to>
      <xdr:col>59</xdr:col>
      <xdr:colOff>70815</xdr:colOff>
      <xdr:row>46</xdr:row>
      <xdr:rowOff>148421</xdr:rowOff>
    </xdr:to>
    <xdr:sp macro="" textlink="">
      <xdr:nvSpPr>
        <xdr:cNvPr id="9" name="四角形吹き出し 8"/>
        <xdr:cNvSpPr/>
      </xdr:nvSpPr>
      <xdr:spPr>
        <a:xfrm>
          <a:off x="6779559" y="11149853"/>
          <a:ext cx="3104029" cy="678691"/>
        </a:xfrm>
        <a:prstGeom prst="wedgeRectCallout">
          <a:avLst>
            <a:gd name="adj1" fmla="val -52397"/>
            <a:gd name="adj2" fmla="val -2667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単体で参加する場合、以下は不要です。</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lnSpc>
              <a:spcPts val="1300"/>
            </a:lnSpc>
          </a:pP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特定共同企業体として参加する場合は、</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r>
            <a:rPr kumimoji="1" lang="ja-JP" altLang="en-US" sz="1100" u="sng">
              <a:solidFill>
                <a:sysClr val="windowText" lastClr="000000"/>
              </a:solidFill>
              <a:latin typeface="HGSｺﾞｼｯｸE" panose="020B0900000000000000" pitchFamily="50" charset="-128"/>
              <a:ea typeface="HGSｺﾞｼｯｸE" panose="020B0900000000000000" pitchFamily="50" charset="-128"/>
            </a:rPr>
            <a:t>必要に応じて</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構成員毎に提出してください。</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lnSpc>
              <a:spcPts val="1100"/>
            </a:lnSpc>
          </a:pPr>
          <a:endParaRPr kumimoji="1" lang="ja-JP" altLang="en-US" sz="1100">
            <a:solidFill>
              <a:sysClr val="windowText" lastClr="000000"/>
            </a:solidFill>
            <a:latin typeface="HGSｺﾞｼｯｸE" panose="020B0900000000000000" pitchFamily="50" charset="-128"/>
            <a:ea typeface="HGSｺﾞｼｯｸE" panose="020B0900000000000000" pitchFamily="50" charset="-128"/>
          </a:endParaRPr>
        </a:p>
      </xdr:txBody>
    </xdr:sp>
    <xdr:clientData/>
  </xdr:twoCellAnchor>
  <xdr:oneCellAnchor>
    <xdr:from>
      <xdr:col>41</xdr:col>
      <xdr:colOff>0</xdr:colOff>
      <xdr:row>0</xdr:row>
      <xdr:rowOff>27805</xdr:rowOff>
    </xdr:from>
    <xdr:ext cx="1336996" cy="480391"/>
    <xdr:sp macro="" textlink="$AP$1">
      <xdr:nvSpPr>
        <xdr:cNvPr id="4" name="テキスト ボックス 3"/>
        <xdr:cNvSpPr txBox="1"/>
      </xdr:nvSpPr>
      <xdr:spPr>
        <a:xfrm>
          <a:off x="7783286" y="27805"/>
          <a:ext cx="1354473" cy="480391"/>
        </a:xfrm>
        <a:prstGeom prst="rect">
          <a:avLst/>
        </a:prstGeom>
        <a:solidFill>
          <a:schemeClr val="bg1"/>
        </a:solidFill>
        <a:ln w="254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CEF4EA90-C445-4E81-B275-D480F81580B8}"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提出：必要時</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49</xdr:col>
      <xdr:colOff>58640</xdr:colOff>
      <xdr:row>0</xdr:row>
      <xdr:rowOff>41412</xdr:rowOff>
    </xdr:from>
    <xdr:ext cx="898143" cy="496048"/>
    <xdr:sp macro="" textlink="">
      <xdr:nvSpPr>
        <xdr:cNvPr id="5" name="テキスト ボックス 4">
          <a:hlinkClick xmlns:r="http://schemas.openxmlformats.org/officeDocument/2006/relationships" r:id="rId1"/>
        </xdr:cNvPr>
        <xdr:cNvSpPr txBox="1"/>
      </xdr:nvSpPr>
      <xdr:spPr>
        <a:xfrm flipH="1">
          <a:off x="8353010" y="41412"/>
          <a:ext cx="898143" cy="488416"/>
        </a:xfrm>
        <a:prstGeom prst="ellipse">
          <a:avLst/>
        </a:prstGeom>
        <a:gradFill flip="none" rotWithShape="1">
          <a:gsLst>
            <a:gs pos="0">
              <a:schemeClr val="bg1"/>
            </a:gs>
            <a:gs pos="64999">
              <a:srgbClr val="F0EBD5"/>
            </a:gs>
            <a:gs pos="100000">
              <a:schemeClr val="accent1">
                <a:lumMod val="60000"/>
                <a:lumOff val="40000"/>
              </a:schemeClr>
            </a:gs>
          </a:gsLst>
          <a:path path="shape">
            <a:fillToRect l="50000" t="50000" r="50000" b="50000"/>
          </a:path>
          <a:tileRect/>
        </a:gradFill>
        <a:ln w="31750">
          <a:solidFill>
            <a:schemeClr val="tx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overflow" horzOverflow="overflow" vert="horz" wrap="square" lIns="0" tIns="0" rIns="0" bIns="0" rtlCol="0" anchor="ctr">
          <a:noAutofit/>
        </a:bodyPr>
        <a:lstStyle/>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チェック</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リスト</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に戻る</a:t>
          </a:r>
        </a:p>
      </xdr:txBody>
    </xdr:sp>
    <xdr:clientData/>
  </xdr:oneCellAnchor>
  <xdr:oneCellAnchor>
    <xdr:from>
      <xdr:col>1</xdr:col>
      <xdr:colOff>0</xdr:colOff>
      <xdr:row>41</xdr:row>
      <xdr:rowOff>0</xdr:rowOff>
    </xdr:from>
    <xdr:ext cx="1354473" cy="480391"/>
    <xdr:sp macro="" textlink="$A$42">
      <xdr:nvSpPr>
        <xdr:cNvPr id="7" name="テキスト ボックス 6"/>
        <xdr:cNvSpPr txBox="1"/>
      </xdr:nvSpPr>
      <xdr:spPr>
        <a:xfrm>
          <a:off x="653143" y="10491107"/>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0A0280AF-D2BB-4054-A87C-603CA855F41F}"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cs typeface="+mn-cs"/>
            </a:rPr>
            <a:pPr algn="ctr"/>
            <a:t>使用しない</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cs typeface="+mn-cs"/>
          </a:endParaRPr>
        </a:p>
      </xdr:txBody>
    </xdr:sp>
    <xdr:clientData/>
  </xdr:oneCellAnchor>
  <xdr:oneCellAnchor>
    <xdr:from>
      <xdr:col>1</xdr:col>
      <xdr:colOff>0</xdr:colOff>
      <xdr:row>82</xdr:row>
      <xdr:rowOff>0</xdr:rowOff>
    </xdr:from>
    <xdr:ext cx="1354473" cy="480391"/>
    <xdr:sp macro="" textlink="$A$83">
      <xdr:nvSpPr>
        <xdr:cNvPr id="8" name="テキスト ボックス 7"/>
        <xdr:cNvSpPr txBox="1"/>
      </xdr:nvSpPr>
      <xdr:spPr>
        <a:xfrm>
          <a:off x="653143" y="20982214"/>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10785633-9276-46B5-87C3-11DFB393EF58}"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cs typeface="+mn-cs"/>
            </a:rPr>
            <a:pPr algn="ctr"/>
            <a:t>使用しない</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cs typeface="+mn-cs"/>
          </a:endParaRPr>
        </a:p>
      </xdr:txBody>
    </xdr:sp>
    <xdr:clientData/>
  </xdr:oneCellAnchor>
  <xdr:twoCellAnchor>
    <xdr:from>
      <xdr:col>41</xdr:col>
      <xdr:colOff>0</xdr:colOff>
      <xdr:row>7</xdr:row>
      <xdr:rowOff>40821</xdr:rowOff>
    </xdr:from>
    <xdr:to>
      <xdr:col>59</xdr:col>
      <xdr:colOff>87620</xdr:colOff>
      <xdr:row>9</xdr:row>
      <xdr:rowOff>68035</xdr:rowOff>
    </xdr:to>
    <xdr:sp macro="" textlink="">
      <xdr:nvSpPr>
        <xdr:cNvPr id="10" name="四角形吹き出し 9"/>
        <xdr:cNvSpPr/>
      </xdr:nvSpPr>
      <xdr:spPr>
        <a:xfrm>
          <a:off x="7783286" y="1945821"/>
          <a:ext cx="3279321" cy="571500"/>
        </a:xfrm>
        <a:prstGeom prst="wedgeRectCallout">
          <a:avLst>
            <a:gd name="adj1" fmla="val -53804"/>
            <a:gd name="adj2" fmla="val -21196"/>
          </a:avLst>
        </a:prstGeom>
        <a:solidFill>
          <a:schemeClr val="bg1"/>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複数該当する工事がある場合は全て記入して提出してください。</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endParaRPr>
        </a:p>
        <a:p>
          <a:pPr marL="0" indent="0" algn="l">
            <a:lnSpc>
              <a:spcPts val="1200"/>
            </a:lnSpc>
          </a:pPr>
          <a:endPar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41</xdr:col>
      <xdr:colOff>0</xdr:colOff>
      <xdr:row>43</xdr:row>
      <xdr:rowOff>0</xdr:rowOff>
    </xdr:from>
    <xdr:to>
      <xdr:col>59</xdr:col>
      <xdr:colOff>70815</xdr:colOff>
      <xdr:row>45</xdr:row>
      <xdr:rowOff>148420</xdr:rowOff>
    </xdr:to>
    <xdr:sp macro="" textlink="">
      <xdr:nvSpPr>
        <xdr:cNvPr id="6" name="四角形吹き出し 5"/>
        <xdr:cNvSpPr/>
      </xdr:nvSpPr>
      <xdr:spPr>
        <a:xfrm>
          <a:off x="6779559" y="11127441"/>
          <a:ext cx="3104029" cy="678691"/>
        </a:xfrm>
        <a:prstGeom prst="wedgeRectCallout">
          <a:avLst>
            <a:gd name="adj1" fmla="val -52397"/>
            <a:gd name="adj2" fmla="val -2667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単体で参加する場合、以下は不要です。</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lnSpc>
              <a:spcPts val="1300"/>
            </a:lnSpc>
          </a:pP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特定共同企業体として参加する場合は、</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r>
            <a:rPr kumimoji="1" lang="ja-JP" altLang="en-US" sz="1100" u="sng">
              <a:solidFill>
                <a:sysClr val="windowText" lastClr="000000"/>
              </a:solidFill>
              <a:latin typeface="HGSｺﾞｼｯｸE" panose="020B0900000000000000" pitchFamily="50" charset="-128"/>
              <a:ea typeface="HGSｺﾞｼｯｸE" panose="020B0900000000000000" pitchFamily="50" charset="-128"/>
            </a:rPr>
            <a:t>必要に応じて</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構成員毎に提出してください。</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lnSpc>
              <a:spcPts val="1100"/>
            </a:lnSpc>
          </a:pPr>
          <a:endParaRPr kumimoji="1" lang="ja-JP" altLang="en-US" sz="1100">
            <a:solidFill>
              <a:sysClr val="windowText" lastClr="000000"/>
            </a:solidFill>
            <a:latin typeface="HGSｺﾞｼｯｸE" panose="020B0900000000000000" pitchFamily="50" charset="-128"/>
            <a:ea typeface="HGSｺﾞｼｯｸE" panose="020B0900000000000000" pitchFamily="50" charset="-128"/>
          </a:endParaRPr>
        </a:p>
      </xdr:txBody>
    </xdr:sp>
    <xdr:clientData/>
  </xdr:twoCellAnchor>
  <xdr:oneCellAnchor>
    <xdr:from>
      <xdr:col>41</xdr:col>
      <xdr:colOff>0</xdr:colOff>
      <xdr:row>0</xdr:row>
      <xdr:rowOff>41412</xdr:rowOff>
    </xdr:from>
    <xdr:ext cx="1336996" cy="488016"/>
    <xdr:sp macro="" textlink="$AP$1">
      <xdr:nvSpPr>
        <xdr:cNvPr id="4" name="テキスト ボックス 3"/>
        <xdr:cNvSpPr txBox="1"/>
      </xdr:nvSpPr>
      <xdr:spPr>
        <a:xfrm>
          <a:off x="7130143" y="41412"/>
          <a:ext cx="1354473" cy="480391"/>
        </a:xfrm>
        <a:prstGeom prst="rect">
          <a:avLst/>
        </a:prstGeom>
        <a:solidFill>
          <a:schemeClr val="bg1"/>
        </a:solidFill>
        <a:ln w="254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514CB9C6-6702-4111-B25A-63FB354122F5}"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提出：必要時</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49</xdr:col>
      <xdr:colOff>58640</xdr:colOff>
      <xdr:row>0</xdr:row>
      <xdr:rowOff>41412</xdr:rowOff>
    </xdr:from>
    <xdr:ext cx="898143" cy="496048"/>
    <xdr:sp macro="" textlink="">
      <xdr:nvSpPr>
        <xdr:cNvPr id="5" name="テキスト ボックス 4">
          <a:hlinkClick xmlns:r="http://schemas.openxmlformats.org/officeDocument/2006/relationships" r:id="rId1"/>
        </xdr:cNvPr>
        <xdr:cNvSpPr txBox="1"/>
      </xdr:nvSpPr>
      <xdr:spPr>
        <a:xfrm flipH="1">
          <a:off x="8353010" y="41412"/>
          <a:ext cx="898143" cy="488416"/>
        </a:xfrm>
        <a:prstGeom prst="ellipse">
          <a:avLst/>
        </a:prstGeom>
        <a:gradFill flip="none" rotWithShape="1">
          <a:gsLst>
            <a:gs pos="0">
              <a:schemeClr val="bg1"/>
            </a:gs>
            <a:gs pos="64999">
              <a:srgbClr val="F0EBD5"/>
            </a:gs>
            <a:gs pos="100000">
              <a:schemeClr val="accent1">
                <a:lumMod val="60000"/>
                <a:lumOff val="40000"/>
              </a:schemeClr>
            </a:gs>
          </a:gsLst>
          <a:path path="shape">
            <a:fillToRect l="50000" t="50000" r="50000" b="50000"/>
          </a:path>
          <a:tileRect/>
        </a:gradFill>
        <a:ln w="31750">
          <a:solidFill>
            <a:schemeClr val="tx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overflow" horzOverflow="overflow" vert="horz" wrap="square" lIns="0" tIns="0" rIns="0" bIns="0" rtlCol="0" anchor="ctr">
          <a:noAutofit/>
        </a:bodyPr>
        <a:lstStyle/>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チェック</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リスト</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に戻る</a:t>
          </a:r>
        </a:p>
      </xdr:txBody>
    </xdr:sp>
    <xdr:clientData/>
  </xdr:oneCellAnchor>
  <xdr:oneCellAnchor>
    <xdr:from>
      <xdr:col>1</xdr:col>
      <xdr:colOff>0</xdr:colOff>
      <xdr:row>80</xdr:row>
      <xdr:rowOff>0</xdr:rowOff>
    </xdr:from>
    <xdr:ext cx="1354473" cy="472885"/>
    <xdr:sp macro="" textlink="$A$81">
      <xdr:nvSpPr>
        <xdr:cNvPr id="9" name="テキスト ボックス 8"/>
        <xdr:cNvSpPr txBox="1"/>
      </xdr:nvSpPr>
      <xdr:spPr>
        <a:xfrm>
          <a:off x="653143" y="20900571"/>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CE0D7013-9ECC-45D1-B4D5-890E8B83E475}"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cs typeface="+mn-cs"/>
            </a:rPr>
            <a:pPr algn="ctr"/>
            <a:t>使用しない</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cs typeface="+mn-cs"/>
          </a:endParaRPr>
        </a:p>
      </xdr:txBody>
    </xdr:sp>
    <xdr:clientData/>
  </xdr:oneCellAnchor>
  <xdr:oneCellAnchor>
    <xdr:from>
      <xdr:col>1</xdr:col>
      <xdr:colOff>0</xdr:colOff>
      <xdr:row>40</xdr:row>
      <xdr:rowOff>0</xdr:rowOff>
    </xdr:from>
    <xdr:ext cx="1354473" cy="480391"/>
    <xdr:sp macro="" textlink="$A$41">
      <xdr:nvSpPr>
        <xdr:cNvPr id="10" name="テキスト ボックス 9"/>
        <xdr:cNvSpPr txBox="1"/>
      </xdr:nvSpPr>
      <xdr:spPr>
        <a:xfrm>
          <a:off x="653143" y="10450286"/>
          <a:ext cx="1354473"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B52E5EDA-E51B-478B-AB56-518FE883E2F8}"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cs typeface="+mn-cs"/>
            </a:rPr>
            <a:pPr algn="ctr"/>
            <a:t>使用しない</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cs typeface="+mn-cs"/>
          </a:endParaRP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41</xdr:col>
      <xdr:colOff>0</xdr:colOff>
      <xdr:row>43</xdr:row>
      <xdr:rowOff>0</xdr:rowOff>
    </xdr:from>
    <xdr:to>
      <xdr:col>58</xdr:col>
      <xdr:colOff>89216</xdr:colOff>
      <xdr:row>45</xdr:row>
      <xdr:rowOff>134405</xdr:rowOff>
    </xdr:to>
    <xdr:sp macro="" textlink="">
      <xdr:nvSpPr>
        <xdr:cNvPr id="6" name="四角形吹き出し 5"/>
        <xdr:cNvSpPr/>
      </xdr:nvSpPr>
      <xdr:spPr>
        <a:xfrm>
          <a:off x="7130143" y="11239500"/>
          <a:ext cx="3104029" cy="678691"/>
        </a:xfrm>
        <a:prstGeom prst="wedgeRectCallout">
          <a:avLst>
            <a:gd name="adj1" fmla="val -52397"/>
            <a:gd name="adj2" fmla="val -26677"/>
          </a:avLst>
        </a:prstGeom>
        <a:solidFill>
          <a:schemeClr val="bg1"/>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単体で参加する場合、以下は不要です。</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lnSpc>
              <a:spcPts val="1300"/>
            </a:lnSpc>
          </a:pP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特定共同企業体として参加する場合は、</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lnSpc>
              <a:spcPts val="1300"/>
            </a:lnSpc>
          </a:pPr>
          <a:r>
            <a:rPr kumimoji="1" lang="ja-JP" altLang="en-US" sz="1100" u="sng">
              <a:solidFill>
                <a:sysClr val="windowText" lastClr="000000"/>
              </a:solidFill>
              <a:latin typeface="HGSｺﾞｼｯｸE" panose="020B0900000000000000" pitchFamily="50" charset="-128"/>
              <a:ea typeface="HGSｺﾞｼｯｸE" panose="020B0900000000000000" pitchFamily="50" charset="-128"/>
            </a:rPr>
            <a:t>必ず</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rPr>
            <a:t>構成員毎に提出してください。</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endParaRPr>
        </a:p>
        <a:p>
          <a:pPr algn="l">
            <a:lnSpc>
              <a:spcPts val="1300"/>
            </a:lnSpc>
          </a:pPr>
          <a:endParaRPr kumimoji="1" lang="ja-JP" altLang="en-US" sz="1100">
            <a:solidFill>
              <a:sysClr val="windowText" lastClr="000000"/>
            </a:solidFill>
            <a:latin typeface="HGSｺﾞｼｯｸE" panose="020B0900000000000000" pitchFamily="50" charset="-128"/>
            <a:ea typeface="HGSｺﾞｼｯｸE" panose="020B0900000000000000" pitchFamily="50" charset="-128"/>
          </a:endParaRPr>
        </a:p>
      </xdr:txBody>
    </xdr:sp>
    <xdr:clientData/>
  </xdr:twoCellAnchor>
  <xdr:oneCellAnchor>
    <xdr:from>
      <xdr:col>41</xdr:col>
      <xdr:colOff>0</xdr:colOff>
      <xdr:row>0</xdr:row>
      <xdr:rowOff>41412</xdr:rowOff>
    </xdr:from>
    <xdr:ext cx="1336996" cy="488016"/>
    <xdr:sp macro="" textlink="$AP$1">
      <xdr:nvSpPr>
        <xdr:cNvPr id="4" name="テキスト ボックス 3"/>
        <xdr:cNvSpPr txBox="1"/>
      </xdr:nvSpPr>
      <xdr:spPr>
        <a:xfrm>
          <a:off x="6915150" y="41412"/>
          <a:ext cx="1354473" cy="480391"/>
        </a:xfrm>
        <a:prstGeom prst="rect">
          <a:avLst/>
        </a:prstGeom>
        <a:solidFill>
          <a:schemeClr val="bg1"/>
        </a:solidFill>
        <a:ln w="254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5D6A809D-BB40-4249-8B3A-B421DEF56CF8}"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提出：○</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49</xdr:col>
      <xdr:colOff>58640</xdr:colOff>
      <xdr:row>0</xdr:row>
      <xdr:rowOff>41412</xdr:rowOff>
    </xdr:from>
    <xdr:ext cx="898143" cy="496048"/>
    <xdr:sp macro="" textlink="">
      <xdr:nvSpPr>
        <xdr:cNvPr id="5" name="テキスト ボックス 4">
          <a:hlinkClick xmlns:r="http://schemas.openxmlformats.org/officeDocument/2006/relationships" r:id="rId1"/>
        </xdr:cNvPr>
        <xdr:cNvSpPr txBox="1"/>
      </xdr:nvSpPr>
      <xdr:spPr>
        <a:xfrm flipH="1">
          <a:off x="8353010" y="41412"/>
          <a:ext cx="898143" cy="488416"/>
        </a:xfrm>
        <a:prstGeom prst="ellipse">
          <a:avLst/>
        </a:prstGeom>
        <a:gradFill flip="none" rotWithShape="1">
          <a:gsLst>
            <a:gs pos="0">
              <a:schemeClr val="bg1"/>
            </a:gs>
            <a:gs pos="64999">
              <a:srgbClr val="F0EBD5"/>
            </a:gs>
            <a:gs pos="100000">
              <a:schemeClr val="accent1">
                <a:lumMod val="60000"/>
                <a:lumOff val="40000"/>
              </a:schemeClr>
            </a:gs>
          </a:gsLst>
          <a:path path="shape">
            <a:fillToRect l="50000" t="50000" r="50000" b="50000"/>
          </a:path>
          <a:tileRect/>
        </a:gradFill>
        <a:ln w="31750">
          <a:solidFill>
            <a:schemeClr val="tx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overflow" horzOverflow="overflow" vert="horz" wrap="square" lIns="0" tIns="0" rIns="0" bIns="0" rtlCol="0" anchor="ctr">
          <a:noAutofit/>
        </a:bodyPr>
        <a:lstStyle/>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チェック</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リスト</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に戻る</a:t>
          </a:r>
        </a:p>
      </xdr:txBody>
    </xdr:sp>
    <xdr:clientData/>
  </xdr:oneCellAnchor>
  <xdr:oneCellAnchor>
    <xdr:from>
      <xdr:col>1</xdr:col>
      <xdr:colOff>0</xdr:colOff>
      <xdr:row>40</xdr:row>
      <xdr:rowOff>0</xdr:rowOff>
    </xdr:from>
    <xdr:ext cx="1354473" cy="472885"/>
    <xdr:sp macro="" textlink="$A$41">
      <xdr:nvSpPr>
        <xdr:cNvPr id="9" name="テキスト ボックス 8"/>
        <xdr:cNvSpPr txBox="1"/>
      </xdr:nvSpPr>
      <xdr:spPr>
        <a:xfrm>
          <a:off x="653143" y="10423071"/>
          <a:ext cx="1354473" cy="480391"/>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indent="0" algn="ctr"/>
          <a:fld id="{5C220713-D24C-4276-8D2B-F2DC901E699E}"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cs typeface="+mn-cs"/>
            </a:rPr>
            <a:pPr marL="0" indent="0" algn="ctr"/>
            <a:t>使用しない</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cs typeface="+mn-cs"/>
          </a:endParaRPr>
        </a:p>
      </xdr:txBody>
    </xdr:sp>
    <xdr:clientData/>
  </xdr:oneCellAnchor>
  <xdr:oneCellAnchor>
    <xdr:from>
      <xdr:col>1</xdr:col>
      <xdr:colOff>0</xdr:colOff>
      <xdr:row>80</xdr:row>
      <xdr:rowOff>0</xdr:rowOff>
    </xdr:from>
    <xdr:ext cx="1354473" cy="480391"/>
    <xdr:sp macro="" textlink="$A$81">
      <xdr:nvSpPr>
        <xdr:cNvPr id="12" name="テキスト ボックス 11"/>
        <xdr:cNvSpPr txBox="1"/>
      </xdr:nvSpPr>
      <xdr:spPr>
        <a:xfrm>
          <a:off x="653143" y="20846143"/>
          <a:ext cx="1354473" cy="480391"/>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indent="0" algn="ctr"/>
          <a:fld id="{A935EAC1-0A5E-4DFD-99C5-3C972A933456}"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cs typeface="+mn-cs"/>
            </a:rPr>
            <a:pPr marL="0" indent="0" algn="ctr"/>
            <a:t>使用しない</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cs typeface="+mn-cs"/>
          </a:endParaRP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41</xdr:col>
      <xdr:colOff>5541</xdr:colOff>
      <xdr:row>3</xdr:row>
      <xdr:rowOff>0</xdr:rowOff>
    </xdr:from>
    <xdr:to>
      <xdr:col>61</xdr:col>
      <xdr:colOff>13</xdr:colOff>
      <xdr:row>4</xdr:row>
      <xdr:rowOff>254969</xdr:rowOff>
    </xdr:to>
    <xdr:sp macro="" textlink="">
      <xdr:nvSpPr>
        <xdr:cNvPr id="13" name="四角形吹き出し 12"/>
        <xdr:cNvSpPr/>
      </xdr:nvSpPr>
      <xdr:spPr>
        <a:xfrm>
          <a:off x="6979226" y="779318"/>
          <a:ext cx="3463637" cy="507103"/>
        </a:xfrm>
        <a:prstGeom prst="wedgeRectCallout">
          <a:avLst>
            <a:gd name="adj1" fmla="val -53804"/>
            <a:gd name="adj2" fmla="val -21196"/>
          </a:avLst>
        </a:prstGeom>
        <a:solidFill>
          <a:schemeClr val="bg1"/>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配置予定技術者が複数</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rPr>
            <a:t>(</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最大</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rPr>
            <a:t>3</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名まで</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rPr>
            <a:t>)</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の場合には、</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endParaRPr>
        </a:p>
        <a:p>
          <a:pPr marL="0" indent="0" algn="l">
            <a:lnSpc>
              <a:spcPts val="1300"/>
            </a:lnSpc>
          </a:pPr>
          <a:r>
            <a:rPr kumimoji="1" lang="ja-JP" altLang="en-US" sz="1100" u="sng">
              <a:solidFill>
                <a:sysClr val="windowText" lastClr="000000"/>
              </a:solidFill>
              <a:latin typeface="HGSｺﾞｼｯｸE" panose="020B0900000000000000" pitchFamily="50" charset="-128"/>
              <a:ea typeface="HGSｺﾞｼｯｸE" panose="020B0900000000000000" pitchFamily="50" charset="-128"/>
              <a:cs typeface="+mn-cs"/>
            </a:rPr>
            <a:t>必ず</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候補者ごとに作成して提出してください。</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endParaRPr>
        </a:p>
        <a:p>
          <a:pPr marL="0" indent="0" algn="l">
            <a:lnSpc>
              <a:spcPts val="1200"/>
            </a:lnSpc>
          </a:pPr>
          <a:endPar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endParaRPr>
        </a:p>
      </xdr:txBody>
    </xdr:sp>
    <xdr:clientData/>
  </xdr:twoCellAnchor>
  <xdr:twoCellAnchor>
    <xdr:from>
      <xdr:col>41</xdr:col>
      <xdr:colOff>0</xdr:colOff>
      <xdr:row>77</xdr:row>
      <xdr:rowOff>54428</xdr:rowOff>
    </xdr:from>
    <xdr:to>
      <xdr:col>61</xdr:col>
      <xdr:colOff>85641</xdr:colOff>
      <xdr:row>79</xdr:row>
      <xdr:rowOff>231321</xdr:rowOff>
    </xdr:to>
    <xdr:sp macro="" textlink="">
      <xdr:nvSpPr>
        <xdr:cNvPr id="14" name="四角形吹き出し 13"/>
        <xdr:cNvSpPr/>
      </xdr:nvSpPr>
      <xdr:spPr>
        <a:xfrm>
          <a:off x="7783286" y="20642035"/>
          <a:ext cx="3638710" cy="721179"/>
        </a:xfrm>
        <a:prstGeom prst="wedgeRectCallout">
          <a:avLst>
            <a:gd name="adj1" fmla="val -53804"/>
            <a:gd name="adj2" fmla="val -21196"/>
          </a:avLst>
        </a:prstGeom>
        <a:solidFill>
          <a:schemeClr val="bg1"/>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配置予定技術者が</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rPr>
            <a:t>1</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名の場合、以下は不要です。</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endParaRPr>
        </a:p>
        <a:p>
          <a:pPr marL="0" indent="0" algn="l">
            <a:lnSpc>
              <a:spcPts val="1300"/>
            </a:lnSpc>
          </a:pP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配置予定技術者が複数</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rPr>
            <a:t>(</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最大</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rPr>
            <a:t>3</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名まで</a:t>
          </a:r>
          <a:r>
            <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rPr>
            <a:t>)</a:t>
          </a: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の場合には、</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endParaRPr>
        </a:p>
        <a:p>
          <a:pPr marL="0" indent="0" algn="l"/>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候補者ごとに作成して提出してください。</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endParaRPr>
        </a:p>
        <a:p>
          <a:pPr marL="0" indent="0" algn="l">
            <a:lnSpc>
              <a:spcPts val="1100"/>
            </a:lnSpc>
          </a:pPr>
          <a:endPar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endParaRPr>
        </a:p>
      </xdr:txBody>
    </xdr:sp>
    <xdr:clientData/>
  </xdr:twoCellAnchor>
  <xdr:oneCellAnchor>
    <xdr:from>
      <xdr:col>41</xdr:col>
      <xdr:colOff>0</xdr:colOff>
      <xdr:row>0</xdr:row>
      <xdr:rowOff>41412</xdr:rowOff>
    </xdr:from>
    <xdr:ext cx="1336996" cy="488016"/>
    <xdr:sp macro="" textlink="$AP$1">
      <xdr:nvSpPr>
        <xdr:cNvPr id="5" name="テキスト ボックス 4"/>
        <xdr:cNvSpPr txBox="1"/>
      </xdr:nvSpPr>
      <xdr:spPr>
        <a:xfrm>
          <a:off x="6915150" y="41412"/>
          <a:ext cx="1354473" cy="480391"/>
        </a:xfrm>
        <a:prstGeom prst="rect">
          <a:avLst/>
        </a:prstGeom>
        <a:solidFill>
          <a:schemeClr val="bg1"/>
        </a:solidFill>
        <a:ln w="25400" cmpd="dbl">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88A5DBFE-5AF4-49AF-8163-AE6859A2B59B}"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提出：○</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49</xdr:col>
      <xdr:colOff>58640</xdr:colOff>
      <xdr:row>0</xdr:row>
      <xdr:rowOff>41412</xdr:rowOff>
    </xdr:from>
    <xdr:ext cx="898143" cy="496048"/>
    <xdr:sp macro="" textlink="">
      <xdr:nvSpPr>
        <xdr:cNvPr id="6" name="テキスト ボックス 5">
          <a:hlinkClick xmlns:r="http://schemas.openxmlformats.org/officeDocument/2006/relationships" r:id="rId1"/>
        </xdr:cNvPr>
        <xdr:cNvSpPr txBox="1"/>
      </xdr:nvSpPr>
      <xdr:spPr>
        <a:xfrm flipH="1">
          <a:off x="8353010" y="41412"/>
          <a:ext cx="898143" cy="488416"/>
        </a:xfrm>
        <a:prstGeom prst="ellipse">
          <a:avLst/>
        </a:prstGeom>
        <a:gradFill flip="none" rotWithShape="1">
          <a:gsLst>
            <a:gs pos="0">
              <a:schemeClr val="bg1"/>
            </a:gs>
            <a:gs pos="64999">
              <a:srgbClr val="F0EBD5"/>
            </a:gs>
            <a:gs pos="100000">
              <a:schemeClr val="accent1">
                <a:lumMod val="60000"/>
                <a:lumOff val="40000"/>
              </a:schemeClr>
            </a:gs>
          </a:gsLst>
          <a:path path="shape">
            <a:fillToRect l="50000" t="50000" r="50000" b="50000"/>
          </a:path>
          <a:tileRect/>
        </a:gradFill>
        <a:ln w="31750">
          <a:solidFill>
            <a:schemeClr val="tx2">
              <a:lumMod val="60000"/>
              <a:lumOff val="40000"/>
            </a:schemeClr>
          </a:solidFill>
        </a:ln>
      </xdr:spPr>
      <xdr:style>
        <a:lnRef idx="0">
          <a:scrgbClr r="0" g="0" b="0"/>
        </a:lnRef>
        <a:fillRef idx="0">
          <a:scrgbClr r="0" g="0" b="0"/>
        </a:fillRef>
        <a:effectRef idx="0">
          <a:scrgbClr r="0" g="0" b="0"/>
        </a:effectRef>
        <a:fontRef idx="minor">
          <a:schemeClr val="tx1"/>
        </a:fontRef>
      </xdr:style>
      <xdr:txBody>
        <a:bodyPr vertOverflow="overflow" horzOverflow="overflow" vert="horz" wrap="square" lIns="0" tIns="0" rIns="0" bIns="0" rtlCol="0" anchor="ctr">
          <a:noAutofit/>
        </a:bodyPr>
        <a:lstStyle/>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チェック</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リスト</a:t>
          </a:r>
          <a:endParaRPr kumimoji="1" lang="en-US" altLang="ja-JP" sz="900" u="sng" baseline="0">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endParaRPr>
        </a:p>
        <a:p>
          <a:pPr algn="ctr">
            <a:lnSpc>
              <a:spcPts val="1100"/>
            </a:lnSpc>
          </a:pPr>
          <a:r>
            <a:rPr kumimoji="1" lang="ja-JP" altLang="en-US" sz="900" u="sng">
              <a:solidFill>
                <a:schemeClr val="tx2"/>
              </a:solidFill>
              <a:uFill>
                <a:solidFill>
                  <a:schemeClr val="accent1"/>
                </a:solidFill>
              </a:uFill>
              <a:latin typeface="HG創英角ｺﾞｼｯｸUB" panose="020B0909000000000000" pitchFamily="49" charset="-128"/>
              <a:ea typeface="HG創英角ｺﾞｼｯｸUB" panose="020B0909000000000000" pitchFamily="49" charset="-128"/>
            </a:rPr>
            <a:t>に戻る</a:t>
          </a:r>
        </a:p>
      </xdr:txBody>
    </xdr:sp>
    <xdr:clientData/>
  </xdr:oneCellAnchor>
  <xdr:oneCellAnchor>
    <xdr:from>
      <xdr:col>1</xdr:col>
      <xdr:colOff>27214</xdr:colOff>
      <xdr:row>76</xdr:row>
      <xdr:rowOff>265946</xdr:rowOff>
    </xdr:from>
    <xdr:ext cx="1923471" cy="472766"/>
    <xdr:sp macro="" textlink="$A$78">
      <xdr:nvSpPr>
        <xdr:cNvPr id="18" name="テキスト ボックス 17"/>
        <xdr:cNvSpPr txBox="1"/>
      </xdr:nvSpPr>
      <xdr:spPr>
        <a:xfrm>
          <a:off x="680357" y="20573790"/>
          <a:ext cx="1932214" cy="480391"/>
        </a:xfrm>
        <a:prstGeom prst="rect">
          <a:avLst/>
        </a:prstGeom>
        <a:noFill/>
        <a:ln w="25400" cmpd="dbl">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fld id="{31066B6C-0946-49DE-BEA1-673D5DE5C917}"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rPr>
            <a:pPr algn="ctr"/>
            <a:t>未入力あり(必要時)</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endParaRPr>
        </a:p>
      </xdr:txBody>
    </xdr:sp>
    <xdr:clientData/>
  </xdr:oneCellAnchor>
  <xdr:oneCellAnchor>
    <xdr:from>
      <xdr:col>1</xdr:col>
      <xdr:colOff>0</xdr:colOff>
      <xdr:row>118</xdr:row>
      <xdr:rowOff>0</xdr:rowOff>
    </xdr:from>
    <xdr:ext cx="1896261" cy="480391"/>
    <xdr:sp macro="" textlink="$A$119">
      <xdr:nvSpPr>
        <xdr:cNvPr id="9" name="テキスト ボックス 8"/>
        <xdr:cNvSpPr txBox="1"/>
      </xdr:nvSpPr>
      <xdr:spPr>
        <a:xfrm>
          <a:off x="653143" y="30969857"/>
          <a:ext cx="1905000" cy="480391"/>
        </a:xfrm>
        <a:prstGeom prst="rect">
          <a:avLst/>
        </a:prstGeom>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marL="0" indent="0" algn="ctr"/>
          <a:fld id="{FFA93163-14FC-481E-BD6D-187DAD07F81B}" type="TxLink">
            <a:rPr kumimoji="1" lang="ja-JP"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cs typeface="+mn-cs"/>
            </a:rPr>
            <a:pPr marL="0" indent="0" algn="ctr"/>
            <a:t>未入力あり(必要時)</a:t>
          </a:fld>
          <a:endParaRPr kumimoji="1" lang="en-US" altLang="en-US" sz="1400" b="0" i="0" u="none" strike="noStrike">
            <a:solidFill>
              <a:srgbClr val="FF0000"/>
            </a:solidFill>
            <a:uFill>
              <a:solidFill>
                <a:schemeClr val="accent1"/>
              </a:solidFill>
            </a:uFill>
            <a:latin typeface="HG創英角ｺﾞｼｯｸUB" panose="020B0909000000000000" pitchFamily="49" charset="-128"/>
            <a:ea typeface="HG創英角ｺﾞｼｯｸUB" panose="020B0909000000000000" pitchFamily="49" charset="-128"/>
            <a:cs typeface="+mn-cs"/>
          </a:endParaRPr>
        </a:p>
      </xdr:txBody>
    </xdr:sp>
    <xdr:clientData/>
  </xdr:oneCellAnchor>
  <xdr:twoCellAnchor>
    <xdr:from>
      <xdr:col>41</xdr:col>
      <xdr:colOff>0</xdr:colOff>
      <xdr:row>12</xdr:row>
      <xdr:rowOff>81642</xdr:rowOff>
    </xdr:from>
    <xdr:to>
      <xdr:col>61</xdr:col>
      <xdr:colOff>3711</xdr:colOff>
      <xdr:row>15</xdr:row>
      <xdr:rowOff>108856</xdr:rowOff>
    </xdr:to>
    <xdr:sp macro="" textlink="">
      <xdr:nvSpPr>
        <xdr:cNvPr id="12" name="四角形吹き出し 11"/>
        <xdr:cNvSpPr/>
      </xdr:nvSpPr>
      <xdr:spPr>
        <a:xfrm>
          <a:off x="7783286" y="3156856"/>
          <a:ext cx="3541568" cy="843643"/>
        </a:xfrm>
        <a:prstGeom prst="wedgeRectCallout">
          <a:avLst>
            <a:gd name="adj1" fmla="val -53804"/>
            <a:gd name="adj2" fmla="val -21196"/>
          </a:avLst>
        </a:prstGeom>
        <a:solidFill>
          <a:schemeClr val="bg1"/>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lnSpc>
              <a:spcPts val="1300"/>
            </a:lnSpc>
          </a:pP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施工経験の有無、工事経験の概要、工事概要、工事成績評定及び専門性を要する資格の有無の５項目は記入不要です。</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endParaRPr>
        </a:p>
        <a:p>
          <a:pPr marL="0" indent="0" algn="l"/>
          <a:endPar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endParaRPr>
        </a:p>
      </xdr:txBody>
    </xdr:sp>
    <xdr:clientData/>
  </xdr:twoCellAnchor>
  <xdr:twoCellAnchor>
    <xdr:from>
      <xdr:col>41</xdr:col>
      <xdr:colOff>33201</xdr:colOff>
      <xdr:row>89</xdr:row>
      <xdr:rowOff>74023</xdr:rowOff>
    </xdr:from>
    <xdr:to>
      <xdr:col>61</xdr:col>
      <xdr:colOff>44522</xdr:colOff>
      <xdr:row>92</xdr:row>
      <xdr:rowOff>108977</xdr:rowOff>
    </xdr:to>
    <xdr:sp macro="" textlink="">
      <xdr:nvSpPr>
        <xdr:cNvPr id="15" name="四角形吹き出し 14"/>
        <xdr:cNvSpPr/>
      </xdr:nvSpPr>
      <xdr:spPr>
        <a:xfrm>
          <a:off x="7824107" y="23839714"/>
          <a:ext cx="3541568" cy="843643"/>
        </a:xfrm>
        <a:prstGeom prst="wedgeRectCallout">
          <a:avLst>
            <a:gd name="adj1" fmla="val -53804"/>
            <a:gd name="adj2" fmla="val -21196"/>
          </a:avLst>
        </a:prstGeom>
        <a:solidFill>
          <a:schemeClr val="bg1"/>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lnSpc>
              <a:spcPts val="1300"/>
            </a:lnSpc>
          </a:pP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施工経験の有無、工事経験の概要、工事概要、工事成績評定及び専門性を要する資格の有無の５項目は記入不要です。</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endParaRPr>
        </a:p>
        <a:p>
          <a:pPr marL="0" indent="0" algn="l">
            <a:lnSpc>
              <a:spcPts val="1300"/>
            </a:lnSpc>
          </a:pPr>
          <a:endPar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endParaRPr>
        </a:p>
      </xdr:txBody>
    </xdr:sp>
    <xdr:clientData/>
  </xdr:twoCellAnchor>
  <xdr:twoCellAnchor>
    <xdr:from>
      <xdr:col>41</xdr:col>
      <xdr:colOff>74023</xdr:colOff>
      <xdr:row>130</xdr:row>
      <xdr:rowOff>62049</xdr:rowOff>
    </xdr:from>
    <xdr:to>
      <xdr:col>61</xdr:col>
      <xdr:colOff>77734</xdr:colOff>
      <xdr:row>133</xdr:row>
      <xdr:rowOff>81663</xdr:rowOff>
    </xdr:to>
    <xdr:sp macro="" textlink="">
      <xdr:nvSpPr>
        <xdr:cNvPr id="16" name="四角形吹き出し 15"/>
        <xdr:cNvSpPr/>
      </xdr:nvSpPr>
      <xdr:spPr>
        <a:xfrm>
          <a:off x="7864929" y="34194750"/>
          <a:ext cx="3541568" cy="843643"/>
        </a:xfrm>
        <a:prstGeom prst="wedgeRectCallout">
          <a:avLst>
            <a:gd name="adj1" fmla="val -53804"/>
            <a:gd name="adj2" fmla="val -21196"/>
          </a:avLst>
        </a:prstGeom>
        <a:solidFill>
          <a:schemeClr val="bg1"/>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lnSpc>
              <a:spcPts val="1300"/>
            </a:lnSpc>
          </a:pPr>
          <a:r>
            <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rPr>
            <a:t>施工経験の有無、工事経験の概要、工事概要、工事成績評定及び専門性を要する資格の有無の５項目は記入不要です。</a:t>
          </a:r>
          <a:endParaRPr kumimoji="1" lang="en-US" altLang="ja-JP" sz="1100">
            <a:solidFill>
              <a:sysClr val="windowText" lastClr="000000"/>
            </a:solidFill>
            <a:latin typeface="HGSｺﾞｼｯｸE" panose="020B0900000000000000" pitchFamily="50" charset="-128"/>
            <a:ea typeface="HGSｺﾞｼｯｸE" panose="020B0900000000000000" pitchFamily="50" charset="-128"/>
            <a:cs typeface="+mn-cs"/>
          </a:endParaRPr>
        </a:p>
        <a:p>
          <a:pPr marL="0" indent="0" algn="l">
            <a:lnSpc>
              <a:spcPts val="1300"/>
            </a:lnSpc>
          </a:pPr>
          <a:endParaRPr kumimoji="1" lang="ja-JP" altLang="en-US" sz="1100">
            <a:solidFill>
              <a:sysClr val="windowText" lastClr="000000"/>
            </a:solidFill>
            <a:latin typeface="HGSｺﾞｼｯｸE" panose="020B0900000000000000" pitchFamily="50" charset="-128"/>
            <a:ea typeface="HGSｺﾞｼｯｸE" panose="020B0900000000000000" pitchFamily="50"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75;&#12461;&#12516;/big4/&#65288;&#24066;&#38263;&#37096;&#23616;&#65289;&#25216;&#34899;&#36039;&#26009;&#27096;&#24335;&#65288;&#24179;&#25104;30&#24180;&#24230;&#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発注者入力シート(◆◇)"/>
      <sheetName val="発注者様式4"/>
      <sheetName val="参加者使用⇒作成の注意事項"/>
      <sheetName val="事前入力シート"/>
      <sheetName val="チェックリスト"/>
      <sheetName val="技術資料表紙"/>
      <sheetName val="合併等申告書"/>
      <sheetName val="様式-1-1(◆)"/>
      <sheetName val="様式-1-2～5(◆)"/>
      <sheetName val="様式-2"/>
      <sheetName val="様式-3"/>
      <sheetName val="様式-4"/>
      <sheetName val="様式-5"/>
      <sheetName val="様式-6"/>
      <sheetName val="様式-7"/>
      <sheetName val="様式-8"/>
      <sheetName val="様式-8 -2"/>
      <sheetName val="様式-9"/>
      <sheetName val="様式-10"/>
      <sheetName val="様式-11"/>
      <sheetName val="様式-12"/>
      <sheetName val="様式-13"/>
      <sheetName val="様式-14"/>
      <sheetName val="様式-15-1(◇)"/>
      <sheetName val="様式-15-2(◇)"/>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0.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C000"/>
  </sheetPr>
  <dimension ref="A1:AT31"/>
  <sheetViews>
    <sheetView showGridLines="0" view="pageBreakPreview" zoomScale="70" zoomScaleNormal="55" zoomScaleSheetLayoutView="70" workbookViewId="0">
      <selection activeCell="H4" sqref="H4:AH4"/>
    </sheetView>
  </sheetViews>
  <sheetFormatPr defaultColWidth="2.625" defaultRowHeight="18.75" customHeight="1" x14ac:dyDescent="0.15"/>
  <cols>
    <col min="1" max="1" width="7.875" style="58" customWidth="1"/>
    <col min="2" max="2" width="2.625" style="35"/>
    <col min="3" max="3" width="3.375" style="35" bestFit="1" customWidth="1"/>
    <col min="4" max="31" width="2.625" style="35"/>
    <col min="32" max="32" width="2.75" style="35" customWidth="1"/>
    <col min="33" max="42" width="2.625" style="35"/>
    <col min="43" max="43" width="3.875" style="36" customWidth="1"/>
    <col min="44" max="44" width="3.875" style="39" customWidth="1"/>
    <col min="45" max="46" width="2.875" style="38" customWidth="1"/>
    <col min="47" max="47" width="2.75" style="35" customWidth="1"/>
    <col min="48" max="16384" width="2.625" style="35"/>
  </cols>
  <sheetData>
    <row r="1" spans="1:46" ht="18.75" customHeight="1" x14ac:dyDescent="0.15">
      <c r="A1" s="180" t="str">
        <f>IF(COUNTIF(A3:A28,"未入力")&gt;=1,"未入力あり","")</f>
        <v>未入力あり</v>
      </c>
      <c r="B1" s="457" t="s">
        <v>63</v>
      </c>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c r="AG1" s="458"/>
      <c r="AH1" s="458"/>
      <c r="AI1" s="458"/>
      <c r="AJ1" s="458"/>
      <c r="AK1" s="458"/>
      <c r="AL1" s="458"/>
      <c r="AM1" s="458"/>
      <c r="AN1" s="458"/>
      <c r="AO1" s="458"/>
      <c r="AP1" s="459"/>
    </row>
    <row r="2" spans="1:46" ht="17.25" customHeight="1" thickBot="1" x14ac:dyDescent="0.2">
      <c r="A2" s="176"/>
      <c r="B2" s="460"/>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1"/>
      <c r="AI2" s="461"/>
      <c r="AJ2" s="461"/>
      <c r="AK2" s="461"/>
      <c r="AL2" s="461"/>
      <c r="AM2" s="461"/>
      <c r="AN2" s="461"/>
      <c r="AO2" s="461"/>
      <c r="AP2" s="462"/>
      <c r="AQ2" s="131"/>
    </row>
    <row r="3" spans="1:46" ht="18.75" customHeight="1" thickTop="1" thickBot="1" x14ac:dyDescent="0.2">
      <c r="A3" s="176"/>
      <c r="B3" s="229" t="s">
        <v>48</v>
      </c>
      <c r="C3" s="42" t="s">
        <v>49</v>
      </c>
      <c r="D3" s="42"/>
      <c r="E3" s="42"/>
      <c r="F3" s="42"/>
      <c r="G3" s="42"/>
      <c r="H3" s="42"/>
      <c r="I3" s="42"/>
      <c r="J3" s="42"/>
      <c r="K3" s="42"/>
      <c r="L3" s="42"/>
      <c r="M3" s="42"/>
      <c r="N3" s="42"/>
      <c r="O3" s="42"/>
      <c r="P3" s="42"/>
      <c r="Q3" s="42"/>
      <c r="R3" s="42"/>
      <c r="S3" s="42"/>
      <c r="T3" s="42"/>
      <c r="U3" s="42"/>
      <c r="V3" s="42"/>
      <c r="W3" s="42"/>
      <c r="X3" s="42"/>
      <c r="Y3" s="42"/>
      <c r="Z3" s="130"/>
      <c r="AA3" s="130"/>
      <c r="AB3" s="130"/>
      <c r="AC3" s="42"/>
      <c r="AD3" s="42"/>
      <c r="AE3" s="42"/>
      <c r="AF3" s="42"/>
      <c r="AG3" s="42"/>
      <c r="AH3" s="42"/>
      <c r="AI3" s="42"/>
      <c r="AJ3" s="42"/>
      <c r="AK3" s="42"/>
      <c r="AL3" s="42"/>
      <c r="AM3" s="42"/>
      <c r="AN3" s="42"/>
      <c r="AO3" s="42"/>
      <c r="AP3" s="76"/>
    </row>
    <row r="4" spans="1:46" ht="18.75" customHeight="1" thickBot="1" x14ac:dyDescent="0.2">
      <c r="A4" s="176" t="str">
        <f>IF(H4&lt;&gt;"","○","未入力")</f>
        <v>未入力</v>
      </c>
      <c r="B4" s="229"/>
      <c r="C4" s="447" t="s">
        <v>19</v>
      </c>
      <c r="D4" s="447"/>
      <c r="E4" s="447"/>
      <c r="F4" s="447"/>
      <c r="G4" s="442"/>
      <c r="H4" s="448"/>
      <c r="I4" s="449"/>
      <c r="J4" s="449"/>
      <c r="K4" s="449"/>
      <c r="L4" s="449"/>
      <c r="M4" s="449"/>
      <c r="N4" s="449"/>
      <c r="O4" s="449"/>
      <c r="P4" s="449"/>
      <c r="Q4" s="449"/>
      <c r="R4" s="449"/>
      <c r="S4" s="449"/>
      <c r="T4" s="449"/>
      <c r="U4" s="449"/>
      <c r="V4" s="449"/>
      <c r="W4" s="449"/>
      <c r="X4" s="449"/>
      <c r="Y4" s="449"/>
      <c r="Z4" s="449"/>
      <c r="AA4" s="449"/>
      <c r="AB4" s="449"/>
      <c r="AC4" s="449"/>
      <c r="AD4" s="449"/>
      <c r="AE4" s="449"/>
      <c r="AF4" s="449"/>
      <c r="AG4" s="449"/>
      <c r="AH4" s="450"/>
      <c r="AI4" s="42"/>
      <c r="AJ4" s="42"/>
      <c r="AK4" s="42"/>
      <c r="AL4" s="42"/>
      <c r="AM4" s="42"/>
      <c r="AN4" s="42"/>
      <c r="AO4" s="42"/>
      <c r="AP4" s="76"/>
    </row>
    <row r="5" spans="1:46" ht="18.75" customHeight="1" x14ac:dyDescent="0.15">
      <c r="A5" s="176"/>
      <c r="B5" s="229"/>
      <c r="C5" s="34"/>
      <c r="D5" s="34"/>
      <c r="E5" s="34"/>
      <c r="F5" s="34"/>
      <c r="G5" s="34"/>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4"/>
      <c r="AJ5" s="44"/>
      <c r="AK5" s="44"/>
      <c r="AL5" s="44"/>
      <c r="AM5" s="42"/>
      <c r="AN5" s="42"/>
      <c r="AO5" s="42"/>
      <c r="AP5" s="76"/>
    </row>
    <row r="6" spans="1:46" ht="18.75" customHeight="1" thickBot="1" x14ac:dyDescent="0.2">
      <c r="A6" s="176"/>
      <c r="B6" s="229" t="s">
        <v>22</v>
      </c>
      <c r="C6" s="45" t="s">
        <v>50</v>
      </c>
      <c r="D6" s="34"/>
      <c r="E6" s="34"/>
      <c r="F6" s="34"/>
      <c r="G6" s="34"/>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2"/>
      <c r="AJ6" s="42"/>
      <c r="AK6" s="42"/>
      <c r="AL6" s="42"/>
      <c r="AM6" s="42"/>
      <c r="AN6" s="42"/>
      <c r="AO6" s="42"/>
      <c r="AP6" s="76"/>
    </row>
    <row r="7" spans="1:46" ht="18.75" customHeight="1" thickBot="1" x14ac:dyDescent="0.2">
      <c r="A7" s="176" t="str">
        <f>IF(H7&lt;&gt;"","○","未入力")</f>
        <v>未入力</v>
      </c>
      <c r="B7" s="229"/>
      <c r="C7" s="447" t="s">
        <v>20</v>
      </c>
      <c r="D7" s="447"/>
      <c r="E7" s="447"/>
      <c r="F7" s="447"/>
      <c r="G7" s="442"/>
      <c r="H7" s="448"/>
      <c r="I7" s="449"/>
      <c r="J7" s="449"/>
      <c r="K7" s="449"/>
      <c r="L7" s="449"/>
      <c r="M7" s="449"/>
      <c r="N7" s="449"/>
      <c r="O7" s="449"/>
      <c r="P7" s="449"/>
      <c r="Q7" s="449"/>
      <c r="R7" s="449"/>
      <c r="S7" s="449"/>
      <c r="T7" s="449"/>
      <c r="U7" s="449"/>
      <c r="V7" s="449"/>
      <c r="W7" s="449"/>
      <c r="X7" s="449"/>
      <c r="Y7" s="449"/>
      <c r="Z7" s="449"/>
      <c r="AA7" s="449"/>
      <c r="AB7" s="449"/>
      <c r="AC7" s="449"/>
      <c r="AD7" s="449"/>
      <c r="AE7" s="449"/>
      <c r="AF7" s="449"/>
      <c r="AG7" s="449"/>
      <c r="AH7" s="450"/>
      <c r="AI7" s="42"/>
      <c r="AJ7" s="42"/>
      <c r="AK7" s="42"/>
      <c r="AL7" s="42"/>
      <c r="AM7" s="42"/>
      <c r="AN7" s="42"/>
      <c r="AO7" s="42"/>
      <c r="AP7" s="76"/>
    </row>
    <row r="8" spans="1:46" ht="18.75" customHeight="1" x14ac:dyDescent="0.15">
      <c r="A8" s="176"/>
      <c r="B8" s="229"/>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76"/>
    </row>
    <row r="9" spans="1:46" ht="18.75" customHeight="1" thickBot="1" x14ac:dyDescent="0.2">
      <c r="A9" s="176"/>
      <c r="B9" s="229" t="s">
        <v>23</v>
      </c>
      <c r="C9" s="42" t="s">
        <v>62</v>
      </c>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76"/>
    </row>
    <row r="10" spans="1:46" ht="18.75" customHeight="1" thickBot="1" x14ac:dyDescent="0.2">
      <c r="A10" s="176" t="str">
        <f>IF(H10&lt;&gt;"","○","未入力")</f>
        <v>未入力</v>
      </c>
      <c r="B10" s="229"/>
      <c r="C10" s="442" t="s">
        <v>52</v>
      </c>
      <c r="D10" s="443"/>
      <c r="E10" s="443"/>
      <c r="F10" s="443"/>
      <c r="G10" s="443"/>
      <c r="H10" s="451"/>
      <c r="I10" s="452"/>
      <c r="J10" s="452"/>
      <c r="K10" s="452"/>
      <c r="L10" s="452"/>
      <c r="M10" s="453"/>
      <c r="N10" s="46"/>
      <c r="O10" s="46"/>
      <c r="P10" s="46"/>
      <c r="Q10" s="46"/>
      <c r="R10" s="46"/>
      <c r="S10" s="46"/>
      <c r="T10" s="46"/>
      <c r="U10" s="46"/>
      <c r="V10" s="46"/>
      <c r="W10" s="46"/>
      <c r="X10" s="46"/>
      <c r="Y10" s="46"/>
      <c r="Z10" s="46"/>
      <c r="AA10" s="46"/>
      <c r="AB10" s="46"/>
      <c r="AC10" s="46"/>
      <c r="AD10" s="46"/>
      <c r="AE10" s="46"/>
      <c r="AF10" s="46"/>
      <c r="AG10" s="46"/>
      <c r="AH10" s="46"/>
      <c r="AI10" s="42"/>
      <c r="AJ10" s="42"/>
      <c r="AK10" s="42"/>
      <c r="AL10" s="42"/>
      <c r="AM10" s="42"/>
      <c r="AN10" s="42"/>
      <c r="AO10" s="42"/>
      <c r="AP10" s="76"/>
    </row>
    <row r="11" spans="1:46" ht="18.75" customHeight="1" x14ac:dyDescent="0.15">
      <c r="A11" s="176"/>
      <c r="B11" s="229"/>
      <c r="C11" s="34"/>
      <c r="D11" s="34"/>
      <c r="E11" s="34"/>
      <c r="F11" s="34"/>
      <c r="G11" s="34"/>
      <c r="H11" s="46"/>
      <c r="I11" s="46"/>
      <c r="J11" s="46"/>
      <c r="K11" s="46"/>
      <c r="L11" s="46"/>
      <c r="M11" s="46"/>
      <c r="N11" s="46"/>
      <c r="O11" s="46"/>
      <c r="P11" s="46"/>
      <c r="Q11" s="46"/>
      <c r="R11" s="46"/>
      <c r="S11" s="46"/>
      <c r="T11" s="46"/>
      <c r="U11" s="46"/>
      <c r="V11" s="46"/>
      <c r="W11" s="46"/>
      <c r="X11" s="46"/>
      <c r="Y11" s="46"/>
      <c r="Z11" s="46"/>
      <c r="AA11" s="46"/>
      <c r="AB11" s="46"/>
      <c r="AC11" s="42"/>
      <c r="AD11" s="42"/>
      <c r="AE11" s="42"/>
      <c r="AF11" s="42"/>
      <c r="AG11" s="42"/>
      <c r="AH11" s="47"/>
      <c r="AI11" s="47"/>
      <c r="AJ11" s="47"/>
      <c r="AK11" s="47"/>
      <c r="AL11" s="47"/>
      <c r="AM11" s="47"/>
      <c r="AN11" s="42"/>
      <c r="AO11" s="42"/>
      <c r="AP11" s="76"/>
      <c r="AS11" s="35"/>
      <c r="AT11" s="35"/>
    </row>
    <row r="12" spans="1:46" ht="18.75" customHeight="1" thickBot="1" x14ac:dyDescent="0.2">
      <c r="A12" s="176"/>
      <c r="B12" s="229" t="s">
        <v>24</v>
      </c>
      <c r="C12" s="42" t="s">
        <v>54</v>
      </c>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76"/>
    </row>
    <row r="13" spans="1:46" ht="18.75" customHeight="1" thickBot="1" x14ac:dyDescent="0.2">
      <c r="A13" s="176" t="str">
        <f>IF(H13&lt;&gt;"","○","未入力")</f>
        <v>未入力</v>
      </c>
      <c r="B13" s="229"/>
      <c r="C13" s="442" t="s">
        <v>53</v>
      </c>
      <c r="D13" s="443"/>
      <c r="E13" s="443"/>
      <c r="F13" s="443"/>
      <c r="G13" s="443"/>
      <c r="H13" s="451"/>
      <c r="I13" s="452"/>
      <c r="J13" s="452"/>
      <c r="K13" s="452"/>
      <c r="L13" s="452"/>
      <c r="M13" s="453"/>
      <c r="N13" s="46"/>
      <c r="O13" s="46"/>
      <c r="P13" s="46"/>
      <c r="Q13" s="46"/>
      <c r="R13" s="46"/>
      <c r="S13" s="46"/>
      <c r="T13" s="46"/>
      <c r="U13" s="46"/>
      <c r="V13" s="46"/>
      <c r="W13" s="46"/>
      <c r="X13" s="46"/>
      <c r="Y13" s="46"/>
      <c r="Z13" s="46"/>
      <c r="AA13" s="46"/>
      <c r="AB13" s="46"/>
      <c r="AC13" s="46"/>
      <c r="AD13" s="46"/>
      <c r="AE13" s="46"/>
      <c r="AF13" s="46"/>
      <c r="AG13" s="46"/>
      <c r="AH13" s="46"/>
      <c r="AI13" s="42"/>
      <c r="AJ13" s="42"/>
      <c r="AK13" s="42"/>
      <c r="AL13" s="42"/>
      <c r="AM13" s="42"/>
      <c r="AN13" s="42"/>
      <c r="AO13" s="42"/>
      <c r="AP13" s="76"/>
    </row>
    <row r="14" spans="1:46" ht="18.75" customHeight="1" x14ac:dyDescent="0.15">
      <c r="A14" s="176"/>
      <c r="B14" s="229"/>
      <c r="C14" s="34"/>
      <c r="D14" s="34"/>
      <c r="E14" s="34"/>
      <c r="F14" s="34"/>
      <c r="G14" s="34"/>
      <c r="H14" s="46"/>
      <c r="I14" s="46"/>
      <c r="J14" s="46"/>
      <c r="K14" s="46"/>
      <c r="L14" s="46"/>
      <c r="M14" s="46"/>
      <c r="N14" s="46"/>
      <c r="O14" s="46"/>
      <c r="P14" s="46"/>
      <c r="Q14" s="46"/>
      <c r="R14" s="46"/>
      <c r="S14" s="46"/>
      <c r="T14" s="46"/>
      <c r="U14" s="46"/>
      <c r="V14" s="46"/>
      <c r="W14" s="46"/>
      <c r="X14" s="46"/>
      <c r="Y14" s="46"/>
      <c r="Z14" s="46"/>
      <c r="AA14" s="46"/>
      <c r="AB14" s="46"/>
      <c r="AC14" s="42"/>
      <c r="AD14" s="42"/>
      <c r="AE14" s="42"/>
      <c r="AF14" s="42"/>
      <c r="AG14" s="42"/>
      <c r="AH14" s="47"/>
      <c r="AI14" s="47"/>
      <c r="AJ14" s="47"/>
      <c r="AK14" s="47"/>
      <c r="AL14" s="47"/>
      <c r="AM14" s="47"/>
      <c r="AN14" s="42"/>
      <c r="AO14" s="42"/>
      <c r="AP14" s="76"/>
      <c r="AS14" s="35"/>
      <c r="AT14" s="35"/>
    </row>
    <row r="15" spans="1:46" ht="18.75" customHeight="1" thickBot="1" x14ac:dyDescent="0.2">
      <c r="A15" s="176"/>
      <c r="B15" s="229" t="s">
        <v>25</v>
      </c>
      <c r="C15" s="42" t="s">
        <v>312</v>
      </c>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76"/>
    </row>
    <row r="16" spans="1:46" ht="18.75" customHeight="1" thickBot="1" x14ac:dyDescent="0.2">
      <c r="A16" s="176" t="str">
        <f>IF(H16&lt;&gt;"","○","未入力")</f>
        <v>○</v>
      </c>
      <c r="B16" s="229"/>
      <c r="C16" s="442" t="s">
        <v>51</v>
      </c>
      <c r="D16" s="443"/>
      <c r="E16" s="443"/>
      <c r="F16" s="443"/>
      <c r="G16" s="443"/>
      <c r="H16" s="444" t="s">
        <v>414</v>
      </c>
      <c r="I16" s="445"/>
      <c r="J16" s="445"/>
      <c r="K16" s="445"/>
      <c r="L16" s="445"/>
      <c r="M16" s="446"/>
      <c r="N16" s="46"/>
      <c r="O16" s="46"/>
      <c r="P16" s="46"/>
      <c r="Q16" s="46"/>
      <c r="R16" s="46"/>
      <c r="S16" s="46"/>
      <c r="T16" s="46"/>
      <c r="U16" s="46"/>
      <c r="V16" s="46"/>
      <c r="W16" s="46"/>
      <c r="X16" s="46"/>
      <c r="Y16" s="46"/>
      <c r="Z16" s="46"/>
      <c r="AA16" s="46"/>
      <c r="AB16" s="46"/>
      <c r="AC16" s="46"/>
      <c r="AD16" s="46"/>
      <c r="AE16" s="46"/>
      <c r="AF16" s="46"/>
      <c r="AG16" s="46"/>
      <c r="AH16" s="46"/>
      <c r="AI16" s="42"/>
      <c r="AJ16" s="42"/>
      <c r="AK16" s="42"/>
      <c r="AL16" s="42"/>
      <c r="AM16" s="42"/>
      <c r="AN16" s="42"/>
      <c r="AO16" s="42"/>
      <c r="AP16" s="76"/>
    </row>
    <row r="17" spans="1:46" ht="18.75" customHeight="1" x14ac:dyDescent="0.15">
      <c r="A17" s="176"/>
      <c r="B17" s="229"/>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76"/>
    </row>
    <row r="18" spans="1:46" ht="18.75" customHeight="1" x14ac:dyDescent="0.15">
      <c r="A18" s="176"/>
      <c r="B18" s="229" t="s">
        <v>26</v>
      </c>
      <c r="C18" s="42" t="s">
        <v>57</v>
      </c>
      <c r="D18" s="42"/>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76"/>
      <c r="AS18" s="35"/>
      <c r="AT18" s="35"/>
    </row>
    <row r="19" spans="1:46" ht="18.75" customHeight="1" thickBot="1" x14ac:dyDescent="0.2">
      <c r="A19" s="176"/>
      <c r="B19" s="229"/>
      <c r="C19" s="50" t="s">
        <v>241</v>
      </c>
      <c r="D19" s="50"/>
      <c r="E19" s="50"/>
      <c r="F19" s="56" t="s">
        <v>59</v>
      </c>
      <c r="G19" s="50"/>
      <c r="H19" s="50"/>
      <c r="I19" s="50"/>
      <c r="J19" s="50"/>
      <c r="K19" s="50"/>
      <c r="L19" s="50"/>
      <c r="M19" s="50"/>
      <c r="N19" s="50"/>
      <c r="O19" s="50"/>
      <c r="P19" s="50"/>
      <c r="Q19" s="50"/>
      <c r="R19" s="50"/>
      <c r="S19" s="50"/>
      <c r="T19" s="50"/>
      <c r="U19" s="50"/>
      <c r="V19" s="50"/>
      <c r="W19" s="50"/>
      <c r="X19" s="50"/>
      <c r="Y19" s="50"/>
      <c r="Z19" s="50"/>
      <c r="AA19" s="42"/>
      <c r="AB19" s="42"/>
      <c r="AC19" s="42"/>
      <c r="AD19" s="42"/>
      <c r="AE19" s="42"/>
      <c r="AF19" s="128"/>
      <c r="AG19" s="42"/>
      <c r="AH19" s="42"/>
      <c r="AI19" s="42"/>
      <c r="AJ19" s="42"/>
      <c r="AK19" s="42"/>
      <c r="AL19" s="42"/>
      <c r="AM19" s="42"/>
      <c r="AN19" s="42"/>
      <c r="AO19" s="42"/>
      <c r="AP19" s="76"/>
    </row>
    <row r="20" spans="1:46" ht="18.75" customHeight="1" thickBot="1" x14ac:dyDescent="0.2">
      <c r="A20" s="176" t="str">
        <f>IF($AA$26="確認した","○",IF(AA20&lt;&gt;"","○","未入力"))</f>
        <v>未入力</v>
      </c>
      <c r="B20" s="229"/>
      <c r="C20" s="465" t="s">
        <v>13</v>
      </c>
      <c r="D20" s="465"/>
      <c r="E20" s="465"/>
      <c r="F20" s="465"/>
      <c r="G20" s="465"/>
      <c r="H20" s="465"/>
      <c r="I20" s="465"/>
      <c r="J20" s="465"/>
      <c r="K20" s="465"/>
      <c r="L20" s="465"/>
      <c r="M20" s="465"/>
      <c r="N20" s="465"/>
      <c r="O20" s="465"/>
      <c r="P20" s="465"/>
      <c r="Q20" s="465"/>
      <c r="R20" s="465"/>
      <c r="S20" s="466">
        <v>1</v>
      </c>
      <c r="T20" s="466"/>
      <c r="U20" s="466"/>
      <c r="V20" s="466"/>
      <c r="W20" s="466"/>
      <c r="X20" s="466"/>
      <c r="Y20" s="466"/>
      <c r="Z20" s="466"/>
      <c r="AA20" s="451"/>
      <c r="AB20" s="452"/>
      <c r="AC20" s="452"/>
      <c r="AD20" s="452"/>
      <c r="AE20" s="453"/>
      <c r="AF20" s="129"/>
      <c r="AG20" s="42"/>
      <c r="AH20" s="42"/>
      <c r="AI20" s="40"/>
      <c r="AJ20" s="40"/>
      <c r="AK20" s="40"/>
      <c r="AL20" s="40"/>
      <c r="AM20" s="42"/>
      <c r="AN20" s="42"/>
      <c r="AO20" s="42"/>
      <c r="AP20" s="76"/>
      <c r="AQ20" s="36" t="str">
        <f>IF(AA20="選択する",S20,"")</f>
        <v/>
      </c>
    </row>
    <row r="21" spans="1:46" ht="18.75" customHeight="1" x14ac:dyDescent="0.15">
      <c r="A21" s="176"/>
      <c r="B21" s="229"/>
      <c r="C21" s="40"/>
      <c r="D21" s="40"/>
      <c r="E21" s="40"/>
      <c r="F21" s="40"/>
      <c r="G21" s="40"/>
      <c r="H21" s="40"/>
      <c r="I21" s="40"/>
      <c r="J21" s="40"/>
      <c r="K21" s="40"/>
      <c r="L21" s="40"/>
      <c r="M21" s="40"/>
      <c r="N21" s="40"/>
      <c r="O21" s="40"/>
      <c r="P21" s="40"/>
      <c r="Q21" s="40"/>
      <c r="R21" s="40"/>
      <c r="S21" s="41"/>
      <c r="T21" s="41"/>
      <c r="U21" s="41"/>
      <c r="V21" s="41"/>
      <c r="W21" s="41"/>
      <c r="X21" s="41"/>
      <c r="Y21" s="41"/>
      <c r="Z21" s="41"/>
      <c r="AA21" s="48"/>
      <c r="AB21" s="42"/>
      <c r="AC21" s="42"/>
      <c r="AD21" s="40"/>
      <c r="AE21" s="42"/>
      <c r="AF21" s="42"/>
      <c r="AG21" s="42"/>
      <c r="AH21" s="42"/>
      <c r="AI21" s="42"/>
      <c r="AJ21" s="42"/>
      <c r="AK21" s="42"/>
      <c r="AL21" s="42"/>
      <c r="AM21" s="42"/>
      <c r="AN21" s="47"/>
      <c r="AO21" s="47"/>
      <c r="AP21" s="77"/>
      <c r="AS21" s="35"/>
      <c r="AT21" s="35"/>
    </row>
    <row r="22" spans="1:46" ht="18.75" customHeight="1" x14ac:dyDescent="0.15">
      <c r="A22" s="176"/>
      <c r="B22" s="229" t="s">
        <v>27</v>
      </c>
      <c r="C22" s="42" t="s">
        <v>244</v>
      </c>
      <c r="D22" s="40"/>
      <c r="E22" s="40"/>
      <c r="F22" s="40"/>
      <c r="G22" s="40"/>
      <c r="H22" s="40"/>
      <c r="I22" s="40"/>
      <c r="J22" s="40"/>
      <c r="K22" s="40"/>
      <c r="L22" s="40"/>
      <c r="M22" s="40"/>
      <c r="N22" s="40"/>
      <c r="O22" s="40"/>
      <c r="P22" s="40"/>
      <c r="Q22" s="40"/>
      <c r="R22" s="40"/>
      <c r="S22" s="42"/>
      <c r="T22" s="42"/>
      <c r="U22" s="42"/>
      <c r="V22" s="42"/>
      <c r="W22" s="42"/>
      <c r="X22" s="42"/>
      <c r="Y22" s="42"/>
      <c r="Z22" s="42"/>
      <c r="AA22" s="42"/>
      <c r="AB22" s="42"/>
      <c r="AC22" s="42"/>
      <c r="AD22" s="42"/>
      <c r="AE22" s="42"/>
      <c r="AF22" s="42"/>
      <c r="AG22" s="42"/>
      <c r="AH22" s="42"/>
      <c r="AI22" s="42"/>
      <c r="AJ22" s="42"/>
      <c r="AK22" s="42"/>
      <c r="AL22" s="42"/>
      <c r="AM22" s="42"/>
      <c r="AN22" s="47"/>
      <c r="AO22" s="47"/>
      <c r="AP22" s="77"/>
      <c r="AS22" s="35"/>
      <c r="AT22" s="35"/>
    </row>
    <row r="23" spans="1:46" ht="18.75" customHeight="1" x14ac:dyDescent="0.15">
      <c r="A23" s="176"/>
      <c r="B23" s="229"/>
      <c r="C23" s="49" t="s">
        <v>61</v>
      </c>
      <c r="D23" s="40"/>
      <c r="E23" s="40"/>
      <c r="F23" s="40"/>
      <c r="G23" s="40"/>
      <c r="H23" s="40"/>
      <c r="I23" s="40"/>
      <c r="J23" s="40"/>
      <c r="K23" s="40"/>
      <c r="L23" s="40"/>
      <c r="M23" s="40"/>
      <c r="N23" s="40"/>
      <c r="O23" s="40"/>
      <c r="P23" s="40"/>
      <c r="Q23" s="40"/>
      <c r="R23" s="40"/>
      <c r="S23" s="42"/>
      <c r="T23" s="42"/>
      <c r="U23" s="42"/>
      <c r="V23" s="42"/>
      <c r="W23" s="42"/>
      <c r="X23" s="42"/>
      <c r="Y23" s="42"/>
      <c r="Z23" s="42"/>
      <c r="AA23" s="42"/>
      <c r="AB23" s="42"/>
      <c r="AC23" s="42"/>
      <c r="AD23" s="42"/>
      <c r="AE23" s="42"/>
      <c r="AF23" s="42"/>
      <c r="AG23" s="42"/>
      <c r="AH23" s="42"/>
      <c r="AI23" s="42"/>
      <c r="AJ23" s="42"/>
      <c r="AK23" s="42"/>
      <c r="AL23" s="42"/>
      <c r="AM23" s="42"/>
      <c r="AN23" s="47"/>
      <c r="AO23" s="47"/>
      <c r="AP23" s="77"/>
      <c r="AS23" s="35"/>
      <c r="AT23" s="35"/>
    </row>
    <row r="24" spans="1:46" ht="18.75" customHeight="1" x14ac:dyDescent="0.15">
      <c r="A24" s="176"/>
      <c r="B24" s="229"/>
      <c r="C24" s="470" t="s">
        <v>201</v>
      </c>
      <c r="D24" s="470"/>
      <c r="E24" s="470"/>
      <c r="F24" s="470"/>
      <c r="G24" s="470"/>
      <c r="H24" s="470"/>
      <c r="I24" s="470"/>
      <c r="J24" s="470"/>
      <c r="K24" s="470"/>
      <c r="L24" s="470"/>
      <c r="M24" s="470"/>
      <c r="N24" s="470"/>
      <c r="O24" s="470"/>
      <c r="P24" s="470"/>
      <c r="Q24" s="470"/>
      <c r="R24" s="470"/>
      <c r="S24" s="469">
        <v>22</v>
      </c>
      <c r="T24" s="469"/>
      <c r="U24" s="469"/>
      <c r="V24" s="469"/>
      <c r="W24" s="469"/>
      <c r="X24" s="42"/>
      <c r="Y24" s="42"/>
      <c r="Z24" s="42"/>
      <c r="AA24" s="42"/>
      <c r="AB24" s="42"/>
      <c r="AC24" s="42"/>
      <c r="AD24" s="42"/>
      <c r="AE24" s="42"/>
      <c r="AF24" s="42"/>
      <c r="AG24" s="42"/>
      <c r="AH24" s="42"/>
      <c r="AI24" s="42"/>
      <c r="AJ24" s="42"/>
      <c r="AK24" s="42"/>
      <c r="AL24" s="42"/>
      <c r="AM24" s="42"/>
      <c r="AN24" s="47"/>
      <c r="AO24" s="47"/>
      <c r="AP24" s="77"/>
      <c r="AS24" s="35"/>
      <c r="AT24" s="35"/>
    </row>
    <row r="25" spans="1:46" ht="18.75" customHeight="1" thickBot="1" x14ac:dyDescent="0.2">
      <c r="A25" s="176"/>
      <c r="B25" s="229"/>
      <c r="C25" s="471" t="s">
        <v>60</v>
      </c>
      <c r="D25" s="471"/>
      <c r="E25" s="471"/>
      <c r="F25" s="471"/>
      <c r="G25" s="471"/>
      <c r="H25" s="471"/>
      <c r="I25" s="471"/>
      <c r="J25" s="471"/>
      <c r="K25" s="471"/>
      <c r="L25" s="471"/>
      <c r="M25" s="471"/>
      <c r="N25" s="471"/>
      <c r="O25" s="471"/>
      <c r="P25" s="471"/>
      <c r="Q25" s="471"/>
      <c r="R25" s="471"/>
      <c r="S25" s="474">
        <f>SUM(AQ19:AQ20)</f>
        <v>0</v>
      </c>
      <c r="T25" s="474"/>
      <c r="U25" s="474"/>
      <c r="V25" s="474"/>
      <c r="W25" s="474"/>
      <c r="X25" s="42"/>
      <c r="Y25" s="42"/>
      <c r="Z25" s="42"/>
      <c r="AA25" s="48" t="str">
        <f>IF(AA26&lt;&gt;"","","確認したら入力")</f>
        <v>確認したら入力</v>
      </c>
      <c r="AB25" s="42"/>
      <c r="AC25" s="42"/>
      <c r="AD25" s="42"/>
      <c r="AE25" s="42"/>
      <c r="AF25" s="42"/>
      <c r="AG25" s="42"/>
      <c r="AH25" s="42"/>
      <c r="AI25" s="42"/>
      <c r="AJ25" s="42"/>
      <c r="AK25" s="42"/>
      <c r="AL25" s="42"/>
      <c r="AM25" s="42"/>
      <c r="AN25" s="42"/>
      <c r="AO25" s="42"/>
      <c r="AP25" s="76"/>
      <c r="AS25" s="35"/>
      <c r="AT25" s="35"/>
    </row>
    <row r="26" spans="1:46" ht="18.75" customHeight="1" thickBot="1" x14ac:dyDescent="0.2">
      <c r="A26" s="176" t="str">
        <f>IF(AA26&lt;&gt;"","○","未入力")</f>
        <v>未入力</v>
      </c>
      <c r="B26" s="229"/>
      <c r="C26" s="472" t="s">
        <v>202</v>
      </c>
      <c r="D26" s="473"/>
      <c r="E26" s="473"/>
      <c r="F26" s="473"/>
      <c r="G26" s="473"/>
      <c r="H26" s="473"/>
      <c r="I26" s="473"/>
      <c r="J26" s="473"/>
      <c r="K26" s="473"/>
      <c r="L26" s="473"/>
      <c r="M26" s="473"/>
      <c r="N26" s="473"/>
      <c r="O26" s="473"/>
      <c r="P26" s="473"/>
      <c r="Q26" s="473"/>
      <c r="R26" s="473"/>
      <c r="S26" s="467">
        <f>SUBTOTAL(9,S24:W25)</f>
        <v>22</v>
      </c>
      <c r="T26" s="467"/>
      <c r="U26" s="467"/>
      <c r="V26" s="467"/>
      <c r="W26" s="468"/>
      <c r="X26" s="42"/>
      <c r="Y26" s="42"/>
      <c r="Z26" s="42"/>
      <c r="AA26" s="451"/>
      <c r="AB26" s="452"/>
      <c r="AC26" s="452"/>
      <c r="AD26" s="452"/>
      <c r="AE26" s="453"/>
      <c r="AF26" s="42"/>
      <c r="AG26" s="42"/>
      <c r="AH26" s="42"/>
      <c r="AI26" s="42"/>
      <c r="AJ26" s="42"/>
      <c r="AK26" s="42"/>
      <c r="AL26" s="42"/>
      <c r="AM26" s="42"/>
      <c r="AN26" s="42"/>
      <c r="AO26" s="42"/>
      <c r="AP26" s="76"/>
      <c r="AS26" s="35"/>
      <c r="AT26" s="35"/>
    </row>
    <row r="27" spans="1:46" ht="18.75" customHeight="1" x14ac:dyDescent="0.15">
      <c r="A27" s="176"/>
      <c r="B27" s="229"/>
      <c r="C27" s="463" t="s">
        <v>313</v>
      </c>
      <c r="D27" s="463"/>
      <c r="E27" s="463"/>
      <c r="F27" s="463"/>
      <c r="G27" s="463"/>
      <c r="H27" s="463"/>
      <c r="I27" s="463"/>
      <c r="J27" s="463"/>
      <c r="K27" s="463"/>
      <c r="L27" s="463"/>
      <c r="M27" s="463"/>
      <c r="N27" s="463"/>
      <c r="O27" s="463"/>
      <c r="P27" s="463"/>
      <c r="Q27" s="463"/>
      <c r="R27" s="463"/>
      <c r="S27" s="464"/>
      <c r="T27" s="464"/>
      <c r="U27" s="464"/>
      <c r="V27" s="464"/>
      <c r="W27" s="464"/>
      <c r="X27" s="42"/>
      <c r="Y27" s="42"/>
      <c r="Z27" s="42"/>
      <c r="AA27" s="42"/>
      <c r="AB27" s="42"/>
      <c r="AC27" s="42"/>
      <c r="AD27" s="42"/>
      <c r="AE27" s="42"/>
      <c r="AF27" s="42"/>
      <c r="AG27" s="42"/>
      <c r="AH27" s="42"/>
      <c r="AI27" s="42"/>
      <c r="AJ27" s="42"/>
      <c r="AK27" s="42"/>
      <c r="AL27" s="42"/>
      <c r="AM27" s="42"/>
      <c r="AN27" s="42"/>
      <c r="AO27" s="42"/>
      <c r="AP27" s="76"/>
      <c r="AS27" s="35"/>
      <c r="AT27" s="35"/>
    </row>
    <row r="28" spans="1:46" ht="18.75" customHeight="1" x14ac:dyDescent="0.15">
      <c r="A28" s="176"/>
      <c r="B28" s="230"/>
      <c r="C28" s="78" t="s">
        <v>203</v>
      </c>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231"/>
      <c r="AP28" s="79"/>
    </row>
    <row r="30" spans="1:46" ht="18.75" customHeight="1" thickBot="1" x14ac:dyDescent="0.2">
      <c r="B30" s="35" t="s">
        <v>274</v>
      </c>
      <c r="C30" s="35" t="s">
        <v>275</v>
      </c>
    </row>
    <row r="31" spans="1:46" ht="18.75" customHeight="1" thickBot="1" x14ac:dyDescent="0.2">
      <c r="A31" s="176" t="str">
        <f>IF(C31&lt;&gt;"","○","未入力")</f>
        <v>○</v>
      </c>
      <c r="C31" s="454" t="s">
        <v>439</v>
      </c>
      <c r="D31" s="455"/>
      <c r="E31" s="455"/>
      <c r="F31" s="455"/>
      <c r="G31" s="456"/>
    </row>
  </sheetData>
  <sheetProtection sheet="1" selectLockedCells="1"/>
  <customSheetViews>
    <customSheetView guid="{1C967CD3-22AF-4928-9CB8-5279C2ED784C}" scale="55" showPageBreaks="1" showGridLines="0" printArea="1" view="pageBreakPreview">
      <selection activeCell="H4" sqref="H4:AH4"/>
      <colBreaks count="1" manualBreakCount="1">
        <brk id="42" max="1048575" man="1"/>
      </colBreaks>
      <pageMargins left="0.7" right="0.7" top="0.75" bottom="0.75" header="0.3" footer="0.3"/>
      <pageSetup paperSize="9" scale="82" orientation="portrait" r:id="rId1"/>
    </customSheetView>
  </customSheetViews>
  <mergeCells count="24">
    <mergeCell ref="C31:G31"/>
    <mergeCell ref="B1:AP2"/>
    <mergeCell ref="C27:R27"/>
    <mergeCell ref="S27:W27"/>
    <mergeCell ref="C20:R20"/>
    <mergeCell ref="S20:Z20"/>
    <mergeCell ref="S26:W26"/>
    <mergeCell ref="S24:W24"/>
    <mergeCell ref="AA26:AE26"/>
    <mergeCell ref="C24:R24"/>
    <mergeCell ref="C25:R25"/>
    <mergeCell ref="C26:R26"/>
    <mergeCell ref="AA20:AE20"/>
    <mergeCell ref="C10:G10"/>
    <mergeCell ref="H10:M10"/>
    <mergeCell ref="S25:W25"/>
    <mergeCell ref="C16:G16"/>
    <mergeCell ref="H16:M16"/>
    <mergeCell ref="C4:G4"/>
    <mergeCell ref="C7:G7"/>
    <mergeCell ref="H4:AH4"/>
    <mergeCell ref="H7:AH7"/>
    <mergeCell ref="C13:G13"/>
    <mergeCell ref="H13:M13"/>
  </mergeCells>
  <phoneticPr fontId="2"/>
  <conditionalFormatting sqref="A1:A1048576">
    <cfRule type="expression" dxfId="173" priority="3" stopIfTrue="1">
      <formula>$A1="未入力"</formula>
    </cfRule>
  </conditionalFormatting>
  <conditionalFormatting sqref="A1:XFD28">
    <cfRule type="expression" dxfId="172" priority="4" stopIfTrue="1">
      <formula>$A1="○"</formula>
    </cfRule>
  </conditionalFormatting>
  <conditionalFormatting sqref="C19:AE20">
    <cfRule type="expression" dxfId="171" priority="2" stopIfTrue="1">
      <formula>$A19="不要"</formula>
    </cfRule>
  </conditionalFormatting>
  <conditionalFormatting sqref="A31">
    <cfRule type="expression" dxfId="170" priority="1" stopIfTrue="1">
      <formula>$A31="○"</formula>
    </cfRule>
  </conditionalFormatting>
  <dataValidations count="4">
    <dataValidation type="list" allowBlank="1" showInputMessage="1" showErrorMessage="1" sqref="H10:M10">
      <formula1>"土木工事業,建築工事業,大工工事業,左官工事業,とび・土工工事業,石工事業,屋根工事業,電気工事業,管工事業,ﾀｲﾙ･れんが･ﾌﾞﾛｯｸ工事業,鋼構造物工事業,鉄筋工事業,舗装工事業,しゅんせつ工事業,板金工事業,ガラス工事業,塗装工事業,防水工事業,内装仕上工事業,機械器具設置工事業,熱絶縁工事業,電気通信工事業,造園工事業,さく井工事業,建具工事業,水道施設工事業,消防施設工事業,清掃施設工事業,解体工事業"</formula1>
    </dataValidation>
    <dataValidation type="list" allowBlank="1" showInputMessage="1" showErrorMessage="1" sqref="H13:M13">
      <formula1>"市内本店,市内本店以外"</formula1>
    </dataValidation>
    <dataValidation type="list" allowBlank="1" showInputMessage="1" showErrorMessage="1" sqref="AA26:AE26">
      <formula1>"確認した,"</formula1>
    </dataValidation>
    <dataValidation type="list" allowBlank="1" showInputMessage="1" showErrorMessage="1" sqref="AA20:AE20">
      <formula1>"選択する"</formula1>
    </dataValidation>
  </dataValidations>
  <pageMargins left="0.7" right="0.7" top="0.75" bottom="0.75" header="0.3" footer="0.3"/>
  <pageSetup paperSize="9" scale="75"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8" tint="0.79998168889431442"/>
  </sheetPr>
  <dimension ref="A1:BC122"/>
  <sheetViews>
    <sheetView showGridLines="0" view="pageBreakPreview" zoomScale="70" zoomScaleNormal="100" zoomScaleSheetLayoutView="70" workbookViewId="0">
      <selection activeCell="U8" sqref="U8:X9"/>
    </sheetView>
  </sheetViews>
  <sheetFormatPr defaultColWidth="2.25" defaultRowHeight="21" customHeight="1" x14ac:dyDescent="0.15"/>
  <cols>
    <col min="1" max="1" width="8.5" style="58" bestFit="1" customWidth="1"/>
    <col min="2" max="2" width="2.25" style="17"/>
    <col min="3" max="3" width="3" style="17" bestFit="1" customWidth="1"/>
    <col min="4" max="13" width="2.25" style="17"/>
    <col min="14" max="20" width="2.75" style="17" customWidth="1"/>
    <col min="21" max="16384" width="2.25" style="17"/>
  </cols>
  <sheetData>
    <row r="1" spans="1:55" ht="21" customHeight="1" x14ac:dyDescent="0.15">
      <c r="A1" s="180" t="str">
        <f>IF(発注者入力シート!$H$16="","",IF(COUNTIF(A4:A40,"未入力")&gt;=1,"未入力あり",""))</f>
        <v>未入力あり</v>
      </c>
      <c r="C1" s="67"/>
      <c r="AN1" s="31" t="s">
        <v>91</v>
      </c>
      <c r="AO1" s="21"/>
      <c r="AP1" s="35" t="s">
        <v>242</v>
      </c>
      <c r="AQ1" s="35"/>
      <c r="AR1" s="35"/>
      <c r="AS1" s="35"/>
      <c r="AT1" s="35"/>
      <c r="AU1" s="35"/>
      <c r="AV1" s="35"/>
      <c r="AW1" s="35"/>
      <c r="AX1" s="35"/>
      <c r="AY1" s="35"/>
      <c r="AZ1" s="21"/>
      <c r="BA1" s="35"/>
      <c r="BB1" s="35"/>
      <c r="BC1" s="35"/>
    </row>
    <row r="2" spans="1:55" ht="21" customHeight="1" x14ac:dyDescent="0.15">
      <c r="C2" s="786" t="s">
        <v>8</v>
      </c>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O2" s="21"/>
      <c r="AP2" s="35"/>
      <c r="AQ2" s="35"/>
      <c r="AR2" s="35"/>
      <c r="AS2" s="35"/>
      <c r="AT2" s="35"/>
      <c r="AU2" s="35"/>
      <c r="AV2" s="35"/>
      <c r="AW2" s="35"/>
      <c r="AX2" s="35"/>
      <c r="AY2" s="35"/>
      <c r="AZ2" s="21"/>
      <c r="BA2" s="35"/>
      <c r="BB2" s="35"/>
      <c r="BC2" s="35"/>
    </row>
    <row r="3" spans="1:55" ht="21" customHeight="1" x14ac:dyDescent="0.15">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row>
    <row r="4" spans="1:55" s="21" customFormat="1" ht="21" customHeight="1" thickBot="1" x14ac:dyDescent="0.2">
      <c r="A4" s="58" t="str">
        <f>IF(事前入力シート!$I$4="特定共同企業体",IF(AE4&lt;&gt;"","○","未入力"),"")</f>
        <v/>
      </c>
      <c r="AC4" s="156"/>
      <c r="AD4" s="157" t="str">
        <f>IF(事前入力シート!$I$4="特定共同企業体","代表構成員","")</f>
        <v/>
      </c>
      <c r="AE4" s="747" t="str">
        <f>IF(事前入力シート!$I$4="特定共同企業体",事前入力シート!$I$14,"")</f>
        <v/>
      </c>
      <c r="AF4" s="747"/>
      <c r="AG4" s="747"/>
      <c r="AH4" s="747"/>
      <c r="AI4" s="747"/>
      <c r="AJ4" s="747"/>
      <c r="AK4" s="747"/>
      <c r="AL4" s="747"/>
      <c r="AM4" s="747"/>
    </row>
    <row r="5" spans="1:55" ht="21" customHeight="1" x14ac:dyDescent="0.15">
      <c r="A5" s="58" t="str">
        <f>IF(U5&lt;&gt;"","○","未入力")</f>
        <v>未入力</v>
      </c>
      <c r="C5" s="768" t="s">
        <v>438</v>
      </c>
      <c r="D5" s="776"/>
      <c r="E5" s="776"/>
      <c r="F5" s="776"/>
      <c r="G5" s="776"/>
      <c r="H5" s="776"/>
      <c r="I5" s="776"/>
      <c r="J5" s="776"/>
      <c r="K5" s="776"/>
      <c r="L5" s="776"/>
      <c r="M5" s="776"/>
      <c r="N5" s="776"/>
      <c r="O5" s="776"/>
      <c r="P5" s="776"/>
      <c r="Q5" s="776"/>
      <c r="R5" s="776"/>
      <c r="S5" s="776"/>
      <c r="T5" s="777"/>
      <c r="U5" s="778"/>
      <c r="V5" s="779"/>
      <c r="W5" s="779"/>
      <c r="X5" s="779"/>
      <c r="Y5" s="779"/>
      <c r="Z5" s="779"/>
      <c r="AA5" s="779"/>
      <c r="AB5" s="779"/>
      <c r="AC5" s="779"/>
      <c r="AD5" s="779"/>
      <c r="AE5" s="779"/>
      <c r="AF5" s="779"/>
      <c r="AG5" s="779"/>
      <c r="AH5" s="779"/>
      <c r="AI5" s="779"/>
      <c r="AJ5" s="779"/>
      <c r="AK5" s="779"/>
      <c r="AL5" s="779"/>
      <c r="AM5" s="780"/>
    </row>
    <row r="6" spans="1:55" ht="21" customHeight="1" thickBot="1" x14ac:dyDescent="0.2">
      <c r="C6" s="776"/>
      <c r="D6" s="776"/>
      <c r="E6" s="776"/>
      <c r="F6" s="776"/>
      <c r="G6" s="776"/>
      <c r="H6" s="776"/>
      <c r="I6" s="776"/>
      <c r="J6" s="776"/>
      <c r="K6" s="776"/>
      <c r="L6" s="776"/>
      <c r="M6" s="776"/>
      <c r="N6" s="776"/>
      <c r="O6" s="776"/>
      <c r="P6" s="776"/>
      <c r="Q6" s="776"/>
      <c r="R6" s="776"/>
      <c r="S6" s="776"/>
      <c r="T6" s="777"/>
      <c r="U6" s="781"/>
      <c r="V6" s="782"/>
      <c r="W6" s="782"/>
      <c r="X6" s="782"/>
      <c r="Y6" s="782"/>
      <c r="Z6" s="782"/>
      <c r="AA6" s="782"/>
      <c r="AB6" s="782"/>
      <c r="AC6" s="782"/>
      <c r="AD6" s="782"/>
      <c r="AE6" s="782"/>
      <c r="AF6" s="782"/>
      <c r="AG6" s="782"/>
      <c r="AH6" s="782"/>
      <c r="AI6" s="782"/>
      <c r="AJ6" s="782"/>
      <c r="AK6" s="782"/>
      <c r="AL6" s="782"/>
      <c r="AM6" s="783"/>
    </row>
    <row r="8" spans="1:55" ht="21" customHeight="1" x14ac:dyDescent="0.15">
      <c r="A8" s="177" t="str">
        <f>IF(U5="取得無し","不要",IF(OR(U8="○",U10="○"),"○",IF(AND(U8&lt;&gt;"",U10&lt;&gt;""),"○","未入力")))</f>
        <v>未入力</v>
      </c>
      <c r="C8" s="768" t="s">
        <v>302</v>
      </c>
      <c r="D8" s="768"/>
      <c r="E8" s="768"/>
      <c r="F8" s="768"/>
      <c r="G8" s="768"/>
      <c r="H8" s="768"/>
      <c r="I8" s="768"/>
      <c r="J8" s="768"/>
      <c r="K8" s="768"/>
      <c r="L8" s="768"/>
      <c r="M8" s="768"/>
      <c r="N8" s="768"/>
      <c r="O8" s="768"/>
      <c r="P8" s="768"/>
      <c r="Q8" s="768"/>
      <c r="R8" s="768"/>
      <c r="S8" s="768"/>
      <c r="T8" s="769"/>
      <c r="U8" s="770"/>
      <c r="V8" s="770"/>
      <c r="W8" s="770"/>
      <c r="X8" s="770"/>
      <c r="Y8" s="771" t="s">
        <v>94</v>
      </c>
      <c r="Z8" s="768"/>
      <c r="AA8" s="768"/>
      <c r="AB8" s="768"/>
      <c r="AC8" s="768"/>
      <c r="AD8" s="768"/>
      <c r="AE8" s="768"/>
      <c r="AF8" s="768"/>
      <c r="AG8" s="768"/>
      <c r="AH8" s="768"/>
      <c r="AI8" s="768"/>
      <c r="AJ8" s="768"/>
      <c r="AK8" s="768"/>
      <c r="AL8" s="768"/>
      <c r="AM8" s="768"/>
    </row>
    <row r="9" spans="1:55" ht="21" customHeight="1" x14ac:dyDescent="0.15">
      <c r="C9" s="768"/>
      <c r="D9" s="768"/>
      <c r="E9" s="768"/>
      <c r="F9" s="768"/>
      <c r="G9" s="768"/>
      <c r="H9" s="768"/>
      <c r="I9" s="768"/>
      <c r="J9" s="768"/>
      <c r="K9" s="768"/>
      <c r="L9" s="768"/>
      <c r="M9" s="768"/>
      <c r="N9" s="768"/>
      <c r="O9" s="768"/>
      <c r="P9" s="768"/>
      <c r="Q9" s="768"/>
      <c r="R9" s="768"/>
      <c r="S9" s="768"/>
      <c r="T9" s="769"/>
      <c r="U9" s="676"/>
      <c r="V9" s="676"/>
      <c r="W9" s="676"/>
      <c r="X9" s="676"/>
      <c r="Y9" s="772"/>
      <c r="Z9" s="773"/>
      <c r="AA9" s="773"/>
      <c r="AB9" s="773"/>
      <c r="AC9" s="773"/>
      <c r="AD9" s="773"/>
      <c r="AE9" s="773"/>
      <c r="AF9" s="773"/>
      <c r="AG9" s="773"/>
      <c r="AH9" s="773"/>
      <c r="AI9" s="773"/>
      <c r="AJ9" s="773"/>
      <c r="AK9" s="773"/>
      <c r="AL9" s="773"/>
      <c r="AM9" s="773"/>
    </row>
    <row r="10" spans="1:55" ht="21" customHeight="1" x14ac:dyDescent="0.15">
      <c r="A10" s="177" t="str">
        <f>IF(U5="取得無し","不要",IF(OR(U8="○",U10="○"),"○",IF(AND(U8&lt;&gt;"",U10&lt;&gt;""),"○","未入力")))</f>
        <v>未入力</v>
      </c>
      <c r="C10" s="768"/>
      <c r="D10" s="768"/>
      <c r="E10" s="768"/>
      <c r="F10" s="768"/>
      <c r="G10" s="768"/>
      <c r="H10" s="768"/>
      <c r="I10" s="768"/>
      <c r="J10" s="768"/>
      <c r="K10" s="768"/>
      <c r="L10" s="768"/>
      <c r="M10" s="768"/>
      <c r="N10" s="768"/>
      <c r="O10" s="768"/>
      <c r="P10" s="768"/>
      <c r="Q10" s="768"/>
      <c r="R10" s="768"/>
      <c r="S10" s="768"/>
      <c r="T10" s="769"/>
      <c r="U10" s="684"/>
      <c r="V10" s="684"/>
      <c r="W10" s="684"/>
      <c r="X10" s="684"/>
      <c r="Y10" s="774" t="s">
        <v>95</v>
      </c>
      <c r="Z10" s="775"/>
      <c r="AA10" s="775"/>
      <c r="AB10" s="775"/>
      <c r="AC10" s="775"/>
      <c r="AD10" s="775"/>
      <c r="AE10" s="775"/>
      <c r="AF10" s="775"/>
      <c r="AG10" s="775"/>
      <c r="AH10" s="775"/>
      <c r="AI10" s="775"/>
      <c r="AJ10" s="775"/>
      <c r="AK10" s="775"/>
      <c r="AL10" s="775"/>
      <c r="AM10" s="775"/>
    </row>
    <row r="11" spans="1:55" ht="21" customHeight="1" x14ac:dyDescent="0.15">
      <c r="C11" s="768"/>
      <c r="D11" s="768"/>
      <c r="E11" s="768"/>
      <c r="F11" s="768"/>
      <c r="G11" s="768"/>
      <c r="H11" s="768"/>
      <c r="I11" s="768"/>
      <c r="J11" s="768"/>
      <c r="K11" s="768"/>
      <c r="L11" s="768"/>
      <c r="M11" s="768"/>
      <c r="N11" s="768"/>
      <c r="O11" s="768"/>
      <c r="P11" s="768"/>
      <c r="Q11" s="768"/>
      <c r="R11" s="768"/>
      <c r="S11" s="768"/>
      <c r="T11" s="769"/>
      <c r="U11" s="770"/>
      <c r="V11" s="770"/>
      <c r="W11" s="770"/>
      <c r="X11" s="770"/>
      <c r="Y11" s="771"/>
      <c r="Z11" s="768"/>
      <c r="AA11" s="768"/>
      <c r="AB11" s="768"/>
      <c r="AC11" s="768"/>
      <c r="AD11" s="768"/>
      <c r="AE11" s="768"/>
      <c r="AF11" s="768"/>
      <c r="AG11" s="768"/>
      <c r="AH11" s="768"/>
      <c r="AI11" s="768"/>
      <c r="AJ11" s="768"/>
      <c r="AK11" s="768"/>
      <c r="AL11" s="768"/>
      <c r="AM11" s="768"/>
    </row>
    <row r="12" spans="1:55" ht="21" customHeight="1" x14ac:dyDescent="0.15">
      <c r="A12" s="177" t="str">
        <f>IF(U5="取得無し","不要",IF(OR(U12="○",U14="○"),"○",IF(AND(U12&lt;&gt;"",U14&lt;&gt;""),"○","未入力")))</f>
        <v>未入力</v>
      </c>
      <c r="C12" s="768" t="s">
        <v>92</v>
      </c>
      <c r="D12" s="768"/>
      <c r="E12" s="768"/>
      <c r="F12" s="768"/>
      <c r="G12" s="768"/>
      <c r="H12" s="768"/>
      <c r="I12" s="768"/>
      <c r="J12" s="768"/>
      <c r="K12" s="768"/>
      <c r="L12" s="768"/>
      <c r="M12" s="768"/>
      <c r="N12" s="768"/>
      <c r="O12" s="768"/>
      <c r="P12" s="768"/>
      <c r="Q12" s="768"/>
      <c r="R12" s="768"/>
      <c r="S12" s="768"/>
      <c r="T12" s="769"/>
      <c r="U12" s="770"/>
      <c r="V12" s="770"/>
      <c r="W12" s="770"/>
      <c r="X12" s="770"/>
      <c r="Y12" s="771" t="s">
        <v>94</v>
      </c>
      <c r="Z12" s="768"/>
      <c r="AA12" s="768"/>
      <c r="AB12" s="768"/>
      <c r="AC12" s="768"/>
      <c r="AD12" s="768"/>
      <c r="AE12" s="768"/>
      <c r="AF12" s="768"/>
      <c r="AG12" s="768"/>
      <c r="AH12" s="768"/>
      <c r="AI12" s="768"/>
      <c r="AJ12" s="768"/>
      <c r="AK12" s="768"/>
      <c r="AL12" s="768"/>
      <c r="AM12" s="768"/>
    </row>
    <row r="13" spans="1:55" ht="21" customHeight="1" x14ac:dyDescent="0.15">
      <c r="C13" s="768"/>
      <c r="D13" s="768"/>
      <c r="E13" s="768"/>
      <c r="F13" s="768"/>
      <c r="G13" s="768"/>
      <c r="H13" s="768"/>
      <c r="I13" s="768"/>
      <c r="J13" s="768"/>
      <c r="K13" s="768"/>
      <c r="L13" s="768"/>
      <c r="M13" s="768"/>
      <c r="N13" s="768"/>
      <c r="O13" s="768"/>
      <c r="P13" s="768"/>
      <c r="Q13" s="768"/>
      <c r="R13" s="768"/>
      <c r="S13" s="768"/>
      <c r="T13" s="769"/>
      <c r="U13" s="676"/>
      <c r="V13" s="676"/>
      <c r="W13" s="676"/>
      <c r="X13" s="676"/>
      <c r="Y13" s="772"/>
      <c r="Z13" s="773"/>
      <c r="AA13" s="773"/>
      <c r="AB13" s="773"/>
      <c r="AC13" s="773"/>
      <c r="AD13" s="773"/>
      <c r="AE13" s="773"/>
      <c r="AF13" s="773"/>
      <c r="AG13" s="773"/>
      <c r="AH13" s="773"/>
      <c r="AI13" s="773"/>
      <c r="AJ13" s="773"/>
      <c r="AK13" s="773"/>
      <c r="AL13" s="773"/>
      <c r="AM13" s="773"/>
    </row>
    <row r="14" spans="1:55" ht="21" customHeight="1" x14ac:dyDescent="0.15">
      <c r="A14" s="177" t="str">
        <f>IF(U5="取得無し","不要",IF(OR(U12="○",U14="○"),"○",IF(AND(U12&lt;&gt;"",U14&lt;&gt;""),"○","未入力")))</f>
        <v>未入力</v>
      </c>
      <c r="C14" s="768"/>
      <c r="D14" s="768"/>
      <c r="E14" s="768"/>
      <c r="F14" s="768"/>
      <c r="G14" s="768"/>
      <c r="H14" s="768"/>
      <c r="I14" s="768"/>
      <c r="J14" s="768"/>
      <c r="K14" s="768"/>
      <c r="L14" s="768"/>
      <c r="M14" s="768"/>
      <c r="N14" s="768"/>
      <c r="O14" s="768"/>
      <c r="P14" s="768"/>
      <c r="Q14" s="768"/>
      <c r="R14" s="768"/>
      <c r="S14" s="768"/>
      <c r="T14" s="769"/>
      <c r="U14" s="684"/>
      <c r="V14" s="684"/>
      <c r="W14" s="684"/>
      <c r="X14" s="684"/>
      <c r="Y14" s="774" t="s">
        <v>95</v>
      </c>
      <c r="Z14" s="775"/>
      <c r="AA14" s="775"/>
      <c r="AB14" s="775"/>
      <c r="AC14" s="775"/>
      <c r="AD14" s="775"/>
      <c r="AE14" s="775"/>
      <c r="AF14" s="775"/>
      <c r="AG14" s="775"/>
      <c r="AH14" s="775"/>
      <c r="AI14" s="775"/>
      <c r="AJ14" s="775"/>
      <c r="AK14" s="775"/>
      <c r="AL14" s="775"/>
      <c r="AM14" s="775"/>
    </row>
    <row r="15" spans="1:55" ht="21" customHeight="1" x14ac:dyDescent="0.15">
      <c r="C15" s="768"/>
      <c r="D15" s="768"/>
      <c r="E15" s="768"/>
      <c r="F15" s="768"/>
      <c r="G15" s="768"/>
      <c r="H15" s="768"/>
      <c r="I15" s="768"/>
      <c r="J15" s="768"/>
      <c r="K15" s="768"/>
      <c r="L15" s="768"/>
      <c r="M15" s="768"/>
      <c r="N15" s="768"/>
      <c r="O15" s="768"/>
      <c r="P15" s="768"/>
      <c r="Q15" s="768"/>
      <c r="R15" s="768"/>
      <c r="S15" s="768"/>
      <c r="T15" s="769"/>
      <c r="U15" s="770"/>
      <c r="V15" s="770"/>
      <c r="W15" s="770"/>
      <c r="X15" s="770"/>
      <c r="Y15" s="771"/>
      <c r="Z15" s="768"/>
      <c r="AA15" s="768"/>
      <c r="AB15" s="768"/>
      <c r="AC15" s="768"/>
      <c r="AD15" s="768"/>
      <c r="AE15" s="768"/>
      <c r="AF15" s="768"/>
      <c r="AG15" s="768"/>
      <c r="AH15" s="768"/>
      <c r="AI15" s="768"/>
      <c r="AJ15" s="768"/>
      <c r="AK15" s="768"/>
      <c r="AL15" s="768"/>
      <c r="AM15" s="768"/>
    </row>
    <row r="16" spans="1:55" ht="21" customHeight="1" x14ac:dyDescent="0.15">
      <c r="A16" s="177" t="str">
        <f>IF(U5="取得無し","不要",IF(OR(U16="○",U18="○"),"○",IF(AND(U16&lt;&gt;"",U18&lt;&gt;""),"○","未入力")))</f>
        <v>未入力</v>
      </c>
      <c r="C16" s="768" t="s">
        <v>93</v>
      </c>
      <c r="D16" s="768"/>
      <c r="E16" s="768"/>
      <c r="F16" s="768"/>
      <c r="G16" s="768"/>
      <c r="H16" s="768"/>
      <c r="I16" s="768"/>
      <c r="J16" s="768"/>
      <c r="K16" s="768"/>
      <c r="L16" s="768"/>
      <c r="M16" s="768"/>
      <c r="N16" s="768"/>
      <c r="O16" s="768"/>
      <c r="P16" s="768"/>
      <c r="Q16" s="768"/>
      <c r="R16" s="768"/>
      <c r="S16" s="768"/>
      <c r="T16" s="769"/>
      <c r="U16" s="770"/>
      <c r="V16" s="770"/>
      <c r="W16" s="770"/>
      <c r="X16" s="770"/>
      <c r="Y16" s="771" t="s">
        <v>94</v>
      </c>
      <c r="Z16" s="768"/>
      <c r="AA16" s="768"/>
      <c r="AB16" s="768"/>
      <c r="AC16" s="768"/>
      <c r="AD16" s="768"/>
      <c r="AE16" s="768"/>
      <c r="AF16" s="768"/>
      <c r="AG16" s="768"/>
      <c r="AH16" s="768"/>
      <c r="AI16" s="768"/>
      <c r="AJ16" s="768"/>
      <c r="AK16" s="768"/>
      <c r="AL16" s="768"/>
      <c r="AM16" s="768"/>
    </row>
    <row r="17" spans="1:40" ht="21" customHeight="1" x14ac:dyDescent="0.15">
      <c r="C17" s="768"/>
      <c r="D17" s="768"/>
      <c r="E17" s="768"/>
      <c r="F17" s="768"/>
      <c r="G17" s="768"/>
      <c r="H17" s="768"/>
      <c r="I17" s="768"/>
      <c r="J17" s="768"/>
      <c r="K17" s="768"/>
      <c r="L17" s="768"/>
      <c r="M17" s="768"/>
      <c r="N17" s="768"/>
      <c r="O17" s="768"/>
      <c r="P17" s="768"/>
      <c r="Q17" s="768"/>
      <c r="R17" s="768"/>
      <c r="S17" s="768"/>
      <c r="T17" s="769"/>
      <c r="U17" s="676"/>
      <c r="V17" s="676"/>
      <c r="W17" s="676"/>
      <c r="X17" s="676"/>
      <c r="Y17" s="772"/>
      <c r="Z17" s="773"/>
      <c r="AA17" s="773"/>
      <c r="AB17" s="773"/>
      <c r="AC17" s="773"/>
      <c r="AD17" s="773"/>
      <c r="AE17" s="773"/>
      <c r="AF17" s="773"/>
      <c r="AG17" s="773"/>
      <c r="AH17" s="773"/>
      <c r="AI17" s="773"/>
      <c r="AJ17" s="773"/>
      <c r="AK17" s="773"/>
      <c r="AL17" s="773"/>
      <c r="AM17" s="773"/>
    </row>
    <row r="18" spans="1:40" ht="21" customHeight="1" x14ac:dyDescent="0.15">
      <c r="A18" s="177" t="str">
        <f>IF(U5="取得無し","不要",IF(OR(U16="○",U18="○"),"○",IF(AND(U16&lt;&gt;"",U18&lt;&gt;""),"○","未入力")))</f>
        <v>未入力</v>
      </c>
      <c r="C18" s="768"/>
      <c r="D18" s="768"/>
      <c r="E18" s="768"/>
      <c r="F18" s="768"/>
      <c r="G18" s="768"/>
      <c r="H18" s="768"/>
      <c r="I18" s="768"/>
      <c r="J18" s="768"/>
      <c r="K18" s="768"/>
      <c r="L18" s="768"/>
      <c r="M18" s="768"/>
      <c r="N18" s="768"/>
      <c r="O18" s="768"/>
      <c r="P18" s="768"/>
      <c r="Q18" s="768"/>
      <c r="R18" s="768"/>
      <c r="S18" s="768"/>
      <c r="T18" s="769"/>
      <c r="U18" s="684"/>
      <c r="V18" s="684"/>
      <c r="W18" s="684"/>
      <c r="X18" s="684"/>
      <c r="Y18" s="774" t="s">
        <v>95</v>
      </c>
      <c r="Z18" s="775"/>
      <c r="AA18" s="775"/>
      <c r="AB18" s="775"/>
      <c r="AC18" s="775"/>
      <c r="AD18" s="775"/>
      <c r="AE18" s="775"/>
      <c r="AF18" s="775"/>
      <c r="AG18" s="775"/>
      <c r="AH18" s="775"/>
      <c r="AI18" s="775"/>
      <c r="AJ18" s="775"/>
      <c r="AK18" s="775"/>
      <c r="AL18" s="775"/>
      <c r="AM18" s="775"/>
    </row>
    <row r="19" spans="1:40" ht="21" customHeight="1" x14ac:dyDescent="0.15">
      <c r="C19" s="768"/>
      <c r="D19" s="768"/>
      <c r="E19" s="768"/>
      <c r="F19" s="768"/>
      <c r="G19" s="768"/>
      <c r="H19" s="768"/>
      <c r="I19" s="768"/>
      <c r="J19" s="768"/>
      <c r="K19" s="768"/>
      <c r="L19" s="768"/>
      <c r="M19" s="768"/>
      <c r="N19" s="768"/>
      <c r="O19" s="768"/>
      <c r="P19" s="768"/>
      <c r="Q19" s="768"/>
      <c r="R19" s="768"/>
      <c r="S19" s="768"/>
      <c r="T19" s="769"/>
      <c r="U19" s="770"/>
      <c r="V19" s="770"/>
      <c r="W19" s="770"/>
      <c r="X19" s="770"/>
      <c r="Y19" s="771"/>
      <c r="Z19" s="768"/>
      <c r="AA19" s="768"/>
      <c r="AB19" s="768"/>
      <c r="AC19" s="768"/>
      <c r="AD19" s="768"/>
      <c r="AE19" s="768"/>
      <c r="AF19" s="768"/>
      <c r="AG19" s="768"/>
      <c r="AH19" s="768"/>
      <c r="AI19" s="768"/>
      <c r="AJ19" s="768"/>
      <c r="AK19" s="768"/>
      <c r="AL19" s="768"/>
      <c r="AM19" s="768"/>
    </row>
    <row r="20" spans="1:40" ht="5.25" customHeight="1" x14ac:dyDescent="0.15">
      <c r="B20" s="19"/>
      <c r="C20" s="66"/>
      <c r="D20" s="66"/>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32"/>
    </row>
    <row r="21" spans="1:40" ht="17.25" customHeight="1" x14ac:dyDescent="0.15">
      <c r="C21" s="784" t="s">
        <v>168</v>
      </c>
      <c r="D21" s="784"/>
      <c r="E21" s="785" t="s">
        <v>96</v>
      </c>
      <c r="F21" s="785"/>
      <c r="G21" s="785"/>
      <c r="H21" s="785"/>
      <c r="I21" s="785"/>
      <c r="J21" s="785"/>
      <c r="K21" s="785"/>
      <c r="L21" s="785"/>
      <c r="M21" s="785"/>
      <c r="N21" s="785"/>
      <c r="O21" s="785"/>
      <c r="P21" s="785"/>
      <c r="Q21" s="785"/>
      <c r="R21" s="785"/>
      <c r="S21" s="785"/>
      <c r="T21" s="785"/>
      <c r="U21" s="785"/>
      <c r="V21" s="785"/>
      <c r="W21" s="785"/>
      <c r="X21" s="785"/>
      <c r="Y21" s="785"/>
      <c r="Z21" s="785"/>
      <c r="AA21" s="785"/>
      <c r="AB21" s="785"/>
      <c r="AC21" s="785"/>
      <c r="AD21" s="785"/>
      <c r="AE21" s="785"/>
      <c r="AF21" s="785"/>
      <c r="AG21" s="785"/>
      <c r="AH21" s="785"/>
      <c r="AI21" s="785"/>
      <c r="AJ21" s="785"/>
      <c r="AK21" s="785"/>
      <c r="AL21" s="785"/>
      <c r="AM21" s="785"/>
      <c r="AN21" s="32"/>
    </row>
    <row r="22" spans="1:40" ht="21" customHeight="1" x14ac:dyDescent="0.15">
      <c r="B22" s="19"/>
      <c r="C22" s="784" t="s">
        <v>169</v>
      </c>
      <c r="D22" s="784"/>
      <c r="E22" s="785" t="s">
        <v>97</v>
      </c>
      <c r="F22" s="785"/>
      <c r="G22" s="785"/>
      <c r="H22" s="785"/>
      <c r="I22" s="785"/>
      <c r="J22" s="785"/>
      <c r="K22" s="785"/>
      <c r="L22" s="785"/>
      <c r="M22" s="785"/>
      <c r="N22" s="785"/>
      <c r="O22" s="785"/>
      <c r="P22" s="785"/>
      <c r="Q22" s="785"/>
      <c r="R22" s="785"/>
      <c r="S22" s="785"/>
      <c r="T22" s="785"/>
      <c r="U22" s="785"/>
      <c r="V22" s="785"/>
      <c r="W22" s="785"/>
      <c r="X22" s="785"/>
      <c r="Y22" s="785"/>
      <c r="Z22" s="785"/>
      <c r="AA22" s="785"/>
      <c r="AB22" s="785"/>
      <c r="AC22" s="785"/>
      <c r="AD22" s="785"/>
      <c r="AE22" s="785"/>
      <c r="AF22" s="785"/>
      <c r="AG22" s="785"/>
      <c r="AH22" s="785"/>
      <c r="AI22" s="785"/>
      <c r="AJ22" s="785"/>
      <c r="AK22" s="785"/>
      <c r="AL22" s="785"/>
      <c r="AM22" s="785"/>
      <c r="AN22" s="32"/>
    </row>
    <row r="23" spans="1:40" ht="21" customHeight="1" x14ac:dyDescent="0.15">
      <c r="B23" s="19"/>
      <c r="C23" s="66"/>
      <c r="D23" s="66"/>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32"/>
    </row>
    <row r="24" spans="1:40" ht="21" customHeight="1" x14ac:dyDescent="0.15">
      <c r="B24" s="19"/>
      <c r="C24" s="66"/>
      <c r="D24" s="66"/>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32"/>
    </row>
    <row r="25" spans="1:40" ht="21" customHeight="1" x14ac:dyDescent="0.15">
      <c r="B25" s="19"/>
      <c r="C25" s="66"/>
      <c r="D25" s="66"/>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32"/>
    </row>
    <row r="26" spans="1:40" ht="20.25" customHeight="1" x14ac:dyDescent="0.15">
      <c r="B26" s="19"/>
      <c r="C26" s="66"/>
      <c r="D26" s="66"/>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32"/>
    </row>
    <row r="27" spans="1:40" ht="20.25" customHeight="1" x14ac:dyDescent="0.15">
      <c r="B27" s="19"/>
      <c r="C27" s="66"/>
      <c r="D27" s="66"/>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32"/>
    </row>
    <row r="28" spans="1:40" ht="20.25" customHeight="1" x14ac:dyDescent="0.15">
      <c r="B28" s="19"/>
      <c r="C28" s="66"/>
      <c r="D28" s="66"/>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32"/>
    </row>
    <row r="29" spans="1:40" ht="20.25" customHeight="1" x14ac:dyDescent="0.15">
      <c r="B29" s="19"/>
      <c r="C29" s="66"/>
      <c r="D29" s="66"/>
      <c r="E29" s="65"/>
      <c r="F29" s="65"/>
      <c r="G29" s="65"/>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32"/>
    </row>
    <row r="30" spans="1:40" ht="20.25" customHeight="1" x14ac:dyDescent="0.15">
      <c r="B30" s="19"/>
      <c r="C30" s="66"/>
      <c r="D30" s="66"/>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32"/>
    </row>
    <row r="31" spans="1:40" ht="20.25" customHeight="1" x14ac:dyDescent="0.15">
      <c r="B31" s="19"/>
      <c r="C31" s="66"/>
      <c r="D31" s="66"/>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32"/>
    </row>
    <row r="32" spans="1:40" ht="20.25" customHeight="1" x14ac:dyDescent="0.15">
      <c r="B32" s="19"/>
      <c r="C32" s="66"/>
      <c r="D32" s="66"/>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32"/>
    </row>
    <row r="33" spans="1:40" ht="20.25" customHeight="1" x14ac:dyDescent="0.15">
      <c r="C33" s="66"/>
      <c r="D33" s="66"/>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32"/>
    </row>
    <row r="34" spans="1:40" ht="20.25" customHeight="1" x14ac:dyDescent="0.15">
      <c r="C34" s="66"/>
      <c r="D34" s="66"/>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32"/>
    </row>
    <row r="35" spans="1:40" ht="20.25" customHeight="1" x14ac:dyDescent="0.15">
      <c r="C35" s="66"/>
      <c r="D35" s="66"/>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row>
    <row r="36" spans="1:40" ht="20.25" customHeight="1" x14ac:dyDescent="0.15"/>
    <row r="37" spans="1:40" ht="20.25" customHeight="1" x14ac:dyDescent="0.15"/>
    <row r="38" spans="1:40" ht="20.25" customHeight="1" x14ac:dyDescent="0.15"/>
    <row r="39" spans="1:40" ht="20.25" customHeight="1" x14ac:dyDescent="0.15"/>
    <row r="40" spans="1:40" ht="20.25" customHeight="1" x14ac:dyDescent="0.15"/>
    <row r="41" spans="1:40" ht="21" customHeight="1" x14ac:dyDescent="0.15">
      <c r="A41" s="180" t="str">
        <f>IF(発注者入力シート!$H$16="","",IF(事前入力シート!$I$4="特定共同企業体",IF(COUNTIF(A44:A80,"未入力")&gt;=1,"未入力あり",""),"使用しない"))</f>
        <v>使用しない</v>
      </c>
      <c r="C41" s="67" t="str">
        <f>IF(事前入力シート!P46&lt;&gt;"","※提出不要","")</f>
        <v/>
      </c>
      <c r="AN41" s="31" t="s">
        <v>91</v>
      </c>
    </row>
    <row r="42" spans="1:40" ht="21" customHeight="1" x14ac:dyDescent="0.15">
      <c r="C42" s="786" t="s">
        <v>8</v>
      </c>
      <c r="D42" s="786"/>
      <c r="E42" s="786"/>
      <c r="F42" s="786"/>
      <c r="G42" s="786"/>
      <c r="H42" s="786"/>
      <c r="I42" s="786"/>
      <c r="J42" s="786"/>
      <c r="K42" s="786"/>
      <c r="L42" s="786"/>
      <c r="M42" s="786"/>
      <c r="N42" s="786"/>
      <c r="O42" s="786"/>
      <c r="P42" s="786"/>
      <c r="Q42" s="786"/>
      <c r="R42" s="786"/>
      <c r="S42" s="786"/>
      <c r="T42" s="786"/>
      <c r="U42" s="786"/>
      <c r="V42" s="786"/>
      <c r="W42" s="786"/>
      <c r="X42" s="786"/>
      <c r="Y42" s="786"/>
      <c r="Z42" s="786"/>
      <c r="AA42" s="786"/>
      <c r="AB42" s="786"/>
      <c r="AC42" s="786"/>
      <c r="AD42" s="786"/>
      <c r="AE42" s="786"/>
      <c r="AF42" s="786"/>
      <c r="AG42" s="786"/>
      <c r="AH42" s="786"/>
      <c r="AI42" s="786"/>
      <c r="AJ42" s="786"/>
      <c r="AK42" s="786"/>
      <c r="AL42" s="786"/>
      <c r="AM42" s="786"/>
    </row>
    <row r="43" spans="1:40" ht="21" customHeight="1" x14ac:dyDescent="0.15">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row>
    <row r="44" spans="1:40" s="21" customFormat="1" ht="21" customHeight="1" thickBot="1" x14ac:dyDescent="0.2">
      <c r="A44" s="58" t="str">
        <f>IF(事前入力シート!$I$4="特定共同企業体",IF(AE44&lt;&gt;"","○","未入力"),"不要")</f>
        <v>不要</v>
      </c>
      <c r="AC44" s="156"/>
      <c r="AD44" s="157" t="s">
        <v>211</v>
      </c>
      <c r="AE44" s="666" t="s">
        <v>212</v>
      </c>
      <c r="AF44" s="666"/>
      <c r="AG44" s="666"/>
      <c r="AH44" s="666"/>
      <c r="AI44" s="666"/>
      <c r="AJ44" s="666"/>
      <c r="AK44" s="666"/>
      <c r="AL44" s="666"/>
      <c r="AM44" s="666"/>
    </row>
    <row r="45" spans="1:40" ht="21" customHeight="1" x14ac:dyDescent="0.15">
      <c r="A45" s="58" t="str">
        <f>IF(事前入力シート!$I$4="特定共同企業体",IF(U45&lt;&gt;"","○","未入力"),"不要")</f>
        <v>不要</v>
      </c>
      <c r="C45" s="768" t="s">
        <v>438</v>
      </c>
      <c r="D45" s="776"/>
      <c r="E45" s="776"/>
      <c r="F45" s="776"/>
      <c r="G45" s="776"/>
      <c r="H45" s="776"/>
      <c r="I45" s="776"/>
      <c r="J45" s="776"/>
      <c r="K45" s="776"/>
      <c r="L45" s="776"/>
      <c r="M45" s="776"/>
      <c r="N45" s="776"/>
      <c r="O45" s="776"/>
      <c r="P45" s="776"/>
      <c r="Q45" s="776"/>
      <c r="R45" s="776"/>
      <c r="S45" s="776"/>
      <c r="T45" s="777"/>
      <c r="U45" s="778"/>
      <c r="V45" s="779"/>
      <c r="W45" s="779"/>
      <c r="X45" s="779"/>
      <c r="Y45" s="779"/>
      <c r="Z45" s="779"/>
      <c r="AA45" s="779"/>
      <c r="AB45" s="779"/>
      <c r="AC45" s="779"/>
      <c r="AD45" s="779"/>
      <c r="AE45" s="779"/>
      <c r="AF45" s="779"/>
      <c r="AG45" s="779"/>
      <c r="AH45" s="779"/>
      <c r="AI45" s="779"/>
      <c r="AJ45" s="779"/>
      <c r="AK45" s="779"/>
      <c r="AL45" s="779"/>
      <c r="AM45" s="780"/>
    </row>
    <row r="46" spans="1:40" ht="21" customHeight="1" thickBot="1" x14ac:dyDescent="0.2">
      <c r="C46" s="776"/>
      <c r="D46" s="776"/>
      <c r="E46" s="776"/>
      <c r="F46" s="776"/>
      <c r="G46" s="776"/>
      <c r="H46" s="776"/>
      <c r="I46" s="776"/>
      <c r="J46" s="776"/>
      <c r="K46" s="776"/>
      <c r="L46" s="776"/>
      <c r="M46" s="776"/>
      <c r="N46" s="776"/>
      <c r="O46" s="776"/>
      <c r="P46" s="776"/>
      <c r="Q46" s="776"/>
      <c r="R46" s="776"/>
      <c r="S46" s="776"/>
      <c r="T46" s="777"/>
      <c r="U46" s="781"/>
      <c r="V46" s="782"/>
      <c r="W46" s="782"/>
      <c r="X46" s="782"/>
      <c r="Y46" s="782"/>
      <c r="Z46" s="782"/>
      <c r="AA46" s="782"/>
      <c r="AB46" s="782"/>
      <c r="AC46" s="782"/>
      <c r="AD46" s="782"/>
      <c r="AE46" s="782"/>
      <c r="AF46" s="782"/>
      <c r="AG46" s="782"/>
      <c r="AH46" s="782"/>
      <c r="AI46" s="782"/>
      <c r="AJ46" s="782"/>
      <c r="AK46" s="782"/>
      <c r="AL46" s="782"/>
      <c r="AM46" s="783"/>
    </row>
    <row r="48" spans="1:40" ht="21" customHeight="1" x14ac:dyDescent="0.15">
      <c r="A48" s="177" t="str">
        <f>IF(事前入力シート!$I$4="特定共同企業体",IF(U45="取得無し","不要",IF(OR(U48="○",U50="○"),"○",IF(AND(U48&lt;&gt;"",U50&lt;&gt;""),"○","未入力"))),"不要")</f>
        <v>不要</v>
      </c>
      <c r="C48" s="768" t="s">
        <v>302</v>
      </c>
      <c r="D48" s="768"/>
      <c r="E48" s="768"/>
      <c r="F48" s="768"/>
      <c r="G48" s="768"/>
      <c r="H48" s="768"/>
      <c r="I48" s="768"/>
      <c r="J48" s="768"/>
      <c r="K48" s="768"/>
      <c r="L48" s="768"/>
      <c r="M48" s="768"/>
      <c r="N48" s="768"/>
      <c r="O48" s="768"/>
      <c r="P48" s="768"/>
      <c r="Q48" s="768"/>
      <c r="R48" s="768"/>
      <c r="S48" s="768"/>
      <c r="T48" s="769"/>
      <c r="U48" s="770"/>
      <c r="V48" s="770"/>
      <c r="W48" s="770"/>
      <c r="X48" s="770"/>
      <c r="Y48" s="771" t="s">
        <v>94</v>
      </c>
      <c r="Z48" s="768"/>
      <c r="AA48" s="768"/>
      <c r="AB48" s="768"/>
      <c r="AC48" s="768"/>
      <c r="AD48" s="768"/>
      <c r="AE48" s="768"/>
      <c r="AF48" s="768"/>
      <c r="AG48" s="768"/>
      <c r="AH48" s="768"/>
      <c r="AI48" s="768"/>
      <c r="AJ48" s="768"/>
      <c r="AK48" s="768"/>
      <c r="AL48" s="768"/>
      <c r="AM48" s="768"/>
    </row>
    <row r="49" spans="1:40" ht="21" customHeight="1" x14ac:dyDescent="0.15">
      <c r="C49" s="768"/>
      <c r="D49" s="768"/>
      <c r="E49" s="768"/>
      <c r="F49" s="768"/>
      <c r="G49" s="768"/>
      <c r="H49" s="768"/>
      <c r="I49" s="768"/>
      <c r="J49" s="768"/>
      <c r="K49" s="768"/>
      <c r="L49" s="768"/>
      <c r="M49" s="768"/>
      <c r="N49" s="768"/>
      <c r="O49" s="768"/>
      <c r="P49" s="768"/>
      <c r="Q49" s="768"/>
      <c r="R49" s="768"/>
      <c r="S49" s="768"/>
      <c r="T49" s="769"/>
      <c r="U49" s="676"/>
      <c r="V49" s="676"/>
      <c r="W49" s="676"/>
      <c r="X49" s="676"/>
      <c r="Y49" s="772"/>
      <c r="Z49" s="773"/>
      <c r="AA49" s="773"/>
      <c r="AB49" s="773"/>
      <c r="AC49" s="773"/>
      <c r="AD49" s="773"/>
      <c r="AE49" s="773"/>
      <c r="AF49" s="773"/>
      <c r="AG49" s="773"/>
      <c r="AH49" s="773"/>
      <c r="AI49" s="773"/>
      <c r="AJ49" s="773"/>
      <c r="AK49" s="773"/>
      <c r="AL49" s="773"/>
      <c r="AM49" s="773"/>
    </row>
    <row r="50" spans="1:40" ht="21" customHeight="1" x14ac:dyDescent="0.15">
      <c r="A50" s="177" t="str">
        <f>IF(事前入力シート!$I$4="特定共同企業体",IF(U45="取得無し","不要",IF(OR(U48="○",U50="○"),"○",IF(AND(U48&lt;&gt;"",U50&lt;&gt;""),"○","未入力"))),"不要")</f>
        <v>不要</v>
      </c>
      <c r="C50" s="768"/>
      <c r="D50" s="768"/>
      <c r="E50" s="768"/>
      <c r="F50" s="768"/>
      <c r="G50" s="768"/>
      <c r="H50" s="768"/>
      <c r="I50" s="768"/>
      <c r="J50" s="768"/>
      <c r="K50" s="768"/>
      <c r="L50" s="768"/>
      <c r="M50" s="768"/>
      <c r="N50" s="768"/>
      <c r="O50" s="768"/>
      <c r="P50" s="768"/>
      <c r="Q50" s="768"/>
      <c r="R50" s="768"/>
      <c r="S50" s="768"/>
      <c r="T50" s="769"/>
      <c r="U50" s="684"/>
      <c r="V50" s="684"/>
      <c r="W50" s="684"/>
      <c r="X50" s="684"/>
      <c r="Y50" s="774" t="s">
        <v>95</v>
      </c>
      <c r="Z50" s="775"/>
      <c r="AA50" s="775"/>
      <c r="AB50" s="775"/>
      <c r="AC50" s="775"/>
      <c r="AD50" s="775"/>
      <c r="AE50" s="775"/>
      <c r="AF50" s="775"/>
      <c r="AG50" s="775"/>
      <c r="AH50" s="775"/>
      <c r="AI50" s="775"/>
      <c r="AJ50" s="775"/>
      <c r="AK50" s="775"/>
      <c r="AL50" s="775"/>
      <c r="AM50" s="775"/>
    </row>
    <row r="51" spans="1:40" ht="21" customHeight="1" x14ac:dyDescent="0.15">
      <c r="C51" s="768"/>
      <c r="D51" s="768"/>
      <c r="E51" s="768"/>
      <c r="F51" s="768"/>
      <c r="G51" s="768"/>
      <c r="H51" s="768"/>
      <c r="I51" s="768"/>
      <c r="J51" s="768"/>
      <c r="K51" s="768"/>
      <c r="L51" s="768"/>
      <c r="M51" s="768"/>
      <c r="N51" s="768"/>
      <c r="O51" s="768"/>
      <c r="P51" s="768"/>
      <c r="Q51" s="768"/>
      <c r="R51" s="768"/>
      <c r="S51" s="768"/>
      <c r="T51" s="769"/>
      <c r="U51" s="770"/>
      <c r="V51" s="770"/>
      <c r="W51" s="770"/>
      <c r="X51" s="770"/>
      <c r="Y51" s="771"/>
      <c r="Z51" s="768"/>
      <c r="AA51" s="768"/>
      <c r="AB51" s="768"/>
      <c r="AC51" s="768"/>
      <c r="AD51" s="768"/>
      <c r="AE51" s="768"/>
      <c r="AF51" s="768"/>
      <c r="AG51" s="768"/>
      <c r="AH51" s="768"/>
      <c r="AI51" s="768"/>
      <c r="AJ51" s="768"/>
      <c r="AK51" s="768"/>
      <c r="AL51" s="768"/>
      <c r="AM51" s="768"/>
    </row>
    <row r="52" spans="1:40" ht="21" customHeight="1" x14ac:dyDescent="0.15">
      <c r="A52" s="177" t="str">
        <f>IF(事前入力シート!$I$4="特定共同企業体",IF(U45="取得無し","不要",IF(OR(U52="○",U54="○"),"○",IF(AND(U52&lt;&gt;"",U54&lt;&gt;""),"○","未入力"))),"不要")</f>
        <v>不要</v>
      </c>
      <c r="C52" s="768" t="s">
        <v>92</v>
      </c>
      <c r="D52" s="768"/>
      <c r="E52" s="768"/>
      <c r="F52" s="768"/>
      <c r="G52" s="768"/>
      <c r="H52" s="768"/>
      <c r="I52" s="768"/>
      <c r="J52" s="768"/>
      <c r="K52" s="768"/>
      <c r="L52" s="768"/>
      <c r="M52" s="768"/>
      <c r="N52" s="768"/>
      <c r="O52" s="768"/>
      <c r="P52" s="768"/>
      <c r="Q52" s="768"/>
      <c r="R52" s="768"/>
      <c r="S52" s="768"/>
      <c r="T52" s="769"/>
      <c r="U52" s="770"/>
      <c r="V52" s="770"/>
      <c r="W52" s="770"/>
      <c r="X52" s="770"/>
      <c r="Y52" s="771" t="s">
        <v>94</v>
      </c>
      <c r="Z52" s="768"/>
      <c r="AA52" s="768"/>
      <c r="AB52" s="768"/>
      <c r="AC52" s="768"/>
      <c r="AD52" s="768"/>
      <c r="AE52" s="768"/>
      <c r="AF52" s="768"/>
      <c r="AG52" s="768"/>
      <c r="AH52" s="768"/>
      <c r="AI52" s="768"/>
      <c r="AJ52" s="768"/>
      <c r="AK52" s="768"/>
      <c r="AL52" s="768"/>
      <c r="AM52" s="768"/>
    </row>
    <row r="53" spans="1:40" ht="21" customHeight="1" x14ac:dyDescent="0.15">
      <c r="C53" s="768"/>
      <c r="D53" s="768"/>
      <c r="E53" s="768"/>
      <c r="F53" s="768"/>
      <c r="G53" s="768"/>
      <c r="H53" s="768"/>
      <c r="I53" s="768"/>
      <c r="J53" s="768"/>
      <c r="K53" s="768"/>
      <c r="L53" s="768"/>
      <c r="M53" s="768"/>
      <c r="N53" s="768"/>
      <c r="O53" s="768"/>
      <c r="P53" s="768"/>
      <c r="Q53" s="768"/>
      <c r="R53" s="768"/>
      <c r="S53" s="768"/>
      <c r="T53" s="769"/>
      <c r="U53" s="676"/>
      <c r="V53" s="676"/>
      <c r="W53" s="676"/>
      <c r="X53" s="676"/>
      <c r="Y53" s="772"/>
      <c r="Z53" s="773"/>
      <c r="AA53" s="773"/>
      <c r="AB53" s="773"/>
      <c r="AC53" s="773"/>
      <c r="AD53" s="773"/>
      <c r="AE53" s="773"/>
      <c r="AF53" s="773"/>
      <c r="AG53" s="773"/>
      <c r="AH53" s="773"/>
      <c r="AI53" s="773"/>
      <c r="AJ53" s="773"/>
      <c r="AK53" s="773"/>
      <c r="AL53" s="773"/>
      <c r="AM53" s="773"/>
    </row>
    <row r="54" spans="1:40" ht="21" customHeight="1" x14ac:dyDescent="0.15">
      <c r="A54" s="177" t="str">
        <f>IF(事前入力シート!$I$4="特定共同企業体",IF(U45="取得無し","不要",IF(OR(U52="○",U54="○"),"○",IF(AND(U52&lt;&gt;"",U54&lt;&gt;""),"○","未入力"))),"不要")</f>
        <v>不要</v>
      </c>
      <c r="C54" s="768"/>
      <c r="D54" s="768"/>
      <c r="E54" s="768"/>
      <c r="F54" s="768"/>
      <c r="G54" s="768"/>
      <c r="H54" s="768"/>
      <c r="I54" s="768"/>
      <c r="J54" s="768"/>
      <c r="K54" s="768"/>
      <c r="L54" s="768"/>
      <c r="M54" s="768"/>
      <c r="N54" s="768"/>
      <c r="O54" s="768"/>
      <c r="P54" s="768"/>
      <c r="Q54" s="768"/>
      <c r="R54" s="768"/>
      <c r="S54" s="768"/>
      <c r="T54" s="769"/>
      <c r="U54" s="684"/>
      <c r="V54" s="684"/>
      <c r="W54" s="684"/>
      <c r="X54" s="684"/>
      <c r="Y54" s="774" t="s">
        <v>95</v>
      </c>
      <c r="Z54" s="775"/>
      <c r="AA54" s="775"/>
      <c r="AB54" s="775"/>
      <c r="AC54" s="775"/>
      <c r="AD54" s="775"/>
      <c r="AE54" s="775"/>
      <c r="AF54" s="775"/>
      <c r="AG54" s="775"/>
      <c r="AH54" s="775"/>
      <c r="AI54" s="775"/>
      <c r="AJ54" s="775"/>
      <c r="AK54" s="775"/>
      <c r="AL54" s="775"/>
      <c r="AM54" s="775"/>
    </row>
    <row r="55" spans="1:40" ht="21" customHeight="1" x14ac:dyDescent="0.15">
      <c r="C55" s="768"/>
      <c r="D55" s="768"/>
      <c r="E55" s="768"/>
      <c r="F55" s="768"/>
      <c r="G55" s="768"/>
      <c r="H55" s="768"/>
      <c r="I55" s="768"/>
      <c r="J55" s="768"/>
      <c r="K55" s="768"/>
      <c r="L55" s="768"/>
      <c r="M55" s="768"/>
      <c r="N55" s="768"/>
      <c r="O55" s="768"/>
      <c r="P55" s="768"/>
      <c r="Q55" s="768"/>
      <c r="R55" s="768"/>
      <c r="S55" s="768"/>
      <c r="T55" s="769"/>
      <c r="U55" s="770"/>
      <c r="V55" s="770"/>
      <c r="W55" s="770"/>
      <c r="X55" s="770"/>
      <c r="Y55" s="771"/>
      <c r="Z55" s="768"/>
      <c r="AA55" s="768"/>
      <c r="AB55" s="768"/>
      <c r="AC55" s="768"/>
      <c r="AD55" s="768"/>
      <c r="AE55" s="768"/>
      <c r="AF55" s="768"/>
      <c r="AG55" s="768"/>
      <c r="AH55" s="768"/>
      <c r="AI55" s="768"/>
      <c r="AJ55" s="768"/>
      <c r="AK55" s="768"/>
      <c r="AL55" s="768"/>
      <c r="AM55" s="768"/>
    </row>
    <row r="56" spans="1:40" ht="21" customHeight="1" x14ac:dyDescent="0.15">
      <c r="A56" s="177" t="str">
        <f>IF(事前入力シート!$I$4="特定共同企業体",IF(U45="取得無し","不要",IF(OR(U56="○",U58="○"),"○",IF(AND(U56&lt;&gt;"",U58&lt;&gt;""),"○","未入力"))),"不要")</f>
        <v>不要</v>
      </c>
      <c r="C56" s="768" t="s">
        <v>93</v>
      </c>
      <c r="D56" s="768"/>
      <c r="E56" s="768"/>
      <c r="F56" s="768"/>
      <c r="G56" s="768"/>
      <c r="H56" s="768"/>
      <c r="I56" s="768"/>
      <c r="J56" s="768"/>
      <c r="K56" s="768"/>
      <c r="L56" s="768"/>
      <c r="M56" s="768"/>
      <c r="N56" s="768"/>
      <c r="O56" s="768"/>
      <c r="P56" s="768"/>
      <c r="Q56" s="768"/>
      <c r="R56" s="768"/>
      <c r="S56" s="768"/>
      <c r="T56" s="769"/>
      <c r="U56" s="770"/>
      <c r="V56" s="770"/>
      <c r="W56" s="770"/>
      <c r="X56" s="770"/>
      <c r="Y56" s="771" t="s">
        <v>94</v>
      </c>
      <c r="Z56" s="768"/>
      <c r="AA56" s="768"/>
      <c r="AB56" s="768"/>
      <c r="AC56" s="768"/>
      <c r="AD56" s="768"/>
      <c r="AE56" s="768"/>
      <c r="AF56" s="768"/>
      <c r="AG56" s="768"/>
      <c r="AH56" s="768"/>
      <c r="AI56" s="768"/>
      <c r="AJ56" s="768"/>
      <c r="AK56" s="768"/>
      <c r="AL56" s="768"/>
      <c r="AM56" s="768"/>
    </row>
    <row r="57" spans="1:40" ht="21" customHeight="1" x14ac:dyDescent="0.15">
      <c r="C57" s="768"/>
      <c r="D57" s="768"/>
      <c r="E57" s="768"/>
      <c r="F57" s="768"/>
      <c r="G57" s="768"/>
      <c r="H57" s="768"/>
      <c r="I57" s="768"/>
      <c r="J57" s="768"/>
      <c r="K57" s="768"/>
      <c r="L57" s="768"/>
      <c r="M57" s="768"/>
      <c r="N57" s="768"/>
      <c r="O57" s="768"/>
      <c r="P57" s="768"/>
      <c r="Q57" s="768"/>
      <c r="R57" s="768"/>
      <c r="S57" s="768"/>
      <c r="T57" s="769"/>
      <c r="U57" s="676"/>
      <c r="V57" s="676"/>
      <c r="W57" s="676"/>
      <c r="X57" s="676"/>
      <c r="Y57" s="772"/>
      <c r="Z57" s="773"/>
      <c r="AA57" s="773"/>
      <c r="AB57" s="773"/>
      <c r="AC57" s="773"/>
      <c r="AD57" s="773"/>
      <c r="AE57" s="773"/>
      <c r="AF57" s="773"/>
      <c r="AG57" s="773"/>
      <c r="AH57" s="773"/>
      <c r="AI57" s="773"/>
      <c r="AJ57" s="773"/>
      <c r="AK57" s="773"/>
      <c r="AL57" s="773"/>
      <c r="AM57" s="773"/>
    </row>
    <row r="58" spans="1:40" ht="21" customHeight="1" x14ac:dyDescent="0.15">
      <c r="A58" s="177" t="str">
        <f>IF(事前入力シート!$I$4="特定共同企業体",IF(U45="取得無し","不要",IF(OR(U56="○",U58="○"),"○",IF(AND(U56&lt;&gt;"",U58&lt;&gt;""),"○","未入力"))),"不要")</f>
        <v>不要</v>
      </c>
      <c r="C58" s="768"/>
      <c r="D58" s="768"/>
      <c r="E58" s="768"/>
      <c r="F58" s="768"/>
      <c r="G58" s="768"/>
      <c r="H58" s="768"/>
      <c r="I58" s="768"/>
      <c r="J58" s="768"/>
      <c r="K58" s="768"/>
      <c r="L58" s="768"/>
      <c r="M58" s="768"/>
      <c r="N58" s="768"/>
      <c r="O58" s="768"/>
      <c r="P58" s="768"/>
      <c r="Q58" s="768"/>
      <c r="R58" s="768"/>
      <c r="S58" s="768"/>
      <c r="T58" s="769"/>
      <c r="U58" s="684"/>
      <c r="V58" s="684"/>
      <c r="W58" s="684"/>
      <c r="X58" s="684"/>
      <c r="Y58" s="774" t="s">
        <v>95</v>
      </c>
      <c r="Z58" s="775"/>
      <c r="AA58" s="775"/>
      <c r="AB58" s="775"/>
      <c r="AC58" s="775"/>
      <c r="AD58" s="775"/>
      <c r="AE58" s="775"/>
      <c r="AF58" s="775"/>
      <c r="AG58" s="775"/>
      <c r="AH58" s="775"/>
      <c r="AI58" s="775"/>
      <c r="AJ58" s="775"/>
      <c r="AK58" s="775"/>
      <c r="AL58" s="775"/>
      <c r="AM58" s="775"/>
    </row>
    <row r="59" spans="1:40" ht="21" customHeight="1" x14ac:dyDescent="0.15">
      <c r="C59" s="768"/>
      <c r="D59" s="768"/>
      <c r="E59" s="768"/>
      <c r="F59" s="768"/>
      <c r="G59" s="768"/>
      <c r="H59" s="768"/>
      <c r="I59" s="768"/>
      <c r="J59" s="768"/>
      <c r="K59" s="768"/>
      <c r="L59" s="768"/>
      <c r="M59" s="768"/>
      <c r="N59" s="768"/>
      <c r="O59" s="768"/>
      <c r="P59" s="768"/>
      <c r="Q59" s="768"/>
      <c r="R59" s="768"/>
      <c r="S59" s="768"/>
      <c r="T59" s="769"/>
      <c r="U59" s="770"/>
      <c r="V59" s="770"/>
      <c r="W59" s="770"/>
      <c r="X59" s="770"/>
      <c r="Y59" s="771"/>
      <c r="Z59" s="768"/>
      <c r="AA59" s="768"/>
      <c r="AB59" s="768"/>
      <c r="AC59" s="768"/>
      <c r="AD59" s="768"/>
      <c r="AE59" s="768"/>
      <c r="AF59" s="768"/>
      <c r="AG59" s="768"/>
      <c r="AH59" s="768"/>
      <c r="AI59" s="768"/>
      <c r="AJ59" s="768"/>
      <c r="AK59" s="768"/>
      <c r="AL59" s="768"/>
      <c r="AM59" s="768"/>
    </row>
    <row r="60" spans="1:40" ht="5.25" customHeight="1" x14ac:dyDescent="0.15">
      <c r="B60" s="19"/>
      <c r="C60" s="66"/>
      <c r="D60" s="66"/>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32"/>
    </row>
    <row r="61" spans="1:40" ht="17.25" customHeight="1" x14ac:dyDescent="0.15">
      <c r="C61" s="784" t="s">
        <v>168</v>
      </c>
      <c r="D61" s="784"/>
      <c r="E61" s="785" t="s">
        <v>96</v>
      </c>
      <c r="F61" s="785"/>
      <c r="G61" s="785"/>
      <c r="H61" s="785"/>
      <c r="I61" s="785"/>
      <c r="J61" s="785"/>
      <c r="K61" s="785"/>
      <c r="L61" s="785"/>
      <c r="M61" s="785"/>
      <c r="N61" s="785"/>
      <c r="O61" s="785"/>
      <c r="P61" s="785"/>
      <c r="Q61" s="785"/>
      <c r="R61" s="785"/>
      <c r="S61" s="785"/>
      <c r="T61" s="785"/>
      <c r="U61" s="785"/>
      <c r="V61" s="785"/>
      <c r="W61" s="785"/>
      <c r="X61" s="785"/>
      <c r="Y61" s="785"/>
      <c r="Z61" s="785"/>
      <c r="AA61" s="785"/>
      <c r="AB61" s="785"/>
      <c r="AC61" s="785"/>
      <c r="AD61" s="785"/>
      <c r="AE61" s="785"/>
      <c r="AF61" s="785"/>
      <c r="AG61" s="785"/>
      <c r="AH61" s="785"/>
      <c r="AI61" s="785"/>
      <c r="AJ61" s="785"/>
      <c r="AK61" s="785"/>
      <c r="AL61" s="785"/>
      <c r="AM61" s="785"/>
      <c r="AN61" s="32"/>
    </row>
    <row r="62" spans="1:40" ht="21" customHeight="1" x14ac:dyDescent="0.15">
      <c r="B62" s="19"/>
      <c r="C62" s="784" t="s">
        <v>169</v>
      </c>
      <c r="D62" s="784"/>
      <c r="E62" s="785" t="s">
        <v>97</v>
      </c>
      <c r="F62" s="785"/>
      <c r="G62" s="785"/>
      <c r="H62" s="785"/>
      <c r="I62" s="785"/>
      <c r="J62" s="785"/>
      <c r="K62" s="785"/>
      <c r="L62" s="785"/>
      <c r="M62" s="785"/>
      <c r="N62" s="785"/>
      <c r="O62" s="785"/>
      <c r="P62" s="785"/>
      <c r="Q62" s="785"/>
      <c r="R62" s="785"/>
      <c r="S62" s="785"/>
      <c r="T62" s="785"/>
      <c r="U62" s="785"/>
      <c r="V62" s="785"/>
      <c r="W62" s="785"/>
      <c r="X62" s="785"/>
      <c r="Y62" s="785"/>
      <c r="Z62" s="785"/>
      <c r="AA62" s="785"/>
      <c r="AB62" s="785"/>
      <c r="AC62" s="785"/>
      <c r="AD62" s="785"/>
      <c r="AE62" s="785"/>
      <c r="AF62" s="785"/>
      <c r="AG62" s="785"/>
      <c r="AH62" s="785"/>
      <c r="AI62" s="785"/>
      <c r="AJ62" s="785"/>
      <c r="AK62" s="785"/>
      <c r="AL62" s="785"/>
      <c r="AM62" s="785"/>
      <c r="AN62" s="32"/>
    </row>
    <row r="63" spans="1:40" ht="21" customHeight="1" x14ac:dyDescent="0.15">
      <c r="B63" s="19"/>
      <c r="C63" s="66"/>
      <c r="D63" s="66"/>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32"/>
    </row>
    <row r="64" spans="1:40" ht="21" customHeight="1" x14ac:dyDescent="0.15">
      <c r="B64" s="19"/>
      <c r="C64" s="66"/>
      <c r="D64" s="66"/>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32"/>
    </row>
    <row r="65" spans="1:40" ht="21" customHeight="1" x14ac:dyDescent="0.15">
      <c r="B65" s="19"/>
      <c r="C65" s="66"/>
      <c r="D65" s="66"/>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32"/>
    </row>
    <row r="66" spans="1:40" ht="20.25" customHeight="1" x14ac:dyDescent="0.15">
      <c r="B66" s="19"/>
      <c r="C66" s="66"/>
      <c r="D66" s="66"/>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32"/>
    </row>
    <row r="67" spans="1:40" ht="20.25" customHeight="1" x14ac:dyDescent="0.15">
      <c r="B67" s="19"/>
      <c r="C67" s="66"/>
      <c r="D67" s="66"/>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32"/>
    </row>
    <row r="68" spans="1:40" ht="20.25" customHeight="1" x14ac:dyDescent="0.15">
      <c r="B68" s="19"/>
      <c r="C68" s="66"/>
      <c r="D68" s="66"/>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32"/>
    </row>
    <row r="69" spans="1:40" ht="20.25" customHeight="1" x14ac:dyDescent="0.15">
      <c r="B69" s="19"/>
      <c r="C69" s="66"/>
      <c r="D69" s="66"/>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32"/>
    </row>
    <row r="70" spans="1:40" ht="20.25" customHeight="1" x14ac:dyDescent="0.15">
      <c r="B70" s="19"/>
      <c r="C70" s="66"/>
      <c r="D70" s="66"/>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32"/>
    </row>
    <row r="71" spans="1:40" ht="20.25" customHeight="1" x14ac:dyDescent="0.15">
      <c r="B71" s="19"/>
      <c r="C71" s="66"/>
      <c r="D71" s="66"/>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32"/>
    </row>
    <row r="72" spans="1:40" ht="20.25" customHeight="1" x14ac:dyDescent="0.15">
      <c r="B72" s="19"/>
      <c r="C72" s="66"/>
      <c r="D72" s="66"/>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32"/>
    </row>
    <row r="73" spans="1:40" ht="20.25" customHeight="1" x14ac:dyDescent="0.15">
      <c r="C73" s="66"/>
      <c r="D73" s="66"/>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32"/>
    </row>
    <row r="74" spans="1:40" ht="20.25" customHeight="1" x14ac:dyDescent="0.15">
      <c r="C74" s="66"/>
      <c r="D74" s="66"/>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32"/>
    </row>
    <row r="75" spans="1:40" ht="20.25" customHeight="1" x14ac:dyDescent="0.15">
      <c r="C75" s="66"/>
      <c r="D75" s="66"/>
      <c r="E75" s="32"/>
      <c r="F75" s="32"/>
      <c r="G75" s="32"/>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row>
    <row r="76" spans="1:40" ht="20.25" customHeight="1" x14ac:dyDescent="0.15"/>
    <row r="77" spans="1:40" ht="20.25" customHeight="1" x14ac:dyDescent="0.15"/>
    <row r="78" spans="1:40" ht="20.25" customHeight="1" x14ac:dyDescent="0.15">
      <c r="A78" s="176"/>
    </row>
    <row r="79" spans="1:40" ht="20.25" customHeight="1" x14ac:dyDescent="0.15"/>
    <row r="80" spans="1:40" ht="20.25" customHeight="1" x14ac:dyDescent="0.15"/>
    <row r="81" spans="1:40" ht="21" customHeight="1" x14ac:dyDescent="0.15">
      <c r="A81" s="180" t="str">
        <f>IF(発注者入力シート!$H$16="","",IF(事前入力シート!$I$4="特定共同企業体",IF(COUNTIF(A84:A120,"未入力")&gt;=1,"未入力あり",""),"使用しない"))</f>
        <v>使用しない</v>
      </c>
      <c r="C81" s="67" t="str">
        <f>IF(事前入力シート!T86&lt;&gt;"","※提出不要","")</f>
        <v/>
      </c>
      <c r="AN81" s="31" t="s">
        <v>91</v>
      </c>
    </row>
    <row r="82" spans="1:40" ht="21" customHeight="1" x14ac:dyDescent="0.15">
      <c r="C82" s="786" t="s">
        <v>8</v>
      </c>
      <c r="D82" s="786"/>
      <c r="E82" s="786"/>
      <c r="F82" s="786"/>
      <c r="G82" s="786"/>
      <c r="H82" s="786"/>
      <c r="I82" s="786"/>
      <c r="J82" s="786"/>
      <c r="K82" s="786"/>
      <c r="L82" s="786"/>
      <c r="M82" s="786"/>
      <c r="N82" s="786"/>
      <c r="O82" s="786"/>
      <c r="P82" s="786"/>
      <c r="Q82" s="786"/>
      <c r="R82" s="786"/>
      <c r="S82" s="786"/>
      <c r="T82" s="786"/>
      <c r="U82" s="786"/>
      <c r="V82" s="786"/>
      <c r="W82" s="786"/>
      <c r="X82" s="786"/>
      <c r="Y82" s="786"/>
      <c r="Z82" s="786"/>
      <c r="AA82" s="786"/>
      <c r="AB82" s="786"/>
      <c r="AC82" s="786"/>
      <c r="AD82" s="786"/>
      <c r="AE82" s="786"/>
      <c r="AF82" s="786"/>
      <c r="AG82" s="786"/>
      <c r="AH82" s="786"/>
      <c r="AI82" s="786"/>
      <c r="AJ82" s="786"/>
      <c r="AK82" s="786"/>
      <c r="AL82" s="786"/>
      <c r="AM82" s="786"/>
    </row>
    <row r="83" spans="1:40" ht="21" customHeight="1" x14ac:dyDescent="0.15">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row>
    <row r="84" spans="1:40" s="21" customFormat="1" ht="21" customHeight="1" thickBot="1" x14ac:dyDescent="0.2">
      <c r="A84" s="58" t="str">
        <f>IF(事前入力シート!$I$4="特定共同企業体",IF(AE84&lt;&gt;"","○","未入力"),"不要")</f>
        <v>不要</v>
      </c>
      <c r="AC84" s="156"/>
      <c r="AD84" s="157" t="s">
        <v>211</v>
      </c>
      <c r="AE84" s="666" t="s">
        <v>212</v>
      </c>
      <c r="AF84" s="666"/>
      <c r="AG84" s="666"/>
      <c r="AH84" s="666"/>
      <c r="AI84" s="666"/>
      <c r="AJ84" s="666"/>
      <c r="AK84" s="666"/>
      <c r="AL84" s="666"/>
      <c r="AM84" s="666"/>
    </row>
    <row r="85" spans="1:40" ht="21" customHeight="1" x14ac:dyDescent="0.15">
      <c r="A85" s="58" t="str">
        <f>IF(事前入力シート!$I$4="特定共同企業体",IF(U85&lt;&gt;"","○","未入力"),"不要")</f>
        <v>不要</v>
      </c>
      <c r="C85" s="768" t="s">
        <v>438</v>
      </c>
      <c r="D85" s="776"/>
      <c r="E85" s="776"/>
      <c r="F85" s="776"/>
      <c r="G85" s="776"/>
      <c r="H85" s="776"/>
      <c r="I85" s="776"/>
      <c r="J85" s="776"/>
      <c r="K85" s="776"/>
      <c r="L85" s="776"/>
      <c r="M85" s="776"/>
      <c r="N85" s="776"/>
      <c r="O85" s="776"/>
      <c r="P85" s="776"/>
      <c r="Q85" s="776"/>
      <c r="R85" s="776"/>
      <c r="S85" s="776"/>
      <c r="T85" s="777"/>
      <c r="U85" s="778"/>
      <c r="V85" s="779"/>
      <c r="W85" s="779"/>
      <c r="X85" s="779"/>
      <c r="Y85" s="779"/>
      <c r="Z85" s="779"/>
      <c r="AA85" s="779"/>
      <c r="AB85" s="779"/>
      <c r="AC85" s="779"/>
      <c r="AD85" s="779"/>
      <c r="AE85" s="779"/>
      <c r="AF85" s="779"/>
      <c r="AG85" s="779"/>
      <c r="AH85" s="779"/>
      <c r="AI85" s="779"/>
      <c r="AJ85" s="779"/>
      <c r="AK85" s="779"/>
      <c r="AL85" s="779"/>
      <c r="AM85" s="780"/>
    </row>
    <row r="86" spans="1:40" ht="21" customHeight="1" thickBot="1" x14ac:dyDescent="0.2">
      <c r="C86" s="776"/>
      <c r="D86" s="776"/>
      <c r="E86" s="776"/>
      <c r="F86" s="776"/>
      <c r="G86" s="776"/>
      <c r="H86" s="776"/>
      <c r="I86" s="776"/>
      <c r="J86" s="776"/>
      <c r="K86" s="776"/>
      <c r="L86" s="776"/>
      <c r="M86" s="776"/>
      <c r="N86" s="776"/>
      <c r="O86" s="776"/>
      <c r="P86" s="776"/>
      <c r="Q86" s="776"/>
      <c r="R86" s="776"/>
      <c r="S86" s="776"/>
      <c r="T86" s="777"/>
      <c r="U86" s="781"/>
      <c r="V86" s="782"/>
      <c r="W86" s="782"/>
      <c r="X86" s="782"/>
      <c r="Y86" s="782"/>
      <c r="Z86" s="782"/>
      <c r="AA86" s="782"/>
      <c r="AB86" s="782"/>
      <c r="AC86" s="782"/>
      <c r="AD86" s="782"/>
      <c r="AE86" s="782"/>
      <c r="AF86" s="782"/>
      <c r="AG86" s="782"/>
      <c r="AH86" s="782"/>
      <c r="AI86" s="782"/>
      <c r="AJ86" s="782"/>
      <c r="AK86" s="782"/>
      <c r="AL86" s="782"/>
      <c r="AM86" s="783"/>
    </row>
    <row r="88" spans="1:40" ht="21" customHeight="1" x14ac:dyDescent="0.15">
      <c r="A88" s="177" t="str">
        <f>IF(事前入力シート!$I$4="特定共同企業体",IF(U85="取得無し","不要",IF(OR(U88="○",U90="○"),"○",IF(AND(U88&lt;&gt;"",U90&lt;&gt;""),"○","未入力"))),"不要")</f>
        <v>不要</v>
      </c>
      <c r="C88" s="768" t="s">
        <v>302</v>
      </c>
      <c r="D88" s="768"/>
      <c r="E88" s="768"/>
      <c r="F88" s="768"/>
      <c r="G88" s="768"/>
      <c r="H88" s="768"/>
      <c r="I88" s="768"/>
      <c r="J88" s="768"/>
      <c r="K88" s="768"/>
      <c r="L88" s="768"/>
      <c r="M88" s="768"/>
      <c r="N88" s="768"/>
      <c r="O88" s="768"/>
      <c r="P88" s="768"/>
      <c r="Q88" s="768"/>
      <c r="R88" s="768"/>
      <c r="S88" s="768"/>
      <c r="T88" s="769"/>
      <c r="U88" s="770"/>
      <c r="V88" s="770"/>
      <c r="W88" s="770"/>
      <c r="X88" s="770"/>
      <c r="Y88" s="771" t="s">
        <v>94</v>
      </c>
      <c r="Z88" s="768"/>
      <c r="AA88" s="768"/>
      <c r="AB88" s="768"/>
      <c r="AC88" s="768"/>
      <c r="AD88" s="768"/>
      <c r="AE88" s="768"/>
      <c r="AF88" s="768"/>
      <c r="AG88" s="768"/>
      <c r="AH88" s="768"/>
      <c r="AI88" s="768"/>
      <c r="AJ88" s="768"/>
      <c r="AK88" s="768"/>
      <c r="AL88" s="768"/>
      <c r="AM88" s="768"/>
    </row>
    <row r="89" spans="1:40" ht="21" customHeight="1" x14ac:dyDescent="0.15">
      <c r="C89" s="768"/>
      <c r="D89" s="768"/>
      <c r="E89" s="768"/>
      <c r="F89" s="768"/>
      <c r="G89" s="768"/>
      <c r="H89" s="768"/>
      <c r="I89" s="768"/>
      <c r="J89" s="768"/>
      <c r="K89" s="768"/>
      <c r="L89" s="768"/>
      <c r="M89" s="768"/>
      <c r="N89" s="768"/>
      <c r="O89" s="768"/>
      <c r="P89" s="768"/>
      <c r="Q89" s="768"/>
      <c r="R89" s="768"/>
      <c r="S89" s="768"/>
      <c r="T89" s="769"/>
      <c r="U89" s="676"/>
      <c r="V89" s="676"/>
      <c r="W89" s="676"/>
      <c r="X89" s="676"/>
      <c r="Y89" s="772"/>
      <c r="Z89" s="773"/>
      <c r="AA89" s="773"/>
      <c r="AB89" s="773"/>
      <c r="AC89" s="773"/>
      <c r="AD89" s="773"/>
      <c r="AE89" s="773"/>
      <c r="AF89" s="773"/>
      <c r="AG89" s="773"/>
      <c r="AH89" s="773"/>
      <c r="AI89" s="773"/>
      <c r="AJ89" s="773"/>
      <c r="AK89" s="773"/>
      <c r="AL89" s="773"/>
      <c r="AM89" s="773"/>
    </row>
    <row r="90" spans="1:40" ht="21" customHeight="1" x14ac:dyDescent="0.15">
      <c r="A90" s="177" t="str">
        <f>IF(事前入力シート!$I$4="特定共同企業体",IF(U85="取得無し","不要",IF(OR(U88="○",U90="○"),"○",IF(AND(U88&lt;&gt;"",U90&lt;&gt;""),"○","未入力"))),"不要")</f>
        <v>不要</v>
      </c>
      <c r="C90" s="768"/>
      <c r="D90" s="768"/>
      <c r="E90" s="768"/>
      <c r="F90" s="768"/>
      <c r="G90" s="768"/>
      <c r="H90" s="768"/>
      <c r="I90" s="768"/>
      <c r="J90" s="768"/>
      <c r="K90" s="768"/>
      <c r="L90" s="768"/>
      <c r="M90" s="768"/>
      <c r="N90" s="768"/>
      <c r="O90" s="768"/>
      <c r="P90" s="768"/>
      <c r="Q90" s="768"/>
      <c r="R90" s="768"/>
      <c r="S90" s="768"/>
      <c r="T90" s="769"/>
      <c r="U90" s="684"/>
      <c r="V90" s="684"/>
      <c r="W90" s="684"/>
      <c r="X90" s="684"/>
      <c r="Y90" s="774" t="s">
        <v>95</v>
      </c>
      <c r="Z90" s="775"/>
      <c r="AA90" s="775"/>
      <c r="AB90" s="775"/>
      <c r="AC90" s="775"/>
      <c r="AD90" s="775"/>
      <c r="AE90" s="775"/>
      <c r="AF90" s="775"/>
      <c r="AG90" s="775"/>
      <c r="AH90" s="775"/>
      <c r="AI90" s="775"/>
      <c r="AJ90" s="775"/>
      <c r="AK90" s="775"/>
      <c r="AL90" s="775"/>
      <c r="AM90" s="775"/>
    </row>
    <row r="91" spans="1:40" ht="21" customHeight="1" x14ac:dyDescent="0.15">
      <c r="C91" s="768"/>
      <c r="D91" s="768"/>
      <c r="E91" s="768"/>
      <c r="F91" s="768"/>
      <c r="G91" s="768"/>
      <c r="H91" s="768"/>
      <c r="I91" s="768"/>
      <c r="J91" s="768"/>
      <c r="K91" s="768"/>
      <c r="L91" s="768"/>
      <c r="M91" s="768"/>
      <c r="N91" s="768"/>
      <c r="O91" s="768"/>
      <c r="P91" s="768"/>
      <c r="Q91" s="768"/>
      <c r="R91" s="768"/>
      <c r="S91" s="768"/>
      <c r="T91" s="769"/>
      <c r="U91" s="770"/>
      <c r="V91" s="770"/>
      <c r="W91" s="770"/>
      <c r="X91" s="770"/>
      <c r="Y91" s="771"/>
      <c r="Z91" s="768"/>
      <c r="AA91" s="768"/>
      <c r="AB91" s="768"/>
      <c r="AC91" s="768"/>
      <c r="AD91" s="768"/>
      <c r="AE91" s="768"/>
      <c r="AF91" s="768"/>
      <c r="AG91" s="768"/>
      <c r="AH91" s="768"/>
      <c r="AI91" s="768"/>
      <c r="AJ91" s="768"/>
      <c r="AK91" s="768"/>
      <c r="AL91" s="768"/>
      <c r="AM91" s="768"/>
    </row>
    <row r="92" spans="1:40" ht="21" customHeight="1" x14ac:dyDescent="0.15">
      <c r="A92" s="177" t="str">
        <f>IF(事前入力シート!$I$4="特定共同企業体",IF(U85="取得無し","不要",IF(OR(U92="○",U94="○"),"○",IF(AND(U92&lt;&gt;"",U94&lt;&gt;""),"○","未入力"))),"不要")</f>
        <v>不要</v>
      </c>
      <c r="C92" s="768" t="s">
        <v>92</v>
      </c>
      <c r="D92" s="768"/>
      <c r="E92" s="768"/>
      <c r="F92" s="768"/>
      <c r="G92" s="768"/>
      <c r="H92" s="768"/>
      <c r="I92" s="768"/>
      <c r="J92" s="768"/>
      <c r="K92" s="768"/>
      <c r="L92" s="768"/>
      <c r="M92" s="768"/>
      <c r="N92" s="768"/>
      <c r="O92" s="768"/>
      <c r="P92" s="768"/>
      <c r="Q92" s="768"/>
      <c r="R92" s="768"/>
      <c r="S92" s="768"/>
      <c r="T92" s="769"/>
      <c r="U92" s="770"/>
      <c r="V92" s="770"/>
      <c r="W92" s="770"/>
      <c r="X92" s="770"/>
      <c r="Y92" s="771" t="s">
        <v>94</v>
      </c>
      <c r="Z92" s="768"/>
      <c r="AA92" s="768"/>
      <c r="AB92" s="768"/>
      <c r="AC92" s="768"/>
      <c r="AD92" s="768"/>
      <c r="AE92" s="768"/>
      <c r="AF92" s="768"/>
      <c r="AG92" s="768"/>
      <c r="AH92" s="768"/>
      <c r="AI92" s="768"/>
      <c r="AJ92" s="768"/>
      <c r="AK92" s="768"/>
      <c r="AL92" s="768"/>
      <c r="AM92" s="768"/>
    </row>
    <row r="93" spans="1:40" ht="21" customHeight="1" x14ac:dyDescent="0.15">
      <c r="C93" s="768"/>
      <c r="D93" s="768"/>
      <c r="E93" s="768"/>
      <c r="F93" s="768"/>
      <c r="G93" s="768"/>
      <c r="H93" s="768"/>
      <c r="I93" s="768"/>
      <c r="J93" s="768"/>
      <c r="K93" s="768"/>
      <c r="L93" s="768"/>
      <c r="M93" s="768"/>
      <c r="N93" s="768"/>
      <c r="O93" s="768"/>
      <c r="P93" s="768"/>
      <c r="Q93" s="768"/>
      <c r="R93" s="768"/>
      <c r="S93" s="768"/>
      <c r="T93" s="769"/>
      <c r="U93" s="676"/>
      <c r="V93" s="676"/>
      <c r="W93" s="676"/>
      <c r="X93" s="676"/>
      <c r="Y93" s="772"/>
      <c r="Z93" s="773"/>
      <c r="AA93" s="773"/>
      <c r="AB93" s="773"/>
      <c r="AC93" s="773"/>
      <c r="AD93" s="773"/>
      <c r="AE93" s="773"/>
      <c r="AF93" s="773"/>
      <c r="AG93" s="773"/>
      <c r="AH93" s="773"/>
      <c r="AI93" s="773"/>
      <c r="AJ93" s="773"/>
      <c r="AK93" s="773"/>
      <c r="AL93" s="773"/>
      <c r="AM93" s="773"/>
    </row>
    <row r="94" spans="1:40" ht="21" customHeight="1" x14ac:dyDescent="0.15">
      <c r="A94" s="177" t="str">
        <f>IF(事前入力シート!$I$4="特定共同企業体",IF(U85="取得無し","不要",IF(OR(U92="○",U94="○"),"○",IF(AND(U92&lt;&gt;"",U94&lt;&gt;""),"○","未入力"))),"不要")</f>
        <v>不要</v>
      </c>
      <c r="C94" s="768"/>
      <c r="D94" s="768"/>
      <c r="E94" s="768"/>
      <c r="F94" s="768"/>
      <c r="G94" s="768"/>
      <c r="H94" s="768"/>
      <c r="I94" s="768"/>
      <c r="J94" s="768"/>
      <c r="K94" s="768"/>
      <c r="L94" s="768"/>
      <c r="M94" s="768"/>
      <c r="N94" s="768"/>
      <c r="O94" s="768"/>
      <c r="P94" s="768"/>
      <c r="Q94" s="768"/>
      <c r="R94" s="768"/>
      <c r="S94" s="768"/>
      <c r="T94" s="769"/>
      <c r="U94" s="684"/>
      <c r="V94" s="684"/>
      <c r="W94" s="684"/>
      <c r="X94" s="684"/>
      <c r="Y94" s="774" t="s">
        <v>95</v>
      </c>
      <c r="Z94" s="775"/>
      <c r="AA94" s="775"/>
      <c r="AB94" s="775"/>
      <c r="AC94" s="775"/>
      <c r="AD94" s="775"/>
      <c r="AE94" s="775"/>
      <c r="AF94" s="775"/>
      <c r="AG94" s="775"/>
      <c r="AH94" s="775"/>
      <c r="AI94" s="775"/>
      <c r="AJ94" s="775"/>
      <c r="AK94" s="775"/>
      <c r="AL94" s="775"/>
      <c r="AM94" s="775"/>
    </row>
    <row r="95" spans="1:40" ht="21" customHeight="1" x14ac:dyDescent="0.15">
      <c r="C95" s="768"/>
      <c r="D95" s="768"/>
      <c r="E95" s="768"/>
      <c r="F95" s="768"/>
      <c r="G95" s="768"/>
      <c r="H95" s="768"/>
      <c r="I95" s="768"/>
      <c r="J95" s="768"/>
      <c r="K95" s="768"/>
      <c r="L95" s="768"/>
      <c r="M95" s="768"/>
      <c r="N95" s="768"/>
      <c r="O95" s="768"/>
      <c r="P95" s="768"/>
      <c r="Q95" s="768"/>
      <c r="R95" s="768"/>
      <c r="S95" s="768"/>
      <c r="T95" s="769"/>
      <c r="U95" s="770"/>
      <c r="V95" s="770"/>
      <c r="W95" s="770"/>
      <c r="X95" s="770"/>
      <c r="Y95" s="771"/>
      <c r="Z95" s="768"/>
      <c r="AA95" s="768"/>
      <c r="AB95" s="768"/>
      <c r="AC95" s="768"/>
      <c r="AD95" s="768"/>
      <c r="AE95" s="768"/>
      <c r="AF95" s="768"/>
      <c r="AG95" s="768"/>
      <c r="AH95" s="768"/>
      <c r="AI95" s="768"/>
      <c r="AJ95" s="768"/>
      <c r="AK95" s="768"/>
      <c r="AL95" s="768"/>
      <c r="AM95" s="768"/>
    </row>
    <row r="96" spans="1:40" ht="21" customHeight="1" x14ac:dyDescent="0.15">
      <c r="A96" s="177" t="str">
        <f>IF(事前入力シート!$I$4="特定共同企業体",IF(U85="取得無し","不要",IF(OR(U96="○",U98="○"),"○",IF(AND(U96&lt;&gt;"",U98&lt;&gt;""),"○","未入力"))),"不要")</f>
        <v>不要</v>
      </c>
      <c r="C96" s="768" t="s">
        <v>93</v>
      </c>
      <c r="D96" s="768"/>
      <c r="E96" s="768"/>
      <c r="F96" s="768"/>
      <c r="G96" s="768"/>
      <c r="H96" s="768"/>
      <c r="I96" s="768"/>
      <c r="J96" s="768"/>
      <c r="K96" s="768"/>
      <c r="L96" s="768"/>
      <c r="M96" s="768"/>
      <c r="N96" s="768"/>
      <c r="O96" s="768"/>
      <c r="P96" s="768"/>
      <c r="Q96" s="768"/>
      <c r="R96" s="768"/>
      <c r="S96" s="768"/>
      <c r="T96" s="769"/>
      <c r="U96" s="770"/>
      <c r="V96" s="770"/>
      <c r="W96" s="770"/>
      <c r="X96" s="770"/>
      <c r="Y96" s="771" t="s">
        <v>94</v>
      </c>
      <c r="Z96" s="768"/>
      <c r="AA96" s="768"/>
      <c r="AB96" s="768"/>
      <c r="AC96" s="768"/>
      <c r="AD96" s="768"/>
      <c r="AE96" s="768"/>
      <c r="AF96" s="768"/>
      <c r="AG96" s="768"/>
      <c r="AH96" s="768"/>
      <c r="AI96" s="768"/>
      <c r="AJ96" s="768"/>
      <c r="AK96" s="768"/>
      <c r="AL96" s="768"/>
      <c r="AM96" s="768"/>
    </row>
    <row r="97" spans="1:40" ht="21" customHeight="1" x14ac:dyDescent="0.15">
      <c r="C97" s="768"/>
      <c r="D97" s="768"/>
      <c r="E97" s="768"/>
      <c r="F97" s="768"/>
      <c r="G97" s="768"/>
      <c r="H97" s="768"/>
      <c r="I97" s="768"/>
      <c r="J97" s="768"/>
      <c r="K97" s="768"/>
      <c r="L97" s="768"/>
      <c r="M97" s="768"/>
      <c r="N97" s="768"/>
      <c r="O97" s="768"/>
      <c r="P97" s="768"/>
      <c r="Q97" s="768"/>
      <c r="R97" s="768"/>
      <c r="S97" s="768"/>
      <c r="T97" s="769"/>
      <c r="U97" s="676"/>
      <c r="V97" s="676"/>
      <c r="W97" s="676"/>
      <c r="X97" s="676"/>
      <c r="Y97" s="772"/>
      <c r="Z97" s="773"/>
      <c r="AA97" s="773"/>
      <c r="AB97" s="773"/>
      <c r="AC97" s="773"/>
      <c r="AD97" s="773"/>
      <c r="AE97" s="773"/>
      <c r="AF97" s="773"/>
      <c r="AG97" s="773"/>
      <c r="AH97" s="773"/>
      <c r="AI97" s="773"/>
      <c r="AJ97" s="773"/>
      <c r="AK97" s="773"/>
      <c r="AL97" s="773"/>
      <c r="AM97" s="773"/>
    </row>
    <row r="98" spans="1:40" ht="21" customHeight="1" x14ac:dyDescent="0.15">
      <c r="A98" s="177" t="str">
        <f>IF(事前入力シート!$I$4="特定共同企業体",IF(U85="取得無し","不要",IF(OR(U96="○",U98="○"),"○",IF(AND(U96&lt;&gt;"",U98&lt;&gt;""),"○","未入力"))),"不要")</f>
        <v>不要</v>
      </c>
      <c r="C98" s="768"/>
      <c r="D98" s="768"/>
      <c r="E98" s="768"/>
      <c r="F98" s="768"/>
      <c r="G98" s="768"/>
      <c r="H98" s="768"/>
      <c r="I98" s="768"/>
      <c r="J98" s="768"/>
      <c r="K98" s="768"/>
      <c r="L98" s="768"/>
      <c r="M98" s="768"/>
      <c r="N98" s="768"/>
      <c r="O98" s="768"/>
      <c r="P98" s="768"/>
      <c r="Q98" s="768"/>
      <c r="R98" s="768"/>
      <c r="S98" s="768"/>
      <c r="T98" s="769"/>
      <c r="U98" s="684"/>
      <c r="V98" s="684"/>
      <c r="W98" s="684"/>
      <c r="X98" s="684"/>
      <c r="Y98" s="774" t="s">
        <v>95</v>
      </c>
      <c r="Z98" s="775"/>
      <c r="AA98" s="775"/>
      <c r="AB98" s="775"/>
      <c r="AC98" s="775"/>
      <c r="AD98" s="775"/>
      <c r="AE98" s="775"/>
      <c r="AF98" s="775"/>
      <c r="AG98" s="775"/>
      <c r="AH98" s="775"/>
      <c r="AI98" s="775"/>
      <c r="AJ98" s="775"/>
      <c r="AK98" s="775"/>
      <c r="AL98" s="775"/>
      <c r="AM98" s="775"/>
    </row>
    <row r="99" spans="1:40" ht="21" customHeight="1" x14ac:dyDescent="0.15">
      <c r="C99" s="768"/>
      <c r="D99" s="768"/>
      <c r="E99" s="768"/>
      <c r="F99" s="768"/>
      <c r="G99" s="768"/>
      <c r="H99" s="768"/>
      <c r="I99" s="768"/>
      <c r="J99" s="768"/>
      <c r="K99" s="768"/>
      <c r="L99" s="768"/>
      <c r="M99" s="768"/>
      <c r="N99" s="768"/>
      <c r="O99" s="768"/>
      <c r="P99" s="768"/>
      <c r="Q99" s="768"/>
      <c r="R99" s="768"/>
      <c r="S99" s="768"/>
      <c r="T99" s="769"/>
      <c r="U99" s="770"/>
      <c r="V99" s="770"/>
      <c r="W99" s="770"/>
      <c r="X99" s="770"/>
      <c r="Y99" s="771"/>
      <c r="Z99" s="768"/>
      <c r="AA99" s="768"/>
      <c r="AB99" s="768"/>
      <c r="AC99" s="768"/>
      <c r="AD99" s="768"/>
      <c r="AE99" s="768"/>
      <c r="AF99" s="768"/>
      <c r="AG99" s="768"/>
      <c r="AH99" s="768"/>
      <c r="AI99" s="768"/>
      <c r="AJ99" s="768"/>
      <c r="AK99" s="768"/>
      <c r="AL99" s="768"/>
      <c r="AM99" s="768"/>
    </row>
    <row r="100" spans="1:40" ht="5.25" customHeight="1" x14ac:dyDescent="0.15">
      <c r="B100" s="19"/>
      <c r="C100" s="66"/>
      <c r="D100" s="66"/>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32"/>
    </row>
    <row r="101" spans="1:40" ht="17.25" customHeight="1" x14ac:dyDescent="0.15">
      <c r="C101" s="784" t="s">
        <v>168</v>
      </c>
      <c r="D101" s="784"/>
      <c r="E101" s="785" t="s">
        <v>96</v>
      </c>
      <c r="F101" s="785"/>
      <c r="G101" s="785"/>
      <c r="H101" s="785"/>
      <c r="I101" s="785"/>
      <c r="J101" s="785"/>
      <c r="K101" s="785"/>
      <c r="L101" s="785"/>
      <c r="M101" s="785"/>
      <c r="N101" s="785"/>
      <c r="O101" s="785"/>
      <c r="P101" s="785"/>
      <c r="Q101" s="785"/>
      <c r="R101" s="785"/>
      <c r="S101" s="785"/>
      <c r="T101" s="785"/>
      <c r="U101" s="785"/>
      <c r="V101" s="785"/>
      <c r="W101" s="785"/>
      <c r="X101" s="785"/>
      <c r="Y101" s="785"/>
      <c r="Z101" s="785"/>
      <c r="AA101" s="785"/>
      <c r="AB101" s="785"/>
      <c r="AC101" s="785"/>
      <c r="AD101" s="785"/>
      <c r="AE101" s="785"/>
      <c r="AF101" s="785"/>
      <c r="AG101" s="785"/>
      <c r="AH101" s="785"/>
      <c r="AI101" s="785"/>
      <c r="AJ101" s="785"/>
      <c r="AK101" s="785"/>
      <c r="AL101" s="785"/>
      <c r="AM101" s="785"/>
      <c r="AN101" s="32"/>
    </row>
    <row r="102" spans="1:40" ht="21" customHeight="1" x14ac:dyDescent="0.15">
      <c r="B102" s="19"/>
      <c r="C102" s="784" t="s">
        <v>169</v>
      </c>
      <c r="D102" s="784"/>
      <c r="E102" s="785" t="s">
        <v>97</v>
      </c>
      <c r="F102" s="785"/>
      <c r="G102" s="785"/>
      <c r="H102" s="785"/>
      <c r="I102" s="785"/>
      <c r="J102" s="785"/>
      <c r="K102" s="785"/>
      <c r="L102" s="785"/>
      <c r="M102" s="785"/>
      <c r="N102" s="785"/>
      <c r="O102" s="785"/>
      <c r="P102" s="785"/>
      <c r="Q102" s="785"/>
      <c r="R102" s="785"/>
      <c r="S102" s="785"/>
      <c r="T102" s="785"/>
      <c r="U102" s="785"/>
      <c r="V102" s="785"/>
      <c r="W102" s="785"/>
      <c r="X102" s="785"/>
      <c r="Y102" s="785"/>
      <c r="Z102" s="785"/>
      <c r="AA102" s="785"/>
      <c r="AB102" s="785"/>
      <c r="AC102" s="785"/>
      <c r="AD102" s="785"/>
      <c r="AE102" s="785"/>
      <c r="AF102" s="785"/>
      <c r="AG102" s="785"/>
      <c r="AH102" s="785"/>
      <c r="AI102" s="785"/>
      <c r="AJ102" s="785"/>
      <c r="AK102" s="785"/>
      <c r="AL102" s="785"/>
      <c r="AM102" s="785"/>
      <c r="AN102" s="32"/>
    </row>
    <row r="103" spans="1:40" ht="21" customHeight="1" x14ac:dyDescent="0.15">
      <c r="B103" s="19"/>
      <c r="C103" s="66"/>
      <c r="D103" s="66"/>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32"/>
    </row>
    <row r="104" spans="1:40" ht="21" customHeight="1" x14ac:dyDescent="0.15">
      <c r="B104" s="19"/>
      <c r="C104" s="66"/>
      <c r="D104" s="66"/>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32"/>
    </row>
    <row r="105" spans="1:40" ht="21" customHeight="1" x14ac:dyDescent="0.15">
      <c r="B105" s="19"/>
      <c r="C105" s="66"/>
      <c r="D105" s="66"/>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32"/>
    </row>
    <row r="106" spans="1:40" ht="20.25" customHeight="1" x14ac:dyDescent="0.15">
      <c r="B106" s="19"/>
      <c r="C106" s="66"/>
      <c r="D106" s="66"/>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32"/>
    </row>
    <row r="107" spans="1:40" ht="20.25" customHeight="1" x14ac:dyDescent="0.15">
      <c r="B107" s="19"/>
      <c r="C107" s="66"/>
      <c r="D107" s="66"/>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32"/>
    </row>
    <row r="108" spans="1:40" ht="20.25" customHeight="1" x14ac:dyDescent="0.15">
      <c r="B108" s="19"/>
      <c r="C108" s="66"/>
      <c r="D108" s="66"/>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32"/>
    </row>
    <row r="109" spans="1:40" ht="20.25" customHeight="1" x14ac:dyDescent="0.15">
      <c r="B109" s="19"/>
      <c r="C109" s="66"/>
      <c r="D109" s="66"/>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32"/>
    </row>
    <row r="110" spans="1:40" ht="20.25" customHeight="1" x14ac:dyDescent="0.15">
      <c r="B110" s="19"/>
      <c r="C110" s="66"/>
      <c r="D110" s="66"/>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32"/>
    </row>
    <row r="111" spans="1:40" ht="20.25" customHeight="1" x14ac:dyDescent="0.15">
      <c r="B111" s="19"/>
      <c r="C111" s="66"/>
      <c r="D111" s="66"/>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32"/>
    </row>
    <row r="112" spans="1:40" ht="20.25" customHeight="1" x14ac:dyDescent="0.15">
      <c r="B112" s="19"/>
      <c r="C112" s="66"/>
      <c r="D112" s="66"/>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32"/>
    </row>
    <row r="113" spans="1:40" ht="20.25" customHeight="1" x14ac:dyDescent="0.15">
      <c r="C113" s="66"/>
      <c r="D113" s="66"/>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32"/>
    </row>
    <row r="114" spans="1:40" ht="20.25" customHeight="1" x14ac:dyDescent="0.15">
      <c r="C114" s="66"/>
      <c r="D114" s="66"/>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32"/>
    </row>
    <row r="115" spans="1:40" ht="20.25" customHeight="1" x14ac:dyDescent="0.15">
      <c r="C115" s="66"/>
      <c r="D115" s="66"/>
      <c r="E115" s="32"/>
      <c r="F115" s="32"/>
      <c r="G115" s="32"/>
      <c r="H115" s="32"/>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row>
    <row r="116" spans="1:40" ht="20.25" customHeight="1" x14ac:dyDescent="0.15"/>
    <row r="117" spans="1:40" ht="20.25" customHeight="1" x14ac:dyDescent="0.15"/>
    <row r="118" spans="1:40" ht="20.25" customHeight="1" x14ac:dyDescent="0.15"/>
    <row r="119" spans="1:40" ht="20.25" customHeight="1" x14ac:dyDescent="0.15">
      <c r="A119" s="176"/>
    </row>
    <row r="120" spans="1:40" ht="20.25" customHeight="1" x14ac:dyDescent="0.15"/>
    <row r="122" spans="1:40" ht="21" customHeight="1" x14ac:dyDescent="0.15">
      <c r="A122" s="177"/>
    </row>
  </sheetData>
  <sheetProtection sheet="1" selectLockedCells="1"/>
  <customSheetViews>
    <customSheetView guid="{1C967CD3-22AF-4928-9CB8-5279C2ED784C}" scale="70" showPageBreaks="1" showGridLines="0" printArea="1" view="pageBreakPreview">
      <selection activeCell="U5" sqref="U5:AM6"/>
      <pageMargins left="0.7" right="0.7" top="0.75" bottom="0.75" header="0.3" footer="0.3"/>
      <pageSetup paperSize="9" orientation="portrait" r:id="rId1"/>
    </customSheetView>
  </customSheetViews>
  <mergeCells count="69">
    <mergeCell ref="C102:D102"/>
    <mergeCell ref="E102:AM102"/>
    <mergeCell ref="C2:AM2"/>
    <mergeCell ref="C5:T6"/>
    <mergeCell ref="U5:AM6"/>
    <mergeCell ref="E22:AM22"/>
    <mergeCell ref="C22:D22"/>
    <mergeCell ref="C8:T11"/>
    <mergeCell ref="AE4:AM4"/>
    <mergeCell ref="Y16:AM17"/>
    <mergeCell ref="U18:X19"/>
    <mergeCell ref="Y18:AM19"/>
    <mergeCell ref="C101:D101"/>
    <mergeCell ref="E101:AM101"/>
    <mergeCell ref="C21:D21"/>
    <mergeCell ref="E21:AM21"/>
    <mergeCell ref="Y10:AM11"/>
    <mergeCell ref="Y8:AM9"/>
    <mergeCell ref="U10:X11"/>
    <mergeCell ref="U8:X9"/>
    <mergeCell ref="U12:X13"/>
    <mergeCell ref="Y12:AM13"/>
    <mergeCell ref="U14:X15"/>
    <mergeCell ref="Y14:AM15"/>
    <mergeCell ref="C12:T15"/>
    <mergeCell ref="C16:T19"/>
    <mergeCell ref="U16:X17"/>
    <mergeCell ref="C42:AM42"/>
    <mergeCell ref="AE44:AM44"/>
    <mergeCell ref="C45:T46"/>
    <mergeCell ref="U45:AM46"/>
    <mergeCell ref="C48:T51"/>
    <mergeCell ref="U48:X49"/>
    <mergeCell ref="Y48:AM49"/>
    <mergeCell ref="U50:X51"/>
    <mergeCell ref="Y50:AM51"/>
    <mergeCell ref="AE84:AM84"/>
    <mergeCell ref="C52:T55"/>
    <mergeCell ref="U52:X53"/>
    <mergeCell ref="Y52:AM53"/>
    <mergeCell ref="U54:X55"/>
    <mergeCell ref="Y54:AM55"/>
    <mergeCell ref="C56:T59"/>
    <mergeCell ref="U56:X57"/>
    <mergeCell ref="Y56:AM57"/>
    <mergeCell ref="U58:X59"/>
    <mergeCell ref="Y58:AM59"/>
    <mergeCell ref="C61:D61"/>
    <mergeCell ref="E61:AM61"/>
    <mergeCell ref="C62:D62"/>
    <mergeCell ref="E62:AM62"/>
    <mergeCell ref="C82:AM82"/>
    <mergeCell ref="C85:T86"/>
    <mergeCell ref="U85:AM86"/>
    <mergeCell ref="C88:T91"/>
    <mergeCell ref="U88:X89"/>
    <mergeCell ref="Y88:AM89"/>
    <mergeCell ref="U90:X91"/>
    <mergeCell ref="Y90:AM91"/>
    <mergeCell ref="C96:T99"/>
    <mergeCell ref="U96:X97"/>
    <mergeCell ref="Y96:AM97"/>
    <mergeCell ref="U98:X99"/>
    <mergeCell ref="Y98:AM99"/>
    <mergeCell ref="C92:T95"/>
    <mergeCell ref="U92:X93"/>
    <mergeCell ref="Y92:AM93"/>
    <mergeCell ref="U94:X95"/>
    <mergeCell ref="Y94:AM95"/>
  </mergeCells>
  <phoneticPr fontId="2"/>
  <conditionalFormatting sqref="C1:AM1048576">
    <cfRule type="expression" dxfId="136" priority="8" stopIfTrue="1">
      <formula>$A1="不要"</formula>
    </cfRule>
    <cfRule type="expression" dxfId="135" priority="15" stopIfTrue="1">
      <formula>$A1="○"</formula>
    </cfRule>
  </conditionalFormatting>
  <conditionalFormatting sqref="A1:A1048576">
    <cfRule type="expression" dxfId="134" priority="9" stopIfTrue="1">
      <formula>$A1="未入力"</formula>
    </cfRule>
  </conditionalFormatting>
  <dataValidations count="2">
    <dataValidation type="list" allowBlank="1" showInputMessage="1" showErrorMessage="1" sqref="U8:X19 U48:X59 U88:X99">
      <formula1>"○"</formula1>
    </dataValidation>
    <dataValidation type="list" allowBlank="1" showInputMessage="1" showErrorMessage="1" sqref="U5:AM6 U45:AM46 U85:AM86">
      <formula1>"取得有り,取得無し"</formula1>
    </dataValidation>
  </dataValidations>
  <pageMargins left="0.70866141732283472" right="0.70866141732283472" top="0.74803149606299213" bottom="0.74803149606299213" header="0.31496062992125984" footer="0.31496062992125984"/>
  <pageSetup paperSize="9" scale="97" orientation="portrait" r:id="rId2"/>
  <rowBreaks count="1" manualBreakCount="1">
    <brk id="40" min="1" max="39"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8" tint="0.79998168889431442"/>
  </sheetPr>
  <dimension ref="A1:BL159"/>
  <sheetViews>
    <sheetView showGridLines="0" view="pageBreakPreview" zoomScale="130" zoomScaleNormal="100" zoomScaleSheetLayoutView="130" workbookViewId="0">
      <selection activeCell="X11" sqref="X11:AM11"/>
    </sheetView>
  </sheetViews>
  <sheetFormatPr defaultColWidth="2.25" defaultRowHeight="21" customHeight="1" x14ac:dyDescent="0.15"/>
  <cols>
    <col min="1" max="1" width="8.5" style="58" bestFit="1" customWidth="1"/>
    <col min="2" max="2" width="2.25" style="35"/>
    <col min="3" max="3" width="3" style="35" bestFit="1" customWidth="1"/>
    <col min="4" max="63" width="2.25" style="35"/>
    <col min="65" max="16384" width="2.25" style="35"/>
  </cols>
  <sheetData>
    <row r="1" spans="1:56" ht="21" customHeight="1" x14ac:dyDescent="0.15">
      <c r="A1" s="180" t="str">
        <f>IF(発注者入力シート!$H$16="","",IF(COUNTIF(A4:A41,"未入力")&gt;=1,"未入力あり",""))</f>
        <v>未入力あり</v>
      </c>
      <c r="AN1" s="135" t="s">
        <v>98</v>
      </c>
      <c r="AO1" s="21"/>
      <c r="AP1" s="35" t="s">
        <v>242</v>
      </c>
      <c r="AZ1" s="21"/>
    </row>
    <row r="2" spans="1:56" ht="21" customHeight="1" x14ac:dyDescent="0.15">
      <c r="C2" s="703" t="s">
        <v>99</v>
      </c>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703"/>
      <c r="AE2" s="703"/>
      <c r="AF2" s="703"/>
      <c r="AG2" s="703"/>
      <c r="AH2" s="703"/>
      <c r="AI2" s="703"/>
      <c r="AJ2" s="703"/>
      <c r="AK2" s="703"/>
      <c r="AL2" s="703"/>
      <c r="AM2" s="703"/>
      <c r="AO2" s="21"/>
      <c r="AZ2" s="21"/>
    </row>
    <row r="3" spans="1:56" ht="21" customHeight="1" thickBot="1" x14ac:dyDescent="0.2">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row>
    <row r="4" spans="1:56" ht="21" customHeight="1" x14ac:dyDescent="0.15">
      <c r="A4" s="177" t="str">
        <f>IF(Q4&lt;&gt;"","○","未入力")</f>
        <v>未入力</v>
      </c>
      <c r="C4" s="828" t="s">
        <v>213</v>
      </c>
      <c r="D4" s="829"/>
      <c r="E4" s="829"/>
      <c r="F4" s="829"/>
      <c r="G4" s="829"/>
      <c r="H4" s="829"/>
      <c r="I4" s="829"/>
      <c r="J4" s="829"/>
      <c r="K4" s="829"/>
      <c r="L4" s="829"/>
      <c r="M4" s="829"/>
      <c r="N4" s="829"/>
      <c r="O4" s="829"/>
      <c r="P4" s="829"/>
      <c r="Q4" s="778"/>
      <c r="R4" s="779"/>
      <c r="S4" s="779"/>
      <c r="T4" s="779"/>
      <c r="U4" s="779"/>
      <c r="V4" s="779"/>
      <c r="W4" s="779"/>
      <c r="X4" s="779"/>
      <c r="Y4" s="779"/>
      <c r="Z4" s="779"/>
      <c r="AA4" s="779"/>
      <c r="AB4" s="779"/>
      <c r="AC4" s="779"/>
      <c r="AD4" s="779"/>
      <c r="AE4" s="779"/>
      <c r="AF4" s="779"/>
      <c r="AG4" s="779"/>
      <c r="AH4" s="779"/>
      <c r="AI4" s="779"/>
      <c r="AJ4" s="779"/>
      <c r="AK4" s="779"/>
      <c r="AL4" s="779"/>
      <c r="AM4" s="780"/>
    </row>
    <row r="5" spans="1:56" ht="21" customHeight="1" x14ac:dyDescent="0.15">
      <c r="C5" s="830"/>
      <c r="D5" s="831"/>
      <c r="E5" s="831"/>
      <c r="F5" s="831"/>
      <c r="G5" s="831"/>
      <c r="H5" s="831"/>
      <c r="I5" s="831"/>
      <c r="J5" s="831"/>
      <c r="K5" s="831"/>
      <c r="L5" s="831"/>
      <c r="M5" s="831"/>
      <c r="N5" s="831"/>
      <c r="O5" s="831"/>
      <c r="P5" s="831"/>
      <c r="Q5" s="826"/>
      <c r="R5" s="702"/>
      <c r="S5" s="702"/>
      <c r="T5" s="702"/>
      <c r="U5" s="702"/>
      <c r="V5" s="702"/>
      <c r="W5" s="702"/>
      <c r="X5" s="702"/>
      <c r="Y5" s="702"/>
      <c r="Z5" s="702"/>
      <c r="AA5" s="702"/>
      <c r="AB5" s="702"/>
      <c r="AC5" s="702"/>
      <c r="AD5" s="702"/>
      <c r="AE5" s="702"/>
      <c r="AF5" s="702"/>
      <c r="AG5" s="702"/>
      <c r="AH5" s="702"/>
      <c r="AI5" s="702"/>
      <c r="AJ5" s="702"/>
      <c r="AK5" s="702"/>
      <c r="AL5" s="702"/>
      <c r="AM5" s="827"/>
    </row>
    <row r="6" spans="1:56" ht="21" customHeight="1" x14ac:dyDescent="0.15">
      <c r="A6" s="58" t="str">
        <f>IF(AND(X6&lt;&gt;"",AB6&lt;&gt;"",AF6&lt;&gt;""),"○","未入力")</f>
        <v>未入力</v>
      </c>
      <c r="C6" s="832" t="s">
        <v>100</v>
      </c>
      <c r="D6" s="833"/>
      <c r="E6" s="833"/>
      <c r="F6" s="833"/>
      <c r="G6" s="833"/>
      <c r="H6" s="833"/>
      <c r="I6" s="833"/>
      <c r="J6" s="833"/>
      <c r="K6" s="833"/>
      <c r="L6" s="833"/>
      <c r="M6" s="833"/>
      <c r="N6" s="833"/>
      <c r="O6" s="833"/>
      <c r="P6" s="833"/>
      <c r="Q6" s="870"/>
      <c r="R6" s="871"/>
      <c r="S6" s="871"/>
      <c r="T6" s="871"/>
      <c r="U6" s="841" t="s">
        <v>37</v>
      </c>
      <c r="V6" s="841"/>
      <c r="W6" s="841"/>
      <c r="X6" s="844"/>
      <c r="Y6" s="844"/>
      <c r="Z6" s="845" t="s">
        <v>36</v>
      </c>
      <c r="AA6" s="845"/>
      <c r="AB6" s="844"/>
      <c r="AC6" s="844"/>
      <c r="AD6" s="845" t="s">
        <v>78</v>
      </c>
      <c r="AE6" s="845"/>
      <c r="AF6" s="844"/>
      <c r="AG6" s="844"/>
      <c r="AH6" s="845" t="s">
        <v>79</v>
      </c>
      <c r="AI6" s="845"/>
      <c r="AJ6" s="842"/>
      <c r="AK6" s="842"/>
      <c r="AL6" s="842"/>
      <c r="AM6" s="843"/>
    </row>
    <row r="7" spans="1:56" ht="21" customHeight="1" x14ac:dyDescent="0.15">
      <c r="A7" s="58" t="str">
        <f>IF(Q7&lt;&gt;"","○","未入力")</f>
        <v>未入力</v>
      </c>
      <c r="C7" s="828" t="s">
        <v>214</v>
      </c>
      <c r="D7" s="829"/>
      <c r="E7" s="829"/>
      <c r="F7" s="829"/>
      <c r="G7" s="829"/>
      <c r="H7" s="829"/>
      <c r="I7" s="829"/>
      <c r="J7" s="829"/>
      <c r="K7" s="829"/>
      <c r="L7" s="829"/>
      <c r="M7" s="829"/>
      <c r="N7" s="829"/>
      <c r="O7" s="829"/>
      <c r="P7" s="829"/>
      <c r="Q7" s="836"/>
      <c r="R7" s="742"/>
      <c r="S7" s="742"/>
      <c r="T7" s="742"/>
      <c r="U7" s="742"/>
      <c r="V7" s="742"/>
      <c r="W7" s="742"/>
      <c r="X7" s="742"/>
      <c r="Y7" s="742"/>
      <c r="Z7" s="742"/>
      <c r="AA7" s="742"/>
      <c r="AB7" s="742"/>
      <c r="AC7" s="742"/>
      <c r="AD7" s="742"/>
      <c r="AE7" s="742"/>
      <c r="AF7" s="742"/>
      <c r="AG7" s="742"/>
      <c r="AH7" s="742"/>
      <c r="AI7" s="742"/>
      <c r="AJ7" s="742"/>
      <c r="AK7" s="742"/>
      <c r="AL7" s="742"/>
      <c r="AM7" s="837"/>
    </row>
    <row r="8" spans="1:56" ht="21" customHeight="1" x14ac:dyDescent="0.15">
      <c r="C8" s="830"/>
      <c r="D8" s="831"/>
      <c r="E8" s="831"/>
      <c r="F8" s="831"/>
      <c r="G8" s="831"/>
      <c r="H8" s="831"/>
      <c r="I8" s="831"/>
      <c r="J8" s="831"/>
      <c r="K8" s="831"/>
      <c r="L8" s="831"/>
      <c r="M8" s="831"/>
      <c r="N8" s="831"/>
      <c r="O8" s="831"/>
      <c r="P8" s="831"/>
      <c r="Q8" s="838"/>
      <c r="R8" s="839"/>
      <c r="S8" s="839"/>
      <c r="T8" s="745"/>
      <c r="U8" s="745"/>
      <c r="V8" s="745"/>
      <c r="W8" s="745"/>
      <c r="X8" s="745"/>
      <c r="Y8" s="745"/>
      <c r="Z8" s="745"/>
      <c r="AA8" s="745"/>
      <c r="AB8" s="745"/>
      <c r="AC8" s="745"/>
      <c r="AD8" s="745"/>
      <c r="AE8" s="745"/>
      <c r="AF8" s="745"/>
      <c r="AG8" s="745"/>
      <c r="AH8" s="745"/>
      <c r="AI8" s="745"/>
      <c r="AJ8" s="745"/>
      <c r="AK8" s="745"/>
      <c r="AL8" s="745"/>
      <c r="AM8" s="840"/>
    </row>
    <row r="9" spans="1:56" ht="21" customHeight="1" x14ac:dyDescent="0.15">
      <c r="A9" s="58" t="str">
        <f>IF(OR(Q10="○",Q11="○"),"○",IF(AND(Q9&lt;&gt;"",X9&lt;&gt;""),"○","未入力"))</f>
        <v>未入力</v>
      </c>
      <c r="C9" s="835" t="s">
        <v>218</v>
      </c>
      <c r="D9" s="694"/>
      <c r="E9" s="695"/>
      <c r="F9" s="557" t="s">
        <v>215</v>
      </c>
      <c r="G9" s="834"/>
      <c r="H9" s="834"/>
      <c r="I9" s="834"/>
      <c r="J9" s="834"/>
      <c r="K9" s="834"/>
      <c r="L9" s="834"/>
      <c r="M9" s="834"/>
      <c r="N9" s="834"/>
      <c r="O9" s="834"/>
      <c r="P9" s="834"/>
      <c r="Q9" s="826"/>
      <c r="R9" s="702"/>
      <c r="S9" s="872"/>
      <c r="T9" s="859" t="s">
        <v>216</v>
      </c>
      <c r="U9" s="860"/>
      <c r="V9" s="860"/>
      <c r="W9" s="861"/>
      <c r="X9" s="865"/>
      <c r="Y9" s="702"/>
      <c r="Z9" s="702"/>
      <c r="AA9" s="702"/>
      <c r="AB9" s="702"/>
      <c r="AC9" s="702"/>
      <c r="AD9" s="702"/>
      <c r="AE9" s="702"/>
      <c r="AF9" s="702"/>
      <c r="AG9" s="702"/>
      <c r="AH9" s="702"/>
      <c r="AI9" s="702"/>
      <c r="AJ9" s="702"/>
      <c r="AK9" s="702"/>
      <c r="AL9" s="702"/>
      <c r="AM9" s="827"/>
    </row>
    <row r="10" spans="1:56" ht="21" customHeight="1" x14ac:dyDescent="0.15">
      <c r="A10" s="58" t="str">
        <f>IF(OR(Q9="○",Q11="○"),"○",IF(Q10&lt;&gt;"","○","未入力"))</f>
        <v>未入力</v>
      </c>
      <c r="C10" s="696"/>
      <c r="D10" s="697"/>
      <c r="E10" s="698"/>
      <c r="F10" s="557" t="s">
        <v>230</v>
      </c>
      <c r="G10" s="834"/>
      <c r="H10" s="834"/>
      <c r="I10" s="834"/>
      <c r="J10" s="834"/>
      <c r="K10" s="834"/>
      <c r="L10" s="834"/>
      <c r="M10" s="834"/>
      <c r="N10" s="834"/>
      <c r="O10" s="834"/>
      <c r="P10" s="834"/>
      <c r="Q10" s="826"/>
      <c r="R10" s="702"/>
      <c r="S10" s="873"/>
      <c r="T10" s="867"/>
      <c r="U10" s="868"/>
      <c r="V10" s="868"/>
      <c r="W10" s="868"/>
      <c r="X10" s="868"/>
      <c r="Y10" s="868"/>
      <c r="Z10" s="868"/>
      <c r="AA10" s="868"/>
      <c r="AB10" s="868"/>
      <c r="AC10" s="868"/>
      <c r="AD10" s="868"/>
      <c r="AE10" s="868"/>
      <c r="AF10" s="868"/>
      <c r="AG10" s="868"/>
      <c r="AH10" s="868"/>
      <c r="AI10" s="868"/>
      <c r="AJ10" s="868"/>
      <c r="AK10" s="868"/>
      <c r="AL10" s="868"/>
      <c r="AM10" s="869"/>
    </row>
    <row r="11" spans="1:56" ht="21" customHeight="1" thickBot="1" x14ac:dyDescent="0.2">
      <c r="A11" s="58" t="str">
        <f>IF(OR(Q9="○",Q10="○"),"○",IF(AND(Q11&lt;&gt;"",X11&lt;&gt;""),"○","未入力"))</f>
        <v>未入力</v>
      </c>
      <c r="C11" s="699"/>
      <c r="D11" s="700"/>
      <c r="E11" s="701"/>
      <c r="F11" s="557" t="s">
        <v>231</v>
      </c>
      <c r="G11" s="834"/>
      <c r="H11" s="834"/>
      <c r="I11" s="834"/>
      <c r="J11" s="834"/>
      <c r="K11" s="834"/>
      <c r="L11" s="834"/>
      <c r="M11" s="834"/>
      <c r="N11" s="834"/>
      <c r="O11" s="834"/>
      <c r="P11" s="834"/>
      <c r="Q11" s="781"/>
      <c r="R11" s="782"/>
      <c r="S11" s="858"/>
      <c r="T11" s="862" t="s">
        <v>217</v>
      </c>
      <c r="U11" s="863"/>
      <c r="V11" s="863"/>
      <c r="W11" s="864"/>
      <c r="X11" s="866"/>
      <c r="Y11" s="782"/>
      <c r="Z11" s="782"/>
      <c r="AA11" s="782"/>
      <c r="AB11" s="782"/>
      <c r="AC11" s="782"/>
      <c r="AD11" s="782"/>
      <c r="AE11" s="782"/>
      <c r="AF11" s="782"/>
      <c r="AG11" s="782"/>
      <c r="AH11" s="782"/>
      <c r="AI11" s="782"/>
      <c r="AJ11" s="782"/>
      <c r="AK11" s="782"/>
      <c r="AL11" s="782"/>
      <c r="AM11" s="783"/>
      <c r="BD11" s="158"/>
    </row>
    <row r="12" spans="1:56" ht="6" customHeight="1" x14ac:dyDescent="0.15">
      <c r="C12" s="160" t="str">
        <f>IF(U13="実績有り",IF(OR(Q15="",Q16="",Q17="",Q18="",S19="",V19="",Y19="",AE19="",,AH19="",AK19="",Q22="",F23="※工事概要は、同種工事の要件を満たすことが分かるように記入してください。(入力時にこの文章は削除してください。)",F23=""),"注意！未入力の箇所があります。再度確認してください。",""),"")</f>
        <v/>
      </c>
      <c r="D12" s="47"/>
      <c r="E12" s="47"/>
      <c r="F12" s="47"/>
      <c r="G12" s="47"/>
      <c r="H12" s="47"/>
      <c r="I12" s="47"/>
      <c r="J12" s="47"/>
      <c r="K12" s="47"/>
      <c r="L12" s="47"/>
      <c r="M12" s="47"/>
      <c r="N12" s="47"/>
      <c r="O12" s="47"/>
      <c r="P12" s="47"/>
      <c r="R12" s="47"/>
      <c r="S12" s="47"/>
      <c r="T12" s="47"/>
      <c r="U12" s="47"/>
      <c r="V12" s="47"/>
      <c r="W12" s="47"/>
      <c r="X12" s="47"/>
      <c r="Y12" s="47"/>
      <c r="Z12" s="47"/>
      <c r="AA12" s="47"/>
      <c r="AB12" s="47"/>
      <c r="AC12" s="47"/>
      <c r="AD12" s="47"/>
      <c r="AE12" s="47"/>
      <c r="AF12" s="47"/>
      <c r="AG12" s="47"/>
      <c r="AH12" s="47"/>
      <c r="AI12" s="47"/>
      <c r="AJ12" s="47"/>
      <c r="AK12" s="47"/>
      <c r="AL12" s="47"/>
      <c r="AM12" s="47"/>
      <c r="AN12" s="42"/>
      <c r="BD12" s="159"/>
    </row>
    <row r="13" spans="1:56" ht="21" customHeight="1" x14ac:dyDescent="0.15">
      <c r="C13" s="818" t="s">
        <v>113</v>
      </c>
      <c r="D13" s="818"/>
      <c r="E13" s="818"/>
      <c r="F13" s="818"/>
      <c r="G13" s="818"/>
      <c r="H13" s="818"/>
      <c r="I13" s="818"/>
      <c r="J13" s="818"/>
      <c r="K13" s="818"/>
      <c r="L13" s="818"/>
      <c r="M13" s="818"/>
      <c r="N13" s="818"/>
      <c r="O13" s="818"/>
      <c r="P13" s="818"/>
      <c r="Q13" s="818"/>
      <c r="R13" s="818"/>
      <c r="S13" s="818"/>
      <c r="T13" s="819"/>
      <c r="U13" s="820"/>
      <c r="V13" s="820"/>
      <c r="W13" s="820"/>
      <c r="X13" s="820"/>
      <c r="Y13" s="820"/>
      <c r="Z13" s="820"/>
      <c r="AA13" s="820"/>
      <c r="AB13" s="820"/>
      <c r="AC13" s="820"/>
      <c r="AD13" s="820"/>
      <c r="AE13" s="820"/>
      <c r="AF13" s="820"/>
      <c r="AG13" s="820"/>
      <c r="AH13" s="820"/>
      <c r="AI13" s="820"/>
      <c r="AJ13" s="820"/>
      <c r="AK13" s="820"/>
      <c r="AL13" s="820"/>
      <c r="AM13" s="820"/>
      <c r="BD13" s="159"/>
    </row>
    <row r="14" spans="1:56" ht="21" customHeight="1" x14ac:dyDescent="0.15">
      <c r="C14" s="818"/>
      <c r="D14" s="818"/>
      <c r="E14" s="818"/>
      <c r="F14" s="818"/>
      <c r="G14" s="818"/>
      <c r="H14" s="818"/>
      <c r="I14" s="818"/>
      <c r="J14" s="818"/>
      <c r="K14" s="818"/>
      <c r="L14" s="818"/>
      <c r="M14" s="818"/>
      <c r="N14" s="818"/>
      <c r="O14" s="818"/>
      <c r="P14" s="818"/>
      <c r="Q14" s="818"/>
      <c r="R14" s="818"/>
      <c r="S14" s="818"/>
      <c r="T14" s="819"/>
      <c r="U14" s="820"/>
      <c r="V14" s="820"/>
      <c r="W14" s="820"/>
      <c r="X14" s="820"/>
      <c r="Y14" s="820"/>
      <c r="Z14" s="820"/>
      <c r="AA14" s="820"/>
      <c r="AB14" s="820"/>
      <c r="AC14" s="820"/>
      <c r="AD14" s="820"/>
      <c r="AE14" s="820"/>
      <c r="AF14" s="820"/>
      <c r="AG14" s="820"/>
      <c r="AH14" s="820"/>
      <c r="AI14" s="820"/>
      <c r="AJ14" s="820"/>
      <c r="AK14" s="820"/>
      <c r="AL14" s="820"/>
      <c r="AM14" s="820"/>
      <c r="BD14" s="159"/>
    </row>
    <row r="15" spans="1:56" ht="21" customHeight="1" x14ac:dyDescent="0.15">
      <c r="C15" s="821" t="s">
        <v>102</v>
      </c>
      <c r="D15" s="822"/>
      <c r="E15" s="823"/>
      <c r="F15" s="824" t="s">
        <v>47</v>
      </c>
      <c r="G15" s="824"/>
      <c r="H15" s="824"/>
      <c r="I15" s="824"/>
      <c r="J15" s="824"/>
      <c r="K15" s="824"/>
      <c r="L15" s="824"/>
      <c r="M15" s="824"/>
      <c r="N15" s="824"/>
      <c r="O15" s="824"/>
      <c r="P15" s="824"/>
      <c r="Q15" s="825"/>
      <c r="R15" s="825"/>
      <c r="S15" s="825"/>
      <c r="T15" s="825"/>
      <c r="U15" s="825"/>
      <c r="V15" s="825"/>
      <c r="W15" s="825"/>
      <c r="X15" s="825"/>
      <c r="Y15" s="825"/>
      <c r="Z15" s="825"/>
      <c r="AA15" s="825"/>
      <c r="AB15" s="825"/>
      <c r="AC15" s="825"/>
      <c r="AD15" s="825"/>
      <c r="AE15" s="825"/>
      <c r="AF15" s="825"/>
      <c r="AG15" s="825"/>
      <c r="AH15" s="825"/>
      <c r="AI15" s="825"/>
      <c r="AJ15" s="825"/>
      <c r="AK15" s="825"/>
      <c r="AL15" s="825"/>
      <c r="AM15" s="825"/>
    </row>
    <row r="16" spans="1:56" ht="21" customHeight="1" x14ac:dyDescent="0.15">
      <c r="C16" s="821"/>
      <c r="D16" s="822"/>
      <c r="E16" s="823"/>
      <c r="F16" s="799" t="s">
        <v>64</v>
      </c>
      <c r="G16" s="799"/>
      <c r="H16" s="799"/>
      <c r="I16" s="799"/>
      <c r="J16" s="799"/>
      <c r="K16" s="799"/>
      <c r="L16" s="799"/>
      <c r="M16" s="799"/>
      <c r="N16" s="799"/>
      <c r="O16" s="799"/>
      <c r="P16" s="799"/>
      <c r="Q16" s="801"/>
      <c r="R16" s="801"/>
      <c r="S16" s="801"/>
      <c r="T16" s="801"/>
      <c r="U16" s="801"/>
      <c r="V16" s="801"/>
      <c r="W16" s="801"/>
      <c r="X16" s="801"/>
      <c r="Y16" s="801"/>
      <c r="Z16" s="801"/>
      <c r="AA16" s="801"/>
      <c r="AB16" s="801"/>
      <c r="AC16" s="801"/>
      <c r="AD16" s="801"/>
      <c r="AE16" s="801"/>
      <c r="AF16" s="801"/>
      <c r="AG16" s="801"/>
      <c r="AH16" s="801"/>
      <c r="AI16" s="801"/>
      <c r="AJ16" s="801"/>
      <c r="AK16" s="801"/>
      <c r="AL16" s="801"/>
      <c r="AM16" s="801"/>
    </row>
    <row r="17" spans="1:56" ht="21" customHeight="1" x14ac:dyDescent="0.15">
      <c r="C17" s="821"/>
      <c r="D17" s="822"/>
      <c r="E17" s="823"/>
      <c r="F17" s="799" t="s">
        <v>65</v>
      </c>
      <c r="G17" s="799"/>
      <c r="H17" s="799"/>
      <c r="I17" s="799"/>
      <c r="J17" s="799"/>
      <c r="K17" s="799"/>
      <c r="L17" s="799"/>
      <c r="M17" s="799"/>
      <c r="N17" s="799"/>
      <c r="O17" s="799"/>
      <c r="P17" s="799"/>
      <c r="Q17" s="801"/>
      <c r="R17" s="801"/>
      <c r="S17" s="801"/>
      <c r="T17" s="801"/>
      <c r="U17" s="801"/>
      <c r="V17" s="801"/>
      <c r="W17" s="801"/>
      <c r="X17" s="801"/>
      <c r="Y17" s="801"/>
      <c r="Z17" s="801"/>
      <c r="AA17" s="801"/>
      <c r="AB17" s="801"/>
      <c r="AC17" s="801"/>
      <c r="AD17" s="801"/>
      <c r="AE17" s="801"/>
      <c r="AF17" s="801"/>
      <c r="AG17" s="801"/>
      <c r="AH17" s="801"/>
      <c r="AI17" s="801"/>
      <c r="AJ17" s="801"/>
      <c r="AK17" s="801"/>
      <c r="AL17" s="801"/>
      <c r="AM17" s="801"/>
    </row>
    <row r="18" spans="1:56" ht="21" customHeight="1" x14ac:dyDescent="0.15">
      <c r="C18" s="821"/>
      <c r="D18" s="822"/>
      <c r="E18" s="823"/>
      <c r="F18" s="799" t="s">
        <v>66</v>
      </c>
      <c r="G18" s="799"/>
      <c r="H18" s="799"/>
      <c r="I18" s="799"/>
      <c r="J18" s="799"/>
      <c r="K18" s="799"/>
      <c r="L18" s="799"/>
      <c r="M18" s="799"/>
      <c r="N18" s="799"/>
      <c r="O18" s="799"/>
      <c r="P18" s="799"/>
      <c r="Q18" s="817"/>
      <c r="R18" s="817"/>
      <c r="S18" s="817"/>
      <c r="T18" s="817"/>
      <c r="U18" s="817"/>
      <c r="V18" s="817"/>
      <c r="W18" s="817"/>
      <c r="X18" s="817"/>
      <c r="Y18" s="817"/>
      <c r="Z18" s="817"/>
      <c r="AA18" s="817"/>
      <c r="AB18" s="817"/>
      <c r="AC18" s="817"/>
      <c r="AD18" s="817"/>
      <c r="AE18" s="817"/>
      <c r="AF18" s="817"/>
      <c r="AG18" s="817"/>
      <c r="AH18" s="817"/>
      <c r="AI18" s="817"/>
      <c r="AJ18" s="817"/>
      <c r="AK18" s="817"/>
      <c r="AL18" s="817"/>
      <c r="AM18" s="817"/>
    </row>
    <row r="19" spans="1:56" ht="21" customHeight="1" x14ac:dyDescent="0.15">
      <c r="C19" s="821"/>
      <c r="D19" s="822"/>
      <c r="E19" s="823"/>
      <c r="F19" s="799" t="s">
        <v>67</v>
      </c>
      <c r="G19" s="799"/>
      <c r="H19" s="799"/>
      <c r="I19" s="799"/>
      <c r="J19" s="799"/>
      <c r="K19" s="799"/>
      <c r="L19" s="799"/>
      <c r="M19" s="799"/>
      <c r="N19" s="799"/>
      <c r="O19" s="799"/>
      <c r="P19" s="800"/>
      <c r="Q19" s="794" t="s">
        <v>37</v>
      </c>
      <c r="R19" s="795"/>
      <c r="S19" s="788"/>
      <c r="T19" s="788"/>
      <c r="U19" s="395" t="s">
        <v>36</v>
      </c>
      <c r="V19" s="788"/>
      <c r="W19" s="788"/>
      <c r="X19" s="395" t="s">
        <v>78</v>
      </c>
      <c r="Y19" s="788"/>
      <c r="Z19" s="788"/>
      <c r="AA19" s="395" t="s">
        <v>79</v>
      </c>
      <c r="AB19" s="395" t="s">
        <v>80</v>
      </c>
      <c r="AC19" s="795" t="s">
        <v>37</v>
      </c>
      <c r="AD19" s="795"/>
      <c r="AE19" s="788"/>
      <c r="AF19" s="788"/>
      <c r="AG19" s="395" t="s">
        <v>36</v>
      </c>
      <c r="AH19" s="788"/>
      <c r="AI19" s="788"/>
      <c r="AJ19" s="395" t="s">
        <v>78</v>
      </c>
      <c r="AK19" s="788"/>
      <c r="AL19" s="788"/>
      <c r="AM19" s="396" t="s">
        <v>79</v>
      </c>
    </row>
    <row r="20" spans="1:56" ht="21" customHeight="1" x14ac:dyDescent="0.15">
      <c r="C20" s="821"/>
      <c r="D20" s="822"/>
      <c r="E20" s="823"/>
      <c r="F20" s="799" t="s">
        <v>111</v>
      </c>
      <c r="G20" s="799"/>
      <c r="H20" s="799"/>
      <c r="I20" s="799"/>
      <c r="J20" s="799"/>
      <c r="K20" s="799"/>
      <c r="L20" s="799"/>
      <c r="M20" s="799"/>
      <c r="N20" s="799"/>
      <c r="O20" s="799"/>
      <c r="P20" s="800"/>
      <c r="Q20" s="794" t="s">
        <v>37</v>
      </c>
      <c r="R20" s="795"/>
      <c r="S20" s="788"/>
      <c r="T20" s="788"/>
      <c r="U20" s="395" t="s">
        <v>36</v>
      </c>
      <c r="V20" s="788"/>
      <c r="W20" s="788"/>
      <c r="X20" s="395" t="s">
        <v>78</v>
      </c>
      <c r="Y20" s="788"/>
      <c r="Z20" s="788"/>
      <c r="AA20" s="395" t="s">
        <v>79</v>
      </c>
      <c r="AB20" s="395" t="s">
        <v>80</v>
      </c>
      <c r="AC20" s="795" t="s">
        <v>37</v>
      </c>
      <c r="AD20" s="795"/>
      <c r="AE20" s="788"/>
      <c r="AF20" s="788"/>
      <c r="AG20" s="395" t="s">
        <v>36</v>
      </c>
      <c r="AH20" s="788"/>
      <c r="AI20" s="788"/>
      <c r="AJ20" s="395" t="s">
        <v>78</v>
      </c>
      <c r="AK20" s="788"/>
      <c r="AL20" s="788"/>
      <c r="AM20" s="396" t="s">
        <v>79</v>
      </c>
      <c r="AN20" s="161"/>
    </row>
    <row r="21" spans="1:56" ht="21" customHeight="1" x14ac:dyDescent="0.15">
      <c r="C21" s="821"/>
      <c r="D21" s="822"/>
      <c r="E21" s="823"/>
      <c r="F21" s="799" t="s">
        <v>68</v>
      </c>
      <c r="G21" s="799"/>
      <c r="H21" s="799"/>
      <c r="I21" s="799"/>
      <c r="J21" s="799"/>
      <c r="K21" s="799"/>
      <c r="L21" s="799"/>
      <c r="M21" s="799"/>
      <c r="N21" s="799"/>
      <c r="O21" s="799"/>
      <c r="P21" s="799"/>
      <c r="Q21" s="801"/>
      <c r="R21" s="801"/>
      <c r="S21" s="801"/>
      <c r="T21" s="801"/>
      <c r="U21" s="801"/>
      <c r="V21" s="801"/>
      <c r="W21" s="801"/>
      <c r="X21" s="801"/>
      <c r="Y21" s="801"/>
      <c r="Z21" s="801"/>
      <c r="AA21" s="801"/>
      <c r="AB21" s="801"/>
      <c r="AC21" s="801"/>
      <c r="AD21" s="801"/>
      <c r="AE21" s="801"/>
      <c r="AF21" s="801"/>
      <c r="AG21" s="801"/>
      <c r="AH21" s="801"/>
      <c r="AI21" s="801"/>
      <c r="AJ21" s="801"/>
      <c r="AK21" s="801"/>
      <c r="AL21" s="801"/>
      <c r="AM21" s="801"/>
    </row>
    <row r="22" spans="1:56" ht="21" customHeight="1" x14ac:dyDescent="0.15">
      <c r="C22" s="821"/>
      <c r="D22" s="822"/>
      <c r="E22" s="823"/>
      <c r="F22" s="799" t="s">
        <v>101</v>
      </c>
      <c r="G22" s="799"/>
      <c r="H22" s="799"/>
      <c r="I22" s="799"/>
      <c r="J22" s="799"/>
      <c r="K22" s="799"/>
      <c r="L22" s="799"/>
      <c r="M22" s="799"/>
      <c r="N22" s="799"/>
      <c r="O22" s="799"/>
      <c r="P22" s="799"/>
      <c r="Q22" s="855"/>
      <c r="R22" s="856"/>
      <c r="S22" s="856"/>
      <c r="T22" s="856"/>
      <c r="U22" s="856"/>
      <c r="V22" s="856"/>
      <c r="W22" s="856"/>
      <c r="X22" s="856"/>
      <c r="Y22" s="856"/>
      <c r="Z22" s="856"/>
      <c r="AA22" s="856"/>
      <c r="AB22" s="856"/>
      <c r="AC22" s="856"/>
      <c r="AD22" s="856"/>
      <c r="AE22" s="856"/>
      <c r="AF22" s="856"/>
      <c r="AG22" s="856"/>
      <c r="AH22" s="856"/>
      <c r="AI22" s="856"/>
      <c r="AJ22" s="856"/>
      <c r="AK22" s="856"/>
      <c r="AL22" s="856"/>
      <c r="AM22" s="857"/>
    </row>
    <row r="23" spans="1:56" ht="21" customHeight="1" x14ac:dyDescent="0.15">
      <c r="C23" s="798" t="s">
        <v>69</v>
      </c>
      <c r="D23" s="798"/>
      <c r="E23" s="798"/>
      <c r="F23" s="846" t="s">
        <v>70</v>
      </c>
      <c r="G23" s="847"/>
      <c r="H23" s="847"/>
      <c r="I23" s="847"/>
      <c r="J23" s="847"/>
      <c r="K23" s="847"/>
      <c r="L23" s="847"/>
      <c r="M23" s="847"/>
      <c r="N23" s="847"/>
      <c r="O23" s="847"/>
      <c r="P23" s="847"/>
      <c r="Q23" s="847"/>
      <c r="R23" s="847"/>
      <c r="S23" s="847"/>
      <c r="T23" s="847"/>
      <c r="U23" s="847"/>
      <c r="V23" s="847"/>
      <c r="W23" s="847"/>
      <c r="X23" s="847"/>
      <c r="Y23" s="847"/>
      <c r="Z23" s="847"/>
      <c r="AA23" s="847"/>
      <c r="AB23" s="847"/>
      <c r="AC23" s="847"/>
      <c r="AD23" s="847"/>
      <c r="AE23" s="847"/>
      <c r="AF23" s="847"/>
      <c r="AG23" s="847"/>
      <c r="AH23" s="847"/>
      <c r="AI23" s="847"/>
      <c r="AJ23" s="847"/>
      <c r="AK23" s="847"/>
      <c r="AL23" s="847"/>
      <c r="AM23" s="848"/>
    </row>
    <row r="24" spans="1:56" ht="21" customHeight="1" x14ac:dyDescent="0.15">
      <c r="C24" s="798"/>
      <c r="D24" s="798"/>
      <c r="E24" s="798"/>
      <c r="F24" s="849"/>
      <c r="G24" s="850"/>
      <c r="H24" s="850"/>
      <c r="I24" s="850"/>
      <c r="J24" s="850"/>
      <c r="K24" s="850"/>
      <c r="L24" s="850"/>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0"/>
      <c r="AM24" s="851"/>
    </row>
    <row r="25" spans="1:56" ht="21" customHeight="1" x14ac:dyDescent="0.15">
      <c r="C25" s="798"/>
      <c r="D25" s="798"/>
      <c r="E25" s="798"/>
      <c r="F25" s="849"/>
      <c r="G25" s="850"/>
      <c r="H25" s="850"/>
      <c r="I25" s="850"/>
      <c r="J25" s="850"/>
      <c r="K25" s="850"/>
      <c r="L25" s="850"/>
      <c r="M25" s="850"/>
      <c r="N25" s="850"/>
      <c r="O25" s="850"/>
      <c r="P25" s="850"/>
      <c r="Q25" s="850"/>
      <c r="R25" s="850"/>
      <c r="S25" s="850"/>
      <c r="T25" s="850"/>
      <c r="U25" s="850"/>
      <c r="V25" s="850"/>
      <c r="W25" s="850"/>
      <c r="X25" s="850"/>
      <c r="Y25" s="850"/>
      <c r="Z25" s="850"/>
      <c r="AA25" s="850"/>
      <c r="AB25" s="850"/>
      <c r="AC25" s="850"/>
      <c r="AD25" s="850"/>
      <c r="AE25" s="850"/>
      <c r="AF25" s="850"/>
      <c r="AG25" s="850"/>
      <c r="AH25" s="850"/>
      <c r="AI25" s="850"/>
      <c r="AJ25" s="850"/>
      <c r="AK25" s="850"/>
      <c r="AL25" s="850"/>
      <c r="AM25" s="851"/>
    </row>
    <row r="26" spans="1:56" ht="21" customHeight="1" x14ac:dyDescent="0.15">
      <c r="C26" s="798"/>
      <c r="D26" s="798"/>
      <c r="E26" s="798"/>
      <c r="F26" s="849"/>
      <c r="G26" s="850"/>
      <c r="H26" s="850"/>
      <c r="I26" s="850"/>
      <c r="J26" s="850"/>
      <c r="K26" s="850"/>
      <c r="L26" s="850"/>
      <c r="M26" s="850"/>
      <c r="N26" s="850"/>
      <c r="O26" s="850"/>
      <c r="P26" s="850"/>
      <c r="Q26" s="850"/>
      <c r="R26" s="850"/>
      <c r="S26" s="850"/>
      <c r="T26" s="850"/>
      <c r="U26" s="850"/>
      <c r="V26" s="850"/>
      <c r="W26" s="850"/>
      <c r="X26" s="850"/>
      <c r="Y26" s="850"/>
      <c r="Z26" s="850"/>
      <c r="AA26" s="850"/>
      <c r="AB26" s="850"/>
      <c r="AC26" s="850"/>
      <c r="AD26" s="850"/>
      <c r="AE26" s="850"/>
      <c r="AF26" s="850"/>
      <c r="AG26" s="850"/>
      <c r="AH26" s="850"/>
      <c r="AI26" s="850"/>
      <c r="AJ26" s="850"/>
      <c r="AK26" s="850"/>
      <c r="AL26" s="850"/>
      <c r="AM26" s="851"/>
    </row>
    <row r="27" spans="1:56" ht="21" customHeight="1" x14ac:dyDescent="0.15">
      <c r="C27" s="798"/>
      <c r="D27" s="798"/>
      <c r="E27" s="798"/>
      <c r="F27" s="849"/>
      <c r="G27" s="850"/>
      <c r="H27" s="850"/>
      <c r="I27" s="850"/>
      <c r="J27" s="850"/>
      <c r="K27" s="850"/>
      <c r="L27" s="850"/>
      <c r="M27" s="850"/>
      <c r="N27" s="850"/>
      <c r="O27" s="850"/>
      <c r="P27" s="850"/>
      <c r="Q27" s="850"/>
      <c r="R27" s="850"/>
      <c r="S27" s="850"/>
      <c r="T27" s="850"/>
      <c r="U27" s="850"/>
      <c r="V27" s="850"/>
      <c r="W27" s="850"/>
      <c r="X27" s="850"/>
      <c r="Y27" s="850"/>
      <c r="Z27" s="850"/>
      <c r="AA27" s="850"/>
      <c r="AB27" s="850"/>
      <c r="AC27" s="850"/>
      <c r="AD27" s="850"/>
      <c r="AE27" s="850"/>
      <c r="AF27" s="850"/>
      <c r="AG27" s="850"/>
      <c r="AH27" s="850"/>
      <c r="AI27" s="850"/>
      <c r="AJ27" s="850"/>
      <c r="AK27" s="850"/>
      <c r="AL27" s="850"/>
      <c r="AM27" s="851"/>
    </row>
    <row r="28" spans="1:56" ht="21" customHeight="1" x14ac:dyDescent="0.15">
      <c r="C28" s="798"/>
      <c r="D28" s="798"/>
      <c r="E28" s="798"/>
      <c r="F28" s="849"/>
      <c r="G28" s="850"/>
      <c r="H28" s="850"/>
      <c r="I28" s="850"/>
      <c r="J28" s="850"/>
      <c r="K28" s="850"/>
      <c r="L28" s="850"/>
      <c r="M28" s="850"/>
      <c r="N28" s="850"/>
      <c r="O28" s="850"/>
      <c r="P28" s="850"/>
      <c r="Q28" s="850"/>
      <c r="R28" s="850"/>
      <c r="S28" s="850"/>
      <c r="T28" s="850"/>
      <c r="U28" s="850"/>
      <c r="V28" s="850"/>
      <c r="W28" s="850"/>
      <c r="X28" s="850"/>
      <c r="Y28" s="850"/>
      <c r="Z28" s="850"/>
      <c r="AA28" s="850"/>
      <c r="AB28" s="850"/>
      <c r="AC28" s="850"/>
      <c r="AD28" s="850"/>
      <c r="AE28" s="850"/>
      <c r="AF28" s="850"/>
      <c r="AG28" s="850"/>
      <c r="AH28" s="850"/>
      <c r="AI28" s="850"/>
      <c r="AJ28" s="850"/>
      <c r="AK28" s="850"/>
      <c r="AL28" s="850"/>
      <c r="AM28" s="851"/>
    </row>
    <row r="29" spans="1:56" ht="21" customHeight="1" x14ac:dyDescent="0.15">
      <c r="C29" s="798"/>
      <c r="D29" s="798"/>
      <c r="E29" s="798"/>
      <c r="F29" s="852"/>
      <c r="G29" s="853"/>
      <c r="H29" s="853"/>
      <c r="I29" s="853"/>
      <c r="J29" s="853"/>
      <c r="K29" s="853"/>
      <c r="L29" s="853"/>
      <c r="M29" s="853"/>
      <c r="N29" s="853"/>
      <c r="O29" s="853"/>
      <c r="P29" s="853"/>
      <c r="Q29" s="853"/>
      <c r="R29" s="853"/>
      <c r="S29" s="853"/>
      <c r="T29" s="853"/>
      <c r="U29" s="853"/>
      <c r="V29" s="853"/>
      <c r="W29" s="853"/>
      <c r="X29" s="853"/>
      <c r="Y29" s="853"/>
      <c r="Z29" s="853"/>
      <c r="AA29" s="853"/>
      <c r="AB29" s="853"/>
      <c r="AC29" s="853"/>
      <c r="AD29" s="853"/>
      <c r="AE29" s="853"/>
      <c r="AF29" s="853"/>
      <c r="AG29" s="853"/>
      <c r="AH29" s="853"/>
      <c r="AI29" s="853"/>
      <c r="AJ29" s="853"/>
      <c r="AK29" s="853"/>
      <c r="AL29" s="853"/>
      <c r="AM29" s="854"/>
    </row>
    <row r="30" spans="1:56" ht="6" customHeight="1" thickBot="1" x14ac:dyDescent="0.2">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row>
    <row r="31" spans="1:56" ht="21" customHeight="1" x14ac:dyDescent="0.15">
      <c r="A31" s="58" t="str">
        <f>IF(U31&lt;&gt;"","○","未入力")</f>
        <v>未入力</v>
      </c>
      <c r="C31" s="755" t="s">
        <v>229</v>
      </c>
      <c r="D31" s="559"/>
      <c r="E31" s="559"/>
      <c r="F31" s="559"/>
      <c r="G31" s="559"/>
      <c r="H31" s="559"/>
      <c r="I31" s="559"/>
      <c r="J31" s="559"/>
      <c r="K31" s="559"/>
      <c r="L31" s="559"/>
      <c r="M31" s="559"/>
      <c r="N31" s="559"/>
      <c r="O31" s="559"/>
      <c r="P31" s="559"/>
      <c r="Q31" s="559"/>
      <c r="R31" s="559"/>
      <c r="S31" s="559"/>
      <c r="T31" s="557"/>
      <c r="U31" s="778"/>
      <c r="V31" s="779"/>
      <c r="W31" s="779"/>
      <c r="X31" s="779"/>
      <c r="Y31" s="779"/>
      <c r="Z31" s="779"/>
      <c r="AA31" s="779"/>
      <c r="AB31" s="779"/>
      <c r="AC31" s="779"/>
      <c r="AD31" s="779"/>
      <c r="AE31" s="779"/>
      <c r="AF31" s="779"/>
      <c r="AG31" s="779"/>
      <c r="AH31" s="779"/>
      <c r="AI31" s="779"/>
      <c r="AJ31" s="779"/>
      <c r="AK31" s="779"/>
      <c r="AL31" s="779"/>
      <c r="AM31" s="780"/>
      <c r="BD31" s="159"/>
    </row>
    <row r="32" spans="1:56" ht="21" customHeight="1" thickBot="1" x14ac:dyDescent="0.2">
      <c r="C32" s="559"/>
      <c r="D32" s="559"/>
      <c r="E32" s="559"/>
      <c r="F32" s="559"/>
      <c r="G32" s="559"/>
      <c r="H32" s="559"/>
      <c r="I32" s="559"/>
      <c r="J32" s="559"/>
      <c r="K32" s="559"/>
      <c r="L32" s="559"/>
      <c r="M32" s="559"/>
      <c r="N32" s="559"/>
      <c r="O32" s="559"/>
      <c r="P32" s="559"/>
      <c r="Q32" s="559"/>
      <c r="R32" s="559"/>
      <c r="S32" s="559"/>
      <c r="T32" s="557"/>
      <c r="U32" s="781"/>
      <c r="V32" s="782"/>
      <c r="W32" s="782"/>
      <c r="X32" s="782"/>
      <c r="Y32" s="782"/>
      <c r="Z32" s="782"/>
      <c r="AA32" s="782"/>
      <c r="AB32" s="782"/>
      <c r="AC32" s="782"/>
      <c r="AD32" s="782"/>
      <c r="AE32" s="782"/>
      <c r="AF32" s="782"/>
      <c r="AG32" s="782"/>
      <c r="AH32" s="782"/>
      <c r="AI32" s="782"/>
      <c r="AJ32" s="782"/>
      <c r="AK32" s="782"/>
      <c r="AL32" s="782"/>
      <c r="AM32" s="783"/>
      <c r="BD32" s="159"/>
    </row>
    <row r="33" spans="3:40" ht="6" customHeight="1" x14ac:dyDescent="0.15">
      <c r="C33" s="70"/>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row>
    <row r="34" spans="3:40" ht="21" customHeight="1" x14ac:dyDescent="0.15">
      <c r="C34" s="137"/>
      <c r="D34" s="137"/>
      <c r="E34" s="137"/>
      <c r="F34" s="162"/>
      <c r="G34" s="162"/>
      <c r="H34" s="162"/>
      <c r="I34" s="162"/>
      <c r="J34" s="162"/>
      <c r="K34" s="162"/>
      <c r="L34" s="162"/>
      <c r="M34" s="162"/>
      <c r="N34" s="162"/>
      <c r="O34" s="162"/>
      <c r="P34" s="162"/>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row>
    <row r="35" spans="3:40" ht="20.25" customHeight="1" x14ac:dyDescent="0.15">
      <c r="C35" s="70" t="s">
        <v>112</v>
      </c>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row>
    <row r="36" spans="3:40" ht="21" customHeight="1" x14ac:dyDescent="0.15">
      <c r="C36" s="798" t="s">
        <v>109</v>
      </c>
      <c r="D36" s="798"/>
      <c r="E36" s="798"/>
      <c r="F36" s="802" t="s">
        <v>47</v>
      </c>
      <c r="G36" s="802"/>
      <c r="H36" s="789"/>
      <c r="I36" s="790"/>
      <c r="J36" s="790"/>
      <c r="K36" s="790"/>
      <c r="L36" s="790"/>
      <c r="M36" s="790"/>
      <c r="N36" s="790"/>
      <c r="O36" s="790"/>
      <c r="P36" s="790"/>
      <c r="Q36" s="790"/>
      <c r="R36" s="790"/>
      <c r="S36" s="790"/>
      <c r="T36" s="790"/>
      <c r="U36" s="790"/>
      <c r="V36" s="790"/>
      <c r="W36" s="790"/>
      <c r="X36" s="790"/>
      <c r="Y36" s="790"/>
      <c r="Z36" s="790"/>
      <c r="AA36" s="793" t="s">
        <v>110</v>
      </c>
      <c r="AB36" s="793"/>
      <c r="AC36" s="793"/>
      <c r="AD36" s="793"/>
      <c r="AE36" s="793"/>
      <c r="AF36" s="793"/>
      <c r="AG36" s="805" t="s">
        <v>309</v>
      </c>
      <c r="AH36" s="806"/>
      <c r="AI36" s="801"/>
      <c r="AJ36" s="803"/>
      <c r="AK36" s="804"/>
      <c r="AL36" s="796" t="s">
        <v>87</v>
      </c>
      <c r="AM36" s="797"/>
    </row>
    <row r="37" spans="3:40" ht="21" customHeight="1" x14ac:dyDescent="0.15">
      <c r="C37" s="798"/>
      <c r="D37" s="798"/>
      <c r="E37" s="798"/>
      <c r="F37" s="802"/>
      <c r="G37" s="802"/>
      <c r="H37" s="791"/>
      <c r="I37" s="792"/>
      <c r="J37" s="792"/>
      <c r="K37" s="792"/>
      <c r="L37" s="792"/>
      <c r="M37" s="792"/>
      <c r="N37" s="792"/>
      <c r="O37" s="792"/>
      <c r="P37" s="792"/>
      <c r="Q37" s="792"/>
      <c r="R37" s="792"/>
      <c r="S37" s="792"/>
      <c r="T37" s="792"/>
      <c r="U37" s="792"/>
      <c r="V37" s="792"/>
      <c r="W37" s="792"/>
      <c r="X37" s="792"/>
      <c r="Y37" s="792"/>
      <c r="Z37" s="792"/>
      <c r="AA37" s="815" t="s">
        <v>37</v>
      </c>
      <c r="AB37" s="813"/>
      <c r="AC37" s="811"/>
      <c r="AD37" s="812"/>
      <c r="AE37" s="813" t="s">
        <v>206</v>
      </c>
      <c r="AF37" s="814"/>
      <c r="AG37" s="807"/>
      <c r="AH37" s="808"/>
      <c r="AI37" s="803"/>
      <c r="AJ37" s="803"/>
      <c r="AK37" s="804"/>
      <c r="AL37" s="796"/>
      <c r="AM37" s="797"/>
    </row>
    <row r="38" spans="3:40" ht="21" customHeight="1" x14ac:dyDescent="0.15">
      <c r="C38" s="798"/>
      <c r="D38" s="798"/>
      <c r="E38" s="798"/>
      <c r="F38" s="802"/>
      <c r="G38" s="802"/>
      <c r="H38" s="789"/>
      <c r="I38" s="790"/>
      <c r="J38" s="790"/>
      <c r="K38" s="790"/>
      <c r="L38" s="790"/>
      <c r="M38" s="790"/>
      <c r="N38" s="790"/>
      <c r="O38" s="790"/>
      <c r="P38" s="790"/>
      <c r="Q38" s="790"/>
      <c r="R38" s="790"/>
      <c r="S38" s="790"/>
      <c r="T38" s="790"/>
      <c r="U38" s="790"/>
      <c r="V38" s="790"/>
      <c r="W38" s="790"/>
      <c r="X38" s="790"/>
      <c r="Y38" s="790"/>
      <c r="Z38" s="790"/>
      <c r="AA38" s="803" t="s">
        <v>110</v>
      </c>
      <c r="AB38" s="803"/>
      <c r="AC38" s="803"/>
      <c r="AD38" s="803"/>
      <c r="AE38" s="803"/>
      <c r="AF38" s="803"/>
      <c r="AG38" s="807"/>
      <c r="AH38" s="808"/>
      <c r="AI38" s="801"/>
      <c r="AJ38" s="803"/>
      <c r="AK38" s="804"/>
      <c r="AL38" s="796" t="s">
        <v>87</v>
      </c>
      <c r="AM38" s="797"/>
    </row>
    <row r="39" spans="3:40" ht="21" customHeight="1" x14ac:dyDescent="0.15">
      <c r="C39" s="798"/>
      <c r="D39" s="798"/>
      <c r="E39" s="798"/>
      <c r="F39" s="802"/>
      <c r="G39" s="802"/>
      <c r="H39" s="791"/>
      <c r="I39" s="792"/>
      <c r="J39" s="792"/>
      <c r="K39" s="792"/>
      <c r="L39" s="792"/>
      <c r="M39" s="792"/>
      <c r="N39" s="792"/>
      <c r="O39" s="792"/>
      <c r="P39" s="792"/>
      <c r="Q39" s="792"/>
      <c r="R39" s="792"/>
      <c r="S39" s="792"/>
      <c r="T39" s="792"/>
      <c r="U39" s="792"/>
      <c r="V39" s="792"/>
      <c r="W39" s="792"/>
      <c r="X39" s="792"/>
      <c r="Y39" s="792"/>
      <c r="Z39" s="792"/>
      <c r="AA39" s="815" t="s">
        <v>37</v>
      </c>
      <c r="AB39" s="813"/>
      <c r="AC39" s="811"/>
      <c r="AD39" s="812"/>
      <c r="AE39" s="813" t="s">
        <v>206</v>
      </c>
      <c r="AF39" s="814"/>
      <c r="AG39" s="809"/>
      <c r="AH39" s="810"/>
      <c r="AI39" s="803"/>
      <c r="AJ39" s="803"/>
      <c r="AK39" s="804"/>
      <c r="AL39" s="796"/>
      <c r="AM39" s="797"/>
    </row>
    <row r="40" spans="3:40" ht="6" customHeight="1" x14ac:dyDescent="0.15">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row>
    <row r="41" spans="3:40" ht="21" customHeight="1" x14ac:dyDescent="0.15">
      <c r="C41" s="816" t="s">
        <v>306</v>
      </c>
      <c r="D41" s="816"/>
      <c r="E41" s="816"/>
      <c r="F41" s="816"/>
      <c r="G41" s="816"/>
      <c r="H41" s="816"/>
      <c r="I41" s="816"/>
      <c r="J41" s="816"/>
      <c r="K41" s="816"/>
      <c r="L41" s="816"/>
      <c r="M41" s="816"/>
      <c r="N41" s="816"/>
      <c r="O41" s="816"/>
      <c r="P41" s="816"/>
      <c r="Q41" s="801"/>
      <c r="R41" s="801"/>
      <c r="S41" s="801"/>
      <c r="T41" s="801"/>
      <c r="U41" s="801"/>
      <c r="V41" s="801"/>
      <c r="W41" s="801"/>
      <c r="X41" s="801"/>
      <c r="Y41" s="801"/>
      <c r="Z41" s="801"/>
      <c r="AA41" s="801"/>
      <c r="AB41" s="801"/>
      <c r="AC41" s="801"/>
      <c r="AD41" s="801"/>
      <c r="AE41" s="801"/>
      <c r="AF41" s="801"/>
      <c r="AG41" s="801"/>
      <c r="AH41" s="801"/>
      <c r="AI41" s="801"/>
      <c r="AJ41" s="801"/>
      <c r="AK41" s="801"/>
      <c r="AL41" s="801"/>
      <c r="AM41" s="801"/>
    </row>
    <row r="42" spans="3:40" ht="21" customHeight="1" x14ac:dyDescent="0.15">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N42" s="135" t="s">
        <v>98</v>
      </c>
    </row>
    <row r="43" spans="3:40" ht="21" customHeight="1" x14ac:dyDescent="0.15">
      <c r="C43" s="137"/>
      <c r="D43" s="137"/>
      <c r="E43" s="137"/>
      <c r="F43" s="137"/>
      <c r="G43" s="137"/>
      <c r="H43" s="137"/>
      <c r="I43" s="137"/>
      <c r="J43" s="137"/>
      <c r="K43" s="137"/>
      <c r="L43" s="137"/>
      <c r="M43" s="137"/>
      <c r="N43" s="137"/>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5"/>
    </row>
    <row r="44" spans="3:40" ht="31.5" customHeight="1" x14ac:dyDescent="0.15">
      <c r="C44" s="659" t="s">
        <v>172</v>
      </c>
      <c r="D44" s="659"/>
      <c r="E44" s="660" t="s">
        <v>432</v>
      </c>
      <c r="F44" s="660"/>
      <c r="G44" s="660"/>
      <c r="H44" s="660"/>
      <c r="I44" s="660"/>
      <c r="J44" s="660"/>
      <c r="K44" s="660"/>
      <c r="L44" s="660"/>
      <c r="M44" s="660"/>
      <c r="N44" s="660"/>
      <c r="O44" s="660"/>
      <c r="P44" s="660"/>
      <c r="Q44" s="660"/>
      <c r="R44" s="660"/>
      <c r="S44" s="660"/>
      <c r="T44" s="660"/>
      <c r="U44" s="660"/>
      <c r="V44" s="660"/>
      <c r="W44" s="660"/>
      <c r="X44" s="660"/>
      <c r="Y44" s="660"/>
      <c r="Z44" s="660"/>
      <c r="AA44" s="660"/>
      <c r="AB44" s="660"/>
      <c r="AC44" s="660"/>
      <c r="AD44" s="660"/>
      <c r="AE44" s="660"/>
      <c r="AF44" s="660"/>
      <c r="AG44" s="660"/>
      <c r="AH44" s="660"/>
      <c r="AI44" s="660"/>
      <c r="AJ44" s="660"/>
      <c r="AK44" s="660"/>
      <c r="AL44" s="660"/>
      <c r="AM44" s="660"/>
      <c r="AN44" s="138"/>
    </row>
    <row r="45" spans="3:40" ht="21" customHeight="1" x14ac:dyDescent="0.15">
      <c r="C45" s="659" t="s">
        <v>173</v>
      </c>
      <c r="D45" s="659"/>
      <c r="E45" s="787" t="s">
        <v>103</v>
      </c>
      <c r="F45" s="787"/>
      <c r="G45" s="787"/>
      <c r="H45" s="787"/>
      <c r="I45" s="787"/>
      <c r="J45" s="787"/>
      <c r="K45" s="787"/>
      <c r="L45" s="787"/>
      <c r="M45" s="787"/>
      <c r="N45" s="787"/>
      <c r="O45" s="787"/>
      <c r="P45" s="787"/>
      <c r="Q45" s="787"/>
      <c r="R45" s="787"/>
      <c r="S45" s="787"/>
      <c r="T45" s="787"/>
      <c r="U45" s="787"/>
      <c r="V45" s="787"/>
      <c r="W45" s="787"/>
      <c r="X45" s="787"/>
      <c r="Y45" s="787"/>
      <c r="Z45" s="787"/>
      <c r="AA45" s="787"/>
      <c r="AB45" s="787"/>
      <c r="AC45" s="787"/>
      <c r="AD45" s="787"/>
      <c r="AE45" s="787"/>
      <c r="AF45" s="787"/>
      <c r="AG45" s="787"/>
      <c r="AH45" s="787"/>
      <c r="AI45" s="787"/>
      <c r="AJ45" s="787"/>
      <c r="AK45" s="787"/>
      <c r="AL45" s="787"/>
      <c r="AM45" s="787"/>
      <c r="AN45" s="138"/>
    </row>
    <row r="46" spans="3:40" ht="23.25" customHeight="1" x14ac:dyDescent="0.15">
      <c r="C46" s="659" t="s">
        <v>174</v>
      </c>
      <c r="D46" s="659"/>
      <c r="E46" s="660" t="s">
        <v>104</v>
      </c>
      <c r="F46" s="660"/>
      <c r="G46" s="660"/>
      <c r="H46" s="660"/>
      <c r="I46" s="660"/>
      <c r="J46" s="660"/>
      <c r="K46" s="660"/>
      <c r="L46" s="660"/>
      <c r="M46" s="660"/>
      <c r="N46" s="660"/>
      <c r="O46" s="660"/>
      <c r="P46" s="660"/>
      <c r="Q46" s="660"/>
      <c r="R46" s="660"/>
      <c r="S46" s="660"/>
      <c r="T46" s="660"/>
      <c r="U46" s="660"/>
      <c r="V46" s="660"/>
      <c r="W46" s="660"/>
      <c r="X46" s="660"/>
      <c r="Y46" s="660"/>
      <c r="Z46" s="660"/>
      <c r="AA46" s="660"/>
      <c r="AB46" s="660"/>
      <c r="AC46" s="660"/>
      <c r="AD46" s="660"/>
      <c r="AE46" s="660"/>
      <c r="AF46" s="660"/>
      <c r="AG46" s="660"/>
      <c r="AH46" s="660"/>
      <c r="AI46" s="660"/>
      <c r="AJ46" s="660"/>
      <c r="AK46" s="660"/>
      <c r="AL46" s="660"/>
      <c r="AM46" s="660"/>
      <c r="AN46" s="138"/>
    </row>
    <row r="47" spans="3:40" ht="35.25" customHeight="1" x14ac:dyDescent="0.15">
      <c r="C47" s="659" t="s">
        <v>175</v>
      </c>
      <c r="D47" s="659"/>
      <c r="E47" s="787" t="s">
        <v>105</v>
      </c>
      <c r="F47" s="787"/>
      <c r="G47" s="787"/>
      <c r="H47" s="787"/>
      <c r="I47" s="787"/>
      <c r="J47" s="787"/>
      <c r="K47" s="787"/>
      <c r="L47" s="787"/>
      <c r="M47" s="787"/>
      <c r="N47" s="787"/>
      <c r="O47" s="787"/>
      <c r="P47" s="787"/>
      <c r="Q47" s="787"/>
      <c r="R47" s="787"/>
      <c r="S47" s="787"/>
      <c r="T47" s="787"/>
      <c r="U47" s="787"/>
      <c r="V47" s="787"/>
      <c r="W47" s="787"/>
      <c r="X47" s="787"/>
      <c r="Y47" s="787"/>
      <c r="Z47" s="787"/>
      <c r="AA47" s="787"/>
      <c r="AB47" s="787"/>
      <c r="AC47" s="787"/>
      <c r="AD47" s="787"/>
      <c r="AE47" s="787"/>
      <c r="AF47" s="787"/>
      <c r="AG47" s="787"/>
      <c r="AH47" s="787"/>
      <c r="AI47" s="787"/>
      <c r="AJ47" s="787"/>
      <c r="AK47" s="787"/>
      <c r="AL47" s="787"/>
      <c r="AM47" s="787"/>
      <c r="AN47" s="138"/>
    </row>
    <row r="48" spans="3:40" ht="24.75" customHeight="1" x14ac:dyDescent="0.15">
      <c r="C48" s="784" t="s">
        <v>176</v>
      </c>
      <c r="D48" s="784"/>
      <c r="E48" s="785" t="s">
        <v>232</v>
      </c>
      <c r="F48" s="785"/>
      <c r="G48" s="785"/>
      <c r="H48" s="785"/>
      <c r="I48" s="785"/>
      <c r="J48" s="785"/>
      <c r="K48" s="785"/>
      <c r="L48" s="785"/>
      <c r="M48" s="785"/>
      <c r="N48" s="785"/>
      <c r="O48" s="785"/>
      <c r="P48" s="785"/>
      <c r="Q48" s="785"/>
      <c r="R48" s="785"/>
      <c r="S48" s="785"/>
      <c r="T48" s="785"/>
      <c r="U48" s="785"/>
      <c r="V48" s="785"/>
      <c r="W48" s="785"/>
      <c r="X48" s="785"/>
      <c r="Y48" s="785"/>
      <c r="Z48" s="785"/>
      <c r="AA48" s="785"/>
      <c r="AB48" s="785"/>
      <c r="AC48" s="785"/>
      <c r="AD48" s="785"/>
      <c r="AE48" s="785"/>
      <c r="AF48" s="785"/>
      <c r="AG48" s="785"/>
      <c r="AH48" s="785"/>
      <c r="AI48" s="785"/>
      <c r="AJ48" s="785"/>
      <c r="AK48" s="785"/>
      <c r="AL48" s="785"/>
      <c r="AM48" s="785"/>
    </row>
    <row r="49" spans="1:39" ht="45" customHeight="1" x14ac:dyDescent="0.15">
      <c r="C49" s="659" t="s">
        <v>177</v>
      </c>
      <c r="D49" s="659"/>
      <c r="E49" s="787" t="s">
        <v>106</v>
      </c>
      <c r="F49" s="787"/>
      <c r="G49" s="787"/>
      <c r="H49" s="787"/>
      <c r="I49" s="787"/>
      <c r="J49" s="787"/>
      <c r="K49" s="787"/>
      <c r="L49" s="787"/>
      <c r="M49" s="787"/>
      <c r="N49" s="787"/>
      <c r="O49" s="787"/>
      <c r="P49" s="787"/>
      <c r="Q49" s="787"/>
      <c r="R49" s="787"/>
      <c r="S49" s="787"/>
      <c r="T49" s="787"/>
      <c r="U49" s="787"/>
      <c r="V49" s="787"/>
      <c r="W49" s="787"/>
      <c r="X49" s="787"/>
      <c r="Y49" s="787"/>
      <c r="Z49" s="787"/>
      <c r="AA49" s="787"/>
      <c r="AB49" s="787"/>
      <c r="AC49" s="787"/>
      <c r="AD49" s="787"/>
      <c r="AE49" s="787"/>
      <c r="AF49" s="787"/>
      <c r="AG49" s="787"/>
      <c r="AH49" s="787"/>
      <c r="AI49" s="787"/>
      <c r="AJ49" s="787"/>
      <c r="AK49" s="787"/>
      <c r="AL49" s="787"/>
      <c r="AM49" s="787"/>
    </row>
    <row r="50" spans="1:39" s="163" customFormat="1" ht="15" customHeight="1" x14ac:dyDescent="0.15">
      <c r="A50" s="178"/>
      <c r="C50" s="659" t="s">
        <v>178</v>
      </c>
      <c r="D50" s="659"/>
      <c r="E50" s="787" t="s">
        <v>107</v>
      </c>
      <c r="F50" s="787"/>
      <c r="G50" s="787"/>
      <c r="H50" s="787"/>
      <c r="I50" s="787"/>
      <c r="J50" s="787"/>
      <c r="K50" s="787"/>
      <c r="L50" s="787"/>
      <c r="M50" s="787"/>
      <c r="N50" s="787"/>
      <c r="O50" s="787"/>
      <c r="P50" s="787"/>
      <c r="Q50" s="787"/>
      <c r="R50" s="787"/>
      <c r="S50" s="787"/>
      <c r="T50" s="787"/>
      <c r="U50" s="787"/>
      <c r="V50" s="787"/>
      <c r="W50" s="787"/>
      <c r="X50" s="787"/>
      <c r="Y50" s="787"/>
      <c r="Z50" s="787"/>
      <c r="AA50" s="787"/>
      <c r="AB50" s="787"/>
      <c r="AC50" s="787"/>
      <c r="AD50" s="787"/>
      <c r="AE50" s="787"/>
      <c r="AF50" s="787"/>
      <c r="AG50" s="787"/>
      <c r="AH50" s="787"/>
      <c r="AI50" s="787"/>
      <c r="AJ50" s="787"/>
      <c r="AK50" s="787"/>
      <c r="AL50" s="787"/>
      <c r="AM50" s="787"/>
    </row>
    <row r="51" spans="1:39" s="163" customFormat="1" ht="15" customHeight="1" x14ac:dyDescent="0.15">
      <c r="A51" s="178"/>
      <c r="C51" s="659" t="s">
        <v>233</v>
      </c>
      <c r="D51" s="659"/>
      <c r="E51" s="787" t="s">
        <v>108</v>
      </c>
      <c r="F51" s="787"/>
      <c r="G51" s="787"/>
      <c r="H51" s="787"/>
      <c r="I51" s="787"/>
      <c r="J51" s="787"/>
      <c r="K51" s="787"/>
      <c r="L51" s="787"/>
      <c r="M51" s="787"/>
      <c r="N51" s="787"/>
      <c r="O51" s="787"/>
      <c r="P51" s="787"/>
      <c r="Q51" s="787"/>
      <c r="R51" s="787"/>
      <c r="S51" s="787"/>
      <c r="T51" s="787"/>
      <c r="U51" s="787"/>
      <c r="V51" s="787"/>
      <c r="W51" s="787"/>
      <c r="X51" s="787"/>
      <c r="Y51" s="787"/>
      <c r="Z51" s="787"/>
      <c r="AA51" s="787"/>
      <c r="AB51" s="787"/>
      <c r="AC51" s="787"/>
      <c r="AD51" s="787"/>
      <c r="AE51" s="787"/>
      <c r="AF51" s="787"/>
      <c r="AG51" s="787"/>
      <c r="AH51" s="787"/>
      <c r="AI51" s="787"/>
      <c r="AJ51" s="787"/>
      <c r="AK51" s="787"/>
      <c r="AL51" s="787"/>
      <c r="AM51" s="787"/>
    </row>
    <row r="52" spans="1:39" ht="21" customHeight="1" x14ac:dyDescent="0.15">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row>
    <row r="53" spans="1:39" ht="21" customHeight="1" x14ac:dyDescent="0.15">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row>
    <row r="54" spans="1:39" ht="21" customHeight="1" x14ac:dyDescent="0.15">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row>
    <row r="55" spans="1:39" ht="21" customHeight="1" x14ac:dyDescent="0.15">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row>
    <row r="56" spans="1:39" ht="21" customHeight="1" x14ac:dyDescent="0.15">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row>
    <row r="57" spans="1:39" ht="21" customHeight="1" x14ac:dyDescent="0.15">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row>
    <row r="58" spans="1:39" ht="21" customHeight="1" x14ac:dyDescent="0.15">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row>
    <row r="59" spans="1:39" ht="21" customHeight="1" x14ac:dyDescent="0.15">
      <c r="E59" s="165"/>
    </row>
    <row r="78" spans="1:52" ht="21" customHeight="1" x14ac:dyDescent="0.15">
      <c r="A78" s="180" t="str">
        <f>IF(発注者入力シート!$H$16="","",IF(COUNTIF(A81:A118,"未入力")&gt;=1,"未入力あり(必要時)",""))</f>
        <v>未入力あり(必要時)</v>
      </c>
      <c r="AN78" s="135" t="s">
        <v>98</v>
      </c>
      <c r="AO78" s="21"/>
      <c r="AZ78" s="21"/>
    </row>
    <row r="79" spans="1:52" ht="21" customHeight="1" x14ac:dyDescent="0.15">
      <c r="C79" s="703" t="s">
        <v>99</v>
      </c>
      <c r="D79" s="703"/>
      <c r="E79" s="703"/>
      <c r="F79" s="703"/>
      <c r="G79" s="703"/>
      <c r="H79" s="703"/>
      <c r="I79" s="703"/>
      <c r="J79" s="703"/>
      <c r="K79" s="703"/>
      <c r="L79" s="703"/>
      <c r="M79" s="703"/>
      <c r="N79" s="703"/>
      <c r="O79" s="703"/>
      <c r="P79" s="703"/>
      <c r="Q79" s="703"/>
      <c r="R79" s="703"/>
      <c r="S79" s="703"/>
      <c r="T79" s="703"/>
      <c r="U79" s="703"/>
      <c r="V79" s="703"/>
      <c r="W79" s="703"/>
      <c r="X79" s="703"/>
      <c r="Y79" s="703"/>
      <c r="Z79" s="703"/>
      <c r="AA79" s="703"/>
      <c r="AB79" s="703"/>
      <c r="AC79" s="703"/>
      <c r="AD79" s="703"/>
      <c r="AE79" s="703"/>
      <c r="AF79" s="703"/>
      <c r="AG79" s="703"/>
      <c r="AH79" s="703"/>
      <c r="AI79" s="703"/>
      <c r="AJ79" s="703"/>
      <c r="AK79" s="703"/>
      <c r="AL79" s="703"/>
      <c r="AM79" s="703"/>
      <c r="AO79" s="21"/>
      <c r="AZ79" s="21"/>
    </row>
    <row r="80" spans="1:52" ht="21" customHeight="1" thickBot="1" x14ac:dyDescent="0.2">
      <c r="C80" s="136"/>
      <c r="D80" s="136"/>
      <c r="E80" s="136"/>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row>
    <row r="81" spans="1:56" ht="21" customHeight="1" x14ac:dyDescent="0.15">
      <c r="A81" s="177" t="str">
        <f>IF(Q81&lt;&gt;"","○","未入力")</f>
        <v>未入力</v>
      </c>
      <c r="C81" s="828" t="s">
        <v>213</v>
      </c>
      <c r="D81" s="829"/>
      <c r="E81" s="829"/>
      <c r="F81" s="829"/>
      <c r="G81" s="829"/>
      <c r="H81" s="829"/>
      <c r="I81" s="829"/>
      <c r="J81" s="829"/>
      <c r="K81" s="829"/>
      <c r="L81" s="829"/>
      <c r="M81" s="829"/>
      <c r="N81" s="829"/>
      <c r="O81" s="829"/>
      <c r="P81" s="829"/>
      <c r="Q81" s="778"/>
      <c r="R81" s="779"/>
      <c r="S81" s="779"/>
      <c r="T81" s="779"/>
      <c r="U81" s="779"/>
      <c r="V81" s="779"/>
      <c r="W81" s="779"/>
      <c r="X81" s="779"/>
      <c r="Y81" s="779"/>
      <c r="Z81" s="779"/>
      <c r="AA81" s="779"/>
      <c r="AB81" s="779"/>
      <c r="AC81" s="779"/>
      <c r="AD81" s="779"/>
      <c r="AE81" s="779"/>
      <c r="AF81" s="779"/>
      <c r="AG81" s="779"/>
      <c r="AH81" s="779"/>
      <c r="AI81" s="779"/>
      <c r="AJ81" s="779"/>
      <c r="AK81" s="779"/>
      <c r="AL81" s="779"/>
      <c r="AM81" s="780"/>
    </row>
    <row r="82" spans="1:56" ht="21" customHeight="1" x14ac:dyDescent="0.15">
      <c r="C82" s="830"/>
      <c r="D82" s="831"/>
      <c r="E82" s="831"/>
      <c r="F82" s="831"/>
      <c r="G82" s="831"/>
      <c r="H82" s="831"/>
      <c r="I82" s="831"/>
      <c r="J82" s="831"/>
      <c r="K82" s="831"/>
      <c r="L82" s="831"/>
      <c r="M82" s="831"/>
      <c r="N82" s="831"/>
      <c r="O82" s="831"/>
      <c r="P82" s="831"/>
      <c r="Q82" s="826"/>
      <c r="R82" s="702"/>
      <c r="S82" s="702"/>
      <c r="T82" s="702"/>
      <c r="U82" s="702"/>
      <c r="V82" s="702"/>
      <c r="W82" s="702"/>
      <c r="X82" s="702"/>
      <c r="Y82" s="702"/>
      <c r="Z82" s="702"/>
      <c r="AA82" s="702"/>
      <c r="AB82" s="702"/>
      <c r="AC82" s="702"/>
      <c r="AD82" s="702"/>
      <c r="AE82" s="702"/>
      <c r="AF82" s="702"/>
      <c r="AG82" s="702"/>
      <c r="AH82" s="702"/>
      <c r="AI82" s="702"/>
      <c r="AJ82" s="702"/>
      <c r="AK82" s="702"/>
      <c r="AL82" s="702"/>
      <c r="AM82" s="827"/>
    </row>
    <row r="83" spans="1:56" ht="21" customHeight="1" x14ac:dyDescent="0.15">
      <c r="A83" s="58" t="str">
        <f>IF(AND(X83&lt;&gt;"",AB83&lt;&gt;"",AF83&lt;&gt;""),"○","未入力")</f>
        <v>未入力</v>
      </c>
      <c r="C83" s="832" t="s">
        <v>100</v>
      </c>
      <c r="D83" s="833"/>
      <c r="E83" s="833"/>
      <c r="F83" s="833"/>
      <c r="G83" s="833"/>
      <c r="H83" s="833"/>
      <c r="I83" s="833"/>
      <c r="J83" s="833"/>
      <c r="K83" s="833"/>
      <c r="L83" s="833"/>
      <c r="M83" s="833"/>
      <c r="N83" s="833"/>
      <c r="O83" s="833"/>
      <c r="P83" s="833"/>
      <c r="Q83" s="870"/>
      <c r="R83" s="871"/>
      <c r="S83" s="871"/>
      <c r="T83" s="871"/>
      <c r="U83" s="841" t="s">
        <v>37</v>
      </c>
      <c r="V83" s="841"/>
      <c r="W83" s="841"/>
      <c r="X83" s="844"/>
      <c r="Y83" s="844"/>
      <c r="Z83" s="845" t="s">
        <v>36</v>
      </c>
      <c r="AA83" s="845"/>
      <c r="AB83" s="844"/>
      <c r="AC83" s="844"/>
      <c r="AD83" s="845" t="s">
        <v>78</v>
      </c>
      <c r="AE83" s="845"/>
      <c r="AF83" s="844"/>
      <c r="AG83" s="844"/>
      <c r="AH83" s="845" t="s">
        <v>79</v>
      </c>
      <c r="AI83" s="845"/>
      <c r="AJ83" s="842"/>
      <c r="AK83" s="842"/>
      <c r="AL83" s="842"/>
      <c r="AM83" s="843"/>
    </row>
    <row r="84" spans="1:56" ht="21" customHeight="1" x14ac:dyDescent="0.15">
      <c r="A84" s="58" t="str">
        <f>IF(Q84&lt;&gt;"","○","未入力")</f>
        <v>未入力</v>
      </c>
      <c r="C84" s="828" t="s">
        <v>214</v>
      </c>
      <c r="D84" s="829"/>
      <c r="E84" s="829"/>
      <c r="F84" s="829"/>
      <c r="G84" s="829"/>
      <c r="H84" s="829"/>
      <c r="I84" s="829"/>
      <c r="J84" s="829"/>
      <c r="K84" s="829"/>
      <c r="L84" s="829"/>
      <c r="M84" s="829"/>
      <c r="N84" s="829"/>
      <c r="O84" s="829"/>
      <c r="P84" s="829"/>
      <c r="Q84" s="836"/>
      <c r="R84" s="742"/>
      <c r="S84" s="742"/>
      <c r="T84" s="742"/>
      <c r="U84" s="742"/>
      <c r="V84" s="742"/>
      <c r="W84" s="742"/>
      <c r="X84" s="742"/>
      <c r="Y84" s="742"/>
      <c r="Z84" s="742"/>
      <c r="AA84" s="742"/>
      <c r="AB84" s="742"/>
      <c r="AC84" s="742"/>
      <c r="AD84" s="742"/>
      <c r="AE84" s="742"/>
      <c r="AF84" s="742"/>
      <c r="AG84" s="742"/>
      <c r="AH84" s="742"/>
      <c r="AI84" s="742"/>
      <c r="AJ84" s="742"/>
      <c r="AK84" s="742"/>
      <c r="AL84" s="742"/>
      <c r="AM84" s="837"/>
    </row>
    <row r="85" spans="1:56" ht="21" customHeight="1" x14ac:dyDescent="0.15">
      <c r="C85" s="830"/>
      <c r="D85" s="831"/>
      <c r="E85" s="831"/>
      <c r="F85" s="831"/>
      <c r="G85" s="831"/>
      <c r="H85" s="831"/>
      <c r="I85" s="831"/>
      <c r="J85" s="831"/>
      <c r="K85" s="831"/>
      <c r="L85" s="831"/>
      <c r="M85" s="831"/>
      <c r="N85" s="831"/>
      <c r="O85" s="831"/>
      <c r="P85" s="831"/>
      <c r="Q85" s="838"/>
      <c r="R85" s="839"/>
      <c r="S85" s="839"/>
      <c r="T85" s="745"/>
      <c r="U85" s="745"/>
      <c r="V85" s="745"/>
      <c r="W85" s="745"/>
      <c r="X85" s="745"/>
      <c r="Y85" s="745"/>
      <c r="Z85" s="745"/>
      <c r="AA85" s="745"/>
      <c r="AB85" s="745"/>
      <c r="AC85" s="745"/>
      <c r="AD85" s="745"/>
      <c r="AE85" s="745"/>
      <c r="AF85" s="745"/>
      <c r="AG85" s="745"/>
      <c r="AH85" s="745"/>
      <c r="AI85" s="745"/>
      <c r="AJ85" s="745"/>
      <c r="AK85" s="745"/>
      <c r="AL85" s="745"/>
      <c r="AM85" s="840"/>
    </row>
    <row r="86" spans="1:56" ht="21" customHeight="1" x14ac:dyDescent="0.15">
      <c r="A86" s="58" t="str">
        <f>IF(OR(Q87="○",Q88="○"),"○",IF(AND(Q86&lt;&gt;"",X86&lt;&gt;""),"○","未入力"))</f>
        <v>未入力</v>
      </c>
      <c r="C86" s="835" t="s">
        <v>218</v>
      </c>
      <c r="D86" s="694"/>
      <c r="E86" s="695"/>
      <c r="F86" s="557" t="s">
        <v>215</v>
      </c>
      <c r="G86" s="834"/>
      <c r="H86" s="834"/>
      <c r="I86" s="834"/>
      <c r="J86" s="834"/>
      <c r="K86" s="834"/>
      <c r="L86" s="834"/>
      <c r="M86" s="834"/>
      <c r="N86" s="834"/>
      <c r="O86" s="834"/>
      <c r="P86" s="834"/>
      <c r="Q86" s="826"/>
      <c r="R86" s="702"/>
      <c r="S86" s="872"/>
      <c r="T86" s="859" t="s">
        <v>216</v>
      </c>
      <c r="U86" s="860"/>
      <c r="V86" s="860"/>
      <c r="W86" s="861"/>
      <c r="X86" s="865"/>
      <c r="Y86" s="702"/>
      <c r="Z86" s="702"/>
      <c r="AA86" s="702"/>
      <c r="AB86" s="702"/>
      <c r="AC86" s="702"/>
      <c r="AD86" s="702"/>
      <c r="AE86" s="702"/>
      <c r="AF86" s="702"/>
      <c r="AG86" s="702"/>
      <c r="AH86" s="702"/>
      <c r="AI86" s="702"/>
      <c r="AJ86" s="702"/>
      <c r="AK86" s="702"/>
      <c r="AL86" s="702"/>
      <c r="AM86" s="827"/>
    </row>
    <row r="87" spans="1:56" ht="21" customHeight="1" x14ac:dyDescent="0.15">
      <c r="A87" s="58" t="str">
        <f>IF(OR(Q86="○",Q88="○"),"○",IF(Q87&lt;&gt;"","○","未入力"))</f>
        <v>未入力</v>
      </c>
      <c r="C87" s="696"/>
      <c r="D87" s="697"/>
      <c r="E87" s="698"/>
      <c r="F87" s="557" t="s">
        <v>230</v>
      </c>
      <c r="G87" s="834"/>
      <c r="H87" s="834"/>
      <c r="I87" s="834"/>
      <c r="J87" s="834"/>
      <c r="K87" s="834"/>
      <c r="L87" s="834"/>
      <c r="M87" s="834"/>
      <c r="N87" s="834"/>
      <c r="O87" s="834"/>
      <c r="P87" s="834"/>
      <c r="Q87" s="826"/>
      <c r="R87" s="702"/>
      <c r="S87" s="873"/>
      <c r="T87" s="867"/>
      <c r="U87" s="868"/>
      <c r="V87" s="868"/>
      <c r="W87" s="868"/>
      <c r="X87" s="868"/>
      <c r="Y87" s="868"/>
      <c r="Z87" s="868"/>
      <c r="AA87" s="868"/>
      <c r="AB87" s="868"/>
      <c r="AC87" s="868"/>
      <c r="AD87" s="868"/>
      <c r="AE87" s="868"/>
      <c r="AF87" s="868"/>
      <c r="AG87" s="868"/>
      <c r="AH87" s="868"/>
      <c r="AI87" s="868"/>
      <c r="AJ87" s="868"/>
      <c r="AK87" s="868"/>
      <c r="AL87" s="868"/>
      <c r="AM87" s="869"/>
    </row>
    <row r="88" spans="1:56" ht="21" customHeight="1" thickBot="1" x14ac:dyDescent="0.2">
      <c r="A88" s="58" t="str">
        <f>IF(OR(Q86="○",Q87="○"),"○",IF(AND(Q88&lt;&gt;"",X88&lt;&gt;""),"○","未入力"))</f>
        <v>未入力</v>
      </c>
      <c r="C88" s="699"/>
      <c r="D88" s="700"/>
      <c r="E88" s="701"/>
      <c r="F88" s="557" t="s">
        <v>231</v>
      </c>
      <c r="G88" s="834"/>
      <c r="H88" s="834"/>
      <c r="I88" s="834"/>
      <c r="J88" s="834"/>
      <c r="K88" s="834"/>
      <c r="L88" s="834"/>
      <c r="M88" s="834"/>
      <c r="N88" s="834"/>
      <c r="O88" s="834"/>
      <c r="P88" s="834"/>
      <c r="Q88" s="781"/>
      <c r="R88" s="782"/>
      <c r="S88" s="858"/>
      <c r="T88" s="862" t="s">
        <v>217</v>
      </c>
      <c r="U88" s="863"/>
      <c r="V88" s="863"/>
      <c r="W88" s="864"/>
      <c r="X88" s="866"/>
      <c r="Y88" s="782"/>
      <c r="Z88" s="782"/>
      <c r="AA88" s="782"/>
      <c r="AB88" s="782"/>
      <c r="AC88" s="782"/>
      <c r="AD88" s="782"/>
      <c r="AE88" s="782"/>
      <c r="AF88" s="782"/>
      <c r="AG88" s="782"/>
      <c r="AH88" s="782"/>
      <c r="AI88" s="782"/>
      <c r="AJ88" s="782"/>
      <c r="AK88" s="782"/>
      <c r="AL88" s="782"/>
      <c r="AM88" s="783"/>
      <c r="BD88" s="158"/>
    </row>
    <row r="89" spans="1:56" ht="6" customHeight="1" x14ac:dyDescent="0.15">
      <c r="C89" s="160" t="str">
        <f>IF(U90="実績有り",IF(OR(Q92="",Q93="",Q94="",Q95="",S96="",V96="",Y96="",AE96="",,AH96="",AK96="",Q99="",F100="※工事概要は、同種工事の要件を満たすことが分かるように記入してください。(入力時にこの文章は削除してください。)",F100=""),"注意！未入力の箇所があります。再度確認してください。",""),"")</f>
        <v/>
      </c>
      <c r="D89" s="47"/>
      <c r="E89" s="47"/>
      <c r="F89" s="47"/>
      <c r="G89" s="47"/>
      <c r="H89" s="47"/>
      <c r="I89" s="47"/>
      <c r="J89" s="47"/>
      <c r="K89" s="47"/>
      <c r="L89" s="47"/>
      <c r="M89" s="47"/>
      <c r="N89" s="47"/>
      <c r="O89" s="47"/>
      <c r="P89" s="47"/>
      <c r="R89" s="47"/>
      <c r="S89" s="47"/>
      <c r="T89" s="47"/>
      <c r="U89" s="47"/>
      <c r="V89" s="47"/>
      <c r="W89" s="47"/>
      <c r="X89" s="47"/>
      <c r="Y89" s="47"/>
      <c r="Z89" s="47"/>
      <c r="AA89" s="47"/>
      <c r="AB89" s="47"/>
      <c r="AC89" s="47"/>
      <c r="AD89" s="47"/>
      <c r="AE89" s="47"/>
      <c r="AF89" s="47"/>
      <c r="AG89" s="47"/>
      <c r="AH89" s="47"/>
      <c r="AI89" s="47"/>
      <c r="AJ89" s="47"/>
      <c r="AK89" s="47"/>
      <c r="AL89" s="47"/>
      <c r="AM89" s="47"/>
      <c r="AN89" s="42"/>
      <c r="BD89" s="159"/>
    </row>
    <row r="90" spans="1:56" ht="21" customHeight="1" x14ac:dyDescent="0.15">
      <c r="C90" s="559" t="s">
        <v>113</v>
      </c>
      <c r="D90" s="559"/>
      <c r="E90" s="559"/>
      <c r="F90" s="559"/>
      <c r="G90" s="559"/>
      <c r="H90" s="559"/>
      <c r="I90" s="559"/>
      <c r="J90" s="559"/>
      <c r="K90" s="559"/>
      <c r="L90" s="559"/>
      <c r="M90" s="559"/>
      <c r="N90" s="559"/>
      <c r="O90" s="559"/>
      <c r="P90" s="559"/>
      <c r="Q90" s="559"/>
      <c r="R90" s="559"/>
      <c r="S90" s="559"/>
      <c r="T90" s="557"/>
      <c r="U90" s="820"/>
      <c r="V90" s="820"/>
      <c r="W90" s="820"/>
      <c r="X90" s="820"/>
      <c r="Y90" s="820"/>
      <c r="Z90" s="820"/>
      <c r="AA90" s="820"/>
      <c r="AB90" s="820"/>
      <c r="AC90" s="820"/>
      <c r="AD90" s="820"/>
      <c r="AE90" s="820"/>
      <c r="AF90" s="820"/>
      <c r="AG90" s="820"/>
      <c r="AH90" s="820"/>
      <c r="AI90" s="820"/>
      <c r="AJ90" s="820"/>
      <c r="AK90" s="820"/>
      <c r="AL90" s="820"/>
      <c r="AM90" s="820"/>
      <c r="BD90" s="159"/>
    </row>
    <row r="91" spans="1:56" ht="21" customHeight="1" x14ac:dyDescent="0.15">
      <c r="C91" s="559"/>
      <c r="D91" s="559"/>
      <c r="E91" s="559"/>
      <c r="F91" s="559"/>
      <c r="G91" s="559"/>
      <c r="H91" s="559"/>
      <c r="I91" s="559"/>
      <c r="J91" s="559"/>
      <c r="K91" s="559"/>
      <c r="L91" s="559"/>
      <c r="M91" s="559"/>
      <c r="N91" s="559"/>
      <c r="O91" s="559"/>
      <c r="P91" s="559"/>
      <c r="Q91" s="559"/>
      <c r="R91" s="559"/>
      <c r="S91" s="559"/>
      <c r="T91" s="557"/>
      <c r="U91" s="820"/>
      <c r="V91" s="820"/>
      <c r="W91" s="820"/>
      <c r="X91" s="820"/>
      <c r="Y91" s="820"/>
      <c r="Z91" s="820"/>
      <c r="AA91" s="820"/>
      <c r="AB91" s="820"/>
      <c r="AC91" s="820"/>
      <c r="AD91" s="820"/>
      <c r="AE91" s="820"/>
      <c r="AF91" s="820"/>
      <c r="AG91" s="820"/>
      <c r="AH91" s="820"/>
      <c r="AI91" s="820"/>
      <c r="AJ91" s="820"/>
      <c r="AK91" s="820"/>
      <c r="AL91" s="820"/>
      <c r="AM91" s="820"/>
      <c r="BD91" s="159"/>
    </row>
    <row r="92" spans="1:56" ht="21" customHeight="1" x14ac:dyDescent="0.15">
      <c r="C92" s="885" t="s">
        <v>102</v>
      </c>
      <c r="D92" s="886"/>
      <c r="E92" s="887"/>
      <c r="F92" s="824" t="s">
        <v>47</v>
      </c>
      <c r="G92" s="824"/>
      <c r="H92" s="824"/>
      <c r="I92" s="824"/>
      <c r="J92" s="824"/>
      <c r="K92" s="824"/>
      <c r="L92" s="824"/>
      <c r="M92" s="824"/>
      <c r="N92" s="824"/>
      <c r="O92" s="824"/>
      <c r="P92" s="824"/>
      <c r="Q92" s="825"/>
      <c r="R92" s="825"/>
      <c r="S92" s="825"/>
      <c r="T92" s="825"/>
      <c r="U92" s="825"/>
      <c r="V92" s="825"/>
      <c r="W92" s="825"/>
      <c r="X92" s="825"/>
      <c r="Y92" s="825"/>
      <c r="Z92" s="825"/>
      <c r="AA92" s="825"/>
      <c r="AB92" s="825"/>
      <c r="AC92" s="825"/>
      <c r="AD92" s="825"/>
      <c r="AE92" s="825"/>
      <c r="AF92" s="825"/>
      <c r="AG92" s="825"/>
      <c r="AH92" s="825"/>
      <c r="AI92" s="825"/>
      <c r="AJ92" s="825"/>
      <c r="AK92" s="825"/>
      <c r="AL92" s="825"/>
      <c r="AM92" s="825"/>
    </row>
    <row r="93" spans="1:56" ht="21" customHeight="1" x14ac:dyDescent="0.15">
      <c r="C93" s="885"/>
      <c r="D93" s="886"/>
      <c r="E93" s="887"/>
      <c r="F93" s="799" t="s">
        <v>64</v>
      </c>
      <c r="G93" s="799"/>
      <c r="H93" s="799"/>
      <c r="I93" s="799"/>
      <c r="J93" s="799"/>
      <c r="K93" s="799"/>
      <c r="L93" s="799"/>
      <c r="M93" s="799"/>
      <c r="N93" s="799"/>
      <c r="O93" s="799"/>
      <c r="P93" s="799"/>
      <c r="Q93" s="801"/>
      <c r="R93" s="801"/>
      <c r="S93" s="801"/>
      <c r="T93" s="801"/>
      <c r="U93" s="801"/>
      <c r="V93" s="801"/>
      <c r="W93" s="801"/>
      <c r="X93" s="801"/>
      <c r="Y93" s="801"/>
      <c r="Z93" s="801"/>
      <c r="AA93" s="801"/>
      <c r="AB93" s="801"/>
      <c r="AC93" s="801"/>
      <c r="AD93" s="801"/>
      <c r="AE93" s="801"/>
      <c r="AF93" s="801"/>
      <c r="AG93" s="801"/>
      <c r="AH93" s="801"/>
      <c r="AI93" s="801"/>
      <c r="AJ93" s="801"/>
      <c r="AK93" s="801"/>
      <c r="AL93" s="801"/>
      <c r="AM93" s="801"/>
    </row>
    <row r="94" spans="1:56" ht="21" customHeight="1" x14ac:dyDescent="0.15">
      <c r="C94" s="885"/>
      <c r="D94" s="886"/>
      <c r="E94" s="887"/>
      <c r="F94" s="799" t="s">
        <v>65</v>
      </c>
      <c r="G94" s="799"/>
      <c r="H94" s="799"/>
      <c r="I94" s="799"/>
      <c r="J94" s="799"/>
      <c r="K94" s="799"/>
      <c r="L94" s="799"/>
      <c r="M94" s="799"/>
      <c r="N94" s="799"/>
      <c r="O94" s="799"/>
      <c r="P94" s="799"/>
      <c r="Q94" s="801"/>
      <c r="R94" s="801"/>
      <c r="S94" s="801"/>
      <c r="T94" s="801"/>
      <c r="U94" s="801"/>
      <c r="V94" s="801"/>
      <c r="W94" s="801"/>
      <c r="X94" s="801"/>
      <c r="Y94" s="801"/>
      <c r="Z94" s="801"/>
      <c r="AA94" s="801"/>
      <c r="AB94" s="801"/>
      <c r="AC94" s="801"/>
      <c r="AD94" s="801"/>
      <c r="AE94" s="801"/>
      <c r="AF94" s="801"/>
      <c r="AG94" s="801"/>
      <c r="AH94" s="801"/>
      <c r="AI94" s="801"/>
      <c r="AJ94" s="801"/>
      <c r="AK94" s="801"/>
      <c r="AL94" s="801"/>
      <c r="AM94" s="801"/>
    </row>
    <row r="95" spans="1:56" ht="21" customHeight="1" x14ac:dyDescent="0.15">
      <c r="C95" s="885"/>
      <c r="D95" s="886"/>
      <c r="E95" s="887"/>
      <c r="F95" s="799" t="s">
        <v>66</v>
      </c>
      <c r="G95" s="799"/>
      <c r="H95" s="799"/>
      <c r="I95" s="799"/>
      <c r="J95" s="799"/>
      <c r="K95" s="799"/>
      <c r="L95" s="799"/>
      <c r="M95" s="799"/>
      <c r="N95" s="799"/>
      <c r="O95" s="799"/>
      <c r="P95" s="799"/>
      <c r="Q95" s="817"/>
      <c r="R95" s="817"/>
      <c r="S95" s="817"/>
      <c r="T95" s="817"/>
      <c r="U95" s="817"/>
      <c r="V95" s="817"/>
      <c r="W95" s="817"/>
      <c r="X95" s="817"/>
      <c r="Y95" s="817"/>
      <c r="Z95" s="817"/>
      <c r="AA95" s="817"/>
      <c r="AB95" s="817"/>
      <c r="AC95" s="817"/>
      <c r="AD95" s="817"/>
      <c r="AE95" s="817"/>
      <c r="AF95" s="817"/>
      <c r="AG95" s="817"/>
      <c r="AH95" s="817"/>
      <c r="AI95" s="817"/>
      <c r="AJ95" s="817"/>
      <c r="AK95" s="817"/>
      <c r="AL95" s="817"/>
      <c r="AM95" s="817"/>
    </row>
    <row r="96" spans="1:56" ht="21" customHeight="1" x14ac:dyDescent="0.15">
      <c r="C96" s="885"/>
      <c r="D96" s="886"/>
      <c r="E96" s="887"/>
      <c r="F96" s="799" t="s">
        <v>67</v>
      </c>
      <c r="G96" s="799"/>
      <c r="H96" s="799"/>
      <c r="I96" s="799"/>
      <c r="J96" s="799"/>
      <c r="K96" s="799"/>
      <c r="L96" s="799"/>
      <c r="M96" s="799"/>
      <c r="N96" s="799"/>
      <c r="O96" s="799"/>
      <c r="P96" s="800"/>
      <c r="Q96" s="794" t="s">
        <v>37</v>
      </c>
      <c r="R96" s="795"/>
      <c r="S96" s="788"/>
      <c r="T96" s="788"/>
      <c r="U96" s="395" t="s">
        <v>36</v>
      </c>
      <c r="V96" s="788"/>
      <c r="W96" s="788"/>
      <c r="X96" s="395" t="s">
        <v>78</v>
      </c>
      <c r="Y96" s="788"/>
      <c r="Z96" s="788"/>
      <c r="AA96" s="395" t="s">
        <v>79</v>
      </c>
      <c r="AB96" s="395" t="s">
        <v>80</v>
      </c>
      <c r="AC96" s="795" t="s">
        <v>37</v>
      </c>
      <c r="AD96" s="795"/>
      <c r="AE96" s="788"/>
      <c r="AF96" s="788"/>
      <c r="AG96" s="395" t="s">
        <v>36</v>
      </c>
      <c r="AH96" s="788"/>
      <c r="AI96" s="788"/>
      <c r="AJ96" s="395" t="s">
        <v>78</v>
      </c>
      <c r="AK96" s="788"/>
      <c r="AL96" s="788"/>
      <c r="AM96" s="396" t="s">
        <v>79</v>
      </c>
    </row>
    <row r="97" spans="1:56" ht="21" customHeight="1" x14ac:dyDescent="0.15">
      <c r="C97" s="885"/>
      <c r="D97" s="886"/>
      <c r="E97" s="887"/>
      <c r="F97" s="799" t="s">
        <v>111</v>
      </c>
      <c r="G97" s="799"/>
      <c r="H97" s="799"/>
      <c r="I97" s="799"/>
      <c r="J97" s="799"/>
      <c r="K97" s="799"/>
      <c r="L97" s="799"/>
      <c r="M97" s="799"/>
      <c r="N97" s="799"/>
      <c r="O97" s="799"/>
      <c r="P97" s="800"/>
      <c r="Q97" s="794" t="s">
        <v>37</v>
      </c>
      <c r="R97" s="795"/>
      <c r="S97" s="788"/>
      <c r="T97" s="788"/>
      <c r="U97" s="395" t="s">
        <v>36</v>
      </c>
      <c r="V97" s="788"/>
      <c r="W97" s="788"/>
      <c r="X97" s="395" t="s">
        <v>78</v>
      </c>
      <c r="Y97" s="788"/>
      <c r="Z97" s="788"/>
      <c r="AA97" s="395" t="s">
        <v>79</v>
      </c>
      <c r="AB97" s="395" t="s">
        <v>80</v>
      </c>
      <c r="AC97" s="795" t="s">
        <v>37</v>
      </c>
      <c r="AD97" s="795"/>
      <c r="AE97" s="788"/>
      <c r="AF97" s="788"/>
      <c r="AG97" s="395" t="s">
        <v>36</v>
      </c>
      <c r="AH97" s="788"/>
      <c r="AI97" s="788"/>
      <c r="AJ97" s="395" t="s">
        <v>78</v>
      </c>
      <c r="AK97" s="788"/>
      <c r="AL97" s="788"/>
      <c r="AM97" s="396" t="s">
        <v>79</v>
      </c>
      <c r="AN97" s="161"/>
    </row>
    <row r="98" spans="1:56" ht="21" customHeight="1" x14ac:dyDescent="0.15">
      <c r="C98" s="885"/>
      <c r="D98" s="886"/>
      <c r="E98" s="887"/>
      <c r="F98" s="799" t="s">
        <v>68</v>
      </c>
      <c r="G98" s="799"/>
      <c r="H98" s="799"/>
      <c r="I98" s="799"/>
      <c r="J98" s="799"/>
      <c r="K98" s="799"/>
      <c r="L98" s="799"/>
      <c r="M98" s="799"/>
      <c r="N98" s="799"/>
      <c r="O98" s="799"/>
      <c r="P98" s="799"/>
      <c r="Q98" s="801"/>
      <c r="R98" s="801"/>
      <c r="S98" s="801"/>
      <c r="T98" s="801"/>
      <c r="U98" s="801"/>
      <c r="V98" s="801"/>
      <c r="W98" s="801"/>
      <c r="X98" s="801"/>
      <c r="Y98" s="801"/>
      <c r="Z98" s="801"/>
      <c r="AA98" s="801"/>
      <c r="AB98" s="801"/>
      <c r="AC98" s="801"/>
      <c r="AD98" s="801"/>
      <c r="AE98" s="801"/>
      <c r="AF98" s="801"/>
      <c r="AG98" s="801"/>
      <c r="AH98" s="801"/>
      <c r="AI98" s="801"/>
      <c r="AJ98" s="801"/>
      <c r="AK98" s="801"/>
      <c r="AL98" s="801"/>
      <c r="AM98" s="801"/>
    </row>
    <row r="99" spans="1:56" ht="21" customHeight="1" x14ac:dyDescent="0.15">
      <c r="C99" s="885"/>
      <c r="D99" s="886"/>
      <c r="E99" s="887"/>
      <c r="F99" s="799" t="s">
        <v>101</v>
      </c>
      <c r="G99" s="799"/>
      <c r="H99" s="799"/>
      <c r="I99" s="799"/>
      <c r="J99" s="799"/>
      <c r="K99" s="799"/>
      <c r="L99" s="799"/>
      <c r="M99" s="799"/>
      <c r="N99" s="799"/>
      <c r="O99" s="799"/>
      <c r="P99" s="799"/>
      <c r="Q99" s="855"/>
      <c r="R99" s="856"/>
      <c r="S99" s="856"/>
      <c r="T99" s="856"/>
      <c r="U99" s="856"/>
      <c r="V99" s="856"/>
      <c r="W99" s="856"/>
      <c r="X99" s="856"/>
      <c r="Y99" s="856"/>
      <c r="Z99" s="856"/>
      <c r="AA99" s="856"/>
      <c r="AB99" s="856"/>
      <c r="AC99" s="856"/>
      <c r="AD99" s="856"/>
      <c r="AE99" s="856"/>
      <c r="AF99" s="856"/>
      <c r="AG99" s="856"/>
      <c r="AH99" s="856"/>
      <c r="AI99" s="856"/>
      <c r="AJ99" s="856"/>
      <c r="AK99" s="856"/>
      <c r="AL99" s="856"/>
      <c r="AM99" s="857"/>
    </row>
    <row r="100" spans="1:56" ht="21" customHeight="1" x14ac:dyDescent="0.15">
      <c r="C100" s="798" t="s">
        <v>69</v>
      </c>
      <c r="D100" s="798"/>
      <c r="E100" s="798"/>
      <c r="F100" s="846" t="s">
        <v>70</v>
      </c>
      <c r="G100" s="847"/>
      <c r="H100" s="847"/>
      <c r="I100" s="847"/>
      <c r="J100" s="847"/>
      <c r="K100" s="847"/>
      <c r="L100" s="847"/>
      <c r="M100" s="847"/>
      <c r="N100" s="847"/>
      <c r="O100" s="847"/>
      <c r="P100" s="847"/>
      <c r="Q100" s="847"/>
      <c r="R100" s="847"/>
      <c r="S100" s="847"/>
      <c r="T100" s="847"/>
      <c r="U100" s="847"/>
      <c r="V100" s="847"/>
      <c r="W100" s="847"/>
      <c r="X100" s="847"/>
      <c r="Y100" s="847"/>
      <c r="Z100" s="847"/>
      <c r="AA100" s="847"/>
      <c r="AB100" s="847"/>
      <c r="AC100" s="847"/>
      <c r="AD100" s="847"/>
      <c r="AE100" s="847"/>
      <c r="AF100" s="847"/>
      <c r="AG100" s="847"/>
      <c r="AH100" s="847"/>
      <c r="AI100" s="847"/>
      <c r="AJ100" s="847"/>
      <c r="AK100" s="847"/>
      <c r="AL100" s="847"/>
      <c r="AM100" s="848"/>
    </row>
    <row r="101" spans="1:56" ht="21" customHeight="1" x14ac:dyDescent="0.15">
      <c r="C101" s="798"/>
      <c r="D101" s="798"/>
      <c r="E101" s="798"/>
      <c r="F101" s="849"/>
      <c r="G101" s="850"/>
      <c r="H101" s="850"/>
      <c r="I101" s="850"/>
      <c r="J101" s="850"/>
      <c r="K101" s="850"/>
      <c r="L101" s="850"/>
      <c r="M101" s="850"/>
      <c r="N101" s="850"/>
      <c r="O101" s="850"/>
      <c r="P101" s="850"/>
      <c r="Q101" s="850"/>
      <c r="R101" s="850"/>
      <c r="S101" s="850"/>
      <c r="T101" s="850"/>
      <c r="U101" s="850"/>
      <c r="V101" s="850"/>
      <c r="W101" s="850"/>
      <c r="X101" s="850"/>
      <c r="Y101" s="850"/>
      <c r="Z101" s="850"/>
      <c r="AA101" s="850"/>
      <c r="AB101" s="850"/>
      <c r="AC101" s="850"/>
      <c r="AD101" s="850"/>
      <c r="AE101" s="850"/>
      <c r="AF101" s="850"/>
      <c r="AG101" s="850"/>
      <c r="AH101" s="850"/>
      <c r="AI101" s="850"/>
      <c r="AJ101" s="850"/>
      <c r="AK101" s="850"/>
      <c r="AL101" s="850"/>
      <c r="AM101" s="851"/>
    </row>
    <row r="102" spans="1:56" ht="21" customHeight="1" x14ac:dyDescent="0.15">
      <c r="C102" s="798"/>
      <c r="D102" s="798"/>
      <c r="E102" s="798"/>
      <c r="F102" s="849"/>
      <c r="G102" s="850"/>
      <c r="H102" s="850"/>
      <c r="I102" s="850"/>
      <c r="J102" s="850"/>
      <c r="K102" s="850"/>
      <c r="L102" s="850"/>
      <c r="M102" s="850"/>
      <c r="N102" s="850"/>
      <c r="O102" s="850"/>
      <c r="P102" s="850"/>
      <c r="Q102" s="850"/>
      <c r="R102" s="850"/>
      <c r="S102" s="850"/>
      <c r="T102" s="850"/>
      <c r="U102" s="850"/>
      <c r="V102" s="850"/>
      <c r="W102" s="850"/>
      <c r="X102" s="850"/>
      <c r="Y102" s="850"/>
      <c r="Z102" s="850"/>
      <c r="AA102" s="850"/>
      <c r="AB102" s="850"/>
      <c r="AC102" s="850"/>
      <c r="AD102" s="850"/>
      <c r="AE102" s="850"/>
      <c r="AF102" s="850"/>
      <c r="AG102" s="850"/>
      <c r="AH102" s="850"/>
      <c r="AI102" s="850"/>
      <c r="AJ102" s="850"/>
      <c r="AK102" s="850"/>
      <c r="AL102" s="850"/>
      <c r="AM102" s="851"/>
    </row>
    <row r="103" spans="1:56" ht="21" customHeight="1" x14ac:dyDescent="0.15">
      <c r="C103" s="798"/>
      <c r="D103" s="798"/>
      <c r="E103" s="798"/>
      <c r="F103" s="849"/>
      <c r="G103" s="850"/>
      <c r="H103" s="850"/>
      <c r="I103" s="850"/>
      <c r="J103" s="850"/>
      <c r="K103" s="850"/>
      <c r="L103" s="850"/>
      <c r="M103" s="850"/>
      <c r="N103" s="850"/>
      <c r="O103" s="850"/>
      <c r="P103" s="850"/>
      <c r="Q103" s="850"/>
      <c r="R103" s="850"/>
      <c r="S103" s="850"/>
      <c r="T103" s="850"/>
      <c r="U103" s="850"/>
      <c r="V103" s="850"/>
      <c r="W103" s="850"/>
      <c r="X103" s="850"/>
      <c r="Y103" s="850"/>
      <c r="Z103" s="850"/>
      <c r="AA103" s="850"/>
      <c r="AB103" s="850"/>
      <c r="AC103" s="850"/>
      <c r="AD103" s="850"/>
      <c r="AE103" s="850"/>
      <c r="AF103" s="850"/>
      <c r="AG103" s="850"/>
      <c r="AH103" s="850"/>
      <c r="AI103" s="850"/>
      <c r="AJ103" s="850"/>
      <c r="AK103" s="850"/>
      <c r="AL103" s="850"/>
      <c r="AM103" s="851"/>
    </row>
    <row r="104" spans="1:56" ht="21" customHeight="1" x14ac:dyDescent="0.15">
      <c r="C104" s="798"/>
      <c r="D104" s="798"/>
      <c r="E104" s="798"/>
      <c r="F104" s="849"/>
      <c r="G104" s="850"/>
      <c r="H104" s="850"/>
      <c r="I104" s="850"/>
      <c r="J104" s="850"/>
      <c r="K104" s="850"/>
      <c r="L104" s="850"/>
      <c r="M104" s="850"/>
      <c r="N104" s="850"/>
      <c r="O104" s="850"/>
      <c r="P104" s="850"/>
      <c r="Q104" s="850"/>
      <c r="R104" s="850"/>
      <c r="S104" s="850"/>
      <c r="T104" s="850"/>
      <c r="U104" s="850"/>
      <c r="V104" s="850"/>
      <c r="W104" s="850"/>
      <c r="X104" s="850"/>
      <c r="Y104" s="850"/>
      <c r="Z104" s="850"/>
      <c r="AA104" s="850"/>
      <c r="AB104" s="850"/>
      <c r="AC104" s="850"/>
      <c r="AD104" s="850"/>
      <c r="AE104" s="850"/>
      <c r="AF104" s="850"/>
      <c r="AG104" s="850"/>
      <c r="AH104" s="850"/>
      <c r="AI104" s="850"/>
      <c r="AJ104" s="850"/>
      <c r="AK104" s="850"/>
      <c r="AL104" s="850"/>
      <c r="AM104" s="851"/>
    </row>
    <row r="105" spans="1:56" ht="21" customHeight="1" x14ac:dyDescent="0.15">
      <c r="C105" s="798"/>
      <c r="D105" s="798"/>
      <c r="E105" s="798"/>
      <c r="F105" s="849"/>
      <c r="G105" s="850"/>
      <c r="H105" s="850"/>
      <c r="I105" s="850"/>
      <c r="J105" s="850"/>
      <c r="K105" s="850"/>
      <c r="L105" s="850"/>
      <c r="M105" s="850"/>
      <c r="N105" s="850"/>
      <c r="O105" s="850"/>
      <c r="P105" s="850"/>
      <c r="Q105" s="850"/>
      <c r="R105" s="850"/>
      <c r="S105" s="850"/>
      <c r="T105" s="850"/>
      <c r="U105" s="850"/>
      <c r="V105" s="850"/>
      <c r="W105" s="850"/>
      <c r="X105" s="850"/>
      <c r="Y105" s="850"/>
      <c r="Z105" s="850"/>
      <c r="AA105" s="850"/>
      <c r="AB105" s="850"/>
      <c r="AC105" s="850"/>
      <c r="AD105" s="850"/>
      <c r="AE105" s="850"/>
      <c r="AF105" s="850"/>
      <c r="AG105" s="850"/>
      <c r="AH105" s="850"/>
      <c r="AI105" s="850"/>
      <c r="AJ105" s="850"/>
      <c r="AK105" s="850"/>
      <c r="AL105" s="850"/>
      <c r="AM105" s="851"/>
    </row>
    <row r="106" spans="1:56" ht="21" customHeight="1" x14ac:dyDescent="0.15">
      <c r="C106" s="798"/>
      <c r="D106" s="798"/>
      <c r="E106" s="798"/>
      <c r="F106" s="852"/>
      <c r="G106" s="853"/>
      <c r="H106" s="853"/>
      <c r="I106" s="853"/>
      <c r="J106" s="853"/>
      <c r="K106" s="853"/>
      <c r="L106" s="853"/>
      <c r="M106" s="853"/>
      <c r="N106" s="853"/>
      <c r="O106" s="853"/>
      <c r="P106" s="853"/>
      <c r="Q106" s="853"/>
      <c r="R106" s="853"/>
      <c r="S106" s="853"/>
      <c r="T106" s="853"/>
      <c r="U106" s="853"/>
      <c r="V106" s="853"/>
      <c r="W106" s="853"/>
      <c r="X106" s="853"/>
      <c r="Y106" s="853"/>
      <c r="Z106" s="853"/>
      <c r="AA106" s="853"/>
      <c r="AB106" s="853"/>
      <c r="AC106" s="853"/>
      <c r="AD106" s="853"/>
      <c r="AE106" s="853"/>
      <c r="AF106" s="853"/>
      <c r="AG106" s="853"/>
      <c r="AH106" s="853"/>
      <c r="AI106" s="853"/>
      <c r="AJ106" s="853"/>
      <c r="AK106" s="853"/>
      <c r="AL106" s="853"/>
      <c r="AM106" s="854"/>
    </row>
    <row r="107" spans="1:56" ht="6" customHeight="1" thickBot="1" x14ac:dyDescent="0.2">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row>
    <row r="108" spans="1:56" ht="21" customHeight="1" x14ac:dyDescent="0.15">
      <c r="A108" s="58" t="str">
        <f>IF(U108&lt;&gt;"","○","未入力")</f>
        <v>未入力</v>
      </c>
      <c r="C108" s="755" t="s">
        <v>229</v>
      </c>
      <c r="D108" s="559"/>
      <c r="E108" s="559"/>
      <c r="F108" s="559"/>
      <c r="G108" s="559"/>
      <c r="H108" s="559"/>
      <c r="I108" s="559"/>
      <c r="J108" s="559"/>
      <c r="K108" s="559"/>
      <c r="L108" s="559"/>
      <c r="M108" s="559"/>
      <c r="N108" s="559"/>
      <c r="O108" s="559"/>
      <c r="P108" s="559"/>
      <c r="Q108" s="559"/>
      <c r="R108" s="559"/>
      <c r="S108" s="559"/>
      <c r="T108" s="557"/>
      <c r="U108" s="778"/>
      <c r="V108" s="779"/>
      <c r="W108" s="779"/>
      <c r="X108" s="779"/>
      <c r="Y108" s="779"/>
      <c r="Z108" s="779"/>
      <c r="AA108" s="779"/>
      <c r="AB108" s="779"/>
      <c r="AC108" s="779"/>
      <c r="AD108" s="779"/>
      <c r="AE108" s="779"/>
      <c r="AF108" s="779"/>
      <c r="AG108" s="779"/>
      <c r="AH108" s="779"/>
      <c r="AI108" s="779"/>
      <c r="AJ108" s="779"/>
      <c r="AK108" s="779"/>
      <c r="AL108" s="779"/>
      <c r="AM108" s="780"/>
      <c r="BD108" s="159"/>
    </row>
    <row r="109" spans="1:56" ht="21" customHeight="1" thickBot="1" x14ac:dyDescent="0.2">
      <c r="C109" s="559"/>
      <c r="D109" s="559"/>
      <c r="E109" s="559"/>
      <c r="F109" s="559"/>
      <c r="G109" s="559"/>
      <c r="H109" s="559"/>
      <c r="I109" s="559"/>
      <c r="J109" s="559"/>
      <c r="K109" s="559"/>
      <c r="L109" s="559"/>
      <c r="M109" s="559"/>
      <c r="N109" s="559"/>
      <c r="O109" s="559"/>
      <c r="P109" s="559"/>
      <c r="Q109" s="559"/>
      <c r="R109" s="559"/>
      <c r="S109" s="559"/>
      <c r="T109" s="557"/>
      <c r="U109" s="781"/>
      <c r="V109" s="782"/>
      <c r="W109" s="782"/>
      <c r="X109" s="782"/>
      <c r="Y109" s="782"/>
      <c r="Z109" s="782"/>
      <c r="AA109" s="782"/>
      <c r="AB109" s="782"/>
      <c r="AC109" s="782"/>
      <c r="AD109" s="782"/>
      <c r="AE109" s="782"/>
      <c r="AF109" s="782"/>
      <c r="AG109" s="782"/>
      <c r="AH109" s="782"/>
      <c r="AI109" s="782"/>
      <c r="AJ109" s="782"/>
      <c r="AK109" s="782"/>
      <c r="AL109" s="782"/>
      <c r="AM109" s="783"/>
      <c r="BD109" s="159"/>
    </row>
    <row r="110" spans="1:56" ht="6" customHeight="1" x14ac:dyDescent="0.15">
      <c r="C110" s="70"/>
      <c r="D110" s="137"/>
      <c r="E110" s="137"/>
      <c r="F110" s="137"/>
      <c r="G110" s="137"/>
      <c r="H110" s="137"/>
      <c r="I110" s="137"/>
      <c r="J110" s="137"/>
      <c r="K110" s="137"/>
      <c r="L110" s="137"/>
      <c r="M110" s="137"/>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row>
    <row r="111" spans="1:56" ht="21" customHeight="1" x14ac:dyDescent="0.15">
      <c r="C111" s="137"/>
      <c r="D111" s="137"/>
      <c r="E111" s="137"/>
      <c r="F111" s="162"/>
      <c r="G111" s="162"/>
      <c r="H111" s="162"/>
      <c r="I111" s="162"/>
      <c r="J111" s="162"/>
      <c r="K111" s="162"/>
      <c r="L111" s="162"/>
      <c r="M111" s="162"/>
      <c r="N111" s="162"/>
      <c r="O111" s="162"/>
      <c r="P111" s="162"/>
      <c r="Q111" s="147"/>
      <c r="R111" s="147"/>
      <c r="S111" s="147"/>
      <c r="T111" s="147"/>
      <c r="U111" s="147"/>
      <c r="V111" s="147"/>
      <c r="W111" s="147"/>
      <c r="X111" s="147"/>
      <c r="Y111" s="147"/>
      <c r="Z111" s="147"/>
      <c r="AA111" s="147"/>
      <c r="AB111" s="147"/>
      <c r="AC111" s="147"/>
      <c r="AD111" s="147"/>
      <c r="AE111" s="147"/>
      <c r="AF111" s="147"/>
      <c r="AG111" s="147"/>
      <c r="AH111" s="147"/>
      <c r="AI111" s="147"/>
      <c r="AJ111" s="147"/>
      <c r="AK111" s="147"/>
      <c r="AL111" s="147"/>
      <c r="AM111" s="147"/>
    </row>
    <row r="112" spans="1:56" ht="20.25" customHeight="1" x14ac:dyDescent="0.15">
      <c r="C112" s="70" t="s">
        <v>112</v>
      </c>
      <c r="D112" s="137"/>
      <c r="E112" s="137"/>
      <c r="F112" s="137"/>
      <c r="G112" s="137"/>
      <c r="H112" s="137"/>
      <c r="I112" s="137"/>
      <c r="J112" s="137"/>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37"/>
    </row>
    <row r="113" spans="1:52" ht="21" customHeight="1" x14ac:dyDescent="0.15">
      <c r="C113" s="874" t="s">
        <v>109</v>
      </c>
      <c r="D113" s="874"/>
      <c r="E113" s="874"/>
      <c r="F113" s="876" t="s">
        <v>47</v>
      </c>
      <c r="G113" s="876"/>
      <c r="H113" s="789"/>
      <c r="I113" s="790"/>
      <c r="J113" s="790"/>
      <c r="K113" s="790"/>
      <c r="L113" s="790"/>
      <c r="M113" s="790"/>
      <c r="N113" s="790"/>
      <c r="O113" s="790"/>
      <c r="P113" s="790"/>
      <c r="Q113" s="790"/>
      <c r="R113" s="790"/>
      <c r="S113" s="790"/>
      <c r="T113" s="790"/>
      <c r="U113" s="790"/>
      <c r="V113" s="790"/>
      <c r="W113" s="790"/>
      <c r="X113" s="790"/>
      <c r="Y113" s="790"/>
      <c r="Z113" s="790"/>
      <c r="AA113" s="803" t="s">
        <v>110</v>
      </c>
      <c r="AB113" s="803"/>
      <c r="AC113" s="803"/>
      <c r="AD113" s="803"/>
      <c r="AE113" s="803"/>
      <c r="AF113" s="803"/>
      <c r="AG113" s="877" t="s">
        <v>309</v>
      </c>
      <c r="AH113" s="878"/>
      <c r="AI113" s="801"/>
      <c r="AJ113" s="803"/>
      <c r="AK113" s="804"/>
      <c r="AL113" s="883" t="s">
        <v>87</v>
      </c>
      <c r="AM113" s="884"/>
    </row>
    <row r="114" spans="1:52" ht="21" customHeight="1" x14ac:dyDescent="0.15">
      <c r="C114" s="874"/>
      <c r="D114" s="874"/>
      <c r="E114" s="874"/>
      <c r="F114" s="876"/>
      <c r="G114" s="876"/>
      <c r="H114" s="791"/>
      <c r="I114" s="792"/>
      <c r="J114" s="792"/>
      <c r="K114" s="792"/>
      <c r="L114" s="792"/>
      <c r="M114" s="792"/>
      <c r="N114" s="792"/>
      <c r="O114" s="792"/>
      <c r="P114" s="792"/>
      <c r="Q114" s="792"/>
      <c r="R114" s="792"/>
      <c r="S114" s="792"/>
      <c r="T114" s="792"/>
      <c r="U114" s="792"/>
      <c r="V114" s="792"/>
      <c r="W114" s="792"/>
      <c r="X114" s="792"/>
      <c r="Y114" s="792"/>
      <c r="Z114" s="792"/>
      <c r="AA114" s="815" t="s">
        <v>37</v>
      </c>
      <c r="AB114" s="813"/>
      <c r="AC114" s="811"/>
      <c r="AD114" s="812"/>
      <c r="AE114" s="813" t="s">
        <v>206</v>
      </c>
      <c r="AF114" s="814"/>
      <c r="AG114" s="879"/>
      <c r="AH114" s="880"/>
      <c r="AI114" s="803"/>
      <c r="AJ114" s="803"/>
      <c r="AK114" s="804"/>
      <c r="AL114" s="883"/>
      <c r="AM114" s="884"/>
    </row>
    <row r="115" spans="1:52" ht="21" customHeight="1" x14ac:dyDescent="0.15">
      <c r="C115" s="874"/>
      <c r="D115" s="874"/>
      <c r="E115" s="874"/>
      <c r="F115" s="876"/>
      <c r="G115" s="876"/>
      <c r="H115" s="789"/>
      <c r="I115" s="790"/>
      <c r="J115" s="790"/>
      <c r="K115" s="790"/>
      <c r="L115" s="790"/>
      <c r="M115" s="790"/>
      <c r="N115" s="790"/>
      <c r="O115" s="790"/>
      <c r="P115" s="790"/>
      <c r="Q115" s="790"/>
      <c r="R115" s="790"/>
      <c r="S115" s="790"/>
      <c r="T115" s="790"/>
      <c r="U115" s="790"/>
      <c r="V115" s="790"/>
      <c r="W115" s="790"/>
      <c r="X115" s="790"/>
      <c r="Y115" s="790"/>
      <c r="Z115" s="790"/>
      <c r="AA115" s="803" t="s">
        <v>110</v>
      </c>
      <c r="AB115" s="803"/>
      <c r="AC115" s="803"/>
      <c r="AD115" s="803"/>
      <c r="AE115" s="803"/>
      <c r="AF115" s="803"/>
      <c r="AG115" s="879"/>
      <c r="AH115" s="880"/>
      <c r="AI115" s="801"/>
      <c r="AJ115" s="803"/>
      <c r="AK115" s="804"/>
      <c r="AL115" s="883" t="s">
        <v>87</v>
      </c>
      <c r="AM115" s="884"/>
    </row>
    <row r="116" spans="1:52" ht="21" customHeight="1" x14ac:dyDescent="0.15">
      <c r="C116" s="874"/>
      <c r="D116" s="874"/>
      <c r="E116" s="874"/>
      <c r="F116" s="876"/>
      <c r="G116" s="876"/>
      <c r="H116" s="791"/>
      <c r="I116" s="792"/>
      <c r="J116" s="792"/>
      <c r="K116" s="792"/>
      <c r="L116" s="792"/>
      <c r="M116" s="792"/>
      <c r="N116" s="792"/>
      <c r="O116" s="792"/>
      <c r="P116" s="792"/>
      <c r="Q116" s="792"/>
      <c r="R116" s="792"/>
      <c r="S116" s="792"/>
      <c r="T116" s="792"/>
      <c r="U116" s="792"/>
      <c r="V116" s="792"/>
      <c r="W116" s="792"/>
      <c r="X116" s="792"/>
      <c r="Y116" s="792"/>
      <c r="Z116" s="792"/>
      <c r="AA116" s="815" t="s">
        <v>37</v>
      </c>
      <c r="AB116" s="813"/>
      <c r="AC116" s="811"/>
      <c r="AD116" s="812"/>
      <c r="AE116" s="813" t="s">
        <v>206</v>
      </c>
      <c r="AF116" s="814"/>
      <c r="AG116" s="881"/>
      <c r="AH116" s="882"/>
      <c r="AI116" s="803"/>
      <c r="AJ116" s="803"/>
      <c r="AK116" s="804"/>
      <c r="AL116" s="883"/>
      <c r="AM116" s="884"/>
    </row>
    <row r="117" spans="1:52" ht="6" customHeight="1" x14ac:dyDescent="0.15">
      <c r="C117" s="397"/>
      <c r="D117" s="397"/>
      <c r="E117" s="397"/>
      <c r="F117" s="397"/>
      <c r="G117" s="397"/>
      <c r="H117" s="397"/>
      <c r="I117" s="397"/>
      <c r="J117" s="397"/>
      <c r="K117" s="397"/>
      <c r="L117" s="397"/>
      <c r="M117" s="397"/>
      <c r="N117" s="397"/>
      <c r="O117" s="397"/>
      <c r="P117" s="397"/>
      <c r="Q117" s="397"/>
      <c r="R117" s="397"/>
      <c r="S117" s="397"/>
      <c r="T117" s="397"/>
      <c r="U117" s="397"/>
      <c r="V117" s="397"/>
      <c r="W117" s="397"/>
      <c r="X117" s="397"/>
      <c r="Y117" s="397"/>
      <c r="Z117" s="397"/>
      <c r="AA117" s="397"/>
      <c r="AB117" s="397"/>
      <c r="AC117" s="397"/>
      <c r="AD117" s="397"/>
      <c r="AE117" s="397"/>
      <c r="AF117" s="397"/>
      <c r="AG117" s="397"/>
      <c r="AH117" s="397"/>
      <c r="AI117" s="397"/>
      <c r="AJ117" s="397"/>
      <c r="AK117" s="397"/>
      <c r="AL117" s="397"/>
      <c r="AM117" s="397"/>
    </row>
    <row r="118" spans="1:52" ht="21" customHeight="1" x14ac:dyDescent="0.15">
      <c r="C118" s="875" t="s">
        <v>307</v>
      </c>
      <c r="D118" s="875"/>
      <c r="E118" s="875"/>
      <c r="F118" s="875"/>
      <c r="G118" s="875"/>
      <c r="H118" s="875"/>
      <c r="I118" s="875"/>
      <c r="J118" s="875"/>
      <c r="K118" s="875"/>
      <c r="L118" s="875"/>
      <c r="M118" s="875"/>
      <c r="N118" s="875"/>
      <c r="O118" s="875"/>
      <c r="P118" s="875"/>
      <c r="Q118" s="801"/>
      <c r="R118" s="801"/>
      <c r="S118" s="801"/>
      <c r="T118" s="801"/>
      <c r="U118" s="801"/>
      <c r="V118" s="801"/>
      <c r="W118" s="801"/>
      <c r="X118" s="801"/>
      <c r="Y118" s="801"/>
      <c r="Z118" s="801"/>
      <c r="AA118" s="801"/>
      <c r="AB118" s="801"/>
      <c r="AC118" s="801"/>
      <c r="AD118" s="801"/>
      <c r="AE118" s="801"/>
      <c r="AF118" s="801"/>
      <c r="AG118" s="801"/>
      <c r="AH118" s="801"/>
      <c r="AI118" s="801"/>
      <c r="AJ118" s="801"/>
      <c r="AK118" s="801"/>
      <c r="AL118" s="801"/>
      <c r="AM118" s="801"/>
    </row>
    <row r="119" spans="1:52" ht="21" customHeight="1" x14ac:dyDescent="0.15">
      <c r="A119" s="180" t="str">
        <f>IF(発注者入力シート!$H$16="","",IF(COUNTIF(A122:A159,"未入力")&gt;=1,"未入力あり(必要時)",""))</f>
        <v>未入力あり(必要時)</v>
      </c>
      <c r="AN119" s="135" t="s">
        <v>98</v>
      </c>
      <c r="AO119" s="21"/>
      <c r="AZ119" s="21"/>
    </row>
    <row r="120" spans="1:52" ht="21" customHeight="1" x14ac:dyDescent="0.15">
      <c r="C120" s="703" t="s">
        <v>99</v>
      </c>
      <c r="D120" s="703"/>
      <c r="E120" s="703"/>
      <c r="F120" s="703"/>
      <c r="G120" s="703"/>
      <c r="H120" s="703"/>
      <c r="I120" s="703"/>
      <c r="J120" s="703"/>
      <c r="K120" s="703"/>
      <c r="L120" s="703"/>
      <c r="M120" s="703"/>
      <c r="N120" s="703"/>
      <c r="O120" s="703"/>
      <c r="P120" s="703"/>
      <c r="Q120" s="703"/>
      <c r="R120" s="703"/>
      <c r="S120" s="703"/>
      <c r="T120" s="703"/>
      <c r="U120" s="703"/>
      <c r="V120" s="703"/>
      <c r="W120" s="703"/>
      <c r="X120" s="703"/>
      <c r="Y120" s="703"/>
      <c r="Z120" s="703"/>
      <c r="AA120" s="703"/>
      <c r="AB120" s="703"/>
      <c r="AC120" s="703"/>
      <c r="AD120" s="703"/>
      <c r="AE120" s="703"/>
      <c r="AF120" s="703"/>
      <c r="AG120" s="703"/>
      <c r="AH120" s="703"/>
      <c r="AI120" s="703"/>
      <c r="AJ120" s="703"/>
      <c r="AK120" s="703"/>
      <c r="AL120" s="703"/>
      <c r="AM120" s="703"/>
      <c r="AO120" s="21"/>
      <c r="AZ120" s="21"/>
    </row>
    <row r="121" spans="1:52" ht="21" customHeight="1" thickBot="1" x14ac:dyDescent="0.2">
      <c r="C121" s="136"/>
      <c r="D121" s="136"/>
      <c r="E121" s="136"/>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c r="AM121" s="136"/>
    </row>
    <row r="122" spans="1:52" ht="21" customHeight="1" x14ac:dyDescent="0.15">
      <c r="A122" s="177" t="str">
        <f>IF(Q122&lt;&gt;"","○","未入力")</f>
        <v>未入力</v>
      </c>
      <c r="C122" s="828" t="s">
        <v>213</v>
      </c>
      <c r="D122" s="829"/>
      <c r="E122" s="829"/>
      <c r="F122" s="829"/>
      <c r="G122" s="829"/>
      <c r="H122" s="829"/>
      <c r="I122" s="829"/>
      <c r="J122" s="829"/>
      <c r="K122" s="829"/>
      <c r="L122" s="829"/>
      <c r="M122" s="829"/>
      <c r="N122" s="829"/>
      <c r="O122" s="829"/>
      <c r="P122" s="829"/>
      <c r="Q122" s="778"/>
      <c r="R122" s="779"/>
      <c r="S122" s="779"/>
      <c r="T122" s="779"/>
      <c r="U122" s="779"/>
      <c r="V122" s="779"/>
      <c r="W122" s="779"/>
      <c r="X122" s="779"/>
      <c r="Y122" s="779"/>
      <c r="Z122" s="779"/>
      <c r="AA122" s="779"/>
      <c r="AB122" s="779"/>
      <c r="AC122" s="779"/>
      <c r="AD122" s="779"/>
      <c r="AE122" s="779"/>
      <c r="AF122" s="779"/>
      <c r="AG122" s="779"/>
      <c r="AH122" s="779"/>
      <c r="AI122" s="779"/>
      <c r="AJ122" s="779"/>
      <c r="AK122" s="779"/>
      <c r="AL122" s="779"/>
      <c r="AM122" s="780"/>
    </row>
    <row r="123" spans="1:52" ht="21" customHeight="1" x14ac:dyDescent="0.15">
      <c r="C123" s="830"/>
      <c r="D123" s="831"/>
      <c r="E123" s="831"/>
      <c r="F123" s="831"/>
      <c r="G123" s="831"/>
      <c r="H123" s="831"/>
      <c r="I123" s="831"/>
      <c r="J123" s="831"/>
      <c r="K123" s="831"/>
      <c r="L123" s="831"/>
      <c r="M123" s="831"/>
      <c r="N123" s="831"/>
      <c r="O123" s="831"/>
      <c r="P123" s="831"/>
      <c r="Q123" s="826"/>
      <c r="R123" s="702"/>
      <c r="S123" s="702"/>
      <c r="T123" s="702"/>
      <c r="U123" s="702"/>
      <c r="V123" s="702"/>
      <c r="W123" s="702"/>
      <c r="X123" s="702"/>
      <c r="Y123" s="702"/>
      <c r="Z123" s="702"/>
      <c r="AA123" s="702"/>
      <c r="AB123" s="702"/>
      <c r="AC123" s="702"/>
      <c r="AD123" s="702"/>
      <c r="AE123" s="702"/>
      <c r="AF123" s="702"/>
      <c r="AG123" s="702"/>
      <c r="AH123" s="702"/>
      <c r="AI123" s="702"/>
      <c r="AJ123" s="702"/>
      <c r="AK123" s="702"/>
      <c r="AL123" s="702"/>
      <c r="AM123" s="827"/>
    </row>
    <row r="124" spans="1:52" ht="21" customHeight="1" x14ac:dyDescent="0.15">
      <c r="A124" s="58" t="str">
        <f>IF(AND(X124&lt;&gt;"",AB124&lt;&gt;"",AF124&lt;&gt;""),"○","未入力")</f>
        <v>未入力</v>
      </c>
      <c r="C124" s="832" t="s">
        <v>100</v>
      </c>
      <c r="D124" s="833"/>
      <c r="E124" s="833"/>
      <c r="F124" s="833"/>
      <c r="G124" s="833"/>
      <c r="H124" s="833"/>
      <c r="I124" s="833"/>
      <c r="J124" s="833"/>
      <c r="K124" s="833"/>
      <c r="L124" s="833"/>
      <c r="M124" s="833"/>
      <c r="N124" s="833"/>
      <c r="O124" s="833"/>
      <c r="P124" s="833"/>
      <c r="Q124" s="870"/>
      <c r="R124" s="871"/>
      <c r="S124" s="871"/>
      <c r="T124" s="871"/>
      <c r="U124" s="841" t="s">
        <v>37</v>
      </c>
      <c r="V124" s="841"/>
      <c r="W124" s="841"/>
      <c r="X124" s="844"/>
      <c r="Y124" s="844"/>
      <c r="Z124" s="845" t="s">
        <v>36</v>
      </c>
      <c r="AA124" s="845"/>
      <c r="AB124" s="844"/>
      <c r="AC124" s="844"/>
      <c r="AD124" s="845" t="s">
        <v>78</v>
      </c>
      <c r="AE124" s="845"/>
      <c r="AF124" s="844"/>
      <c r="AG124" s="844"/>
      <c r="AH124" s="845" t="s">
        <v>79</v>
      </c>
      <c r="AI124" s="845"/>
      <c r="AJ124" s="842"/>
      <c r="AK124" s="842"/>
      <c r="AL124" s="842"/>
      <c r="AM124" s="843"/>
    </row>
    <row r="125" spans="1:52" ht="21" customHeight="1" x14ac:dyDescent="0.15">
      <c r="A125" s="58" t="str">
        <f>IF(Q125&lt;&gt;"","○","未入力")</f>
        <v>未入力</v>
      </c>
      <c r="C125" s="828" t="s">
        <v>214</v>
      </c>
      <c r="D125" s="829"/>
      <c r="E125" s="829"/>
      <c r="F125" s="829"/>
      <c r="G125" s="829"/>
      <c r="H125" s="829"/>
      <c r="I125" s="829"/>
      <c r="J125" s="829"/>
      <c r="K125" s="829"/>
      <c r="L125" s="829"/>
      <c r="M125" s="829"/>
      <c r="N125" s="829"/>
      <c r="O125" s="829"/>
      <c r="P125" s="829"/>
      <c r="Q125" s="836"/>
      <c r="R125" s="742"/>
      <c r="S125" s="742"/>
      <c r="T125" s="742"/>
      <c r="U125" s="742"/>
      <c r="V125" s="742"/>
      <c r="W125" s="742"/>
      <c r="X125" s="742"/>
      <c r="Y125" s="742"/>
      <c r="Z125" s="742"/>
      <c r="AA125" s="742"/>
      <c r="AB125" s="742"/>
      <c r="AC125" s="742"/>
      <c r="AD125" s="742"/>
      <c r="AE125" s="742"/>
      <c r="AF125" s="742"/>
      <c r="AG125" s="742"/>
      <c r="AH125" s="742"/>
      <c r="AI125" s="742"/>
      <c r="AJ125" s="742"/>
      <c r="AK125" s="742"/>
      <c r="AL125" s="742"/>
      <c r="AM125" s="837"/>
    </row>
    <row r="126" spans="1:52" ht="21" customHeight="1" x14ac:dyDescent="0.15">
      <c r="C126" s="830"/>
      <c r="D126" s="831"/>
      <c r="E126" s="831"/>
      <c r="F126" s="831"/>
      <c r="G126" s="831"/>
      <c r="H126" s="831"/>
      <c r="I126" s="831"/>
      <c r="J126" s="831"/>
      <c r="K126" s="831"/>
      <c r="L126" s="831"/>
      <c r="M126" s="831"/>
      <c r="N126" s="831"/>
      <c r="O126" s="831"/>
      <c r="P126" s="831"/>
      <c r="Q126" s="838"/>
      <c r="R126" s="839"/>
      <c r="S126" s="839"/>
      <c r="T126" s="745"/>
      <c r="U126" s="745"/>
      <c r="V126" s="745"/>
      <c r="W126" s="745"/>
      <c r="X126" s="745"/>
      <c r="Y126" s="745"/>
      <c r="Z126" s="745"/>
      <c r="AA126" s="745"/>
      <c r="AB126" s="745"/>
      <c r="AC126" s="745"/>
      <c r="AD126" s="745"/>
      <c r="AE126" s="745"/>
      <c r="AF126" s="745"/>
      <c r="AG126" s="745"/>
      <c r="AH126" s="745"/>
      <c r="AI126" s="745"/>
      <c r="AJ126" s="745"/>
      <c r="AK126" s="745"/>
      <c r="AL126" s="745"/>
      <c r="AM126" s="840"/>
    </row>
    <row r="127" spans="1:52" ht="21" customHeight="1" x14ac:dyDescent="0.15">
      <c r="A127" s="58" t="str">
        <f>IF(OR(Q128="○",Q129="○"),"○",IF(AND(Q127&lt;&gt;"",X127&lt;&gt;""),"○","未入力"))</f>
        <v>未入力</v>
      </c>
      <c r="C127" s="835" t="s">
        <v>218</v>
      </c>
      <c r="D127" s="694"/>
      <c r="E127" s="695"/>
      <c r="F127" s="557" t="s">
        <v>215</v>
      </c>
      <c r="G127" s="834"/>
      <c r="H127" s="834"/>
      <c r="I127" s="834"/>
      <c r="J127" s="834"/>
      <c r="K127" s="834"/>
      <c r="L127" s="834"/>
      <c r="M127" s="834"/>
      <c r="N127" s="834"/>
      <c r="O127" s="834"/>
      <c r="P127" s="834"/>
      <c r="Q127" s="826"/>
      <c r="R127" s="702"/>
      <c r="S127" s="872"/>
      <c r="T127" s="859" t="s">
        <v>216</v>
      </c>
      <c r="U127" s="860"/>
      <c r="V127" s="860"/>
      <c r="W127" s="861"/>
      <c r="X127" s="865"/>
      <c r="Y127" s="702"/>
      <c r="Z127" s="702"/>
      <c r="AA127" s="702"/>
      <c r="AB127" s="702"/>
      <c r="AC127" s="702"/>
      <c r="AD127" s="702"/>
      <c r="AE127" s="702"/>
      <c r="AF127" s="702"/>
      <c r="AG127" s="702"/>
      <c r="AH127" s="702"/>
      <c r="AI127" s="702"/>
      <c r="AJ127" s="702"/>
      <c r="AK127" s="702"/>
      <c r="AL127" s="702"/>
      <c r="AM127" s="827"/>
    </row>
    <row r="128" spans="1:52" ht="21" customHeight="1" x14ac:dyDescent="0.15">
      <c r="A128" s="58" t="str">
        <f>IF(OR(Q127="○",Q129="○"),"○",IF(Q128&lt;&gt;"","○","未入力"))</f>
        <v>未入力</v>
      </c>
      <c r="C128" s="696"/>
      <c r="D128" s="697"/>
      <c r="E128" s="698"/>
      <c r="F128" s="557" t="s">
        <v>230</v>
      </c>
      <c r="G128" s="834"/>
      <c r="H128" s="834"/>
      <c r="I128" s="834"/>
      <c r="J128" s="834"/>
      <c r="K128" s="834"/>
      <c r="L128" s="834"/>
      <c r="M128" s="834"/>
      <c r="N128" s="834"/>
      <c r="O128" s="834"/>
      <c r="P128" s="834"/>
      <c r="Q128" s="826"/>
      <c r="R128" s="702"/>
      <c r="S128" s="702"/>
      <c r="T128" s="868"/>
      <c r="U128" s="868"/>
      <c r="V128" s="868"/>
      <c r="W128" s="868"/>
      <c r="X128" s="868"/>
      <c r="Y128" s="868"/>
      <c r="Z128" s="868"/>
      <c r="AA128" s="868"/>
      <c r="AB128" s="868"/>
      <c r="AC128" s="868"/>
      <c r="AD128" s="868"/>
      <c r="AE128" s="868"/>
      <c r="AF128" s="868"/>
      <c r="AG128" s="868"/>
      <c r="AH128" s="868"/>
      <c r="AI128" s="868"/>
      <c r="AJ128" s="868"/>
      <c r="AK128" s="868"/>
      <c r="AL128" s="868"/>
      <c r="AM128" s="869"/>
    </row>
    <row r="129" spans="1:56" ht="21" customHeight="1" thickBot="1" x14ac:dyDescent="0.2">
      <c r="A129" s="58" t="str">
        <f>IF(OR(Q127="○",Q128="○"),"○",IF(AND(Q129&lt;&gt;"",X129&lt;&gt;""),"○","未入力"))</f>
        <v>未入力</v>
      </c>
      <c r="C129" s="699"/>
      <c r="D129" s="700"/>
      <c r="E129" s="701"/>
      <c r="F129" s="557" t="s">
        <v>231</v>
      </c>
      <c r="G129" s="834"/>
      <c r="H129" s="834"/>
      <c r="I129" s="834"/>
      <c r="J129" s="834"/>
      <c r="K129" s="834"/>
      <c r="L129" s="834"/>
      <c r="M129" s="834"/>
      <c r="N129" s="834"/>
      <c r="O129" s="834"/>
      <c r="P129" s="834"/>
      <c r="Q129" s="781"/>
      <c r="R129" s="782"/>
      <c r="S129" s="858"/>
      <c r="T129" s="862" t="s">
        <v>217</v>
      </c>
      <c r="U129" s="863"/>
      <c r="V129" s="863"/>
      <c r="W129" s="864"/>
      <c r="X129" s="866"/>
      <c r="Y129" s="782"/>
      <c r="Z129" s="782"/>
      <c r="AA129" s="782"/>
      <c r="AB129" s="782"/>
      <c r="AC129" s="782"/>
      <c r="AD129" s="782"/>
      <c r="AE129" s="782"/>
      <c r="AF129" s="782"/>
      <c r="AG129" s="782"/>
      <c r="AH129" s="782"/>
      <c r="AI129" s="782"/>
      <c r="AJ129" s="782"/>
      <c r="AK129" s="782"/>
      <c r="AL129" s="782"/>
      <c r="AM129" s="783"/>
      <c r="BD129" s="158"/>
    </row>
    <row r="130" spans="1:56" ht="6" customHeight="1" x14ac:dyDescent="0.15">
      <c r="C130" s="160" t="str">
        <f>IF(U131="実績有り",IF(OR(Q133="",Q134="",Q135="",Q136="",S137="",V137="",Y137="",AE137="",,AH137="",AK137="",Q140="",F141="※工事概要は、同種工事の要件を満たすことが分かるように記入してください。(入力時にこの文章は削除してください。)",F141=""),"注意！未入力の箇所があります。再度確認してください。",""),"")</f>
        <v/>
      </c>
      <c r="D130" s="47"/>
      <c r="E130" s="47"/>
      <c r="F130" s="47"/>
      <c r="G130" s="47"/>
      <c r="H130" s="47"/>
      <c r="I130" s="47"/>
      <c r="J130" s="47"/>
      <c r="K130" s="47"/>
      <c r="L130" s="47"/>
      <c r="M130" s="47"/>
      <c r="N130" s="47"/>
      <c r="O130" s="47"/>
      <c r="P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2"/>
      <c r="BD130" s="159"/>
    </row>
    <row r="131" spans="1:56" ht="21" customHeight="1" x14ac:dyDescent="0.15">
      <c r="C131" s="818" t="s">
        <v>113</v>
      </c>
      <c r="D131" s="818"/>
      <c r="E131" s="818"/>
      <c r="F131" s="818"/>
      <c r="G131" s="818"/>
      <c r="H131" s="818"/>
      <c r="I131" s="818"/>
      <c r="J131" s="818"/>
      <c r="K131" s="818"/>
      <c r="L131" s="818"/>
      <c r="M131" s="818"/>
      <c r="N131" s="818"/>
      <c r="O131" s="818"/>
      <c r="P131" s="818"/>
      <c r="Q131" s="818"/>
      <c r="R131" s="818"/>
      <c r="S131" s="818"/>
      <c r="T131" s="819"/>
      <c r="U131" s="820"/>
      <c r="V131" s="820"/>
      <c r="W131" s="820"/>
      <c r="X131" s="820"/>
      <c r="Y131" s="820"/>
      <c r="Z131" s="820"/>
      <c r="AA131" s="820"/>
      <c r="AB131" s="820"/>
      <c r="AC131" s="820"/>
      <c r="AD131" s="820"/>
      <c r="AE131" s="820"/>
      <c r="AF131" s="820"/>
      <c r="AG131" s="820"/>
      <c r="AH131" s="820"/>
      <c r="AI131" s="820"/>
      <c r="AJ131" s="820"/>
      <c r="AK131" s="820"/>
      <c r="AL131" s="820"/>
      <c r="AM131" s="820"/>
      <c r="BD131" s="159"/>
    </row>
    <row r="132" spans="1:56" ht="21" customHeight="1" x14ac:dyDescent="0.15">
      <c r="C132" s="818"/>
      <c r="D132" s="818"/>
      <c r="E132" s="818"/>
      <c r="F132" s="818"/>
      <c r="G132" s="818"/>
      <c r="H132" s="818"/>
      <c r="I132" s="818"/>
      <c r="J132" s="818"/>
      <c r="K132" s="818"/>
      <c r="L132" s="818"/>
      <c r="M132" s="818"/>
      <c r="N132" s="818"/>
      <c r="O132" s="818"/>
      <c r="P132" s="818"/>
      <c r="Q132" s="818"/>
      <c r="R132" s="818"/>
      <c r="S132" s="818"/>
      <c r="T132" s="819"/>
      <c r="U132" s="820"/>
      <c r="V132" s="820"/>
      <c r="W132" s="820"/>
      <c r="X132" s="820"/>
      <c r="Y132" s="820"/>
      <c r="Z132" s="820"/>
      <c r="AA132" s="820"/>
      <c r="AB132" s="820"/>
      <c r="AC132" s="820"/>
      <c r="AD132" s="820"/>
      <c r="AE132" s="820"/>
      <c r="AF132" s="820"/>
      <c r="AG132" s="820"/>
      <c r="AH132" s="820"/>
      <c r="AI132" s="820"/>
      <c r="AJ132" s="820"/>
      <c r="AK132" s="820"/>
      <c r="AL132" s="820"/>
      <c r="AM132" s="820"/>
      <c r="BD132" s="159"/>
    </row>
    <row r="133" spans="1:56" ht="21" customHeight="1" x14ac:dyDescent="0.15">
      <c r="C133" s="821" t="s">
        <v>102</v>
      </c>
      <c r="D133" s="822"/>
      <c r="E133" s="823"/>
      <c r="F133" s="824" t="s">
        <v>47</v>
      </c>
      <c r="G133" s="824"/>
      <c r="H133" s="824"/>
      <c r="I133" s="824"/>
      <c r="J133" s="824"/>
      <c r="K133" s="824"/>
      <c r="L133" s="824"/>
      <c r="M133" s="824"/>
      <c r="N133" s="824"/>
      <c r="O133" s="824"/>
      <c r="P133" s="824"/>
      <c r="Q133" s="825"/>
      <c r="R133" s="825"/>
      <c r="S133" s="825"/>
      <c r="T133" s="825"/>
      <c r="U133" s="825"/>
      <c r="V133" s="825"/>
      <c r="W133" s="825"/>
      <c r="X133" s="825"/>
      <c r="Y133" s="825"/>
      <c r="Z133" s="825"/>
      <c r="AA133" s="825"/>
      <c r="AB133" s="825"/>
      <c r="AC133" s="825"/>
      <c r="AD133" s="825"/>
      <c r="AE133" s="825"/>
      <c r="AF133" s="825"/>
      <c r="AG133" s="825"/>
      <c r="AH133" s="825"/>
      <c r="AI133" s="825"/>
      <c r="AJ133" s="825"/>
      <c r="AK133" s="825"/>
      <c r="AL133" s="825"/>
      <c r="AM133" s="825"/>
    </row>
    <row r="134" spans="1:56" ht="21" customHeight="1" x14ac:dyDescent="0.15">
      <c r="C134" s="821"/>
      <c r="D134" s="822"/>
      <c r="E134" s="823"/>
      <c r="F134" s="799" t="s">
        <v>64</v>
      </c>
      <c r="G134" s="799"/>
      <c r="H134" s="799"/>
      <c r="I134" s="799"/>
      <c r="J134" s="799"/>
      <c r="K134" s="799"/>
      <c r="L134" s="799"/>
      <c r="M134" s="799"/>
      <c r="N134" s="799"/>
      <c r="O134" s="799"/>
      <c r="P134" s="799"/>
      <c r="Q134" s="801"/>
      <c r="R134" s="801"/>
      <c r="S134" s="801"/>
      <c r="T134" s="801"/>
      <c r="U134" s="801"/>
      <c r="V134" s="801"/>
      <c r="W134" s="801"/>
      <c r="X134" s="801"/>
      <c r="Y134" s="801"/>
      <c r="Z134" s="801"/>
      <c r="AA134" s="801"/>
      <c r="AB134" s="801"/>
      <c r="AC134" s="801"/>
      <c r="AD134" s="801"/>
      <c r="AE134" s="801"/>
      <c r="AF134" s="801"/>
      <c r="AG134" s="801"/>
      <c r="AH134" s="801"/>
      <c r="AI134" s="801"/>
      <c r="AJ134" s="801"/>
      <c r="AK134" s="801"/>
      <c r="AL134" s="801"/>
      <c r="AM134" s="801"/>
    </row>
    <row r="135" spans="1:56" ht="21" customHeight="1" x14ac:dyDescent="0.15">
      <c r="C135" s="821"/>
      <c r="D135" s="822"/>
      <c r="E135" s="823"/>
      <c r="F135" s="799" t="s">
        <v>65</v>
      </c>
      <c r="G135" s="799"/>
      <c r="H135" s="799"/>
      <c r="I135" s="799"/>
      <c r="J135" s="799"/>
      <c r="K135" s="799"/>
      <c r="L135" s="799"/>
      <c r="M135" s="799"/>
      <c r="N135" s="799"/>
      <c r="O135" s="799"/>
      <c r="P135" s="799"/>
      <c r="Q135" s="801"/>
      <c r="R135" s="801"/>
      <c r="S135" s="801"/>
      <c r="T135" s="801"/>
      <c r="U135" s="801"/>
      <c r="V135" s="801"/>
      <c r="W135" s="801"/>
      <c r="X135" s="801"/>
      <c r="Y135" s="801"/>
      <c r="Z135" s="801"/>
      <c r="AA135" s="801"/>
      <c r="AB135" s="801"/>
      <c r="AC135" s="801"/>
      <c r="AD135" s="801"/>
      <c r="AE135" s="801"/>
      <c r="AF135" s="801"/>
      <c r="AG135" s="801"/>
      <c r="AH135" s="801"/>
      <c r="AI135" s="801"/>
      <c r="AJ135" s="801"/>
      <c r="AK135" s="801"/>
      <c r="AL135" s="801"/>
      <c r="AM135" s="801"/>
    </row>
    <row r="136" spans="1:56" ht="21" customHeight="1" x14ac:dyDescent="0.15">
      <c r="C136" s="821"/>
      <c r="D136" s="822"/>
      <c r="E136" s="823"/>
      <c r="F136" s="799" t="s">
        <v>66</v>
      </c>
      <c r="G136" s="799"/>
      <c r="H136" s="799"/>
      <c r="I136" s="799"/>
      <c r="J136" s="799"/>
      <c r="K136" s="799"/>
      <c r="L136" s="799"/>
      <c r="M136" s="799"/>
      <c r="N136" s="799"/>
      <c r="O136" s="799"/>
      <c r="P136" s="799"/>
      <c r="Q136" s="817"/>
      <c r="R136" s="817"/>
      <c r="S136" s="817"/>
      <c r="T136" s="817"/>
      <c r="U136" s="817"/>
      <c r="V136" s="817"/>
      <c r="W136" s="817"/>
      <c r="X136" s="817"/>
      <c r="Y136" s="817"/>
      <c r="Z136" s="817"/>
      <c r="AA136" s="817"/>
      <c r="AB136" s="817"/>
      <c r="AC136" s="817"/>
      <c r="AD136" s="817"/>
      <c r="AE136" s="817"/>
      <c r="AF136" s="817"/>
      <c r="AG136" s="817"/>
      <c r="AH136" s="817"/>
      <c r="AI136" s="817"/>
      <c r="AJ136" s="817"/>
      <c r="AK136" s="817"/>
      <c r="AL136" s="817"/>
      <c r="AM136" s="817"/>
    </row>
    <row r="137" spans="1:56" ht="21" customHeight="1" x14ac:dyDescent="0.15">
      <c r="C137" s="821"/>
      <c r="D137" s="822"/>
      <c r="E137" s="823"/>
      <c r="F137" s="799" t="s">
        <v>67</v>
      </c>
      <c r="G137" s="799"/>
      <c r="H137" s="799"/>
      <c r="I137" s="799"/>
      <c r="J137" s="799"/>
      <c r="K137" s="799"/>
      <c r="L137" s="799"/>
      <c r="M137" s="799"/>
      <c r="N137" s="799"/>
      <c r="O137" s="799"/>
      <c r="P137" s="800"/>
      <c r="Q137" s="794" t="s">
        <v>37</v>
      </c>
      <c r="R137" s="795"/>
      <c r="S137" s="788"/>
      <c r="T137" s="788"/>
      <c r="U137" s="395" t="s">
        <v>36</v>
      </c>
      <c r="V137" s="788"/>
      <c r="W137" s="788"/>
      <c r="X137" s="395" t="s">
        <v>78</v>
      </c>
      <c r="Y137" s="788"/>
      <c r="Z137" s="788"/>
      <c r="AA137" s="395" t="s">
        <v>79</v>
      </c>
      <c r="AB137" s="395" t="s">
        <v>80</v>
      </c>
      <c r="AC137" s="795" t="s">
        <v>37</v>
      </c>
      <c r="AD137" s="795"/>
      <c r="AE137" s="788"/>
      <c r="AF137" s="788"/>
      <c r="AG137" s="395" t="s">
        <v>36</v>
      </c>
      <c r="AH137" s="788"/>
      <c r="AI137" s="788"/>
      <c r="AJ137" s="395" t="s">
        <v>78</v>
      </c>
      <c r="AK137" s="788"/>
      <c r="AL137" s="788"/>
      <c r="AM137" s="396" t="s">
        <v>79</v>
      </c>
    </row>
    <row r="138" spans="1:56" ht="21" customHeight="1" x14ac:dyDescent="0.15">
      <c r="C138" s="821"/>
      <c r="D138" s="822"/>
      <c r="E138" s="823"/>
      <c r="F138" s="799" t="s">
        <v>111</v>
      </c>
      <c r="G138" s="799"/>
      <c r="H138" s="799"/>
      <c r="I138" s="799"/>
      <c r="J138" s="799"/>
      <c r="K138" s="799"/>
      <c r="L138" s="799"/>
      <c r="M138" s="799"/>
      <c r="N138" s="799"/>
      <c r="O138" s="799"/>
      <c r="P138" s="800"/>
      <c r="Q138" s="794" t="s">
        <v>37</v>
      </c>
      <c r="R138" s="795"/>
      <c r="S138" s="788"/>
      <c r="T138" s="788"/>
      <c r="U138" s="395" t="s">
        <v>36</v>
      </c>
      <c r="V138" s="788"/>
      <c r="W138" s="788"/>
      <c r="X138" s="395" t="s">
        <v>78</v>
      </c>
      <c r="Y138" s="788"/>
      <c r="Z138" s="788"/>
      <c r="AA138" s="395" t="s">
        <v>79</v>
      </c>
      <c r="AB138" s="395" t="s">
        <v>80</v>
      </c>
      <c r="AC138" s="795" t="s">
        <v>37</v>
      </c>
      <c r="AD138" s="795"/>
      <c r="AE138" s="788"/>
      <c r="AF138" s="788"/>
      <c r="AG138" s="395" t="s">
        <v>36</v>
      </c>
      <c r="AH138" s="788"/>
      <c r="AI138" s="788"/>
      <c r="AJ138" s="395" t="s">
        <v>78</v>
      </c>
      <c r="AK138" s="788"/>
      <c r="AL138" s="788"/>
      <c r="AM138" s="396" t="s">
        <v>79</v>
      </c>
      <c r="AN138" s="161"/>
    </row>
    <row r="139" spans="1:56" ht="21" customHeight="1" x14ac:dyDescent="0.15">
      <c r="C139" s="821"/>
      <c r="D139" s="822"/>
      <c r="E139" s="823"/>
      <c r="F139" s="799" t="s">
        <v>68</v>
      </c>
      <c r="G139" s="799"/>
      <c r="H139" s="799"/>
      <c r="I139" s="799"/>
      <c r="J139" s="799"/>
      <c r="K139" s="799"/>
      <c r="L139" s="799"/>
      <c r="M139" s="799"/>
      <c r="N139" s="799"/>
      <c r="O139" s="799"/>
      <c r="P139" s="799"/>
      <c r="Q139" s="801"/>
      <c r="R139" s="801"/>
      <c r="S139" s="801"/>
      <c r="T139" s="801"/>
      <c r="U139" s="801"/>
      <c r="V139" s="801"/>
      <c r="W139" s="801"/>
      <c r="X139" s="801"/>
      <c r="Y139" s="801"/>
      <c r="Z139" s="801"/>
      <c r="AA139" s="801"/>
      <c r="AB139" s="801"/>
      <c r="AC139" s="801"/>
      <c r="AD139" s="801"/>
      <c r="AE139" s="801"/>
      <c r="AF139" s="801"/>
      <c r="AG139" s="801"/>
      <c r="AH139" s="801"/>
      <c r="AI139" s="801"/>
      <c r="AJ139" s="801"/>
      <c r="AK139" s="801"/>
      <c r="AL139" s="801"/>
      <c r="AM139" s="801"/>
    </row>
    <row r="140" spans="1:56" ht="21" customHeight="1" x14ac:dyDescent="0.15">
      <c r="C140" s="821"/>
      <c r="D140" s="822"/>
      <c r="E140" s="823"/>
      <c r="F140" s="799" t="s">
        <v>101</v>
      </c>
      <c r="G140" s="799"/>
      <c r="H140" s="799"/>
      <c r="I140" s="799"/>
      <c r="J140" s="799"/>
      <c r="K140" s="799"/>
      <c r="L140" s="799"/>
      <c r="M140" s="799"/>
      <c r="N140" s="799"/>
      <c r="O140" s="799"/>
      <c r="P140" s="799"/>
      <c r="Q140" s="855"/>
      <c r="R140" s="856"/>
      <c r="S140" s="856"/>
      <c r="T140" s="856"/>
      <c r="U140" s="856"/>
      <c r="V140" s="856"/>
      <c r="W140" s="856"/>
      <c r="X140" s="856"/>
      <c r="Y140" s="856"/>
      <c r="Z140" s="856"/>
      <c r="AA140" s="856"/>
      <c r="AB140" s="856"/>
      <c r="AC140" s="856"/>
      <c r="AD140" s="856"/>
      <c r="AE140" s="856"/>
      <c r="AF140" s="856"/>
      <c r="AG140" s="856"/>
      <c r="AH140" s="856"/>
      <c r="AI140" s="856"/>
      <c r="AJ140" s="856"/>
      <c r="AK140" s="856"/>
      <c r="AL140" s="856"/>
      <c r="AM140" s="857"/>
    </row>
    <row r="141" spans="1:56" ht="21" customHeight="1" x14ac:dyDescent="0.15">
      <c r="C141" s="874" t="s">
        <v>69</v>
      </c>
      <c r="D141" s="874"/>
      <c r="E141" s="874"/>
      <c r="F141" s="846" t="s">
        <v>70</v>
      </c>
      <c r="G141" s="847"/>
      <c r="H141" s="847"/>
      <c r="I141" s="847"/>
      <c r="J141" s="847"/>
      <c r="K141" s="847"/>
      <c r="L141" s="847"/>
      <c r="M141" s="847"/>
      <c r="N141" s="847"/>
      <c r="O141" s="847"/>
      <c r="P141" s="847"/>
      <c r="Q141" s="847"/>
      <c r="R141" s="847"/>
      <c r="S141" s="847"/>
      <c r="T141" s="847"/>
      <c r="U141" s="847"/>
      <c r="V141" s="847"/>
      <c r="W141" s="847"/>
      <c r="X141" s="847"/>
      <c r="Y141" s="847"/>
      <c r="Z141" s="847"/>
      <c r="AA141" s="847"/>
      <c r="AB141" s="847"/>
      <c r="AC141" s="847"/>
      <c r="AD141" s="847"/>
      <c r="AE141" s="847"/>
      <c r="AF141" s="847"/>
      <c r="AG141" s="847"/>
      <c r="AH141" s="847"/>
      <c r="AI141" s="847"/>
      <c r="AJ141" s="847"/>
      <c r="AK141" s="847"/>
      <c r="AL141" s="847"/>
      <c r="AM141" s="848"/>
    </row>
    <row r="142" spans="1:56" ht="21" customHeight="1" x14ac:dyDescent="0.15">
      <c r="C142" s="874"/>
      <c r="D142" s="874"/>
      <c r="E142" s="874"/>
      <c r="F142" s="849"/>
      <c r="G142" s="850"/>
      <c r="H142" s="850"/>
      <c r="I142" s="850"/>
      <c r="J142" s="850"/>
      <c r="K142" s="850"/>
      <c r="L142" s="850"/>
      <c r="M142" s="850"/>
      <c r="N142" s="850"/>
      <c r="O142" s="850"/>
      <c r="P142" s="850"/>
      <c r="Q142" s="850"/>
      <c r="R142" s="850"/>
      <c r="S142" s="850"/>
      <c r="T142" s="850"/>
      <c r="U142" s="850"/>
      <c r="V142" s="850"/>
      <c r="W142" s="850"/>
      <c r="X142" s="850"/>
      <c r="Y142" s="850"/>
      <c r="Z142" s="850"/>
      <c r="AA142" s="850"/>
      <c r="AB142" s="850"/>
      <c r="AC142" s="850"/>
      <c r="AD142" s="850"/>
      <c r="AE142" s="850"/>
      <c r="AF142" s="850"/>
      <c r="AG142" s="850"/>
      <c r="AH142" s="850"/>
      <c r="AI142" s="850"/>
      <c r="AJ142" s="850"/>
      <c r="AK142" s="850"/>
      <c r="AL142" s="850"/>
      <c r="AM142" s="851"/>
    </row>
    <row r="143" spans="1:56" ht="21" customHeight="1" x14ac:dyDescent="0.15">
      <c r="C143" s="874"/>
      <c r="D143" s="874"/>
      <c r="E143" s="874"/>
      <c r="F143" s="849"/>
      <c r="G143" s="850"/>
      <c r="H143" s="850"/>
      <c r="I143" s="850"/>
      <c r="J143" s="850"/>
      <c r="K143" s="850"/>
      <c r="L143" s="850"/>
      <c r="M143" s="850"/>
      <c r="N143" s="850"/>
      <c r="O143" s="850"/>
      <c r="P143" s="850"/>
      <c r="Q143" s="850"/>
      <c r="R143" s="850"/>
      <c r="S143" s="850"/>
      <c r="T143" s="850"/>
      <c r="U143" s="850"/>
      <c r="V143" s="850"/>
      <c r="W143" s="850"/>
      <c r="X143" s="850"/>
      <c r="Y143" s="850"/>
      <c r="Z143" s="850"/>
      <c r="AA143" s="850"/>
      <c r="AB143" s="850"/>
      <c r="AC143" s="850"/>
      <c r="AD143" s="850"/>
      <c r="AE143" s="850"/>
      <c r="AF143" s="850"/>
      <c r="AG143" s="850"/>
      <c r="AH143" s="850"/>
      <c r="AI143" s="850"/>
      <c r="AJ143" s="850"/>
      <c r="AK143" s="850"/>
      <c r="AL143" s="850"/>
      <c r="AM143" s="851"/>
    </row>
    <row r="144" spans="1:56" ht="21" customHeight="1" x14ac:dyDescent="0.15">
      <c r="C144" s="874"/>
      <c r="D144" s="874"/>
      <c r="E144" s="874"/>
      <c r="F144" s="849"/>
      <c r="G144" s="850"/>
      <c r="H144" s="850"/>
      <c r="I144" s="850"/>
      <c r="J144" s="850"/>
      <c r="K144" s="850"/>
      <c r="L144" s="850"/>
      <c r="M144" s="850"/>
      <c r="N144" s="850"/>
      <c r="O144" s="850"/>
      <c r="P144" s="850"/>
      <c r="Q144" s="850"/>
      <c r="R144" s="850"/>
      <c r="S144" s="850"/>
      <c r="T144" s="850"/>
      <c r="U144" s="850"/>
      <c r="V144" s="850"/>
      <c r="W144" s="850"/>
      <c r="X144" s="850"/>
      <c r="Y144" s="850"/>
      <c r="Z144" s="850"/>
      <c r="AA144" s="850"/>
      <c r="AB144" s="850"/>
      <c r="AC144" s="850"/>
      <c r="AD144" s="850"/>
      <c r="AE144" s="850"/>
      <c r="AF144" s="850"/>
      <c r="AG144" s="850"/>
      <c r="AH144" s="850"/>
      <c r="AI144" s="850"/>
      <c r="AJ144" s="850"/>
      <c r="AK144" s="850"/>
      <c r="AL144" s="850"/>
      <c r="AM144" s="851"/>
    </row>
    <row r="145" spans="1:56" ht="21" customHeight="1" x14ac:dyDescent="0.15">
      <c r="C145" s="874"/>
      <c r="D145" s="874"/>
      <c r="E145" s="874"/>
      <c r="F145" s="849"/>
      <c r="G145" s="850"/>
      <c r="H145" s="850"/>
      <c r="I145" s="850"/>
      <c r="J145" s="850"/>
      <c r="K145" s="850"/>
      <c r="L145" s="850"/>
      <c r="M145" s="850"/>
      <c r="N145" s="850"/>
      <c r="O145" s="850"/>
      <c r="P145" s="850"/>
      <c r="Q145" s="850"/>
      <c r="R145" s="850"/>
      <c r="S145" s="850"/>
      <c r="T145" s="850"/>
      <c r="U145" s="850"/>
      <c r="V145" s="850"/>
      <c r="W145" s="850"/>
      <c r="X145" s="850"/>
      <c r="Y145" s="850"/>
      <c r="Z145" s="850"/>
      <c r="AA145" s="850"/>
      <c r="AB145" s="850"/>
      <c r="AC145" s="850"/>
      <c r="AD145" s="850"/>
      <c r="AE145" s="850"/>
      <c r="AF145" s="850"/>
      <c r="AG145" s="850"/>
      <c r="AH145" s="850"/>
      <c r="AI145" s="850"/>
      <c r="AJ145" s="850"/>
      <c r="AK145" s="850"/>
      <c r="AL145" s="850"/>
      <c r="AM145" s="851"/>
    </row>
    <row r="146" spans="1:56" ht="21" customHeight="1" x14ac:dyDescent="0.15">
      <c r="C146" s="874"/>
      <c r="D146" s="874"/>
      <c r="E146" s="874"/>
      <c r="F146" s="849"/>
      <c r="G146" s="850"/>
      <c r="H146" s="850"/>
      <c r="I146" s="850"/>
      <c r="J146" s="850"/>
      <c r="K146" s="850"/>
      <c r="L146" s="850"/>
      <c r="M146" s="850"/>
      <c r="N146" s="850"/>
      <c r="O146" s="850"/>
      <c r="P146" s="850"/>
      <c r="Q146" s="850"/>
      <c r="R146" s="850"/>
      <c r="S146" s="850"/>
      <c r="T146" s="850"/>
      <c r="U146" s="850"/>
      <c r="V146" s="850"/>
      <c r="W146" s="850"/>
      <c r="X146" s="850"/>
      <c r="Y146" s="850"/>
      <c r="Z146" s="850"/>
      <c r="AA146" s="850"/>
      <c r="AB146" s="850"/>
      <c r="AC146" s="850"/>
      <c r="AD146" s="850"/>
      <c r="AE146" s="850"/>
      <c r="AF146" s="850"/>
      <c r="AG146" s="850"/>
      <c r="AH146" s="850"/>
      <c r="AI146" s="850"/>
      <c r="AJ146" s="850"/>
      <c r="AK146" s="850"/>
      <c r="AL146" s="850"/>
      <c r="AM146" s="851"/>
    </row>
    <row r="147" spans="1:56" ht="21" customHeight="1" x14ac:dyDescent="0.15">
      <c r="C147" s="874"/>
      <c r="D147" s="874"/>
      <c r="E147" s="874"/>
      <c r="F147" s="852"/>
      <c r="G147" s="853"/>
      <c r="H147" s="853"/>
      <c r="I147" s="853"/>
      <c r="J147" s="853"/>
      <c r="K147" s="853"/>
      <c r="L147" s="853"/>
      <c r="M147" s="853"/>
      <c r="N147" s="853"/>
      <c r="O147" s="853"/>
      <c r="P147" s="853"/>
      <c r="Q147" s="853"/>
      <c r="R147" s="853"/>
      <c r="S147" s="853"/>
      <c r="T147" s="853"/>
      <c r="U147" s="853"/>
      <c r="V147" s="853"/>
      <c r="W147" s="853"/>
      <c r="X147" s="853"/>
      <c r="Y147" s="853"/>
      <c r="Z147" s="853"/>
      <c r="AA147" s="853"/>
      <c r="AB147" s="853"/>
      <c r="AC147" s="853"/>
      <c r="AD147" s="853"/>
      <c r="AE147" s="853"/>
      <c r="AF147" s="853"/>
      <c r="AG147" s="853"/>
      <c r="AH147" s="853"/>
      <c r="AI147" s="853"/>
      <c r="AJ147" s="853"/>
      <c r="AK147" s="853"/>
      <c r="AL147" s="853"/>
      <c r="AM147" s="854"/>
    </row>
    <row r="148" spans="1:56" ht="6" customHeight="1" thickBot="1" x14ac:dyDescent="0.2">
      <c r="C148" s="137"/>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37"/>
    </row>
    <row r="149" spans="1:56" ht="21" customHeight="1" x14ac:dyDescent="0.15">
      <c r="A149" s="58" t="str">
        <f>IF(U149&lt;&gt;"","○","未入力")</f>
        <v>未入力</v>
      </c>
      <c r="C149" s="755" t="s">
        <v>229</v>
      </c>
      <c r="D149" s="559"/>
      <c r="E149" s="559"/>
      <c r="F149" s="559"/>
      <c r="G149" s="559"/>
      <c r="H149" s="559"/>
      <c r="I149" s="559"/>
      <c r="J149" s="559"/>
      <c r="K149" s="559"/>
      <c r="L149" s="559"/>
      <c r="M149" s="559"/>
      <c r="N149" s="559"/>
      <c r="O149" s="559"/>
      <c r="P149" s="559"/>
      <c r="Q149" s="559"/>
      <c r="R149" s="559"/>
      <c r="S149" s="559"/>
      <c r="T149" s="557"/>
      <c r="U149" s="778"/>
      <c r="V149" s="779"/>
      <c r="W149" s="779"/>
      <c r="X149" s="779"/>
      <c r="Y149" s="779"/>
      <c r="Z149" s="779"/>
      <c r="AA149" s="779"/>
      <c r="AB149" s="779"/>
      <c r="AC149" s="779"/>
      <c r="AD149" s="779"/>
      <c r="AE149" s="779"/>
      <c r="AF149" s="779"/>
      <c r="AG149" s="779"/>
      <c r="AH149" s="779"/>
      <c r="AI149" s="779"/>
      <c r="AJ149" s="779"/>
      <c r="AK149" s="779"/>
      <c r="AL149" s="779"/>
      <c r="AM149" s="780"/>
      <c r="BD149" s="159"/>
    </row>
    <row r="150" spans="1:56" ht="21" customHeight="1" thickBot="1" x14ac:dyDescent="0.2">
      <c r="C150" s="559"/>
      <c r="D150" s="559"/>
      <c r="E150" s="559"/>
      <c r="F150" s="559"/>
      <c r="G150" s="559"/>
      <c r="H150" s="559"/>
      <c r="I150" s="559"/>
      <c r="J150" s="559"/>
      <c r="K150" s="559"/>
      <c r="L150" s="559"/>
      <c r="M150" s="559"/>
      <c r="N150" s="559"/>
      <c r="O150" s="559"/>
      <c r="P150" s="559"/>
      <c r="Q150" s="559"/>
      <c r="R150" s="559"/>
      <c r="S150" s="559"/>
      <c r="T150" s="557"/>
      <c r="U150" s="781"/>
      <c r="V150" s="782"/>
      <c r="W150" s="782"/>
      <c r="X150" s="782"/>
      <c r="Y150" s="782"/>
      <c r="Z150" s="782"/>
      <c r="AA150" s="782"/>
      <c r="AB150" s="782"/>
      <c r="AC150" s="782"/>
      <c r="AD150" s="782"/>
      <c r="AE150" s="782"/>
      <c r="AF150" s="782"/>
      <c r="AG150" s="782"/>
      <c r="AH150" s="782"/>
      <c r="AI150" s="782"/>
      <c r="AJ150" s="782"/>
      <c r="AK150" s="782"/>
      <c r="AL150" s="782"/>
      <c r="AM150" s="783"/>
      <c r="BD150" s="159"/>
    </row>
    <row r="151" spans="1:56" ht="6" customHeight="1" x14ac:dyDescent="0.15">
      <c r="C151" s="70"/>
      <c r="D151" s="137"/>
      <c r="E151" s="137"/>
      <c r="F151" s="137"/>
      <c r="G151" s="137"/>
      <c r="H151" s="137"/>
      <c r="I151" s="137"/>
      <c r="J151" s="137"/>
      <c r="K151" s="137"/>
      <c r="L151" s="137"/>
      <c r="M151" s="137"/>
      <c r="N151" s="137"/>
      <c r="O151" s="137"/>
      <c r="P151" s="137"/>
      <c r="Q151" s="137"/>
      <c r="R151" s="137"/>
      <c r="S151" s="137"/>
      <c r="T151" s="137"/>
      <c r="U151" s="137"/>
      <c r="V151" s="137"/>
      <c r="W151" s="137"/>
      <c r="X151" s="137"/>
      <c r="Y151" s="137"/>
      <c r="Z151" s="137"/>
      <c r="AA151" s="137"/>
      <c r="AB151" s="137"/>
      <c r="AC151" s="137"/>
      <c r="AD151" s="137"/>
      <c r="AE151" s="137"/>
      <c r="AF151" s="137"/>
      <c r="AG151" s="137"/>
      <c r="AH151" s="137"/>
      <c r="AI151" s="137"/>
      <c r="AJ151" s="137"/>
      <c r="AK151" s="137"/>
      <c r="AL151" s="137"/>
      <c r="AM151" s="137"/>
    </row>
    <row r="152" spans="1:56" ht="21" customHeight="1" x14ac:dyDescent="0.15">
      <c r="C152" s="137"/>
      <c r="D152" s="137"/>
      <c r="E152" s="137"/>
      <c r="F152" s="162"/>
      <c r="G152" s="162"/>
      <c r="H152" s="162"/>
      <c r="I152" s="162"/>
      <c r="J152" s="162"/>
      <c r="K152" s="162"/>
      <c r="L152" s="162"/>
      <c r="M152" s="162"/>
      <c r="N152" s="162"/>
      <c r="O152" s="162"/>
      <c r="P152" s="162"/>
      <c r="Q152" s="147"/>
      <c r="R152" s="147"/>
      <c r="S152" s="147"/>
      <c r="T152" s="147"/>
      <c r="U152" s="147"/>
      <c r="V152" s="147"/>
      <c r="W152" s="147"/>
      <c r="X152" s="147"/>
      <c r="Y152" s="147"/>
      <c r="Z152" s="147"/>
      <c r="AA152" s="147"/>
      <c r="AB152" s="147"/>
      <c r="AC152" s="147"/>
      <c r="AD152" s="147"/>
      <c r="AE152" s="147"/>
      <c r="AF152" s="147"/>
      <c r="AG152" s="147"/>
      <c r="AH152" s="147"/>
      <c r="AI152" s="147"/>
      <c r="AJ152" s="147"/>
      <c r="AK152" s="147"/>
      <c r="AL152" s="147"/>
      <c r="AM152" s="147"/>
    </row>
    <row r="153" spans="1:56" ht="20.25" customHeight="1" x14ac:dyDescent="0.15">
      <c r="C153" s="70" t="s">
        <v>112</v>
      </c>
      <c r="D153" s="137"/>
      <c r="E153" s="137"/>
      <c r="F153" s="137"/>
      <c r="G153" s="137"/>
      <c r="H153" s="137"/>
      <c r="I153" s="137"/>
      <c r="J153" s="137"/>
      <c r="K153" s="137"/>
      <c r="L153" s="137"/>
      <c r="M153" s="137"/>
      <c r="N153" s="137"/>
      <c r="O153" s="137"/>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137"/>
      <c r="AK153" s="137"/>
      <c r="AL153" s="137"/>
      <c r="AM153" s="137"/>
    </row>
    <row r="154" spans="1:56" ht="21" customHeight="1" x14ac:dyDescent="0.15">
      <c r="C154" s="874" t="s">
        <v>109</v>
      </c>
      <c r="D154" s="874"/>
      <c r="E154" s="874"/>
      <c r="F154" s="876" t="s">
        <v>47</v>
      </c>
      <c r="G154" s="876"/>
      <c r="H154" s="789"/>
      <c r="I154" s="790"/>
      <c r="J154" s="790"/>
      <c r="K154" s="790"/>
      <c r="L154" s="790"/>
      <c r="M154" s="790"/>
      <c r="N154" s="790"/>
      <c r="O154" s="790"/>
      <c r="P154" s="790"/>
      <c r="Q154" s="790"/>
      <c r="R154" s="790"/>
      <c r="S154" s="790"/>
      <c r="T154" s="790"/>
      <c r="U154" s="790"/>
      <c r="V154" s="790"/>
      <c r="W154" s="790"/>
      <c r="X154" s="790"/>
      <c r="Y154" s="790"/>
      <c r="Z154" s="790"/>
      <c r="AA154" s="803" t="s">
        <v>110</v>
      </c>
      <c r="AB154" s="803"/>
      <c r="AC154" s="803"/>
      <c r="AD154" s="803"/>
      <c r="AE154" s="803"/>
      <c r="AF154" s="803"/>
      <c r="AG154" s="877" t="s">
        <v>309</v>
      </c>
      <c r="AH154" s="878"/>
      <c r="AI154" s="801"/>
      <c r="AJ154" s="803"/>
      <c r="AK154" s="804"/>
      <c r="AL154" s="883" t="s">
        <v>87</v>
      </c>
      <c r="AM154" s="884"/>
    </row>
    <row r="155" spans="1:56" ht="21" customHeight="1" x14ac:dyDescent="0.15">
      <c r="C155" s="874"/>
      <c r="D155" s="874"/>
      <c r="E155" s="874"/>
      <c r="F155" s="876"/>
      <c r="G155" s="876"/>
      <c r="H155" s="791"/>
      <c r="I155" s="792"/>
      <c r="J155" s="792"/>
      <c r="K155" s="792"/>
      <c r="L155" s="792"/>
      <c r="M155" s="792"/>
      <c r="N155" s="792"/>
      <c r="O155" s="792"/>
      <c r="P155" s="792"/>
      <c r="Q155" s="792"/>
      <c r="R155" s="792"/>
      <c r="S155" s="792"/>
      <c r="T155" s="792"/>
      <c r="U155" s="792"/>
      <c r="V155" s="792"/>
      <c r="W155" s="792"/>
      <c r="X155" s="792"/>
      <c r="Y155" s="792"/>
      <c r="Z155" s="792"/>
      <c r="AA155" s="815" t="s">
        <v>37</v>
      </c>
      <c r="AB155" s="813"/>
      <c r="AC155" s="811"/>
      <c r="AD155" s="812"/>
      <c r="AE155" s="813" t="s">
        <v>206</v>
      </c>
      <c r="AF155" s="814"/>
      <c r="AG155" s="879"/>
      <c r="AH155" s="880"/>
      <c r="AI155" s="803"/>
      <c r="AJ155" s="803"/>
      <c r="AK155" s="804"/>
      <c r="AL155" s="883"/>
      <c r="AM155" s="884"/>
    </row>
    <row r="156" spans="1:56" ht="21" customHeight="1" x14ac:dyDescent="0.15">
      <c r="C156" s="874"/>
      <c r="D156" s="874"/>
      <c r="E156" s="874"/>
      <c r="F156" s="876"/>
      <c r="G156" s="876"/>
      <c r="H156" s="789"/>
      <c r="I156" s="790"/>
      <c r="J156" s="790"/>
      <c r="K156" s="790"/>
      <c r="L156" s="790"/>
      <c r="M156" s="790"/>
      <c r="N156" s="790"/>
      <c r="O156" s="790"/>
      <c r="P156" s="790"/>
      <c r="Q156" s="790"/>
      <c r="R156" s="790"/>
      <c r="S156" s="790"/>
      <c r="T156" s="790"/>
      <c r="U156" s="790"/>
      <c r="V156" s="790"/>
      <c r="W156" s="790"/>
      <c r="X156" s="790"/>
      <c r="Y156" s="790"/>
      <c r="Z156" s="790"/>
      <c r="AA156" s="803" t="s">
        <v>110</v>
      </c>
      <c r="AB156" s="803"/>
      <c r="AC156" s="803"/>
      <c r="AD156" s="803"/>
      <c r="AE156" s="803"/>
      <c r="AF156" s="803"/>
      <c r="AG156" s="879"/>
      <c r="AH156" s="880"/>
      <c r="AI156" s="801"/>
      <c r="AJ156" s="803"/>
      <c r="AK156" s="804"/>
      <c r="AL156" s="883" t="s">
        <v>87</v>
      </c>
      <c r="AM156" s="884"/>
    </row>
    <row r="157" spans="1:56" ht="21" customHeight="1" x14ac:dyDescent="0.15">
      <c r="C157" s="874"/>
      <c r="D157" s="874"/>
      <c r="E157" s="874"/>
      <c r="F157" s="876"/>
      <c r="G157" s="876"/>
      <c r="H157" s="791"/>
      <c r="I157" s="792"/>
      <c r="J157" s="792"/>
      <c r="K157" s="792"/>
      <c r="L157" s="792"/>
      <c r="M157" s="792"/>
      <c r="N157" s="792"/>
      <c r="O157" s="792"/>
      <c r="P157" s="792"/>
      <c r="Q157" s="792"/>
      <c r="R157" s="792"/>
      <c r="S157" s="792"/>
      <c r="T157" s="792"/>
      <c r="U157" s="792"/>
      <c r="V157" s="792"/>
      <c r="W157" s="792"/>
      <c r="X157" s="792"/>
      <c r="Y157" s="792"/>
      <c r="Z157" s="792"/>
      <c r="AA157" s="815" t="s">
        <v>37</v>
      </c>
      <c r="AB157" s="813"/>
      <c r="AC157" s="811"/>
      <c r="AD157" s="812"/>
      <c r="AE157" s="813" t="s">
        <v>206</v>
      </c>
      <c r="AF157" s="814"/>
      <c r="AG157" s="881"/>
      <c r="AH157" s="882"/>
      <c r="AI157" s="803"/>
      <c r="AJ157" s="803"/>
      <c r="AK157" s="804"/>
      <c r="AL157" s="883"/>
      <c r="AM157" s="884"/>
    </row>
    <row r="158" spans="1:56" ht="6" customHeight="1" x14ac:dyDescent="0.15">
      <c r="C158" s="397"/>
      <c r="D158" s="397"/>
      <c r="E158" s="397"/>
      <c r="F158" s="397"/>
      <c r="G158" s="397"/>
      <c r="H158" s="397"/>
      <c r="I158" s="397"/>
      <c r="J158" s="397"/>
      <c r="K158" s="397"/>
      <c r="L158" s="397"/>
      <c r="M158" s="397"/>
      <c r="N158" s="397"/>
      <c r="O158" s="397"/>
      <c r="P158" s="397"/>
      <c r="Q158" s="397"/>
      <c r="R158" s="397"/>
      <c r="S158" s="397"/>
      <c r="T158" s="397"/>
      <c r="U158" s="397"/>
      <c r="V158" s="397"/>
      <c r="W158" s="397"/>
      <c r="X158" s="397"/>
      <c r="Y158" s="397"/>
      <c r="Z158" s="397"/>
      <c r="AA158" s="397"/>
      <c r="AB158" s="397"/>
      <c r="AC158" s="397"/>
      <c r="AD158" s="397"/>
      <c r="AE158" s="397"/>
      <c r="AF158" s="397"/>
      <c r="AG158" s="397"/>
      <c r="AH158" s="397"/>
      <c r="AI158" s="397"/>
      <c r="AJ158" s="397"/>
      <c r="AK158" s="397"/>
      <c r="AL158" s="397"/>
      <c r="AM158" s="397"/>
    </row>
    <row r="159" spans="1:56" ht="21" customHeight="1" x14ac:dyDescent="0.15">
      <c r="C159" s="875" t="s">
        <v>307</v>
      </c>
      <c r="D159" s="875"/>
      <c r="E159" s="875"/>
      <c r="F159" s="875"/>
      <c r="G159" s="875"/>
      <c r="H159" s="875"/>
      <c r="I159" s="875"/>
      <c r="J159" s="875"/>
      <c r="K159" s="875"/>
      <c r="L159" s="875"/>
      <c r="M159" s="875"/>
      <c r="N159" s="875"/>
      <c r="O159" s="875"/>
      <c r="P159" s="875"/>
      <c r="Q159" s="801"/>
      <c r="R159" s="801"/>
      <c r="S159" s="801"/>
      <c r="T159" s="801"/>
      <c r="U159" s="801"/>
      <c r="V159" s="801"/>
      <c r="W159" s="801"/>
      <c r="X159" s="801"/>
      <c r="Y159" s="801"/>
      <c r="Z159" s="801"/>
      <c r="AA159" s="801"/>
      <c r="AB159" s="801"/>
      <c r="AC159" s="801"/>
      <c r="AD159" s="801"/>
      <c r="AE159" s="801"/>
      <c r="AF159" s="801"/>
      <c r="AG159" s="801"/>
      <c r="AH159" s="801"/>
      <c r="AI159" s="801"/>
      <c r="AJ159" s="801"/>
      <c r="AK159" s="801"/>
      <c r="AL159" s="801"/>
      <c r="AM159" s="801"/>
    </row>
  </sheetData>
  <sheetProtection sheet="1" formatCells="0" selectLockedCells="1"/>
  <customSheetViews>
    <customSheetView guid="{1C967CD3-22AF-4928-9CB8-5279C2ED784C}" scale="70" showPageBreaks="1" showGridLines="0" printArea="1" view="pageBreakPreview">
      <selection activeCell="Q4" sqref="Q4:AM5"/>
      <pageMargins left="0.7" right="0.7" top="0.75" bottom="0.75" header="0.3" footer="0.3"/>
      <pageSetup paperSize="9" orientation="portrait" r:id="rId1"/>
    </customSheetView>
  </customSheetViews>
  <mergeCells count="265">
    <mergeCell ref="C118:P118"/>
    <mergeCell ref="Q118:AM118"/>
    <mergeCell ref="AC114:AD114"/>
    <mergeCell ref="AE114:AF114"/>
    <mergeCell ref="H115:Z116"/>
    <mergeCell ref="AA115:AF115"/>
    <mergeCell ref="AI115:AK116"/>
    <mergeCell ref="AL115:AM116"/>
    <mergeCell ref="AA116:AB116"/>
    <mergeCell ref="AC116:AD116"/>
    <mergeCell ref="AA114:AB114"/>
    <mergeCell ref="AK97:AL97"/>
    <mergeCell ref="F98:P98"/>
    <mergeCell ref="Q98:AM98"/>
    <mergeCell ref="F99:P99"/>
    <mergeCell ref="Q99:AM99"/>
    <mergeCell ref="AE97:AF97"/>
    <mergeCell ref="AH97:AI97"/>
    <mergeCell ref="AE116:AF116"/>
    <mergeCell ref="C108:T109"/>
    <mergeCell ref="U108:AM109"/>
    <mergeCell ref="C113:E116"/>
    <mergeCell ref="F113:G116"/>
    <mergeCell ref="H113:Z114"/>
    <mergeCell ref="AA113:AF113"/>
    <mergeCell ref="AG113:AH116"/>
    <mergeCell ref="AI113:AK114"/>
    <mergeCell ref="AL113:AM114"/>
    <mergeCell ref="C100:E106"/>
    <mergeCell ref="F100:AM106"/>
    <mergeCell ref="AH96:AI96"/>
    <mergeCell ref="AK96:AL96"/>
    <mergeCell ref="F97:P97"/>
    <mergeCell ref="Q97:R97"/>
    <mergeCell ref="S97:T97"/>
    <mergeCell ref="V97:W97"/>
    <mergeCell ref="Y97:Z97"/>
    <mergeCell ref="AC97:AD97"/>
    <mergeCell ref="T87:AM87"/>
    <mergeCell ref="F88:P88"/>
    <mergeCell ref="Q88:S88"/>
    <mergeCell ref="T88:W88"/>
    <mergeCell ref="X88:AM88"/>
    <mergeCell ref="C90:T91"/>
    <mergeCell ref="U90:AM91"/>
    <mergeCell ref="C92:E99"/>
    <mergeCell ref="F92:P92"/>
    <mergeCell ref="Q92:AM92"/>
    <mergeCell ref="F93:P93"/>
    <mergeCell ref="Q93:AM93"/>
    <mergeCell ref="F94:P94"/>
    <mergeCell ref="Q94:AM94"/>
    <mergeCell ref="F95:P95"/>
    <mergeCell ref="Q95:AM95"/>
    <mergeCell ref="F96:P96"/>
    <mergeCell ref="Q96:R96"/>
    <mergeCell ref="S96:T96"/>
    <mergeCell ref="V96:W96"/>
    <mergeCell ref="Y96:Z96"/>
    <mergeCell ref="AC96:AD96"/>
    <mergeCell ref="AE96:AF96"/>
    <mergeCell ref="C159:P159"/>
    <mergeCell ref="Q159:AM159"/>
    <mergeCell ref="C154:E157"/>
    <mergeCell ref="F154:G157"/>
    <mergeCell ref="H154:Z155"/>
    <mergeCell ref="AA154:AF154"/>
    <mergeCell ref="AG154:AH157"/>
    <mergeCell ref="AI154:AK155"/>
    <mergeCell ref="AL154:AM155"/>
    <mergeCell ref="AA155:AB155"/>
    <mergeCell ref="AC155:AD155"/>
    <mergeCell ref="AE155:AF155"/>
    <mergeCell ref="H156:Z157"/>
    <mergeCell ref="AA156:AF156"/>
    <mergeCell ref="AI156:AK157"/>
    <mergeCell ref="AL156:AM157"/>
    <mergeCell ref="AA157:AB157"/>
    <mergeCell ref="C79:AM79"/>
    <mergeCell ref="C81:P82"/>
    <mergeCell ref="Q81:AM82"/>
    <mergeCell ref="C83:P83"/>
    <mergeCell ref="Q83:T83"/>
    <mergeCell ref="U83:W83"/>
    <mergeCell ref="X83:Y83"/>
    <mergeCell ref="Z83:AA83"/>
    <mergeCell ref="AB83:AC83"/>
    <mergeCell ref="AD83:AE83"/>
    <mergeCell ref="AF83:AG83"/>
    <mergeCell ref="AH83:AI83"/>
    <mergeCell ref="AJ83:AM83"/>
    <mergeCell ref="C84:P85"/>
    <mergeCell ref="Q84:AM85"/>
    <mergeCell ref="C86:E88"/>
    <mergeCell ref="F86:P86"/>
    <mergeCell ref="Q86:S86"/>
    <mergeCell ref="T86:W86"/>
    <mergeCell ref="X86:AM86"/>
    <mergeCell ref="F87:P87"/>
    <mergeCell ref="Q87:S87"/>
    <mergeCell ref="AC157:AD157"/>
    <mergeCell ref="AE157:AF157"/>
    <mergeCell ref="F140:P140"/>
    <mergeCell ref="Q140:AM140"/>
    <mergeCell ref="F138:P138"/>
    <mergeCell ref="Q138:R138"/>
    <mergeCell ref="S138:T138"/>
    <mergeCell ref="C141:E147"/>
    <mergeCell ref="F141:AM147"/>
    <mergeCell ref="C149:T150"/>
    <mergeCell ref="U149:AM150"/>
    <mergeCell ref="S137:T137"/>
    <mergeCell ref="V137:W137"/>
    <mergeCell ref="Y137:Z137"/>
    <mergeCell ref="AC137:AD137"/>
    <mergeCell ref="AE138:AF138"/>
    <mergeCell ref="AH138:AI138"/>
    <mergeCell ref="AK138:AL138"/>
    <mergeCell ref="F139:P139"/>
    <mergeCell ref="Q139:AM139"/>
    <mergeCell ref="F136:P136"/>
    <mergeCell ref="F128:P128"/>
    <mergeCell ref="Q128:S128"/>
    <mergeCell ref="T128:AM128"/>
    <mergeCell ref="F129:P129"/>
    <mergeCell ref="Q129:S129"/>
    <mergeCell ref="T129:W129"/>
    <mergeCell ref="X129:AM129"/>
    <mergeCell ref="AE137:AF137"/>
    <mergeCell ref="AH137:AI137"/>
    <mergeCell ref="AK137:AL137"/>
    <mergeCell ref="C131:T132"/>
    <mergeCell ref="U131:AM132"/>
    <mergeCell ref="C133:E140"/>
    <mergeCell ref="F133:P133"/>
    <mergeCell ref="Q133:AM133"/>
    <mergeCell ref="F134:P134"/>
    <mergeCell ref="Q134:AM134"/>
    <mergeCell ref="V138:W138"/>
    <mergeCell ref="Y138:Z138"/>
    <mergeCell ref="AC138:AD138"/>
    <mergeCell ref="Q136:AM136"/>
    <mergeCell ref="F137:P137"/>
    <mergeCell ref="Q137:R137"/>
    <mergeCell ref="C125:P126"/>
    <mergeCell ref="Q125:AM126"/>
    <mergeCell ref="C127:E129"/>
    <mergeCell ref="F127:P127"/>
    <mergeCell ref="Q127:S127"/>
    <mergeCell ref="T127:W127"/>
    <mergeCell ref="X127:AM127"/>
    <mergeCell ref="F135:P135"/>
    <mergeCell ref="Q135:AM135"/>
    <mergeCell ref="C120:AM120"/>
    <mergeCell ref="C122:P123"/>
    <mergeCell ref="Q122:AM123"/>
    <mergeCell ref="C124:P124"/>
    <mergeCell ref="Q124:T124"/>
    <mergeCell ref="U124:W124"/>
    <mergeCell ref="X124:Y124"/>
    <mergeCell ref="Z124:AA124"/>
    <mergeCell ref="AB124:AC124"/>
    <mergeCell ref="AD124:AE124"/>
    <mergeCell ref="AF124:AG124"/>
    <mergeCell ref="AH124:AI124"/>
    <mergeCell ref="AJ124:AM124"/>
    <mergeCell ref="AH6:AI6"/>
    <mergeCell ref="Z6:AA6"/>
    <mergeCell ref="AA37:AB37"/>
    <mergeCell ref="AE20:AF20"/>
    <mergeCell ref="F23:AM29"/>
    <mergeCell ref="AH20:AI20"/>
    <mergeCell ref="F21:P21"/>
    <mergeCell ref="F22:P22"/>
    <mergeCell ref="Q22:AM22"/>
    <mergeCell ref="Q11:S11"/>
    <mergeCell ref="T9:W9"/>
    <mergeCell ref="T11:W11"/>
    <mergeCell ref="X9:AM9"/>
    <mergeCell ref="X11:AM11"/>
    <mergeCell ref="T10:AM10"/>
    <mergeCell ref="AD6:AE6"/>
    <mergeCell ref="C31:T32"/>
    <mergeCell ref="U31:AM32"/>
    <mergeCell ref="AB6:AC6"/>
    <mergeCell ref="Q6:T6"/>
    <mergeCell ref="X6:Y6"/>
    <mergeCell ref="Q9:S9"/>
    <mergeCell ref="Q10:S10"/>
    <mergeCell ref="F18:P18"/>
    <mergeCell ref="C2:AM2"/>
    <mergeCell ref="C13:T14"/>
    <mergeCell ref="U13:AM14"/>
    <mergeCell ref="C15:E22"/>
    <mergeCell ref="F15:P15"/>
    <mergeCell ref="Q15:AM15"/>
    <mergeCell ref="F16:P16"/>
    <mergeCell ref="Q16:AM16"/>
    <mergeCell ref="F17:P17"/>
    <mergeCell ref="Q17:AM17"/>
    <mergeCell ref="Q4:AM5"/>
    <mergeCell ref="C7:P8"/>
    <mergeCell ref="C6:P6"/>
    <mergeCell ref="F11:P11"/>
    <mergeCell ref="F10:P10"/>
    <mergeCell ref="F9:P9"/>
    <mergeCell ref="C9:E11"/>
    <mergeCell ref="Q7:AM8"/>
    <mergeCell ref="C4:P5"/>
    <mergeCell ref="U6:W6"/>
    <mergeCell ref="AJ6:AM6"/>
    <mergeCell ref="AF6:AG6"/>
    <mergeCell ref="Y20:Z20"/>
    <mergeCell ref="AC20:AD20"/>
    <mergeCell ref="Q18:AM18"/>
    <mergeCell ref="F19:P19"/>
    <mergeCell ref="Q19:R19"/>
    <mergeCell ref="S19:T19"/>
    <mergeCell ref="V19:W19"/>
    <mergeCell ref="Y19:Z19"/>
    <mergeCell ref="AC19:AD19"/>
    <mergeCell ref="AE19:AF19"/>
    <mergeCell ref="AH19:AI19"/>
    <mergeCell ref="AK19:AL19"/>
    <mergeCell ref="E51:AM51"/>
    <mergeCell ref="C36:E39"/>
    <mergeCell ref="F36:G39"/>
    <mergeCell ref="C47:D47"/>
    <mergeCell ref="E47:AM47"/>
    <mergeCell ref="C45:D45"/>
    <mergeCell ref="C51:D51"/>
    <mergeCell ref="AI38:AK39"/>
    <mergeCell ref="AG36:AH39"/>
    <mergeCell ref="AC37:AD37"/>
    <mergeCell ref="AC39:AD39"/>
    <mergeCell ref="E49:AM49"/>
    <mergeCell ref="AL36:AM37"/>
    <mergeCell ref="AI36:AK37"/>
    <mergeCell ref="H38:Z39"/>
    <mergeCell ref="AA38:AF38"/>
    <mergeCell ref="C49:D49"/>
    <mergeCell ref="AE37:AF37"/>
    <mergeCell ref="AA39:AB39"/>
    <mergeCell ref="AE39:AF39"/>
    <mergeCell ref="C41:P41"/>
    <mergeCell ref="Q41:AM41"/>
    <mergeCell ref="C48:D48"/>
    <mergeCell ref="E48:AM48"/>
    <mergeCell ref="C50:D50"/>
    <mergeCell ref="E45:AM45"/>
    <mergeCell ref="AK20:AL20"/>
    <mergeCell ref="H36:Z37"/>
    <mergeCell ref="AA36:AF36"/>
    <mergeCell ref="Q20:R20"/>
    <mergeCell ref="S20:T20"/>
    <mergeCell ref="AL38:AM39"/>
    <mergeCell ref="V20:W20"/>
    <mergeCell ref="E50:AM50"/>
    <mergeCell ref="C23:E29"/>
    <mergeCell ref="F20:P20"/>
    <mergeCell ref="Q21:AM21"/>
    <mergeCell ref="C46:D46"/>
    <mergeCell ref="E46:AM46"/>
    <mergeCell ref="C44:D44"/>
    <mergeCell ref="E44:AM44"/>
  </mergeCells>
  <phoneticPr fontId="2"/>
  <conditionalFormatting sqref="A1:A1048576">
    <cfRule type="expression" dxfId="133" priority="22" stopIfTrue="1">
      <formula>$A1="未入力"</formula>
    </cfRule>
  </conditionalFormatting>
  <conditionalFormatting sqref="C1:AM1048576">
    <cfRule type="expression" dxfId="132" priority="21" stopIfTrue="1">
      <formula>$A1="不要"</formula>
    </cfRule>
  </conditionalFormatting>
  <conditionalFormatting sqref="Q86:S88">
    <cfRule type="expression" dxfId="131" priority="10" stopIfTrue="1">
      <formula>OR(Q$86="○",Q$87="○",Q$88="○")</formula>
    </cfRule>
  </conditionalFormatting>
  <conditionalFormatting sqref="Q127:S129">
    <cfRule type="expression" dxfId="130" priority="9" stopIfTrue="1">
      <formula>OR(Q$127="○",Q$128="○",Q$129="○")</formula>
    </cfRule>
  </conditionalFormatting>
  <conditionalFormatting sqref="Q9:S11">
    <cfRule type="expression" dxfId="129" priority="8" stopIfTrue="1">
      <formula>OR(Q$9="○",Q$10="○",Q$11="○")</formula>
    </cfRule>
  </conditionalFormatting>
  <conditionalFormatting sqref="A1:XFD159">
    <cfRule type="expression" dxfId="128" priority="650" stopIfTrue="1">
      <formula>$A1="○"</formula>
    </cfRule>
  </conditionalFormatting>
  <dataValidations count="12">
    <dataValidation type="whole" allowBlank="1" showInputMessage="1" showErrorMessage="1" sqref="AF6:AG6 AK19:AL20 Y19:Z20 AF124:AG124 AK137:AL138 Y137:Z138 AF83:AG83 AK96:AL97 Y96:Z97">
      <formula1>1</formula1>
      <formula2>31</formula2>
    </dataValidation>
    <dataValidation type="whole" allowBlank="1" showInputMessage="1" showErrorMessage="1" sqref="AB6:AC6 V19:W20 AH19:AI20 AB124:AC124 V137:W138 AH137:AI138 AB83:AC83 V96:W97 AH96:AI97">
      <formula1>1</formula1>
      <formula2>12</formula2>
    </dataValidation>
    <dataValidation imeMode="halfAlpha" allowBlank="1" showInputMessage="1" showErrorMessage="1" sqref="Q18:AM18 AC37:AD37 AC39:AD39 AI36:AK39 Q136:AM136 AC155:AD155 AC157:AD157 AI154:AK157 Q95:AM95 AC114:AD114 AC116:AD116 AI113:AK116"/>
    <dataValidation type="list" allowBlank="1" showInputMessage="1" showErrorMessage="1" sqref="U6:W6 U124:W124 U83:W83">
      <formula1>"平成,昭和"</formula1>
    </dataValidation>
    <dataValidation type="whole" allowBlank="1" showInputMessage="1" showErrorMessage="1" sqref="X6:Y6 S19:T20 AE19:AF20 X124:Y124 S137:T138 AE137:AF138 X83:Y83 S96:T97 AE96:AF97">
      <formula1>1</formula1>
      <formula2>99</formula2>
    </dataValidation>
    <dataValidation imeMode="hiragana" allowBlank="1" showInputMessage="1" showErrorMessage="1" sqref="Q15:AM17 F23:AM29 Q4:AM5 Q7:AM8 X11 T9:T11 Q133:AM135 F141:AM147 Q122:AM123 Q125:AM126 X129 T127:T129 Q92:AM94 F100:AM106 Q81:AM82 Q84:AM85 X88 T86:T88"/>
    <dataValidation type="list" imeMode="hiragana" allowBlank="1" showInputMessage="1" showErrorMessage="1" sqref="Q22:AM22 Q140:AM140 Q99:AM99">
      <formula1>"監理技術者,主任技術者,現場代理人"</formula1>
    </dataValidation>
    <dataValidation type="list" imeMode="hiragana" allowBlank="1" showInputMessage="1" showErrorMessage="1" sqref="Q21:AM21 Q139:AM139 Q98:AM98">
      <formula1>"単体,特定共同企業体"</formula1>
    </dataValidation>
    <dataValidation type="list" imeMode="hiragana" allowBlank="1" showInputMessage="1" showErrorMessage="1" sqref="Q9:S11 Q86:S88 Q127:S129">
      <formula1>"○"</formula1>
    </dataValidation>
    <dataValidation type="list" imeMode="hiragana" allowBlank="1" showInputMessage="1" showErrorMessage="1" sqref="X9:AM9 X127:AM127 X86:AM86">
      <formula1>"一級土木施工管理技士,一級建築施工管理技士,一級建設機械施工技士,一級電気工事施工管理技士,一級管工事施工管理技士,一級造園施工管理技士"</formula1>
    </dataValidation>
    <dataValidation type="list" allowBlank="1" showInputMessage="1" showErrorMessage="1" sqref="Q41:AM41 Q159:AM159 Q118:AM118">
      <formula1>"指定資格を有している,指定資格を有していない"</formula1>
    </dataValidation>
    <dataValidation type="list" allowBlank="1" showInputMessage="1" showErrorMessage="1" sqref="U31:AM32 U149:AM150 U108:AM109">
      <formula1>"取組みの実績がある,取組みの実績がない"</formula1>
    </dataValidation>
  </dataValidations>
  <pageMargins left="0.70866141732283472" right="0.70866141732283472" top="0.74803149606299213" bottom="0.74803149606299213" header="0.31496062992125984" footer="0.31496062992125984"/>
  <pageSetup paperSize="9" scale="99" orientation="portrait" blackAndWhite="1" r:id="rId2"/>
  <rowBreaks count="1" manualBreakCount="1">
    <brk id="41" min="1" max="39"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AN45"/>
  <sheetViews>
    <sheetView view="pageBreakPreview" zoomScale="115" zoomScaleNormal="70" zoomScaleSheetLayoutView="115" workbookViewId="0">
      <selection activeCell="T5" sqref="T5:W6"/>
    </sheetView>
  </sheetViews>
  <sheetFormatPr defaultColWidth="9" defaultRowHeight="13.5" x14ac:dyDescent="0.15"/>
  <cols>
    <col min="1" max="1" width="6.5" style="172" bestFit="1" customWidth="1"/>
    <col min="2" max="39" width="2.375" style="172" customWidth="1"/>
    <col min="40" max="16384" width="9" style="172"/>
  </cols>
  <sheetData>
    <row r="1" spans="1:40" x14ac:dyDescent="0.15">
      <c r="A1" s="180" t="str">
        <f>IF(発注者入力シート!$H$16="","",IF(COUNTIF(A4:A41,"未入力")&gt;=1,"未入力あり",""))</f>
        <v>未入力あり</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888" t="s">
        <v>325</v>
      </c>
      <c r="AG1" s="888"/>
      <c r="AH1" s="888"/>
      <c r="AI1" s="888"/>
      <c r="AJ1" s="888"/>
      <c r="AK1" s="888"/>
      <c r="AL1" s="888"/>
      <c r="AM1" s="337"/>
      <c r="AN1" s="172" t="s">
        <v>372</v>
      </c>
    </row>
    <row r="2" spans="1:40" ht="18.75" x14ac:dyDescent="0.15">
      <c r="A2" s="336"/>
      <c r="B2" s="889" t="s">
        <v>316</v>
      </c>
      <c r="C2" s="889"/>
      <c r="D2" s="889"/>
      <c r="E2" s="889"/>
      <c r="F2" s="889"/>
      <c r="G2" s="889"/>
      <c r="H2" s="889"/>
      <c r="I2" s="889"/>
      <c r="J2" s="889"/>
      <c r="K2" s="889"/>
      <c r="L2" s="889"/>
      <c r="M2" s="889"/>
      <c r="N2" s="889"/>
      <c r="O2" s="889"/>
      <c r="P2" s="889"/>
      <c r="Q2" s="889"/>
      <c r="R2" s="889"/>
      <c r="S2" s="889"/>
      <c r="T2" s="889"/>
      <c r="U2" s="889"/>
      <c r="V2" s="889"/>
      <c r="W2" s="889"/>
      <c r="X2" s="889"/>
      <c r="Y2" s="889"/>
      <c r="Z2" s="889"/>
      <c r="AA2" s="889"/>
      <c r="AB2" s="889"/>
      <c r="AC2" s="889"/>
      <c r="AD2" s="889"/>
      <c r="AE2" s="889"/>
      <c r="AF2" s="889"/>
      <c r="AG2" s="889"/>
      <c r="AH2" s="889"/>
      <c r="AI2" s="889"/>
      <c r="AJ2" s="889"/>
      <c r="AK2" s="889"/>
      <c r="AL2" s="889"/>
      <c r="AM2" s="336"/>
    </row>
    <row r="3" spans="1:40" ht="18.75" x14ac:dyDescent="0.15">
      <c r="A3" s="336"/>
      <c r="B3" s="338"/>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6"/>
    </row>
    <row r="4" spans="1:40" ht="14.25" thickBot="1" x14ac:dyDescent="0.2">
      <c r="A4" s="339"/>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40"/>
      <c r="AC4" s="341" t="str">
        <f>IF([1]事前入力シート!$I$4="特定共同企業体","代表構成員","")</f>
        <v/>
      </c>
      <c r="AD4" s="890" t="str">
        <f>IF([1]事前入力シート!$I$4="特定共同企業体",[1]事前入力シート!$I$14,"")</f>
        <v/>
      </c>
      <c r="AE4" s="890"/>
      <c r="AF4" s="890"/>
      <c r="AG4" s="890"/>
      <c r="AH4" s="890"/>
      <c r="AI4" s="890"/>
      <c r="AJ4" s="890"/>
      <c r="AK4" s="890"/>
      <c r="AL4" s="890"/>
      <c r="AM4" s="339"/>
    </row>
    <row r="5" spans="1:40" ht="21" customHeight="1" x14ac:dyDescent="0.15">
      <c r="A5" s="339" t="str">
        <f>IF(OR(T7="○",T9="○"),"○",IF(AND(T5&lt;&gt;""),"○","未入力"))</f>
        <v>未入力</v>
      </c>
      <c r="B5" s="891" t="s">
        <v>326</v>
      </c>
      <c r="C5" s="891"/>
      <c r="D5" s="891"/>
      <c r="E5" s="891"/>
      <c r="F5" s="891"/>
      <c r="G5" s="891"/>
      <c r="H5" s="891"/>
      <c r="I5" s="891"/>
      <c r="J5" s="891"/>
      <c r="K5" s="891"/>
      <c r="L5" s="891"/>
      <c r="M5" s="891"/>
      <c r="N5" s="891"/>
      <c r="O5" s="891"/>
      <c r="P5" s="891"/>
      <c r="Q5" s="891"/>
      <c r="R5" s="891"/>
      <c r="S5" s="892"/>
      <c r="T5" s="893"/>
      <c r="U5" s="894"/>
      <c r="V5" s="894"/>
      <c r="W5" s="895"/>
      <c r="X5" s="899" t="s">
        <v>327</v>
      </c>
      <c r="Y5" s="900"/>
      <c r="Z5" s="900"/>
      <c r="AA5" s="900"/>
      <c r="AB5" s="900"/>
      <c r="AC5" s="900"/>
      <c r="AD5" s="900"/>
      <c r="AE5" s="900"/>
      <c r="AF5" s="900"/>
      <c r="AG5" s="900"/>
      <c r="AH5" s="900"/>
      <c r="AI5" s="900"/>
      <c r="AJ5" s="900"/>
      <c r="AK5" s="900"/>
      <c r="AL5" s="900"/>
      <c r="AM5" s="336"/>
    </row>
    <row r="6" spans="1:40" ht="21" customHeight="1" x14ac:dyDescent="0.15">
      <c r="A6" s="339"/>
      <c r="B6" s="891"/>
      <c r="C6" s="891"/>
      <c r="D6" s="891"/>
      <c r="E6" s="891"/>
      <c r="F6" s="891"/>
      <c r="G6" s="891"/>
      <c r="H6" s="891"/>
      <c r="I6" s="891"/>
      <c r="J6" s="891"/>
      <c r="K6" s="891"/>
      <c r="L6" s="891"/>
      <c r="M6" s="891"/>
      <c r="N6" s="891"/>
      <c r="O6" s="891"/>
      <c r="P6" s="891"/>
      <c r="Q6" s="891"/>
      <c r="R6" s="891"/>
      <c r="S6" s="892"/>
      <c r="T6" s="896"/>
      <c r="U6" s="897"/>
      <c r="V6" s="897"/>
      <c r="W6" s="898"/>
      <c r="X6" s="901"/>
      <c r="Y6" s="902"/>
      <c r="Z6" s="902"/>
      <c r="AA6" s="902"/>
      <c r="AB6" s="902"/>
      <c r="AC6" s="902"/>
      <c r="AD6" s="902"/>
      <c r="AE6" s="902"/>
      <c r="AF6" s="902"/>
      <c r="AG6" s="902"/>
      <c r="AH6" s="902"/>
      <c r="AI6" s="902"/>
      <c r="AJ6" s="902"/>
      <c r="AK6" s="902"/>
      <c r="AL6" s="902"/>
      <c r="AM6" s="336"/>
    </row>
    <row r="7" spans="1:40" ht="21" customHeight="1" x14ac:dyDescent="0.15">
      <c r="A7" s="339" t="str">
        <f>IF(OR(T5="○",T9="○"),"○",IF(AND(T7&lt;&gt;""),"○","未入力"))</f>
        <v>未入力</v>
      </c>
      <c r="B7" s="891"/>
      <c r="C7" s="891"/>
      <c r="D7" s="891"/>
      <c r="E7" s="891"/>
      <c r="F7" s="891"/>
      <c r="G7" s="891"/>
      <c r="H7" s="891"/>
      <c r="I7" s="891"/>
      <c r="J7" s="891"/>
      <c r="K7" s="891"/>
      <c r="L7" s="891"/>
      <c r="M7" s="891"/>
      <c r="N7" s="891"/>
      <c r="O7" s="891"/>
      <c r="P7" s="891"/>
      <c r="Q7" s="891"/>
      <c r="R7" s="891"/>
      <c r="S7" s="892"/>
      <c r="T7" s="903"/>
      <c r="U7" s="904"/>
      <c r="V7" s="904"/>
      <c r="W7" s="905"/>
      <c r="X7" s="909" t="s">
        <v>328</v>
      </c>
      <c r="Y7" s="910"/>
      <c r="Z7" s="910"/>
      <c r="AA7" s="910"/>
      <c r="AB7" s="910"/>
      <c r="AC7" s="910"/>
      <c r="AD7" s="910"/>
      <c r="AE7" s="910"/>
      <c r="AF7" s="910"/>
      <c r="AG7" s="910"/>
      <c r="AH7" s="910"/>
      <c r="AI7" s="910"/>
      <c r="AJ7" s="910"/>
      <c r="AK7" s="910"/>
      <c r="AL7" s="910"/>
      <c r="AM7" s="336"/>
    </row>
    <row r="8" spans="1:40" ht="21" customHeight="1" x14ac:dyDescent="0.15">
      <c r="A8" s="339"/>
      <c r="B8" s="891"/>
      <c r="C8" s="891"/>
      <c r="D8" s="891"/>
      <c r="E8" s="891"/>
      <c r="F8" s="891"/>
      <c r="G8" s="891"/>
      <c r="H8" s="891"/>
      <c r="I8" s="891"/>
      <c r="J8" s="891"/>
      <c r="K8" s="891"/>
      <c r="L8" s="891"/>
      <c r="M8" s="891"/>
      <c r="N8" s="891"/>
      <c r="O8" s="891"/>
      <c r="P8" s="891"/>
      <c r="Q8" s="891"/>
      <c r="R8" s="891"/>
      <c r="S8" s="892"/>
      <c r="T8" s="906"/>
      <c r="U8" s="907"/>
      <c r="V8" s="907"/>
      <c r="W8" s="908"/>
      <c r="X8" s="911"/>
      <c r="Y8" s="912"/>
      <c r="Z8" s="912"/>
      <c r="AA8" s="912"/>
      <c r="AB8" s="912"/>
      <c r="AC8" s="912"/>
      <c r="AD8" s="912"/>
      <c r="AE8" s="912"/>
      <c r="AF8" s="912"/>
      <c r="AG8" s="912"/>
      <c r="AH8" s="912"/>
      <c r="AI8" s="912"/>
      <c r="AJ8" s="912"/>
      <c r="AK8" s="912"/>
      <c r="AL8" s="912"/>
      <c r="AM8" s="336"/>
    </row>
    <row r="9" spans="1:40" ht="21" customHeight="1" x14ac:dyDescent="0.15">
      <c r="A9" s="339" t="str">
        <f>IF(OR(T5="○",T7="○"),"○",IF(AND(T9&lt;&gt;""),"○","未入力"))</f>
        <v>未入力</v>
      </c>
      <c r="B9" s="891"/>
      <c r="C9" s="891"/>
      <c r="D9" s="891"/>
      <c r="E9" s="891"/>
      <c r="F9" s="891"/>
      <c r="G9" s="891"/>
      <c r="H9" s="891"/>
      <c r="I9" s="891"/>
      <c r="J9" s="891"/>
      <c r="K9" s="891"/>
      <c r="L9" s="891"/>
      <c r="M9" s="891"/>
      <c r="N9" s="891"/>
      <c r="O9" s="891"/>
      <c r="P9" s="891"/>
      <c r="Q9" s="891"/>
      <c r="R9" s="891"/>
      <c r="S9" s="892"/>
      <c r="T9" s="913"/>
      <c r="U9" s="914"/>
      <c r="V9" s="914"/>
      <c r="W9" s="915"/>
      <c r="X9" s="919" t="s">
        <v>329</v>
      </c>
      <c r="Y9" s="920"/>
      <c r="Z9" s="920"/>
      <c r="AA9" s="920"/>
      <c r="AB9" s="920"/>
      <c r="AC9" s="920"/>
      <c r="AD9" s="920"/>
      <c r="AE9" s="920"/>
      <c r="AF9" s="920"/>
      <c r="AG9" s="920"/>
      <c r="AH9" s="920"/>
      <c r="AI9" s="920"/>
      <c r="AJ9" s="920"/>
      <c r="AK9" s="920"/>
      <c r="AL9" s="920"/>
      <c r="AM9" s="336"/>
    </row>
    <row r="10" spans="1:40" ht="21" customHeight="1" thickBot="1" x14ac:dyDescent="0.2">
      <c r="A10" s="339"/>
      <c r="B10" s="891"/>
      <c r="C10" s="891"/>
      <c r="D10" s="891"/>
      <c r="E10" s="891"/>
      <c r="F10" s="891"/>
      <c r="G10" s="891"/>
      <c r="H10" s="891"/>
      <c r="I10" s="891"/>
      <c r="J10" s="891"/>
      <c r="K10" s="891"/>
      <c r="L10" s="891"/>
      <c r="M10" s="891"/>
      <c r="N10" s="891"/>
      <c r="O10" s="891"/>
      <c r="P10" s="891"/>
      <c r="Q10" s="891"/>
      <c r="R10" s="891"/>
      <c r="S10" s="892"/>
      <c r="T10" s="916"/>
      <c r="U10" s="917"/>
      <c r="V10" s="917"/>
      <c r="W10" s="918"/>
      <c r="X10" s="899"/>
      <c r="Y10" s="900"/>
      <c r="Z10" s="900"/>
      <c r="AA10" s="900"/>
      <c r="AB10" s="900"/>
      <c r="AC10" s="900"/>
      <c r="AD10" s="900"/>
      <c r="AE10" s="900"/>
      <c r="AF10" s="900"/>
      <c r="AG10" s="900"/>
      <c r="AH10" s="900"/>
      <c r="AI10" s="900"/>
      <c r="AJ10" s="900"/>
      <c r="AK10" s="900"/>
      <c r="AL10" s="900"/>
      <c r="AM10" s="336"/>
    </row>
    <row r="11" spans="1:40" ht="18.75" customHeight="1" x14ac:dyDescent="0.15">
      <c r="A11" s="339"/>
      <c r="B11" s="342" t="s">
        <v>330</v>
      </c>
      <c r="C11" s="336"/>
      <c r="D11" s="336"/>
      <c r="E11" s="336"/>
      <c r="F11" s="336"/>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3"/>
      <c r="AE11" s="343"/>
      <c r="AF11" s="343"/>
      <c r="AG11" s="343"/>
      <c r="AH11" s="343"/>
      <c r="AI11" s="343"/>
      <c r="AJ11" s="343"/>
      <c r="AK11" s="343"/>
      <c r="AL11" s="343"/>
      <c r="AM11" s="336"/>
    </row>
    <row r="12" spans="1:40" ht="18.75" customHeight="1" x14ac:dyDescent="0.15">
      <c r="A12" s="339"/>
      <c r="B12" s="344"/>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3"/>
      <c r="AK12" s="343"/>
      <c r="AL12" s="343"/>
      <c r="AM12" s="336"/>
    </row>
    <row r="13" spans="1:40" ht="18.75" customHeight="1" x14ac:dyDescent="0.15">
      <c r="A13" s="339" t="str">
        <f>IF(T9="○","不要",IF(P13&lt;&gt;"","○","未入力"))</f>
        <v>未入力</v>
      </c>
      <c r="B13" s="921" t="s">
        <v>234</v>
      </c>
      <c r="C13" s="921"/>
      <c r="D13" s="921"/>
      <c r="E13" s="921"/>
      <c r="F13" s="921"/>
      <c r="G13" s="921"/>
      <c r="H13" s="921"/>
      <c r="I13" s="921"/>
      <c r="J13" s="921"/>
      <c r="K13" s="921"/>
      <c r="L13" s="921"/>
      <c r="M13" s="921"/>
      <c r="N13" s="921"/>
      <c r="O13" s="922"/>
      <c r="P13" s="923"/>
      <c r="Q13" s="924"/>
      <c r="R13" s="924"/>
      <c r="S13" s="924"/>
      <c r="T13" s="924"/>
      <c r="U13" s="924"/>
      <c r="V13" s="924"/>
      <c r="W13" s="924"/>
      <c r="X13" s="924"/>
      <c r="Y13" s="924"/>
      <c r="Z13" s="924"/>
      <c r="AA13" s="924"/>
      <c r="AB13" s="924"/>
      <c r="AC13" s="924"/>
      <c r="AD13" s="924"/>
      <c r="AE13" s="924"/>
      <c r="AF13" s="924"/>
      <c r="AG13" s="924"/>
      <c r="AH13" s="924"/>
      <c r="AI13" s="924"/>
      <c r="AJ13" s="924"/>
      <c r="AK13" s="924"/>
      <c r="AL13" s="925"/>
      <c r="AM13" s="336"/>
    </row>
    <row r="14" spans="1:40" ht="18.75" customHeight="1" x14ac:dyDescent="0.15">
      <c r="A14" s="339"/>
      <c r="B14" s="921"/>
      <c r="C14" s="921"/>
      <c r="D14" s="921"/>
      <c r="E14" s="921"/>
      <c r="F14" s="921"/>
      <c r="G14" s="921"/>
      <c r="H14" s="921"/>
      <c r="I14" s="921"/>
      <c r="J14" s="921"/>
      <c r="K14" s="921"/>
      <c r="L14" s="921"/>
      <c r="M14" s="921"/>
      <c r="N14" s="921"/>
      <c r="O14" s="922"/>
      <c r="P14" s="926"/>
      <c r="Q14" s="927"/>
      <c r="R14" s="927"/>
      <c r="S14" s="927"/>
      <c r="T14" s="927"/>
      <c r="U14" s="927"/>
      <c r="V14" s="927"/>
      <c r="W14" s="927"/>
      <c r="X14" s="927"/>
      <c r="Y14" s="927"/>
      <c r="Z14" s="927"/>
      <c r="AA14" s="927"/>
      <c r="AB14" s="927"/>
      <c r="AC14" s="927"/>
      <c r="AD14" s="927"/>
      <c r="AE14" s="927"/>
      <c r="AF14" s="927"/>
      <c r="AG14" s="927"/>
      <c r="AH14" s="927"/>
      <c r="AI14" s="927"/>
      <c r="AJ14" s="927"/>
      <c r="AK14" s="927"/>
      <c r="AL14" s="928"/>
      <c r="AM14" s="336"/>
    </row>
    <row r="15" spans="1:40" ht="18.75" customHeight="1" x14ac:dyDescent="0.15">
      <c r="A15" s="339" t="str">
        <f>IF(T9="○","不要",IF(P15&lt;&gt;"","○","未入力"))</f>
        <v>未入力</v>
      </c>
      <c r="B15" s="921" t="s">
        <v>331</v>
      </c>
      <c r="C15" s="921"/>
      <c r="D15" s="921"/>
      <c r="E15" s="921"/>
      <c r="F15" s="921"/>
      <c r="G15" s="921"/>
      <c r="H15" s="921"/>
      <c r="I15" s="921"/>
      <c r="J15" s="921"/>
      <c r="K15" s="921"/>
      <c r="L15" s="921"/>
      <c r="M15" s="921"/>
      <c r="N15" s="921"/>
      <c r="O15" s="922"/>
      <c r="P15" s="923"/>
      <c r="Q15" s="924"/>
      <c r="R15" s="924"/>
      <c r="S15" s="924"/>
      <c r="T15" s="924"/>
      <c r="U15" s="924"/>
      <c r="V15" s="924"/>
      <c r="W15" s="924"/>
      <c r="X15" s="924"/>
      <c r="Y15" s="924"/>
      <c r="Z15" s="924"/>
      <c r="AA15" s="924"/>
      <c r="AB15" s="924"/>
      <c r="AC15" s="924"/>
      <c r="AD15" s="924"/>
      <c r="AE15" s="924"/>
      <c r="AF15" s="924"/>
      <c r="AG15" s="924"/>
      <c r="AH15" s="924"/>
      <c r="AI15" s="924"/>
      <c r="AJ15" s="924"/>
      <c r="AK15" s="924"/>
      <c r="AL15" s="925"/>
      <c r="AM15" s="336"/>
    </row>
    <row r="16" spans="1:40" ht="18.75" customHeight="1" x14ac:dyDescent="0.15">
      <c r="A16" s="339"/>
      <c r="B16" s="921"/>
      <c r="C16" s="921"/>
      <c r="D16" s="921"/>
      <c r="E16" s="921"/>
      <c r="F16" s="921"/>
      <c r="G16" s="921"/>
      <c r="H16" s="921"/>
      <c r="I16" s="921"/>
      <c r="J16" s="921"/>
      <c r="K16" s="921"/>
      <c r="L16" s="921"/>
      <c r="M16" s="921"/>
      <c r="N16" s="921"/>
      <c r="O16" s="922"/>
      <c r="P16" s="926"/>
      <c r="Q16" s="927"/>
      <c r="R16" s="927"/>
      <c r="S16" s="927"/>
      <c r="T16" s="927"/>
      <c r="U16" s="927"/>
      <c r="V16" s="927"/>
      <c r="W16" s="927"/>
      <c r="X16" s="927"/>
      <c r="Y16" s="927"/>
      <c r="Z16" s="927"/>
      <c r="AA16" s="927"/>
      <c r="AB16" s="927"/>
      <c r="AC16" s="927"/>
      <c r="AD16" s="927"/>
      <c r="AE16" s="927"/>
      <c r="AF16" s="927"/>
      <c r="AG16" s="927"/>
      <c r="AH16" s="927"/>
      <c r="AI16" s="927"/>
      <c r="AJ16" s="927"/>
      <c r="AK16" s="927"/>
      <c r="AL16" s="928"/>
      <c r="AM16" s="336"/>
    </row>
    <row r="17" spans="1:39" ht="18.75" customHeight="1" x14ac:dyDescent="0.15">
      <c r="A17" s="339" t="str">
        <f>IF(T9="○","不要",IF(AND(S17&lt;&gt;"",AA17&lt;&gt;"",W17&lt;&gt;"",AH17&lt;&gt;""),"○","未入力"))</f>
        <v>未入力</v>
      </c>
      <c r="B17" s="929" t="s">
        <v>145</v>
      </c>
      <c r="C17" s="930"/>
      <c r="D17" s="931"/>
      <c r="E17" s="932" t="s">
        <v>130</v>
      </c>
      <c r="F17" s="932"/>
      <c r="G17" s="932"/>
      <c r="H17" s="932"/>
      <c r="I17" s="932"/>
      <c r="J17" s="932"/>
      <c r="K17" s="932"/>
      <c r="L17" s="932"/>
      <c r="M17" s="932"/>
      <c r="N17" s="932"/>
      <c r="O17" s="933"/>
      <c r="P17" s="936" t="s">
        <v>423</v>
      </c>
      <c r="Q17" s="937"/>
      <c r="R17" s="937"/>
      <c r="S17" s="940"/>
      <c r="T17" s="941"/>
      <c r="U17" s="943" t="s">
        <v>36</v>
      </c>
      <c r="V17" s="943"/>
      <c r="W17" s="940"/>
      <c r="X17" s="941"/>
      <c r="Y17" s="943" t="s">
        <v>78</v>
      </c>
      <c r="Z17" s="943"/>
      <c r="AA17" s="940"/>
      <c r="AB17" s="941"/>
      <c r="AC17" s="943" t="s">
        <v>35</v>
      </c>
      <c r="AD17" s="943"/>
      <c r="AE17" s="945"/>
      <c r="AF17" s="947" t="s">
        <v>132</v>
      </c>
      <c r="AG17" s="947"/>
      <c r="AH17" s="949"/>
      <c r="AI17" s="924"/>
      <c r="AJ17" s="924"/>
      <c r="AK17" s="947" t="s">
        <v>133</v>
      </c>
      <c r="AL17" s="950"/>
      <c r="AM17" s="336"/>
    </row>
    <row r="18" spans="1:39" ht="18.75" customHeight="1" x14ac:dyDescent="0.15">
      <c r="A18" s="339"/>
      <c r="B18" s="929"/>
      <c r="C18" s="930"/>
      <c r="D18" s="931"/>
      <c r="E18" s="934"/>
      <c r="F18" s="934"/>
      <c r="G18" s="934"/>
      <c r="H18" s="934"/>
      <c r="I18" s="934"/>
      <c r="J18" s="934"/>
      <c r="K18" s="934"/>
      <c r="L18" s="934"/>
      <c r="M18" s="934"/>
      <c r="N18" s="934"/>
      <c r="O18" s="935"/>
      <c r="P18" s="938"/>
      <c r="Q18" s="939"/>
      <c r="R18" s="939"/>
      <c r="S18" s="942"/>
      <c r="T18" s="942"/>
      <c r="U18" s="944"/>
      <c r="V18" s="944"/>
      <c r="W18" s="942"/>
      <c r="X18" s="942"/>
      <c r="Y18" s="944"/>
      <c r="Z18" s="944"/>
      <c r="AA18" s="942"/>
      <c r="AB18" s="942"/>
      <c r="AC18" s="944"/>
      <c r="AD18" s="944"/>
      <c r="AE18" s="946"/>
      <c r="AF18" s="948"/>
      <c r="AG18" s="948"/>
      <c r="AH18" s="927"/>
      <c r="AI18" s="927"/>
      <c r="AJ18" s="927"/>
      <c r="AK18" s="948"/>
      <c r="AL18" s="951"/>
      <c r="AM18" s="336"/>
    </row>
    <row r="19" spans="1:39" ht="18.75" customHeight="1" x14ac:dyDescent="0.15">
      <c r="A19" s="339" t="str">
        <f>IF(T9="○","不要",IF(AND(W19&lt;&gt;"",AA19&lt;&gt;"",AE19&lt;&gt;""),"○","未入力"))</f>
        <v>未入力</v>
      </c>
      <c r="B19" s="929"/>
      <c r="C19" s="930"/>
      <c r="D19" s="931"/>
      <c r="E19" s="952" t="s">
        <v>131</v>
      </c>
      <c r="F19" s="952"/>
      <c r="G19" s="952"/>
      <c r="H19" s="952"/>
      <c r="I19" s="952"/>
      <c r="J19" s="952"/>
      <c r="K19" s="952"/>
      <c r="L19" s="952"/>
      <c r="M19" s="952"/>
      <c r="N19" s="952"/>
      <c r="O19" s="953"/>
      <c r="P19" s="954"/>
      <c r="Q19" s="945"/>
      <c r="R19" s="945"/>
      <c r="S19" s="945"/>
      <c r="T19" s="937" t="s">
        <v>423</v>
      </c>
      <c r="U19" s="937"/>
      <c r="V19" s="937"/>
      <c r="W19" s="940"/>
      <c r="X19" s="941"/>
      <c r="Y19" s="943" t="s">
        <v>36</v>
      </c>
      <c r="Z19" s="943"/>
      <c r="AA19" s="940"/>
      <c r="AB19" s="941"/>
      <c r="AC19" s="943" t="s">
        <v>78</v>
      </c>
      <c r="AD19" s="943"/>
      <c r="AE19" s="940"/>
      <c r="AF19" s="941"/>
      <c r="AG19" s="943" t="s">
        <v>35</v>
      </c>
      <c r="AH19" s="943"/>
      <c r="AI19" s="945"/>
      <c r="AJ19" s="945"/>
      <c r="AK19" s="945"/>
      <c r="AL19" s="956"/>
      <c r="AM19" s="336"/>
    </row>
    <row r="20" spans="1:39" ht="18.75" customHeight="1" x14ac:dyDescent="0.15">
      <c r="A20" s="339"/>
      <c r="B20" s="929"/>
      <c r="C20" s="930"/>
      <c r="D20" s="931"/>
      <c r="E20" s="952"/>
      <c r="F20" s="952"/>
      <c r="G20" s="952"/>
      <c r="H20" s="952"/>
      <c r="I20" s="952"/>
      <c r="J20" s="952"/>
      <c r="K20" s="952"/>
      <c r="L20" s="952"/>
      <c r="M20" s="952"/>
      <c r="N20" s="952"/>
      <c r="O20" s="953"/>
      <c r="P20" s="955"/>
      <c r="Q20" s="946"/>
      <c r="R20" s="946"/>
      <c r="S20" s="946"/>
      <c r="T20" s="939"/>
      <c r="U20" s="939"/>
      <c r="V20" s="939"/>
      <c r="W20" s="942"/>
      <c r="X20" s="942"/>
      <c r="Y20" s="944"/>
      <c r="Z20" s="944"/>
      <c r="AA20" s="942"/>
      <c r="AB20" s="942"/>
      <c r="AC20" s="944"/>
      <c r="AD20" s="944"/>
      <c r="AE20" s="942"/>
      <c r="AF20" s="942"/>
      <c r="AG20" s="944"/>
      <c r="AH20" s="944"/>
      <c r="AI20" s="946"/>
      <c r="AJ20" s="946"/>
      <c r="AK20" s="946"/>
      <c r="AL20" s="957"/>
      <c r="AM20" s="336"/>
    </row>
    <row r="21" spans="1:39" ht="18.75" customHeight="1" x14ac:dyDescent="0.15">
      <c r="A21" s="339" t="str">
        <f>IF(T9="○","不要",IF(OR(P22="○",P23="○"),"○",IF(AND(P21&lt;&gt;""),"○","未入力")))</f>
        <v>未入力</v>
      </c>
      <c r="B21" s="929"/>
      <c r="C21" s="930"/>
      <c r="D21" s="931"/>
      <c r="E21" s="958" t="s">
        <v>144</v>
      </c>
      <c r="F21" s="959"/>
      <c r="G21" s="959"/>
      <c r="H21" s="959"/>
      <c r="I21" s="959"/>
      <c r="J21" s="959"/>
      <c r="K21" s="959"/>
      <c r="L21" s="959"/>
      <c r="M21" s="959"/>
      <c r="N21" s="959"/>
      <c r="O21" s="959"/>
      <c r="P21" s="907"/>
      <c r="Q21" s="962"/>
      <c r="R21" s="962"/>
      <c r="S21" s="963"/>
      <c r="T21" s="964" t="s">
        <v>332</v>
      </c>
      <c r="U21" s="965"/>
      <c r="V21" s="965"/>
      <c r="W21" s="965"/>
      <c r="X21" s="965"/>
      <c r="Y21" s="965"/>
      <c r="Z21" s="965"/>
      <c r="AA21" s="965"/>
      <c r="AB21" s="965"/>
      <c r="AC21" s="965"/>
      <c r="AD21" s="965"/>
      <c r="AE21" s="965"/>
      <c r="AF21" s="965"/>
      <c r="AG21" s="965"/>
      <c r="AH21" s="965"/>
      <c r="AI21" s="965"/>
      <c r="AJ21" s="965"/>
      <c r="AK21" s="965"/>
      <c r="AL21" s="966"/>
      <c r="AM21" s="336"/>
    </row>
    <row r="22" spans="1:39" ht="18.75" customHeight="1" x14ac:dyDescent="0.15">
      <c r="A22" s="339" t="str">
        <f>IF(T9="○","不要",IF(OR(P21="○",P23="○"),"○",IF(AND(P22&lt;&gt;""),"○","未入力")))</f>
        <v>未入力</v>
      </c>
      <c r="B22" s="929"/>
      <c r="C22" s="930"/>
      <c r="D22" s="931"/>
      <c r="E22" s="960"/>
      <c r="F22" s="961"/>
      <c r="G22" s="961"/>
      <c r="H22" s="961"/>
      <c r="I22" s="961"/>
      <c r="J22" s="961"/>
      <c r="K22" s="961"/>
      <c r="L22" s="961"/>
      <c r="M22" s="961"/>
      <c r="N22" s="961"/>
      <c r="O22" s="961"/>
      <c r="P22" s="967"/>
      <c r="Q22" s="968"/>
      <c r="R22" s="968"/>
      <c r="S22" s="969"/>
      <c r="T22" s="970" t="s">
        <v>333</v>
      </c>
      <c r="U22" s="970"/>
      <c r="V22" s="970"/>
      <c r="W22" s="970"/>
      <c r="X22" s="970"/>
      <c r="Y22" s="970"/>
      <c r="Z22" s="970"/>
      <c r="AA22" s="970"/>
      <c r="AB22" s="970"/>
      <c r="AC22" s="970"/>
      <c r="AD22" s="970"/>
      <c r="AE22" s="970"/>
      <c r="AF22" s="970"/>
      <c r="AG22" s="970"/>
      <c r="AH22" s="970"/>
      <c r="AI22" s="970"/>
      <c r="AJ22" s="970"/>
      <c r="AK22" s="970"/>
      <c r="AL22" s="971"/>
      <c r="AM22" s="336"/>
    </row>
    <row r="23" spans="1:39" ht="18.75" customHeight="1" x14ac:dyDescent="0.15">
      <c r="A23" s="339" t="str">
        <f>IF(T9="○","不要",IF(OR(P21="○",P22="○"),"○",IF(AND(P23&lt;&gt;""),"○","未入力")))</f>
        <v>未入力</v>
      </c>
      <c r="B23" s="929"/>
      <c r="C23" s="930"/>
      <c r="D23" s="931"/>
      <c r="E23" s="960"/>
      <c r="F23" s="961"/>
      <c r="G23" s="961"/>
      <c r="H23" s="961"/>
      <c r="I23" s="961"/>
      <c r="J23" s="961"/>
      <c r="K23" s="961"/>
      <c r="L23" s="961"/>
      <c r="M23" s="961"/>
      <c r="N23" s="961"/>
      <c r="O23" s="961"/>
      <c r="P23" s="914"/>
      <c r="Q23" s="972"/>
      <c r="R23" s="972"/>
      <c r="S23" s="973"/>
      <c r="T23" s="974" t="s">
        <v>334</v>
      </c>
      <c r="U23" s="975"/>
      <c r="V23" s="975"/>
      <c r="W23" s="975"/>
      <c r="X23" s="976"/>
      <c r="Y23" s="977"/>
      <c r="Z23" s="977"/>
      <c r="AA23" s="977"/>
      <c r="AB23" s="977"/>
      <c r="AC23" s="977"/>
      <c r="AD23" s="977"/>
      <c r="AE23" s="977"/>
      <c r="AF23" s="977"/>
      <c r="AG23" s="977"/>
      <c r="AH23" s="977"/>
      <c r="AI23" s="977"/>
      <c r="AJ23" s="978" t="s">
        <v>335</v>
      </c>
      <c r="AK23" s="978"/>
      <c r="AL23" s="979"/>
      <c r="AM23" s="336"/>
    </row>
    <row r="24" spans="1:39" ht="18.75" customHeight="1" x14ac:dyDescent="0.15">
      <c r="A24" s="339" t="str">
        <f>IF(T9="○","不要",IF(P24&lt;&gt;"","○","未入力"))</f>
        <v>未入力</v>
      </c>
      <c r="B24" s="991" t="s">
        <v>135</v>
      </c>
      <c r="C24" s="992"/>
      <c r="D24" s="993"/>
      <c r="E24" s="952" t="s">
        <v>134</v>
      </c>
      <c r="F24" s="952"/>
      <c r="G24" s="952"/>
      <c r="H24" s="952"/>
      <c r="I24" s="952"/>
      <c r="J24" s="952"/>
      <c r="K24" s="952"/>
      <c r="L24" s="952"/>
      <c r="M24" s="952"/>
      <c r="N24" s="952"/>
      <c r="O24" s="953"/>
      <c r="P24" s="923"/>
      <c r="Q24" s="924"/>
      <c r="R24" s="924"/>
      <c r="S24" s="924"/>
      <c r="T24" s="924"/>
      <c r="U24" s="924"/>
      <c r="V24" s="924"/>
      <c r="W24" s="924"/>
      <c r="X24" s="924"/>
      <c r="Y24" s="924"/>
      <c r="Z24" s="924"/>
      <c r="AA24" s="924"/>
      <c r="AB24" s="924"/>
      <c r="AC24" s="924"/>
      <c r="AD24" s="924"/>
      <c r="AE24" s="924"/>
      <c r="AF24" s="924"/>
      <c r="AG24" s="924"/>
      <c r="AH24" s="924"/>
      <c r="AI24" s="924"/>
      <c r="AJ24" s="924"/>
      <c r="AK24" s="924"/>
      <c r="AL24" s="925"/>
      <c r="AM24" s="336"/>
    </row>
    <row r="25" spans="1:39" ht="18.75" customHeight="1" x14ac:dyDescent="0.15">
      <c r="A25" s="339"/>
      <c r="B25" s="929"/>
      <c r="C25" s="930"/>
      <c r="D25" s="931"/>
      <c r="E25" s="952"/>
      <c r="F25" s="952"/>
      <c r="G25" s="952"/>
      <c r="H25" s="952"/>
      <c r="I25" s="952"/>
      <c r="J25" s="952"/>
      <c r="K25" s="952"/>
      <c r="L25" s="952"/>
      <c r="M25" s="952"/>
      <c r="N25" s="952"/>
      <c r="O25" s="953"/>
      <c r="P25" s="926"/>
      <c r="Q25" s="927"/>
      <c r="R25" s="927"/>
      <c r="S25" s="927"/>
      <c r="T25" s="927"/>
      <c r="U25" s="927"/>
      <c r="V25" s="927"/>
      <c r="W25" s="927"/>
      <c r="X25" s="927"/>
      <c r="Y25" s="927"/>
      <c r="Z25" s="927"/>
      <c r="AA25" s="927"/>
      <c r="AB25" s="927"/>
      <c r="AC25" s="927"/>
      <c r="AD25" s="927"/>
      <c r="AE25" s="927"/>
      <c r="AF25" s="927"/>
      <c r="AG25" s="927"/>
      <c r="AH25" s="927"/>
      <c r="AI25" s="927"/>
      <c r="AJ25" s="927"/>
      <c r="AK25" s="927"/>
      <c r="AL25" s="928"/>
      <c r="AM25" s="336"/>
    </row>
    <row r="26" spans="1:39" ht="18.75" customHeight="1" x14ac:dyDescent="0.15">
      <c r="A26" s="339" t="str">
        <f>IF(T9="○","不要",IF(OR(P27="○",P28="○",P29="○",P30="○"),"○",IF(AND(P26&lt;&gt;""),"○","未入力")))</f>
        <v>未入力</v>
      </c>
      <c r="B26" s="929"/>
      <c r="C26" s="930"/>
      <c r="D26" s="931"/>
      <c r="E26" s="958" t="s">
        <v>144</v>
      </c>
      <c r="F26" s="959"/>
      <c r="G26" s="959"/>
      <c r="H26" s="959"/>
      <c r="I26" s="959"/>
      <c r="J26" s="959"/>
      <c r="K26" s="959"/>
      <c r="L26" s="959"/>
      <c r="M26" s="959"/>
      <c r="N26" s="959"/>
      <c r="O26" s="959"/>
      <c r="P26" s="907"/>
      <c r="Q26" s="962"/>
      <c r="R26" s="962"/>
      <c r="S26" s="963"/>
      <c r="T26" s="965" t="s">
        <v>336</v>
      </c>
      <c r="U26" s="965"/>
      <c r="V26" s="965"/>
      <c r="W26" s="965"/>
      <c r="X26" s="965"/>
      <c r="Y26" s="965"/>
      <c r="Z26" s="965"/>
      <c r="AA26" s="965"/>
      <c r="AB26" s="965"/>
      <c r="AC26" s="965"/>
      <c r="AD26" s="965"/>
      <c r="AE26" s="965"/>
      <c r="AF26" s="965"/>
      <c r="AG26" s="965"/>
      <c r="AH26" s="965"/>
      <c r="AI26" s="965"/>
      <c r="AJ26" s="965"/>
      <c r="AK26" s="965"/>
      <c r="AL26" s="966"/>
      <c r="AM26" s="336"/>
    </row>
    <row r="27" spans="1:39" ht="18.75" customHeight="1" x14ac:dyDescent="0.15">
      <c r="A27" s="339" t="str">
        <f>IF(T9="○","不要",IF(OR(P26="○",P28="○",P29="○",P30="○"),"○",IF(AND(P27&lt;&gt;""),"○","未入力")))</f>
        <v>未入力</v>
      </c>
      <c r="B27" s="929"/>
      <c r="C27" s="930"/>
      <c r="D27" s="931"/>
      <c r="E27" s="960"/>
      <c r="F27" s="961"/>
      <c r="G27" s="961"/>
      <c r="H27" s="961"/>
      <c r="I27" s="961"/>
      <c r="J27" s="961"/>
      <c r="K27" s="961"/>
      <c r="L27" s="961"/>
      <c r="M27" s="961"/>
      <c r="N27" s="961"/>
      <c r="O27" s="961"/>
      <c r="P27" s="967"/>
      <c r="Q27" s="968"/>
      <c r="R27" s="968"/>
      <c r="S27" s="969"/>
      <c r="T27" s="970" t="s">
        <v>337</v>
      </c>
      <c r="U27" s="970"/>
      <c r="V27" s="970"/>
      <c r="W27" s="970"/>
      <c r="X27" s="970"/>
      <c r="Y27" s="970"/>
      <c r="Z27" s="970"/>
      <c r="AA27" s="970"/>
      <c r="AB27" s="970"/>
      <c r="AC27" s="970"/>
      <c r="AD27" s="970"/>
      <c r="AE27" s="970"/>
      <c r="AF27" s="970"/>
      <c r="AG27" s="970"/>
      <c r="AH27" s="970"/>
      <c r="AI27" s="970"/>
      <c r="AJ27" s="970"/>
      <c r="AK27" s="970"/>
      <c r="AL27" s="971"/>
      <c r="AM27" s="336"/>
    </row>
    <row r="28" spans="1:39" ht="18.75" customHeight="1" x14ac:dyDescent="0.15">
      <c r="A28" s="339" t="str">
        <f>IF(T9="○","不要",IF(OR(P27="○",P26="○",P29="○",P30="○"),"○",IF(AND(P28&lt;&gt;""),"○","未入力")))</f>
        <v>未入力</v>
      </c>
      <c r="B28" s="929"/>
      <c r="C28" s="930"/>
      <c r="D28" s="931"/>
      <c r="E28" s="960"/>
      <c r="F28" s="961"/>
      <c r="G28" s="961"/>
      <c r="H28" s="961"/>
      <c r="I28" s="961"/>
      <c r="J28" s="961"/>
      <c r="K28" s="961"/>
      <c r="L28" s="961"/>
      <c r="M28" s="961"/>
      <c r="N28" s="961"/>
      <c r="O28" s="961"/>
      <c r="P28" s="967"/>
      <c r="Q28" s="968"/>
      <c r="R28" s="968"/>
      <c r="S28" s="969"/>
      <c r="T28" s="970" t="s">
        <v>338</v>
      </c>
      <c r="U28" s="970"/>
      <c r="V28" s="970"/>
      <c r="W28" s="970"/>
      <c r="X28" s="970"/>
      <c r="Y28" s="970"/>
      <c r="Z28" s="970"/>
      <c r="AA28" s="970"/>
      <c r="AB28" s="970"/>
      <c r="AC28" s="970"/>
      <c r="AD28" s="970"/>
      <c r="AE28" s="970"/>
      <c r="AF28" s="970"/>
      <c r="AG28" s="970"/>
      <c r="AH28" s="970"/>
      <c r="AI28" s="970"/>
      <c r="AJ28" s="970"/>
      <c r="AK28" s="970"/>
      <c r="AL28" s="971"/>
      <c r="AM28" s="336"/>
    </row>
    <row r="29" spans="1:39" ht="18.75" customHeight="1" x14ac:dyDescent="0.15">
      <c r="A29" s="339" t="str">
        <f>IF(T9="○","不要",IF(OR(P27="○",P28="○",P26="○",P30="○"),"○",IF(AND(P29&lt;&gt;""),"○","未入力")))</f>
        <v>未入力</v>
      </c>
      <c r="B29" s="929"/>
      <c r="C29" s="930"/>
      <c r="D29" s="931"/>
      <c r="E29" s="960"/>
      <c r="F29" s="961"/>
      <c r="G29" s="961"/>
      <c r="H29" s="961"/>
      <c r="I29" s="961"/>
      <c r="J29" s="961"/>
      <c r="K29" s="961"/>
      <c r="L29" s="961"/>
      <c r="M29" s="961"/>
      <c r="N29" s="961"/>
      <c r="O29" s="961"/>
      <c r="P29" s="980"/>
      <c r="Q29" s="981"/>
      <c r="R29" s="981"/>
      <c r="S29" s="982"/>
      <c r="T29" s="983" t="s">
        <v>141</v>
      </c>
      <c r="U29" s="983"/>
      <c r="V29" s="983"/>
      <c r="W29" s="983"/>
      <c r="X29" s="983"/>
      <c r="Y29" s="983"/>
      <c r="Z29" s="983"/>
      <c r="AA29" s="983"/>
      <c r="AB29" s="983"/>
      <c r="AC29" s="983"/>
      <c r="AD29" s="983"/>
      <c r="AE29" s="983"/>
      <c r="AF29" s="983"/>
      <c r="AG29" s="983"/>
      <c r="AH29" s="983"/>
      <c r="AI29" s="983"/>
      <c r="AJ29" s="983"/>
      <c r="AK29" s="983"/>
      <c r="AL29" s="984"/>
      <c r="AM29" s="336"/>
    </row>
    <row r="30" spans="1:39" ht="18.75" customHeight="1" x14ac:dyDescent="0.15">
      <c r="A30" s="339" t="str">
        <f>IF(T9="○","不要",IF(OR(P27="○",P28="○",P29="○",P26="○"),"○",IF(AND(P30&lt;&gt;""),"○","未入力")))</f>
        <v>未入力</v>
      </c>
      <c r="B30" s="994"/>
      <c r="C30" s="995"/>
      <c r="D30" s="996"/>
      <c r="E30" s="997"/>
      <c r="F30" s="998"/>
      <c r="G30" s="998"/>
      <c r="H30" s="998"/>
      <c r="I30" s="998"/>
      <c r="J30" s="998"/>
      <c r="K30" s="998"/>
      <c r="L30" s="998"/>
      <c r="M30" s="998"/>
      <c r="N30" s="998"/>
      <c r="O30" s="998"/>
      <c r="P30" s="904"/>
      <c r="Q30" s="985"/>
      <c r="R30" s="985"/>
      <c r="S30" s="986"/>
      <c r="T30" s="987" t="s">
        <v>339</v>
      </c>
      <c r="U30" s="987"/>
      <c r="V30" s="987"/>
      <c r="W30" s="987"/>
      <c r="X30" s="987"/>
      <c r="Y30" s="987"/>
      <c r="Z30" s="987"/>
      <c r="AA30" s="987"/>
      <c r="AB30" s="987"/>
      <c r="AC30" s="987"/>
      <c r="AD30" s="987"/>
      <c r="AE30" s="987"/>
      <c r="AF30" s="987"/>
      <c r="AG30" s="987"/>
      <c r="AH30" s="987"/>
      <c r="AI30" s="987"/>
      <c r="AJ30" s="987"/>
      <c r="AK30" s="987"/>
      <c r="AL30" s="988"/>
      <c r="AM30" s="336"/>
    </row>
    <row r="31" spans="1:39" ht="18.75" customHeight="1" x14ac:dyDescent="0.15">
      <c r="A31" s="336"/>
      <c r="B31" s="345"/>
      <c r="C31" s="345"/>
      <c r="D31" s="345"/>
      <c r="E31" s="345"/>
      <c r="F31" s="345"/>
      <c r="G31" s="345"/>
      <c r="H31" s="345"/>
      <c r="I31" s="345"/>
      <c r="J31" s="345"/>
      <c r="K31" s="345"/>
      <c r="L31" s="345"/>
      <c r="M31" s="345"/>
      <c r="N31" s="345"/>
      <c r="O31" s="345"/>
      <c r="P31" s="345"/>
      <c r="Q31" s="345"/>
      <c r="R31" s="345"/>
      <c r="S31" s="345"/>
      <c r="T31" s="345"/>
      <c r="U31" s="345"/>
      <c r="V31" s="345"/>
      <c r="W31" s="345"/>
      <c r="X31" s="345"/>
      <c r="Y31" s="345"/>
      <c r="Z31" s="345"/>
      <c r="AA31" s="345"/>
      <c r="AB31" s="345"/>
      <c r="AC31" s="345"/>
      <c r="AD31" s="345"/>
      <c r="AE31" s="345"/>
      <c r="AF31" s="345"/>
      <c r="AG31" s="345"/>
      <c r="AH31" s="345"/>
      <c r="AI31" s="345"/>
      <c r="AJ31" s="345"/>
      <c r="AK31" s="345"/>
      <c r="AL31" s="345"/>
      <c r="AM31" s="336"/>
    </row>
    <row r="32" spans="1:39" ht="18.75" customHeight="1" x14ac:dyDescent="0.15">
      <c r="A32" s="336"/>
      <c r="B32" s="989" t="s">
        <v>168</v>
      </c>
      <c r="C32" s="989"/>
      <c r="D32" s="990" t="s">
        <v>142</v>
      </c>
      <c r="E32" s="990"/>
      <c r="F32" s="990"/>
      <c r="G32" s="990"/>
      <c r="H32" s="990"/>
      <c r="I32" s="990"/>
      <c r="J32" s="990"/>
      <c r="K32" s="990"/>
      <c r="L32" s="990"/>
      <c r="M32" s="990"/>
      <c r="N32" s="990"/>
      <c r="O32" s="990"/>
      <c r="P32" s="990"/>
      <c r="Q32" s="990"/>
      <c r="R32" s="990"/>
      <c r="S32" s="990"/>
      <c r="T32" s="990"/>
      <c r="U32" s="990"/>
      <c r="V32" s="990"/>
      <c r="W32" s="990"/>
      <c r="X32" s="990"/>
      <c r="Y32" s="990"/>
      <c r="Z32" s="990"/>
      <c r="AA32" s="990"/>
      <c r="AB32" s="990"/>
      <c r="AC32" s="990"/>
      <c r="AD32" s="990"/>
      <c r="AE32" s="990"/>
      <c r="AF32" s="990"/>
      <c r="AG32" s="990"/>
      <c r="AH32" s="990"/>
      <c r="AI32" s="990"/>
      <c r="AJ32" s="990"/>
      <c r="AK32" s="990"/>
      <c r="AL32" s="990"/>
      <c r="AM32" s="346"/>
    </row>
    <row r="33" spans="1:39" ht="28.5" customHeight="1" x14ac:dyDescent="0.15">
      <c r="A33" s="336"/>
      <c r="B33" s="989" t="s">
        <v>169</v>
      </c>
      <c r="C33" s="989"/>
      <c r="D33" s="999" t="s">
        <v>143</v>
      </c>
      <c r="E33" s="999"/>
      <c r="F33" s="999"/>
      <c r="G33" s="999"/>
      <c r="H33" s="999"/>
      <c r="I33" s="999"/>
      <c r="J33" s="999"/>
      <c r="K33" s="999"/>
      <c r="L33" s="999"/>
      <c r="M33" s="999"/>
      <c r="N33" s="999"/>
      <c r="O33" s="999"/>
      <c r="P33" s="999"/>
      <c r="Q33" s="999"/>
      <c r="R33" s="999"/>
      <c r="S33" s="999"/>
      <c r="T33" s="999"/>
      <c r="U33" s="999"/>
      <c r="V33" s="999"/>
      <c r="W33" s="999"/>
      <c r="X33" s="999"/>
      <c r="Y33" s="999"/>
      <c r="Z33" s="999"/>
      <c r="AA33" s="999"/>
      <c r="AB33" s="999"/>
      <c r="AC33" s="999"/>
      <c r="AD33" s="999"/>
      <c r="AE33" s="999"/>
      <c r="AF33" s="999"/>
      <c r="AG33" s="999"/>
      <c r="AH33" s="999"/>
      <c r="AI33" s="999"/>
      <c r="AJ33" s="999"/>
      <c r="AK33" s="999"/>
      <c r="AL33" s="999"/>
      <c r="AM33" s="346"/>
    </row>
    <row r="34" spans="1:39" ht="18.75" customHeight="1" x14ac:dyDescent="0.15">
      <c r="A34" s="336"/>
      <c r="B34" s="1000" t="s">
        <v>340</v>
      </c>
      <c r="C34" s="1000"/>
      <c r="D34" s="1001" t="s">
        <v>341</v>
      </c>
      <c r="E34" s="1001"/>
      <c r="F34" s="1001"/>
      <c r="G34" s="1001"/>
      <c r="H34" s="1001"/>
      <c r="I34" s="1001"/>
      <c r="J34" s="1001"/>
      <c r="K34" s="1001"/>
      <c r="L34" s="1001"/>
      <c r="M34" s="1001"/>
      <c r="N34" s="1001"/>
      <c r="O34" s="1001"/>
      <c r="P34" s="1001"/>
      <c r="Q34" s="1001"/>
      <c r="R34" s="1001"/>
      <c r="S34" s="1001"/>
      <c r="T34" s="1001"/>
      <c r="U34" s="1001"/>
      <c r="V34" s="1001"/>
      <c r="W34" s="1001"/>
      <c r="X34" s="1001"/>
      <c r="Y34" s="1001"/>
      <c r="Z34" s="1001"/>
      <c r="AA34" s="1001"/>
      <c r="AB34" s="1001"/>
      <c r="AC34" s="1001"/>
      <c r="AD34" s="1001"/>
      <c r="AE34" s="1001"/>
      <c r="AF34" s="1001"/>
      <c r="AG34" s="1001"/>
      <c r="AH34" s="1001"/>
      <c r="AI34" s="1001"/>
      <c r="AJ34" s="1001"/>
      <c r="AK34" s="1001"/>
      <c r="AL34" s="1001"/>
      <c r="AM34" s="346"/>
    </row>
    <row r="35" spans="1:39" x14ac:dyDescent="0.15">
      <c r="A35" s="336"/>
      <c r="B35" s="1000"/>
      <c r="C35" s="1000"/>
      <c r="D35" s="1002"/>
      <c r="E35" s="1002"/>
      <c r="F35" s="1002"/>
      <c r="G35" s="1002"/>
      <c r="H35" s="1002"/>
      <c r="I35" s="1002"/>
      <c r="J35" s="1002"/>
      <c r="K35" s="1002"/>
      <c r="L35" s="1002"/>
      <c r="M35" s="1002"/>
      <c r="N35" s="1002"/>
      <c r="O35" s="1002"/>
      <c r="P35" s="1002"/>
      <c r="Q35" s="1002"/>
      <c r="R35" s="1002"/>
      <c r="S35" s="1002"/>
      <c r="T35" s="1002"/>
      <c r="U35" s="1002"/>
      <c r="V35" s="1002"/>
      <c r="W35" s="1002"/>
      <c r="X35" s="1002"/>
      <c r="Y35" s="1002"/>
      <c r="Z35" s="1002"/>
      <c r="AA35" s="1002"/>
      <c r="AB35" s="1002"/>
      <c r="AC35" s="1002"/>
      <c r="AD35" s="1002"/>
      <c r="AE35" s="1002"/>
      <c r="AF35" s="1002"/>
      <c r="AG35" s="1002"/>
      <c r="AH35" s="1002"/>
      <c r="AI35" s="1002"/>
      <c r="AJ35" s="1002"/>
      <c r="AK35" s="1002"/>
      <c r="AL35" s="1002"/>
      <c r="AM35" s="346"/>
    </row>
    <row r="36" spans="1:39" x14ac:dyDescent="0.15">
      <c r="A36" s="336"/>
      <c r="B36" s="336"/>
      <c r="C36" s="336"/>
      <c r="D36" s="336"/>
      <c r="E36" s="336"/>
      <c r="F36" s="336"/>
      <c r="G36" s="336"/>
      <c r="H36" s="336"/>
      <c r="I36" s="336"/>
      <c r="J36" s="336"/>
      <c r="K36" s="336"/>
      <c r="L36" s="336"/>
      <c r="M36" s="336"/>
      <c r="N36" s="336"/>
      <c r="O36" s="336"/>
      <c r="P36" s="336"/>
      <c r="Q36" s="336"/>
      <c r="R36" s="336"/>
      <c r="S36" s="336"/>
      <c r="T36" s="336"/>
      <c r="U36" s="336"/>
      <c r="V36" s="336"/>
      <c r="W36" s="336"/>
      <c r="X36" s="336"/>
      <c r="Y36" s="336"/>
      <c r="Z36" s="336"/>
      <c r="AA36" s="336"/>
      <c r="AB36" s="336"/>
      <c r="AC36" s="336"/>
      <c r="AD36" s="336"/>
      <c r="AE36" s="336"/>
      <c r="AF36" s="336"/>
      <c r="AG36" s="336"/>
      <c r="AH36" s="336"/>
      <c r="AI36" s="336"/>
      <c r="AJ36" s="336"/>
      <c r="AK36" s="336"/>
      <c r="AL36" s="336"/>
      <c r="AM36" s="336"/>
    </row>
    <row r="37" spans="1:39" x14ac:dyDescent="0.15">
      <c r="A37" s="336"/>
      <c r="B37" s="336"/>
      <c r="C37" s="336"/>
      <c r="D37" s="336"/>
      <c r="E37" s="336"/>
      <c r="F37" s="336"/>
      <c r="G37" s="336"/>
      <c r="H37" s="336"/>
      <c r="I37" s="336"/>
      <c r="J37" s="336"/>
      <c r="K37" s="336"/>
      <c r="L37" s="336"/>
      <c r="M37" s="336"/>
      <c r="N37" s="336"/>
      <c r="O37" s="336"/>
      <c r="P37" s="336"/>
      <c r="Q37" s="336"/>
      <c r="R37" s="336"/>
      <c r="S37" s="336"/>
      <c r="T37" s="336"/>
      <c r="U37" s="336"/>
      <c r="V37" s="336"/>
      <c r="W37" s="336"/>
      <c r="X37" s="336"/>
      <c r="Y37" s="336"/>
      <c r="Z37" s="336"/>
      <c r="AA37" s="336"/>
      <c r="AB37" s="336"/>
      <c r="AC37" s="336"/>
      <c r="AD37" s="336"/>
      <c r="AE37" s="336"/>
      <c r="AF37" s="336"/>
      <c r="AG37" s="336"/>
      <c r="AH37" s="336"/>
      <c r="AI37" s="336"/>
      <c r="AJ37" s="336"/>
      <c r="AK37" s="336"/>
      <c r="AL37" s="336"/>
      <c r="AM37" s="336"/>
    </row>
    <row r="38" spans="1:39" x14ac:dyDescent="0.15">
      <c r="A38" s="336"/>
      <c r="B38" s="336"/>
      <c r="C38" s="336"/>
      <c r="D38" s="336"/>
      <c r="E38" s="336"/>
      <c r="F38" s="336"/>
      <c r="G38" s="336"/>
      <c r="H38" s="336"/>
      <c r="I38" s="336"/>
      <c r="J38" s="336"/>
      <c r="K38" s="336"/>
      <c r="L38" s="336"/>
      <c r="M38" s="336"/>
      <c r="N38" s="336"/>
      <c r="O38" s="336"/>
      <c r="P38" s="336"/>
      <c r="Q38" s="336"/>
      <c r="R38" s="336"/>
      <c r="S38" s="336"/>
      <c r="T38" s="336"/>
      <c r="U38" s="336"/>
      <c r="V38" s="336"/>
      <c r="W38" s="336"/>
      <c r="X38" s="336"/>
      <c r="Y38" s="336"/>
      <c r="Z38" s="336"/>
      <c r="AA38" s="336"/>
      <c r="AB38" s="336"/>
      <c r="AC38" s="336"/>
      <c r="AD38" s="336"/>
      <c r="AE38" s="336"/>
      <c r="AF38" s="336"/>
      <c r="AG38" s="336"/>
      <c r="AH38" s="336"/>
      <c r="AI38" s="336"/>
      <c r="AJ38" s="336"/>
      <c r="AK38" s="336"/>
      <c r="AL38" s="336"/>
      <c r="AM38" s="336"/>
    </row>
    <row r="39" spans="1:39" x14ac:dyDescent="0.15">
      <c r="A39" s="336"/>
      <c r="B39" s="336"/>
      <c r="C39" s="336"/>
      <c r="D39" s="336"/>
      <c r="E39" s="336"/>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6"/>
    </row>
    <row r="40" spans="1:39" x14ac:dyDescent="0.15">
      <c r="A40" s="336"/>
      <c r="B40" s="336"/>
      <c r="C40" s="336"/>
      <c r="D40" s="336"/>
      <c r="E40" s="336"/>
      <c r="F40" s="336"/>
      <c r="G40" s="336"/>
      <c r="H40" s="336"/>
      <c r="I40" s="336"/>
      <c r="J40" s="336"/>
      <c r="K40" s="336"/>
      <c r="L40" s="336"/>
      <c r="M40" s="336"/>
      <c r="N40" s="336"/>
      <c r="O40" s="336"/>
      <c r="P40" s="336"/>
      <c r="Q40" s="336"/>
      <c r="R40" s="336"/>
      <c r="S40" s="336"/>
      <c r="T40" s="336"/>
      <c r="U40" s="336"/>
      <c r="V40" s="336"/>
      <c r="W40" s="336"/>
      <c r="X40" s="336"/>
      <c r="Y40" s="336"/>
      <c r="Z40" s="336"/>
      <c r="AA40" s="336"/>
      <c r="AB40" s="336"/>
      <c r="AC40" s="336"/>
      <c r="AD40" s="336"/>
      <c r="AE40" s="336"/>
      <c r="AF40" s="336"/>
      <c r="AG40" s="336"/>
      <c r="AH40" s="336"/>
      <c r="AI40" s="336"/>
      <c r="AJ40" s="336"/>
      <c r="AK40" s="336"/>
      <c r="AL40" s="336"/>
      <c r="AM40" s="336"/>
    </row>
    <row r="41" spans="1:39" x14ac:dyDescent="0.15">
      <c r="A41" s="336"/>
      <c r="B41" s="336"/>
      <c r="C41" s="336"/>
      <c r="D41" s="336"/>
      <c r="E41" s="336"/>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6"/>
      <c r="AD41" s="336"/>
      <c r="AE41" s="336"/>
      <c r="AF41" s="336"/>
      <c r="AG41" s="336"/>
      <c r="AH41" s="336"/>
      <c r="AI41" s="336"/>
      <c r="AJ41" s="336"/>
      <c r="AK41" s="336"/>
      <c r="AL41" s="336"/>
      <c r="AM41" s="336"/>
    </row>
    <row r="42" spans="1:39" x14ac:dyDescent="0.15">
      <c r="A42" s="336"/>
      <c r="B42" s="336"/>
      <c r="C42" s="336"/>
      <c r="D42" s="336"/>
      <c r="E42" s="336"/>
      <c r="F42" s="336"/>
      <c r="G42" s="336"/>
      <c r="H42" s="336"/>
      <c r="I42" s="336"/>
      <c r="J42" s="336"/>
      <c r="K42" s="336"/>
      <c r="L42" s="336"/>
      <c r="M42" s="336"/>
      <c r="N42" s="336"/>
      <c r="O42" s="336"/>
      <c r="P42" s="336"/>
      <c r="Q42" s="336"/>
      <c r="R42" s="336"/>
      <c r="S42" s="336"/>
      <c r="T42" s="336"/>
      <c r="U42" s="336"/>
      <c r="V42" s="336"/>
      <c r="W42" s="336"/>
      <c r="X42" s="336"/>
      <c r="Y42" s="336"/>
      <c r="Z42" s="336"/>
      <c r="AA42" s="336"/>
      <c r="AB42" s="336"/>
      <c r="AC42" s="336"/>
      <c r="AD42" s="336"/>
      <c r="AE42" s="336"/>
      <c r="AF42" s="336"/>
      <c r="AG42" s="336"/>
      <c r="AH42" s="336"/>
      <c r="AI42" s="336"/>
      <c r="AJ42" s="336"/>
      <c r="AK42" s="336"/>
      <c r="AL42" s="336"/>
      <c r="AM42" s="336"/>
    </row>
    <row r="43" spans="1:39" x14ac:dyDescent="0.15">
      <c r="A43" s="336"/>
      <c r="B43" s="336"/>
      <c r="C43" s="336"/>
      <c r="D43" s="336"/>
      <c r="E43" s="336"/>
      <c r="F43" s="336"/>
      <c r="G43" s="336"/>
      <c r="H43" s="336"/>
      <c r="I43" s="336"/>
      <c r="J43" s="336"/>
      <c r="K43" s="336"/>
      <c r="L43" s="336"/>
      <c r="M43" s="336"/>
      <c r="N43" s="336"/>
      <c r="O43" s="336"/>
      <c r="P43" s="336"/>
      <c r="Q43" s="336"/>
      <c r="R43" s="336"/>
      <c r="S43" s="336"/>
      <c r="T43" s="336"/>
      <c r="U43" s="336"/>
      <c r="V43" s="336"/>
      <c r="W43" s="336"/>
      <c r="X43" s="336"/>
      <c r="Y43" s="336"/>
      <c r="Z43" s="336"/>
      <c r="AA43" s="336"/>
      <c r="AB43" s="336"/>
      <c r="AC43" s="336"/>
      <c r="AD43" s="336"/>
      <c r="AE43" s="336"/>
      <c r="AF43" s="336"/>
      <c r="AG43" s="336"/>
      <c r="AH43" s="336"/>
      <c r="AI43" s="336"/>
      <c r="AJ43" s="336"/>
      <c r="AK43" s="336"/>
      <c r="AL43" s="336"/>
      <c r="AM43" s="336"/>
    </row>
    <row r="44" spans="1:39" x14ac:dyDescent="0.15">
      <c r="A44" s="336"/>
      <c r="B44" s="336"/>
      <c r="C44" s="336"/>
      <c r="D44" s="336"/>
      <c r="E44" s="336"/>
      <c r="F44" s="336"/>
      <c r="G44" s="336"/>
      <c r="H44" s="336"/>
      <c r="I44" s="336"/>
      <c r="J44" s="336"/>
      <c r="K44" s="336"/>
      <c r="L44" s="336"/>
      <c r="M44" s="336"/>
      <c r="N44" s="336"/>
      <c r="O44" s="336"/>
      <c r="P44" s="336"/>
      <c r="Q44" s="336"/>
      <c r="R44" s="336"/>
      <c r="S44" s="336"/>
      <c r="T44" s="336"/>
      <c r="U44" s="336"/>
      <c r="V44" s="336"/>
      <c r="W44" s="336"/>
      <c r="X44" s="336"/>
      <c r="Y44" s="336"/>
      <c r="Z44" s="336"/>
      <c r="AA44" s="336"/>
      <c r="AB44" s="336"/>
      <c r="AC44" s="336"/>
      <c r="AD44" s="336"/>
      <c r="AE44" s="336"/>
      <c r="AF44" s="336"/>
      <c r="AG44" s="336"/>
      <c r="AH44" s="336"/>
      <c r="AI44" s="336"/>
      <c r="AJ44" s="336"/>
      <c r="AK44" s="336"/>
      <c r="AL44" s="336"/>
      <c r="AM44" s="336"/>
    </row>
    <row r="45" spans="1:39" x14ac:dyDescent="0.15">
      <c r="A45" s="336"/>
      <c r="B45" s="336"/>
      <c r="C45" s="336"/>
      <c r="D45" s="336"/>
      <c r="E45" s="336"/>
      <c r="F45" s="336"/>
      <c r="G45" s="336"/>
      <c r="H45" s="336"/>
      <c r="I45" s="336"/>
      <c r="J45" s="336"/>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336"/>
      <c r="AL45" s="336"/>
      <c r="AM45" s="336"/>
    </row>
  </sheetData>
  <sheetProtection sheet="1" selectLockedCells="1"/>
  <mergeCells count="68">
    <mergeCell ref="B33:C33"/>
    <mergeCell ref="D33:AL33"/>
    <mergeCell ref="B34:C34"/>
    <mergeCell ref="D34:AL34"/>
    <mergeCell ref="B35:C35"/>
    <mergeCell ref="D35:AL35"/>
    <mergeCell ref="P29:S29"/>
    <mergeCell ref="T29:AL29"/>
    <mergeCell ref="P30:S30"/>
    <mergeCell ref="T30:AL30"/>
    <mergeCell ref="B32:C32"/>
    <mergeCell ref="D32:AL32"/>
    <mergeCell ref="B24:D30"/>
    <mergeCell ref="E24:O25"/>
    <mergeCell ref="P24:AL25"/>
    <mergeCell ref="E26:O30"/>
    <mergeCell ref="P26:S26"/>
    <mergeCell ref="T26:AL26"/>
    <mergeCell ref="P27:S27"/>
    <mergeCell ref="T27:AL27"/>
    <mergeCell ref="P28:S28"/>
    <mergeCell ref="T28:AL28"/>
    <mergeCell ref="E21:O23"/>
    <mergeCell ref="P21:S21"/>
    <mergeCell ref="T21:AL21"/>
    <mergeCell ref="P22:S22"/>
    <mergeCell ref="T22:AL22"/>
    <mergeCell ref="P23:S23"/>
    <mergeCell ref="T23:W23"/>
    <mergeCell ref="X23:AI23"/>
    <mergeCell ref="AJ23:AL23"/>
    <mergeCell ref="AK17:AL18"/>
    <mergeCell ref="E19:O20"/>
    <mergeCell ref="P19:S20"/>
    <mergeCell ref="T19:V20"/>
    <mergeCell ref="W19:X20"/>
    <mergeCell ref="Y19:Z20"/>
    <mergeCell ref="AA19:AB20"/>
    <mergeCell ref="AC19:AD20"/>
    <mergeCell ref="AE19:AF20"/>
    <mergeCell ref="AG19:AH20"/>
    <mergeCell ref="AI19:AL20"/>
    <mergeCell ref="B13:O14"/>
    <mergeCell ref="P13:AL14"/>
    <mergeCell ref="B15:O16"/>
    <mergeCell ref="P15:AL16"/>
    <mergeCell ref="B17:D23"/>
    <mergeCell ref="E17:O18"/>
    <mergeCell ref="P17:R18"/>
    <mergeCell ref="S17:T18"/>
    <mergeCell ref="U17:V18"/>
    <mergeCell ref="W17:X18"/>
    <mergeCell ref="Y17:Z18"/>
    <mergeCell ref="AA17:AB18"/>
    <mergeCell ref="AC17:AD18"/>
    <mergeCell ref="AE17:AE18"/>
    <mergeCell ref="AF17:AG18"/>
    <mergeCell ref="AH17:AJ18"/>
    <mergeCell ref="AF1:AL1"/>
    <mergeCell ref="B2:AL2"/>
    <mergeCell ref="AD4:AL4"/>
    <mergeCell ref="B5:S10"/>
    <mergeCell ref="T5:W6"/>
    <mergeCell ref="X5:AL6"/>
    <mergeCell ref="T7:W8"/>
    <mergeCell ref="X7:AL8"/>
    <mergeCell ref="T9:W10"/>
    <mergeCell ref="X9:AL10"/>
  </mergeCells>
  <phoneticPr fontId="2"/>
  <conditionalFormatting sqref="B2:AL14 B17:AL28 B1:AF1 B31:AL45">
    <cfRule type="expression" dxfId="127" priority="17" stopIfTrue="1">
      <formula>$A1="不要"</formula>
    </cfRule>
  </conditionalFormatting>
  <conditionalFormatting sqref="B17:AM28 AM1 B1:AF1 A31:AM45 B14:AM14 A2:AM13 A14:A30">
    <cfRule type="expression" dxfId="126" priority="16" stopIfTrue="1">
      <formula>$A$1="○"</formula>
    </cfRule>
  </conditionalFormatting>
  <conditionalFormatting sqref="B15:AL16">
    <cfRule type="expression" dxfId="125" priority="15" stopIfTrue="1">
      <formula>$A15="不要"</formula>
    </cfRule>
  </conditionalFormatting>
  <conditionalFormatting sqref="P15">
    <cfRule type="expression" dxfId="124" priority="14" stopIfTrue="1">
      <formula>$A15="○"</formula>
    </cfRule>
  </conditionalFormatting>
  <conditionalFormatting sqref="B29:AL30">
    <cfRule type="expression" dxfId="123" priority="13" stopIfTrue="1">
      <formula>$A29="不要"</formula>
    </cfRule>
  </conditionalFormatting>
  <conditionalFormatting sqref="P26:S30">
    <cfRule type="expression" dxfId="122" priority="12" stopIfTrue="1">
      <formula>$A$29="○"</formula>
    </cfRule>
  </conditionalFormatting>
  <conditionalFormatting sqref="A1">
    <cfRule type="expression" dxfId="121" priority="11" stopIfTrue="1">
      <formula>$A1="○"</formula>
    </cfRule>
  </conditionalFormatting>
  <conditionalFormatting sqref="T5:W10">
    <cfRule type="expression" dxfId="120" priority="7" stopIfTrue="1">
      <formula>$A$5="○"</formula>
    </cfRule>
  </conditionalFormatting>
  <conditionalFormatting sqref="P13">
    <cfRule type="expression" dxfId="119" priority="6" stopIfTrue="1">
      <formula>$A$13="○"</formula>
    </cfRule>
  </conditionalFormatting>
  <conditionalFormatting sqref="S17:AJ18">
    <cfRule type="expression" dxfId="118" priority="5" stopIfTrue="1">
      <formula>$A$17="○"</formula>
    </cfRule>
  </conditionalFormatting>
  <conditionalFormatting sqref="W19:AG20">
    <cfRule type="expression" dxfId="117" priority="4" stopIfTrue="1">
      <formula>$A$19="○"</formula>
    </cfRule>
  </conditionalFormatting>
  <conditionalFormatting sqref="P21:X23">
    <cfRule type="expression" dxfId="116" priority="2" stopIfTrue="1">
      <formula>$A$22="○"</formula>
    </cfRule>
    <cfRule type="expression" dxfId="115" priority="3" stopIfTrue="1">
      <formula>$A$21="○"</formula>
    </cfRule>
  </conditionalFormatting>
  <conditionalFormatting sqref="P24">
    <cfRule type="expression" dxfId="114" priority="1" stopIfTrue="1">
      <formula>$A$24="○"</formula>
    </cfRule>
  </conditionalFormatting>
  <conditionalFormatting sqref="A1:A159">
    <cfRule type="expression" dxfId="113" priority="10" stopIfTrue="1">
      <formula>$A1="未入力"</formula>
    </cfRule>
  </conditionalFormatting>
  <dataValidations count="9">
    <dataValidation imeMode="halfAlpha" allowBlank="1" showInputMessage="1" showErrorMessage="1" sqref="T21:T23 T26:T30"/>
    <dataValidation type="list" allowBlank="1" showInputMessage="1" showErrorMessage="1" sqref="P21:S23 T5:W10 P26:S30">
      <formula1>"○"</formula1>
    </dataValidation>
    <dataValidation type="list" allowBlank="1" showInputMessage="1" showErrorMessage="1" sqref="P17:R18">
      <formula1>"平成,昭和"</formula1>
    </dataValidation>
    <dataValidation type="whole" allowBlank="1" showInputMessage="1" showErrorMessage="1" sqref="S17:T18 W19:X20">
      <formula1>0</formula1>
      <formula2>99</formula2>
    </dataValidation>
    <dataValidation type="whole" allowBlank="1" showInputMessage="1" showErrorMessage="1" sqref="W17:X18 AA19:AB20">
      <formula1>1</formula1>
      <formula2>12</formula2>
    </dataValidation>
    <dataValidation type="whole" allowBlank="1" showInputMessage="1" showErrorMessage="1" sqref="AA17:AB18 AE19:AF20">
      <formula1>1</formula1>
      <formula2>31</formula2>
    </dataValidation>
    <dataValidation type="whole" operator="lessThan" allowBlank="1" showInputMessage="1" showErrorMessage="1" sqref="AH17:AJ18">
      <formula1>40</formula1>
    </dataValidation>
    <dataValidation imeMode="hiragana" allowBlank="1" showInputMessage="1" showErrorMessage="1" sqref="X23:AI23"/>
    <dataValidation type="list" allowBlank="1" showInputMessage="1" showErrorMessage="1" sqref="T19:V20">
      <formula1>"令和,平成,昭和"</formula1>
    </dataValidation>
  </dataValidations>
  <pageMargins left="0.70866141732283472" right="0.70866141732283472" top="0.74803149606299213" bottom="0.74803149606299213" header="0.31496062992125984" footer="0.31496062992125984"/>
  <pageSetup paperSize="9" orientation="portrait"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Q38"/>
  <sheetViews>
    <sheetView view="pageBreakPreview" zoomScale="130" zoomScaleNormal="70" zoomScaleSheetLayoutView="130" workbookViewId="0">
      <selection activeCell="D4" sqref="D4:J5"/>
    </sheetView>
  </sheetViews>
  <sheetFormatPr defaultColWidth="9" defaultRowHeight="13.5" x14ac:dyDescent="0.15"/>
  <cols>
    <col min="1" max="1" width="7.75" style="172" customWidth="1"/>
    <col min="2" max="5" width="15.5" style="172" customWidth="1"/>
    <col min="6" max="9" width="2.875" style="172" customWidth="1"/>
    <col min="10" max="10" width="4.875" style="172" customWidth="1"/>
    <col min="11" max="16384" width="9" style="172"/>
  </cols>
  <sheetData>
    <row r="1" spans="1:12" x14ac:dyDescent="0.15">
      <c r="A1" s="180" t="str">
        <f>IF(発注者入力シート!$H$16="","",IF(COUNTIF(A4:A41,"未入力")&gt;=1,"未入力あり",""))</f>
        <v>未入力あり</v>
      </c>
      <c r="B1" s="348"/>
      <c r="C1" s="348"/>
      <c r="D1" s="348"/>
      <c r="E1" s="348"/>
      <c r="F1" s="1003" t="s">
        <v>353</v>
      </c>
      <c r="G1" s="1003"/>
      <c r="H1" s="1003"/>
      <c r="I1" s="1003"/>
      <c r="J1" s="1003"/>
      <c r="L1" s="172" t="s">
        <v>373</v>
      </c>
    </row>
    <row r="2" spans="1:12" ht="18.75" x14ac:dyDescent="0.15">
      <c r="B2" s="348"/>
      <c r="C2" s="348"/>
      <c r="D2" s="349" t="s">
        <v>354</v>
      </c>
      <c r="E2" s="348"/>
      <c r="F2" s="348"/>
      <c r="G2" s="348"/>
      <c r="H2" s="348"/>
      <c r="I2" s="348"/>
      <c r="J2" s="348"/>
    </row>
    <row r="3" spans="1:12" x14ac:dyDescent="0.15">
      <c r="B3" s="350"/>
      <c r="C3" s="348"/>
      <c r="D3" s="348"/>
      <c r="E3" s="348"/>
      <c r="F3" s="348"/>
      <c r="G3" s="348"/>
      <c r="H3" s="348"/>
      <c r="I3" s="348"/>
      <c r="J3" s="348"/>
    </row>
    <row r="4" spans="1:12" ht="18.75" customHeight="1" x14ac:dyDescent="0.15">
      <c r="A4" s="172" t="str">
        <f>IF(D4&lt;&gt;"","○","未入力")</f>
        <v>未入力</v>
      </c>
      <c r="B4" s="1006" t="s">
        <v>355</v>
      </c>
      <c r="C4" s="1006"/>
      <c r="D4" s="1007"/>
      <c r="E4" s="1007"/>
      <c r="F4" s="1007"/>
      <c r="G4" s="1007"/>
      <c r="H4" s="1007"/>
      <c r="I4" s="1007"/>
      <c r="J4" s="1007"/>
    </row>
    <row r="5" spans="1:12" x14ac:dyDescent="0.15">
      <c r="B5" s="1006"/>
      <c r="C5" s="1006"/>
      <c r="D5" s="1007"/>
      <c r="E5" s="1007"/>
      <c r="F5" s="1007"/>
      <c r="G5" s="1007"/>
      <c r="H5" s="1007"/>
      <c r="I5" s="1007"/>
      <c r="J5" s="1007"/>
    </row>
    <row r="6" spans="1:12" ht="47.25" customHeight="1" x14ac:dyDescent="0.15">
      <c r="B6" s="1006" t="s">
        <v>426</v>
      </c>
      <c r="C6" s="1006"/>
      <c r="D6" s="1006"/>
      <c r="E6" s="1008" t="s">
        <v>356</v>
      </c>
      <c r="F6" s="1008"/>
      <c r="G6" s="1008"/>
      <c r="H6" s="1008"/>
      <c r="I6" s="1008"/>
      <c r="J6" s="1008"/>
    </row>
    <row r="7" spans="1:12" ht="27" customHeight="1" x14ac:dyDescent="0.15">
      <c r="A7" s="339" t="str">
        <f>IF(OR(D8="○",D9="○"),"○",IF(AND(D7&lt;&gt;"",E7&lt;&gt;"",E8&lt;&gt;""),"○","未入力"))</f>
        <v>未入力</v>
      </c>
      <c r="B7" s="1008" t="s">
        <v>368</v>
      </c>
      <c r="C7" s="1008"/>
      <c r="D7" s="356"/>
      <c r="E7" s="1009"/>
      <c r="F7" s="1009"/>
      <c r="G7" s="1009"/>
      <c r="H7" s="1009"/>
      <c r="I7" s="1009"/>
      <c r="J7" s="1010"/>
    </row>
    <row r="8" spans="1:12" ht="27" customHeight="1" x14ac:dyDescent="0.15">
      <c r="A8" s="172" t="str">
        <f>IF(OR(D7="○",D9="○"),"○",IF(AND(D8&lt;&gt;"",E7&lt;&gt;"",E8&lt;&gt;""),"○","未入力"))</f>
        <v>未入力</v>
      </c>
      <c r="B8" s="1008" t="s">
        <v>369</v>
      </c>
      <c r="C8" s="1008"/>
      <c r="D8" s="356"/>
      <c r="E8" s="358"/>
      <c r="F8" s="1004" t="s">
        <v>374</v>
      </c>
      <c r="G8" s="1004"/>
      <c r="H8" s="1004"/>
      <c r="I8" s="1004"/>
      <c r="J8" s="1005"/>
    </row>
    <row r="9" spans="1:12" ht="27" customHeight="1" x14ac:dyDescent="0.15">
      <c r="A9" s="172" t="str">
        <f>IF(OR(D7="○",D8="○"),"○",IF(AND(D9&lt;&gt;""),"○","未入力"))</f>
        <v>未入力</v>
      </c>
      <c r="B9" s="1008" t="s">
        <v>370</v>
      </c>
      <c r="C9" s="1008"/>
      <c r="D9" s="356"/>
      <c r="E9" s="1013"/>
      <c r="F9" s="1013"/>
      <c r="G9" s="1013"/>
      <c r="H9" s="1013"/>
      <c r="I9" s="1013"/>
      <c r="J9" s="1013"/>
    </row>
    <row r="10" spans="1:12" x14ac:dyDescent="0.15">
      <c r="B10" s="352"/>
      <c r="C10" s="348"/>
      <c r="D10" s="348"/>
      <c r="E10" s="348"/>
      <c r="F10" s="348"/>
      <c r="G10" s="348"/>
      <c r="H10" s="348"/>
      <c r="I10" s="348"/>
      <c r="J10" s="348"/>
    </row>
    <row r="11" spans="1:12" x14ac:dyDescent="0.15">
      <c r="B11" s="351" t="s">
        <v>357</v>
      </c>
      <c r="C11" s="351" t="s">
        <v>358</v>
      </c>
      <c r="D11" s="351" t="s">
        <v>359</v>
      </c>
      <c r="E11" s="351" t="s">
        <v>360</v>
      </c>
      <c r="F11" s="1014" t="s">
        <v>361</v>
      </c>
      <c r="G11" s="1015"/>
      <c r="H11" s="1015"/>
      <c r="I11" s="1015"/>
      <c r="J11" s="1016"/>
    </row>
    <row r="12" spans="1:12" x14ac:dyDescent="0.15">
      <c r="A12" s="172" t="str">
        <f>IF(AND(B12&lt;&gt;"",D12&lt;&gt;"",C12&lt;&gt;"",E12&lt;&gt;"",F12&lt;&gt;"",H12&lt;&gt;"",F13&lt;&gt;"",H13&lt;&gt;"",G32&lt;&gt;"",I32&lt;&gt;""),"○","未入力")</f>
        <v>未入力</v>
      </c>
      <c r="B12" s="360"/>
      <c r="C12" s="357"/>
      <c r="D12" s="357"/>
      <c r="E12" s="357"/>
      <c r="F12" s="398"/>
      <c r="G12" s="401" t="s">
        <v>36</v>
      </c>
      <c r="H12" s="399"/>
      <c r="I12" s="401" t="s">
        <v>415</v>
      </c>
      <c r="J12" s="402" t="s">
        <v>416</v>
      </c>
    </row>
    <row r="13" spans="1:12" x14ac:dyDescent="0.15">
      <c r="B13" s="359"/>
      <c r="C13" s="359"/>
      <c r="D13" s="359"/>
      <c r="E13" s="359"/>
      <c r="F13" s="411"/>
      <c r="G13" s="400" t="s">
        <v>36</v>
      </c>
      <c r="H13" s="412"/>
      <c r="I13" s="400" t="s">
        <v>415</v>
      </c>
      <c r="J13" s="403" t="s">
        <v>417</v>
      </c>
    </row>
    <row r="14" spans="1:12" x14ac:dyDescent="0.15">
      <c r="B14" s="357"/>
      <c r="C14" s="357"/>
      <c r="D14" s="357"/>
      <c r="E14" s="357"/>
      <c r="F14" s="398"/>
      <c r="G14" s="401" t="s">
        <v>36</v>
      </c>
      <c r="H14" s="399"/>
      <c r="I14" s="401" t="s">
        <v>415</v>
      </c>
      <c r="J14" s="402" t="s">
        <v>416</v>
      </c>
    </row>
    <row r="15" spans="1:12" x14ac:dyDescent="0.15">
      <c r="B15" s="359"/>
      <c r="C15" s="359"/>
      <c r="D15" s="359"/>
      <c r="E15" s="359"/>
      <c r="F15" s="411"/>
      <c r="G15" s="400" t="s">
        <v>36</v>
      </c>
      <c r="H15" s="412"/>
      <c r="I15" s="400" t="s">
        <v>415</v>
      </c>
      <c r="J15" s="403" t="s">
        <v>417</v>
      </c>
    </row>
    <row r="16" spans="1:12" x14ac:dyDescent="0.15">
      <c r="B16" s="357"/>
      <c r="C16" s="357"/>
      <c r="D16" s="357"/>
      <c r="E16" s="357"/>
      <c r="F16" s="398"/>
      <c r="G16" s="401" t="s">
        <v>36</v>
      </c>
      <c r="H16" s="399"/>
      <c r="I16" s="401" t="s">
        <v>415</v>
      </c>
      <c r="J16" s="402" t="s">
        <v>416</v>
      </c>
    </row>
    <row r="17" spans="2:17" x14ac:dyDescent="0.15">
      <c r="B17" s="359"/>
      <c r="C17" s="359"/>
      <c r="D17" s="359"/>
      <c r="E17" s="359"/>
      <c r="F17" s="411"/>
      <c r="G17" s="400" t="s">
        <v>36</v>
      </c>
      <c r="H17" s="412"/>
      <c r="I17" s="400" t="s">
        <v>415</v>
      </c>
      <c r="J17" s="403" t="s">
        <v>417</v>
      </c>
    </row>
    <row r="18" spans="2:17" x14ac:dyDescent="0.15">
      <c r="B18" s="357"/>
      <c r="C18" s="357"/>
      <c r="D18" s="357"/>
      <c r="E18" s="357"/>
      <c r="F18" s="398"/>
      <c r="G18" s="401" t="s">
        <v>36</v>
      </c>
      <c r="H18" s="399"/>
      <c r="I18" s="401" t="s">
        <v>415</v>
      </c>
      <c r="J18" s="402" t="s">
        <v>416</v>
      </c>
    </row>
    <row r="19" spans="2:17" x14ac:dyDescent="0.15">
      <c r="B19" s="359"/>
      <c r="C19" s="359"/>
      <c r="D19" s="359"/>
      <c r="E19" s="359"/>
      <c r="F19" s="411"/>
      <c r="G19" s="400" t="s">
        <v>36</v>
      </c>
      <c r="H19" s="412"/>
      <c r="I19" s="400" t="s">
        <v>415</v>
      </c>
      <c r="J19" s="403" t="s">
        <v>417</v>
      </c>
    </row>
    <row r="20" spans="2:17" x14ac:dyDescent="0.15">
      <c r="B20" s="357"/>
      <c r="C20" s="357"/>
      <c r="D20" s="357"/>
      <c r="E20" s="357"/>
      <c r="F20" s="398"/>
      <c r="G20" s="401" t="s">
        <v>36</v>
      </c>
      <c r="H20" s="399"/>
      <c r="I20" s="401" t="s">
        <v>415</v>
      </c>
      <c r="J20" s="402" t="s">
        <v>416</v>
      </c>
    </row>
    <row r="21" spans="2:17" x14ac:dyDescent="0.15">
      <c r="B21" s="359"/>
      <c r="C21" s="359"/>
      <c r="D21" s="359"/>
      <c r="E21" s="359"/>
      <c r="F21" s="411"/>
      <c r="G21" s="400" t="s">
        <v>36</v>
      </c>
      <c r="H21" s="412"/>
      <c r="I21" s="400" t="s">
        <v>415</v>
      </c>
      <c r="J21" s="403" t="s">
        <v>417</v>
      </c>
    </row>
    <row r="22" spans="2:17" x14ac:dyDescent="0.15">
      <c r="B22" s="357"/>
      <c r="C22" s="357"/>
      <c r="D22" s="357"/>
      <c r="E22" s="357"/>
      <c r="F22" s="398"/>
      <c r="G22" s="401" t="s">
        <v>36</v>
      </c>
      <c r="H22" s="399"/>
      <c r="I22" s="401" t="s">
        <v>415</v>
      </c>
      <c r="J22" s="402" t="s">
        <v>416</v>
      </c>
    </row>
    <row r="23" spans="2:17" x14ac:dyDescent="0.15">
      <c r="B23" s="359"/>
      <c r="C23" s="359"/>
      <c r="D23" s="359"/>
      <c r="E23" s="359"/>
      <c r="F23" s="411"/>
      <c r="G23" s="400" t="s">
        <v>36</v>
      </c>
      <c r="H23" s="412"/>
      <c r="I23" s="400" t="s">
        <v>415</v>
      </c>
      <c r="J23" s="403" t="s">
        <v>417</v>
      </c>
    </row>
    <row r="24" spans="2:17" x14ac:dyDescent="0.15">
      <c r="B24" s="357"/>
      <c r="C24" s="357"/>
      <c r="D24" s="357"/>
      <c r="E24" s="357"/>
      <c r="F24" s="398"/>
      <c r="G24" s="401" t="s">
        <v>36</v>
      </c>
      <c r="H24" s="399"/>
      <c r="I24" s="401" t="s">
        <v>415</v>
      </c>
      <c r="J24" s="402" t="s">
        <v>416</v>
      </c>
    </row>
    <row r="25" spans="2:17" x14ac:dyDescent="0.15">
      <c r="B25" s="359"/>
      <c r="C25" s="359"/>
      <c r="D25" s="359"/>
      <c r="E25" s="359"/>
      <c r="F25" s="411"/>
      <c r="G25" s="400" t="s">
        <v>36</v>
      </c>
      <c r="H25" s="412"/>
      <c r="I25" s="400" t="s">
        <v>415</v>
      </c>
      <c r="J25" s="403" t="s">
        <v>417</v>
      </c>
    </row>
    <row r="26" spans="2:17" x14ac:dyDescent="0.15">
      <c r="B26" s="357"/>
      <c r="C26" s="357"/>
      <c r="D26" s="357"/>
      <c r="E26" s="357"/>
      <c r="F26" s="398"/>
      <c r="G26" s="401" t="s">
        <v>36</v>
      </c>
      <c r="H26" s="399"/>
      <c r="I26" s="401" t="s">
        <v>415</v>
      </c>
      <c r="J26" s="402" t="s">
        <v>416</v>
      </c>
      <c r="Q26" s="410"/>
    </row>
    <row r="27" spans="2:17" x14ac:dyDescent="0.15">
      <c r="B27" s="359"/>
      <c r="C27" s="359"/>
      <c r="D27" s="359"/>
      <c r="E27" s="359"/>
      <c r="F27" s="411"/>
      <c r="G27" s="400" t="s">
        <v>36</v>
      </c>
      <c r="H27" s="412"/>
      <c r="I27" s="400" t="s">
        <v>415</v>
      </c>
      <c r="J27" s="403" t="s">
        <v>417</v>
      </c>
    </row>
    <row r="28" spans="2:17" x14ac:dyDescent="0.15">
      <c r="B28" s="357"/>
      <c r="C28" s="357"/>
      <c r="D28" s="357"/>
      <c r="E28" s="357"/>
      <c r="F28" s="398"/>
      <c r="G28" s="401" t="s">
        <v>36</v>
      </c>
      <c r="H28" s="399"/>
      <c r="I28" s="401" t="s">
        <v>415</v>
      </c>
      <c r="J28" s="402" t="s">
        <v>416</v>
      </c>
    </row>
    <row r="29" spans="2:17" x14ac:dyDescent="0.15">
      <c r="B29" s="359"/>
      <c r="C29" s="359"/>
      <c r="D29" s="359"/>
      <c r="E29" s="359"/>
      <c r="F29" s="411"/>
      <c r="G29" s="400" t="s">
        <v>36</v>
      </c>
      <c r="H29" s="412"/>
      <c r="I29" s="400" t="s">
        <v>415</v>
      </c>
      <c r="J29" s="403" t="s">
        <v>417</v>
      </c>
    </row>
    <row r="30" spans="2:17" x14ac:dyDescent="0.15">
      <c r="B30" s="357"/>
      <c r="C30" s="357"/>
      <c r="D30" s="357"/>
      <c r="E30" s="357"/>
      <c r="F30" s="398"/>
      <c r="G30" s="401" t="s">
        <v>36</v>
      </c>
      <c r="H30" s="399"/>
      <c r="I30" s="401" t="s">
        <v>415</v>
      </c>
      <c r="J30" s="402" t="s">
        <v>416</v>
      </c>
    </row>
    <row r="31" spans="2:17" x14ac:dyDescent="0.15">
      <c r="B31" s="359"/>
      <c r="C31" s="359"/>
      <c r="D31" s="359"/>
      <c r="E31" s="359"/>
      <c r="F31" s="411"/>
      <c r="G31" s="400" t="s">
        <v>36</v>
      </c>
      <c r="H31" s="412"/>
      <c r="I31" s="400" t="s">
        <v>415</v>
      </c>
      <c r="J31" s="403" t="s">
        <v>417</v>
      </c>
    </row>
    <row r="32" spans="2:17" x14ac:dyDescent="0.15">
      <c r="B32" s="404"/>
      <c r="C32" s="404"/>
      <c r="D32" s="405"/>
      <c r="E32" s="406" t="s">
        <v>362</v>
      </c>
      <c r="F32" s="407" t="s">
        <v>418</v>
      </c>
      <c r="G32" s="413"/>
      <c r="H32" s="408" t="s">
        <v>36</v>
      </c>
      <c r="I32" s="413"/>
      <c r="J32" s="409" t="s">
        <v>78</v>
      </c>
    </row>
    <row r="33" spans="2:10" x14ac:dyDescent="0.15">
      <c r="B33" s="353" t="s">
        <v>363</v>
      </c>
      <c r="C33" s="354"/>
      <c r="D33" s="354"/>
      <c r="E33" s="354"/>
      <c r="F33" s="354"/>
      <c r="G33" s="354"/>
      <c r="H33" s="354"/>
      <c r="I33" s="354"/>
      <c r="J33" s="354"/>
    </row>
    <row r="34" spans="2:10" x14ac:dyDescent="0.15">
      <c r="B34" s="1012" t="s">
        <v>364</v>
      </c>
      <c r="C34" s="1012"/>
      <c r="D34" s="1012"/>
      <c r="E34" s="1012"/>
      <c r="F34" s="1012"/>
      <c r="G34" s="1012"/>
      <c r="H34" s="1012"/>
      <c r="I34" s="1012"/>
      <c r="J34" s="1012"/>
    </row>
    <row r="35" spans="2:10" x14ac:dyDescent="0.15">
      <c r="B35" s="1012" t="s">
        <v>365</v>
      </c>
      <c r="C35" s="1012"/>
      <c r="D35" s="1012"/>
      <c r="E35" s="1012"/>
      <c r="F35" s="1012"/>
      <c r="G35" s="1012"/>
      <c r="H35" s="1012"/>
      <c r="I35" s="1012"/>
      <c r="J35" s="1012"/>
    </row>
    <row r="36" spans="2:10" ht="27.75" customHeight="1" x14ac:dyDescent="0.15">
      <c r="B36" s="1011" t="s">
        <v>366</v>
      </c>
      <c r="C36" s="1011"/>
      <c r="D36" s="1011"/>
      <c r="E36" s="1011"/>
      <c r="F36" s="1011"/>
      <c r="G36" s="1011"/>
      <c r="H36" s="1011"/>
      <c r="I36" s="1011"/>
      <c r="J36" s="1011"/>
    </row>
    <row r="37" spans="2:10" x14ac:dyDescent="0.15">
      <c r="B37" s="1012" t="s">
        <v>367</v>
      </c>
      <c r="C37" s="1012"/>
      <c r="D37" s="1012"/>
      <c r="E37" s="1012"/>
      <c r="F37" s="1012"/>
      <c r="G37" s="1012"/>
      <c r="H37" s="1012"/>
      <c r="I37" s="1012"/>
      <c r="J37" s="1012"/>
    </row>
    <row r="38" spans="2:10" x14ac:dyDescent="0.15">
      <c r="B38" s="348"/>
      <c r="C38" s="348"/>
      <c r="D38" s="348"/>
      <c r="E38" s="348"/>
      <c r="F38" s="348"/>
      <c r="G38" s="348"/>
      <c r="H38" s="348"/>
      <c r="I38" s="348"/>
      <c r="J38" s="348"/>
    </row>
  </sheetData>
  <sheetProtection sheet="1" selectLockedCells="1"/>
  <mergeCells count="16">
    <mergeCell ref="B36:J36"/>
    <mergeCell ref="B37:J37"/>
    <mergeCell ref="B34:J34"/>
    <mergeCell ref="B35:J35"/>
    <mergeCell ref="B8:C8"/>
    <mergeCell ref="B9:C9"/>
    <mergeCell ref="E9:J9"/>
    <mergeCell ref="F11:J11"/>
    <mergeCell ref="F1:J1"/>
    <mergeCell ref="F8:J8"/>
    <mergeCell ref="B4:C5"/>
    <mergeCell ref="D4:J5"/>
    <mergeCell ref="B6:D6"/>
    <mergeCell ref="E6:J6"/>
    <mergeCell ref="B7:C7"/>
    <mergeCell ref="E7:J7"/>
  </mergeCells>
  <phoneticPr fontId="2"/>
  <conditionalFormatting sqref="A1">
    <cfRule type="expression" dxfId="112" priority="16" stopIfTrue="1">
      <formula>$A1="○"</formula>
    </cfRule>
  </conditionalFormatting>
  <conditionalFormatting sqref="A1:A100">
    <cfRule type="expression" dxfId="111" priority="15" stopIfTrue="1">
      <formula>$A1="未入力"</formula>
    </cfRule>
  </conditionalFormatting>
  <conditionalFormatting sqref="A7">
    <cfRule type="expression" dxfId="110" priority="14" stopIfTrue="1">
      <formula>$A$1="○"</formula>
    </cfRule>
  </conditionalFormatting>
  <conditionalFormatting sqref="A7">
    <cfRule type="expression" dxfId="109" priority="13" stopIfTrue="1">
      <formula>$A7="未入力"</formula>
    </cfRule>
  </conditionalFormatting>
  <conditionalFormatting sqref="D4">
    <cfRule type="expression" dxfId="108" priority="12" stopIfTrue="1">
      <formula>$A$4="○"</formula>
    </cfRule>
  </conditionalFormatting>
  <conditionalFormatting sqref="B12:J32">
    <cfRule type="expression" dxfId="107" priority="7" stopIfTrue="1">
      <formula>$A$12="○"</formula>
    </cfRule>
  </conditionalFormatting>
  <conditionalFormatting sqref="D7:D9">
    <cfRule type="expression" dxfId="106" priority="8" stopIfTrue="1">
      <formula>$A$7="○"</formula>
    </cfRule>
    <cfRule type="expression" dxfId="105" priority="9" stopIfTrue="1">
      <formula>$A$8="○"</formula>
    </cfRule>
    <cfRule type="expression" dxfId="104" priority="11" stopIfTrue="1">
      <formula>$A$9="○"</formula>
    </cfRule>
  </conditionalFormatting>
  <conditionalFormatting sqref="E7:F7">
    <cfRule type="expression" dxfId="103" priority="2" stopIfTrue="1">
      <formula>D9="○"</formula>
    </cfRule>
    <cfRule type="expression" dxfId="102" priority="6" stopIfTrue="1">
      <formula>$E$7&lt;&gt;""</formula>
    </cfRule>
  </conditionalFormatting>
  <conditionalFormatting sqref="E8">
    <cfRule type="expression" dxfId="101" priority="1" stopIfTrue="1">
      <formula>D9="○"</formula>
    </cfRule>
    <cfRule type="expression" dxfId="100" priority="5" stopIfTrue="1">
      <formula>$E$8&lt;&gt;""</formula>
    </cfRule>
  </conditionalFormatting>
  <conditionalFormatting sqref="J7">
    <cfRule type="expression" dxfId="99" priority="653" stopIfTrue="1">
      <formula>E9="○"</formula>
    </cfRule>
    <cfRule type="expression" dxfId="98" priority="654" stopIfTrue="1">
      <formula>$E$7&lt;&gt;""</formula>
    </cfRule>
  </conditionalFormatting>
  <conditionalFormatting sqref="I7">
    <cfRule type="expression" dxfId="97" priority="657" stopIfTrue="1">
      <formula>E9="○"</formula>
    </cfRule>
    <cfRule type="expression" dxfId="96" priority="658" stopIfTrue="1">
      <formula>$E$7&lt;&gt;""</formula>
    </cfRule>
  </conditionalFormatting>
  <conditionalFormatting sqref="H7">
    <cfRule type="expression" dxfId="95" priority="665" stopIfTrue="1">
      <formula>E9="○"</formula>
    </cfRule>
    <cfRule type="expression" dxfId="94" priority="666" stopIfTrue="1">
      <formula>$E$7&lt;&gt;""</formula>
    </cfRule>
  </conditionalFormatting>
  <conditionalFormatting sqref="G7">
    <cfRule type="expression" dxfId="93" priority="673" stopIfTrue="1">
      <formula>E9="○"</formula>
    </cfRule>
    <cfRule type="expression" dxfId="92" priority="674" stopIfTrue="1">
      <formula>$E$7&lt;&gt;""</formula>
    </cfRule>
  </conditionalFormatting>
  <dataValidations count="1">
    <dataValidation type="list" allowBlank="1" showInputMessage="1" showErrorMessage="1" sqref="D7:D9">
      <formula1>"○"</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8" tint="0.79998168889431442"/>
  </sheetPr>
  <dimension ref="A1:BJ122"/>
  <sheetViews>
    <sheetView view="pageBreakPreview" zoomScaleNormal="100" zoomScaleSheetLayoutView="100" workbookViewId="0">
      <selection activeCell="C2" sqref="C2:AM2"/>
    </sheetView>
  </sheetViews>
  <sheetFormatPr defaultColWidth="2.25" defaultRowHeight="21" customHeight="1" x14ac:dyDescent="0.15"/>
  <cols>
    <col min="1" max="1" width="8.5" style="58" bestFit="1" customWidth="1"/>
    <col min="2" max="2" width="2.25" style="21"/>
    <col min="3" max="3" width="3" style="21" bestFit="1" customWidth="1"/>
    <col min="4" max="41" width="2.25" style="21"/>
    <col min="42" max="42" width="2.5" style="21" bestFit="1" customWidth="1"/>
    <col min="43" max="16384" width="2.25" style="21"/>
  </cols>
  <sheetData>
    <row r="1" spans="1:62" ht="21" customHeight="1" x14ac:dyDescent="0.15">
      <c r="A1" s="180" t="str">
        <f>IF(発注者入力シート!$H$16="","",IF(COUNTIF(A4:A41,"未入力")&gt;=1,"未入力あり",""))</f>
        <v>未入力あり</v>
      </c>
      <c r="AN1" s="59" t="s">
        <v>114</v>
      </c>
      <c r="AP1" s="35" t="s">
        <v>243</v>
      </c>
      <c r="AQ1" s="35"/>
      <c r="AR1" s="35"/>
      <c r="AS1" s="35"/>
      <c r="AT1" s="35"/>
      <c r="AU1" s="35"/>
      <c r="AV1" s="35"/>
      <c r="AW1" s="35"/>
      <c r="AX1" s="35"/>
      <c r="AY1" s="35"/>
      <c r="BA1" s="35"/>
      <c r="BB1" s="35"/>
      <c r="BC1" s="35"/>
      <c r="BD1" s="35"/>
      <c r="BE1" s="35"/>
      <c r="BF1" s="35"/>
      <c r="BG1" s="35"/>
      <c r="BH1" s="35"/>
      <c r="BI1" s="35"/>
      <c r="BJ1" s="35"/>
    </row>
    <row r="2" spans="1:62" ht="21" customHeight="1" x14ac:dyDescent="0.15">
      <c r="C2" s="740" t="s">
        <v>311</v>
      </c>
      <c r="D2" s="740"/>
      <c r="E2" s="740"/>
      <c r="F2" s="740"/>
      <c r="G2" s="740"/>
      <c r="H2" s="740"/>
      <c r="I2" s="740"/>
      <c r="J2" s="740"/>
      <c r="K2" s="740"/>
      <c r="L2" s="740"/>
      <c r="M2" s="740"/>
      <c r="N2" s="740"/>
      <c r="O2" s="740"/>
      <c r="P2" s="740"/>
      <c r="Q2" s="740"/>
      <c r="R2" s="740"/>
      <c r="S2" s="740"/>
      <c r="T2" s="740"/>
      <c r="U2" s="740"/>
      <c r="V2" s="740"/>
      <c r="W2" s="740"/>
      <c r="X2" s="740"/>
      <c r="Y2" s="740"/>
      <c r="Z2" s="740"/>
      <c r="AA2" s="740"/>
      <c r="AB2" s="740"/>
      <c r="AC2" s="740"/>
      <c r="AD2" s="740"/>
      <c r="AE2" s="740"/>
      <c r="AF2" s="740"/>
      <c r="AG2" s="740"/>
      <c r="AH2" s="740"/>
      <c r="AI2" s="740"/>
      <c r="AJ2" s="740"/>
      <c r="AK2" s="740"/>
      <c r="AL2" s="740"/>
      <c r="AM2" s="740"/>
      <c r="AP2" s="35"/>
      <c r="AQ2" s="35"/>
      <c r="AR2" s="35"/>
      <c r="AS2" s="35"/>
      <c r="AT2" s="35"/>
      <c r="AU2" s="35"/>
      <c r="AV2" s="35"/>
      <c r="AW2" s="35"/>
      <c r="AX2" s="35"/>
      <c r="AY2" s="35"/>
      <c r="BA2" s="35"/>
      <c r="BB2" s="35"/>
      <c r="BC2" s="35"/>
      <c r="BD2" s="35"/>
      <c r="BE2" s="35"/>
      <c r="BF2" s="35"/>
      <c r="BG2" s="35"/>
      <c r="BH2" s="35"/>
      <c r="BI2" s="35"/>
      <c r="BJ2" s="35"/>
    </row>
    <row r="3" spans="1:62" ht="21" customHeight="1" x14ac:dyDescent="0.15">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P3" s="618"/>
      <c r="AQ3" s="619"/>
      <c r="AR3" s="619"/>
      <c r="AS3" s="619"/>
      <c r="AT3" s="619"/>
      <c r="AU3" s="619"/>
      <c r="AV3" s="619"/>
      <c r="AW3" s="619"/>
      <c r="AX3" s="619"/>
      <c r="AY3" s="619"/>
      <c r="BA3" s="618"/>
      <c r="BB3" s="619"/>
      <c r="BC3" s="619"/>
      <c r="BD3" s="619"/>
      <c r="BE3" s="619"/>
      <c r="BF3" s="619"/>
      <c r="BG3" s="619"/>
      <c r="BH3" s="619"/>
      <c r="BI3" s="619"/>
      <c r="BJ3" s="619"/>
    </row>
    <row r="4" spans="1:62" ht="21" customHeight="1" x14ac:dyDescent="0.15">
      <c r="A4" s="58" t="str">
        <f>IF(AE4&lt;&gt;"","○","未入力")</f>
        <v>未入力</v>
      </c>
      <c r="C4" s="69"/>
      <c r="D4" s="69"/>
      <c r="E4" s="69"/>
      <c r="F4" s="69"/>
      <c r="G4" s="69"/>
      <c r="H4" s="69"/>
      <c r="I4" s="69"/>
      <c r="J4" s="69"/>
      <c r="K4" s="69"/>
      <c r="L4" s="69"/>
      <c r="M4" s="69"/>
      <c r="N4" s="69"/>
      <c r="O4" s="69"/>
      <c r="P4" s="69"/>
      <c r="Q4" s="69"/>
      <c r="R4" s="69"/>
      <c r="S4" s="69"/>
      <c r="T4" s="69"/>
      <c r="U4" s="69"/>
      <c r="V4" s="1038" t="s">
        <v>308</v>
      </c>
      <c r="W4" s="1038"/>
      <c r="X4" s="1038"/>
      <c r="Y4" s="1038"/>
      <c r="Z4" s="1038"/>
      <c r="AA4" s="1038"/>
      <c r="AB4" s="1038"/>
      <c r="AC4" s="1038"/>
      <c r="AD4" s="1038"/>
      <c r="AE4" s="1036" t="str">
        <f>IF('様式-6'!Q4="","",'様式-6'!Q4)</f>
        <v/>
      </c>
      <c r="AF4" s="1037"/>
      <c r="AG4" s="1037"/>
      <c r="AH4" s="1037"/>
      <c r="AI4" s="1037"/>
      <c r="AJ4" s="1037"/>
      <c r="AK4" s="1037"/>
      <c r="AL4" s="1037"/>
      <c r="AM4" s="1037"/>
      <c r="AP4" s="35"/>
      <c r="AQ4" s="35"/>
      <c r="AR4" s="35"/>
      <c r="AS4" s="35"/>
      <c r="AT4" s="35"/>
      <c r="AU4" s="35"/>
      <c r="AV4" s="35"/>
      <c r="AW4" s="35"/>
      <c r="AX4" s="35"/>
      <c r="AY4" s="35"/>
      <c r="BA4" s="35"/>
      <c r="BB4" s="35"/>
      <c r="BC4" s="35"/>
      <c r="BD4" s="35"/>
      <c r="BE4" s="35"/>
      <c r="BF4" s="35"/>
      <c r="BG4" s="35"/>
      <c r="BH4" s="35"/>
      <c r="BI4" s="35"/>
      <c r="BJ4" s="35"/>
    </row>
    <row r="6" spans="1:62" ht="21" customHeight="1" x14ac:dyDescent="0.15">
      <c r="C6" s="718"/>
      <c r="D6" s="718"/>
      <c r="E6" s="719" t="s">
        <v>47</v>
      </c>
      <c r="F6" s="720"/>
      <c r="G6" s="720"/>
      <c r="H6" s="720"/>
      <c r="I6" s="720"/>
      <c r="J6" s="720"/>
      <c r="K6" s="720"/>
      <c r="L6" s="720"/>
      <c r="M6" s="720"/>
      <c r="N6" s="720"/>
      <c r="O6" s="720"/>
      <c r="P6" s="720"/>
      <c r="Q6" s="720"/>
      <c r="R6" s="720"/>
      <c r="S6" s="720"/>
      <c r="T6" s="720"/>
      <c r="U6" s="720"/>
      <c r="V6" s="720"/>
      <c r="W6" s="720"/>
      <c r="X6" s="720"/>
      <c r="Y6" s="720"/>
      <c r="Z6" s="720"/>
      <c r="AA6" s="720"/>
      <c r="AB6" s="720"/>
      <c r="AC6" s="720"/>
      <c r="AD6" s="721"/>
      <c r="AE6" s="718" t="s">
        <v>86</v>
      </c>
      <c r="AF6" s="718"/>
      <c r="AG6" s="718"/>
      <c r="AH6" s="718"/>
      <c r="AI6" s="718"/>
      <c r="AJ6" s="718"/>
      <c r="AK6" s="718"/>
      <c r="AL6" s="718"/>
      <c r="AM6" s="718"/>
    </row>
    <row r="7" spans="1:62" ht="21" customHeight="1" x14ac:dyDescent="0.15">
      <c r="A7" s="58" t="str">
        <f>IF(AND(E7&lt;&gt;"",AE7&lt;&gt;""),"○","未入力")</f>
        <v>未入力</v>
      </c>
      <c r="C7" s="718">
        <v>1</v>
      </c>
      <c r="D7" s="718"/>
      <c r="E7" s="741"/>
      <c r="F7" s="1028"/>
      <c r="G7" s="1028"/>
      <c r="H7" s="1028"/>
      <c r="I7" s="1028"/>
      <c r="J7" s="1028"/>
      <c r="K7" s="1028"/>
      <c r="L7" s="1028"/>
      <c r="M7" s="1028"/>
      <c r="N7" s="1028"/>
      <c r="O7" s="1028"/>
      <c r="P7" s="1028"/>
      <c r="Q7" s="1028"/>
      <c r="R7" s="1028"/>
      <c r="S7" s="1028"/>
      <c r="T7" s="1028"/>
      <c r="U7" s="1028"/>
      <c r="V7" s="1028"/>
      <c r="W7" s="1028"/>
      <c r="X7" s="1028"/>
      <c r="Y7" s="1028"/>
      <c r="Z7" s="1028"/>
      <c r="AA7" s="1028"/>
      <c r="AB7" s="1028"/>
      <c r="AC7" s="1028"/>
      <c r="AD7" s="1029"/>
      <c r="AE7" s="722"/>
      <c r="AF7" s="1033"/>
      <c r="AG7" s="1033"/>
      <c r="AH7" s="1033"/>
      <c r="AI7" s="1033"/>
      <c r="AJ7" s="1033"/>
      <c r="AK7" s="1033"/>
      <c r="AL7" s="726" t="s">
        <v>87</v>
      </c>
      <c r="AM7" s="727"/>
    </row>
    <row r="8" spans="1:62" ht="21" customHeight="1" x14ac:dyDescent="0.15">
      <c r="C8" s="718"/>
      <c r="D8" s="718"/>
      <c r="E8" s="1030"/>
      <c r="F8" s="1031"/>
      <c r="G8" s="1031"/>
      <c r="H8" s="1031"/>
      <c r="I8" s="1031"/>
      <c r="J8" s="1031"/>
      <c r="K8" s="1031"/>
      <c r="L8" s="1031"/>
      <c r="M8" s="1031"/>
      <c r="N8" s="1031"/>
      <c r="O8" s="1031"/>
      <c r="P8" s="1031"/>
      <c r="Q8" s="1031"/>
      <c r="R8" s="1031"/>
      <c r="S8" s="1031"/>
      <c r="T8" s="1031"/>
      <c r="U8" s="1031"/>
      <c r="V8" s="1031"/>
      <c r="W8" s="1031"/>
      <c r="X8" s="1031"/>
      <c r="Y8" s="1031"/>
      <c r="Z8" s="1031"/>
      <c r="AA8" s="1031"/>
      <c r="AB8" s="1031"/>
      <c r="AC8" s="1031"/>
      <c r="AD8" s="1032"/>
      <c r="AE8" s="1034"/>
      <c r="AF8" s="1035"/>
      <c r="AG8" s="1035"/>
      <c r="AH8" s="1035"/>
      <c r="AI8" s="1035"/>
      <c r="AJ8" s="1035"/>
      <c r="AK8" s="1035"/>
      <c r="AL8" s="728"/>
      <c r="AM8" s="729"/>
    </row>
    <row r="9" spans="1:62" ht="21" customHeight="1" x14ac:dyDescent="0.15">
      <c r="C9" s="718">
        <v>2</v>
      </c>
      <c r="D9" s="718"/>
      <c r="E9" s="1018"/>
      <c r="F9" s="1019"/>
      <c r="G9" s="1019"/>
      <c r="H9" s="1019"/>
      <c r="I9" s="1019"/>
      <c r="J9" s="1019"/>
      <c r="K9" s="1019"/>
      <c r="L9" s="1019"/>
      <c r="M9" s="1019"/>
      <c r="N9" s="1019"/>
      <c r="O9" s="1019"/>
      <c r="P9" s="1019"/>
      <c r="Q9" s="1019"/>
      <c r="R9" s="1019"/>
      <c r="S9" s="1019"/>
      <c r="T9" s="1019"/>
      <c r="U9" s="1019"/>
      <c r="V9" s="1019"/>
      <c r="W9" s="1019"/>
      <c r="X9" s="1019"/>
      <c r="Y9" s="1019"/>
      <c r="Z9" s="1019"/>
      <c r="AA9" s="1019"/>
      <c r="AB9" s="1019"/>
      <c r="AC9" s="1019"/>
      <c r="AD9" s="1020"/>
      <c r="AE9" s="1024"/>
      <c r="AF9" s="1025"/>
      <c r="AG9" s="1025"/>
      <c r="AH9" s="1025"/>
      <c r="AI9" s="1025"/>
      <c r="AJ9" s="1025"/>
      <c r="AK9" s="1025"/>
      <c r="AL9" s="726" t="s">
        <v>87</v>
      </c>
      <c r="AM9" s="727"/>
    </row>
    <row r="10" spans="1:62" ht="21" customHeight="1" x14ac:dyDescent="0.15">
      <c r="C10" s="718"/>
      <c r="D10" s="718"/>
      <c r="E10" s="1021"/>
      <c r="F10" s="1022"/>
      <c r="G10" s="1022"/>
      <c r="H10" s="1022"/>
      <c r="I10" s="1022"/>
      <c r="J10" s="1022"/>
      <c r="K10" s="1022"/>
      <c r="L10" s="1022"/>
      <c r="M10" s="1022"/>
      <c r="N10" s="1022"/>
      <c r="O10" s="1022"/>
      <c r="P10" s="1022"/>
      <c r="Q10" s="1022"/>
      <c r="R10" s="1022"/>
      <c r="S10" s="1022"/>
      <c r="T10" s="1022"/>
      <c r="U10" s="1022"/>
      <c r="V10" s="1022"/>
      <c r="W10" s="1022"/>
      <c r="X10" s="1022"/>
      <c r="Y10" s="1022"/>
      <c r="Z10" s="1022"/>
      <c r="AA10" s="1022"/>
      <c r="AB10" s="1022"/>
      <c r="AC10" s="1022"/>
      <c r="AD10" s="1023"/>
      <c r="AE10" s="1026"/>
      <c r="AF10" s="1027"/>
      <c r="AG10" s="1027"/>
      <c r="AH10" s="1027"/>
      <c r="AI10" s="1027"/>
      <c r="AJ10" s="1027"/>
      <c r="AK10" s="1027"/>
      <c r="AL10" s="728"/>
      <c r="AM10" s="729"/>
    </row>
    <row r="11" spans="1:62" ht="21" customHeight="1" x14ac:dyDescent="0.15">
      <c r="C11" s="718">
        <v>3</v>
      </c>
      <c r="D11" s="718"/>
      <c r="E11" s="1018"/>
      <c r="F11" s="1019"/>
      <c r="G11" s="1019"/>
      <c r="H11" s="1019"/>
      <c r="I11" s="1019"/>
      <c r="J11" s="1019"/>
      <c r="K11" s="1019"/>
      <c r="L11" s="1019"/>
      <c r="M11" s="1019"/>
      <c r="N11" s="1019"/>
      <c r="O11" s="1019"/>
      <c r="P11" s="1019"/>
      <c r="Q11" s="1019"/>
      <c r="R11" s="1019"/>
      <c r="S11" s="1019"/>
      <c r="T11" s="1019"/>
      <c r="U11" s="1019"/>
      <c r="V11" s="1019"/>
      <c r="W11" s="1019"/>
      <c r="X11" s="1019"/>
      <c r="Y11" s="1019"/>
      <c r="Z11" s="1019"/>
      <c r="AA11" s="1019"/>
      <c r="AB11" s="1019"/>
      <c r="AC11" s="1019"/>
      <c r="AD11" s="1020"/>
      <c r="AE11" s="1024"/>
      <c r="AF11" s="1025"/>
      <c r="AG11" s="1025"/>
      <c r="AH11" s="1025"/>
      <c r="AI11" s="1025"/>
      <c r="AJ11" s="1025"/>
      <c r="AK11" s="1025"/>
      <c r="AL11" s="726" t="s">
        <v>87</v>
      </c>
      <c r="AM11" s="727"/>
    </row>
    <row r="12" spans="1:62" ht="21" customHeight="1" x14ac:dyDescent="0.15">
      <c r="C12" s="718"/>
      <c r="D12" s="718"/>
      <c r="E12" s="1021"/>
      <c r="F12" s="1022"/>
      <c r="G12" s="1022"/>
      <c r="H12" s="1022"/>
      <c r="I12" s="1022"/>
      <c r="J12" s="1022"/>
      <c r="K12" s="1022"/>
      <c r="L12" s="1022"/>
      <c r="M12" s="1022"/>
      <c r="N12" s="1022"/>
      <c r="O12" s="1022"/>
      <c r="P12" s="1022"/>
      <c r="Q12" s="1022"/>
      <c r="R12" s="1022"/>
      <c r="S12" s="1022"/>
      <c r="T12" s="1022"/>
      <c r="U12" s="1022"/>
      <c r="V12" s="1022"/>
      <c r="W12" s="1022"/>
      <c r="X12" s="1022"/>
      <c r="Y12" s="1022"/>
      <c r="Z12" s="1022"/>
      <c r="AA12" s="1022"/>
      <c r="AB12" s="1022"/>
      <c r="AC12" s="1022"/>
      <c r="AD12" s="1023"/>
      <c r="AE12" s="1026"/>
      <c r="AF12" s="1027"/>
      <c r="AG12" s="1027"/>
      <c r="AH12" s="1027"/>
      <c r="AI12" s="1027"/>
      <c r="AJ12" s="1027"/>
      <c r="AK12" s="1027"/>
      <c r="AL12" s="728"/>
      <c r="AM12" s="729"/>
    </row>
    <row r="13" spans="1:62" ht="21" customHeight="1" x14ac:dyDescent="0.15">
      <c r="C13" s="718">
        <v>4</v>
      </c>
      <c r="D13" s="718"/>
      <c r="E13" s="1018"/>
      <c r="F13" s="1019"/>
      <c r="G13" s="1019"/>
      <c r="H13" s="1019"/>
      <c r="I13" s="1019"/>
      <c r="J13" s="1019"/>
      <c r="K13" s="1019"/>
      <c r="L13" s="1019"/>
      <c r="M13" s="1019"/>
      <c r="N13" s="1019"/>
      <c r="O13" s="1019"/>
      <c r="P13" s="1019"/>
      <c r="Q13" s="1019"/>
      <c r="R13" s="1019"/>
      <c r="S13" s="1019"/>
      <c r="T13" s="1019"/>
      <c r="U13" s="1019"/>
      <c r="V13" s="1019"/>
      <c r="W13" s="1019"/>
      <c r="X13" s="1019"/>
      <c r="Y13" s="1019"/>
      <c r="Z13" s="1019"/>
      <c r="AA13" s="1019"/>
      <c r="AB13" s="1019"/>
      <c r="AC13" s="1019"/>
      <c r="AD13" s="1020"/>
      <c r="AE13" s="1024"/>
      <c r="AF13" s="1025"/>
      <c r="AG13" s="1025"/>
      <c r="AH13" s="1025"/>
      <c r="AI13" s="1025"/>
      <c r="AJ13" s="1025"/>
      <c r="AK13" s="1025"/>
      <c r="AL13" s="726" t="s">
        <v>87</v>
      </c>
      <c r="AM13" s="727"/>
    </row>
    <row r="14" spans="1:62" ht="21" customHeight="1" x14ac:dyDescent="0.15">
      <c r="C14" s="718"/>
      <c r="D14" s="718"/>
      <c r="E14" s="1021"/>
      <c r="F14" s="1022"/>
      <c r="G14" s="1022"/>
      <c r="H14" s="1022"/>
      <c r="I14" s="1022"/>
      <c r="J14" s="1022"/>
      <c r="K14" s="1022"/>
      <c r="L14" s="1022"/>
      <c r="M14" s="1022"/>
      <c r="N14" s="1022"/>
      <c r="O14" s="1022"/>
      <c r="P14" s="1022"/>
      <c r="Q14" s="1022"/>
      <c r="R14" s="1022"/>
      <c r="S14" s="1022"/>
      <c r="T14" s="1022"/>
      <c r="U14" s="1022"/>
      <c r="V14" s="1022"/>
      <c r="W14" s="1022"/>
      <c r="X14" s="1022"/>
      <c r="Y14" s="1022"/>
      <c r="Z14" s="1022"/>
      <c r="AA14" s="1022"/>
      <c r="AB14" s="1022"/>
      <c r="AC14" s="1022"/>
      <c r="AD14" s="1023"/>
      <c r="AE14" s="1026"/>
      <c r="AF14" s="1027"/>
      <c r="AG14" s="1027"/>
      <c r="AH14" s="1027"/>
      <c r="AI14" s="1027"/>
      <c r="AJ14" s="1027"/>
      <c r="AK14" s="1027"/>
      <c r="AL14" s="728"/>
      <c r="AM14" s="729"/>
    </row>
    <row r="15" spans="1:62" ht="21" customHeight="1" x14ac:dyDescent="0.15">
      <c r="C15" s="718">
        <v>5</v>
      </c>
      <c r="D15" s="718"/>
      <c r="E15" s="1018"/>
      <c r="F15" s="1019"/>
      <c r="G15" s="1019"/>
      <c r="H15" s="1019"/>
      <c r="I15" s="1019"/>
      <c r="J15" s="1019"/>
      <c r="K15" s="1019"/>
      <c r="L15" s="1019"/>
      <c r="M15" s="1019"/>
      <c r="N15" s="1019"/>
      <c r="O15" s="1019"/>
      <c r="P15" s="1019"/>
      <c r="Q15" s="1019"/>
      <c r="R15" s="1019"/>
      <c r="S15" s="1019"/>
      <c r="T15" s="1019"/>
      <c r="U15" s="1019"/>
      <c r="V15" s="1019"/>
      <c r="W15" s="1019"/>
      <c r="X15" s="1019"/>
      <c r="Y15" s="1019"/>
      <c r="Z15" s="1019"/>
      <c r="AA15" s="1019"/>
      <c r="AB15" s="1019"/>
      <c r="AC15" s="1019"/>
      <c r="AD15" s="1020"/>
      <c r="AE15" s="1024"/>
      <c r="AF15" s="1025"/>
      <c r="AG15" s="1025"/>
      <c r="AH15" s="1025"/>
      <c r="AI15" s="1025"/>
      <c r="AJ15" s="1025"/>
      <c r="AK15" s="1025"/>
      <c r="AL15" s="726" t="s">
        <v>87</v>
      </c>
      <c r="AM15" s="727"/>
    </row>
    <row r="16" spans="1:62" ht="21" customHeight="1" x14ac:dyDescent="0.15">
      <c r="C16" s="718"/>
      <c r="D16" s="718"/>
      <c r="E16" s="1021"/>
      <c r="F16" s="1022"/>
      <c r="G16" s="1022"/>
      <c r="H16" s="1022"/>
      <c r="I16" s="1022"/>
      <c r="J16" s="1022"/>
      <c r="K16" s="1022"/>
      <c r="L16" s="1022"/>
      <c r="M16" s="1022"/>
      <c r="N16" s="1022"/>
      <c r="O16" s="1022"/>
      <c r="P16" s="1022"/>
      <c r="Q16" s="1022"/>
      <c r="R16" s="1022"/>
      <c r="S16" s="1022"/>
      <c r="T16" s="1022"/>
      <c r="U16" s="1022"/>
      <c r="V16" s="1022"/>
      <c r="W16" s="1022"/>
      <c r="X16" s="1022"/>
      <c r="Y16" s="1022"/>
      <c r="Z16" s="1022"/>
      <c r="AA16" s="1022"/>
      <c r="AB16" s="1022"/>
      <c r="AC16" s="1022"/>
      <c r="AD16" s="1023"/>
      <c r="AE16" s="1026"/>
      <c r="AF16" s="1027"/>
      <c r="AG16" s="1027"/>
      <c r="AH16" s="1027"/>
      <c r="AI16" s="1027"/>
      <c r="AJ16" s="1027"/>
      <c r="AK16" s="1027"/>
      <c r="AL16" s="728"/>
      <c r="AM16" s="729"/>
    </row>
    <row r="17" spans="3:40" ht="6" customHeight="1" x14ac:dyDescent="0.15">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row>
    <row r="18" spans="3:40" ht="15" customHeight="1" x14ac:dyDescent="0.15">
      <c r="C18" s="748" t="s">
        <v>168</v>
      </c>
      <c r="D18" s="748"/>
      <c r="E18" s="749" t="s">
        <v>84</v>
      </c>
      <c r="F18" s="749"/>
      <c r="G18" s="749"/>
      <c r="H18" s="749"/>
      <c r="I18" s="749"/>
      <c r="J18" s="749"/>
      <c r="K18" s="749"/>
      <c r="L18" s="749"/>
      <c r="M18" s="749"/>
      <c r="N18" s="749"/>
      <c r="O18" s="749"/>
      <c r="P18" s="749"/>
      <c r="Q18" s="749"/>
      <c r="R18" s="749"/>
      <c r="S18" s="749"/>
      <c r="T18" s="749"/>
      <c r="U18" s="749"/>
      <c r="V18" s="749"/>
      <c r="W18" s="749"/>
      <c r="X18" s="749"/>
      <c r="Y18" s="749"/>
      <c r="Z18" s="749"/>
      <c r="AA18" s="749"/>
      <c r="AB18" s="749"/>
      <c r="AC18" s="749"/>
      <c r="AD18" s="749"/>
      <c r="AE18" s="749"/>
      <c r="AF18" s="749"/>
      <c r="AG18" s="749"/>
      <c r="AH18" s="749"/>
      <c r="AI18" s="749"/>
      <c r="AJ18" s="749"/>
      <c r="AK18" s="749"/>
      <c r="AL18" s="749"/>
      <c r="AM18" s="749"/>
      <c r="AN18" s="63"/>
    </row>
    <row r="19" spans="3:40" ht="15" customHeight="1" x14ac:dyDescent="0.15">
      <c r="C19" s="748" t="s">
        <v>169</v>
      </c>
      <c r="D19" s="748"/>
      <c r="E19" s="1017" t="s">
        <v>115</v>
      </c>
      <c r="F19" s="1017"/>
      <c r="G19" s="1017"/>
      <c r="H19" s="1017"/>
      <c r="I19" s="1017"/>
      <c r="J19" s="1017"/>
      <c r="K19" s="1017"/>
      <c r="L19" s="1017"/>
      <c r="M19" s="1017"/>
      <c r="N19" s="1017"/>
      <c r="O19" s="1017"/>
      <c r="P19" s="1017"/>
      <c r="Q19" s="1017"/>
      <c r="R19" s="1017"/>
      <c r="S19" s="1017"/>
      <c r="T19" s="1017"/>
      <c r="U19" s="1017"/>
      <c r="V19" s="1017"/>
      <c r="W19" s="1017"/>
      <c r="X19" s="1017"/>
      <c r="Y19" s="1017"/>
      <c r="Z19" s="1017"/>
      <c r="AA19" s="1017"/>
      <c r="AB19" s="1017"/>
      <c r="AC19" s="1017"/>
      <c r="AD19" s="1017"/>
      <c r="AE19" s="1017"/>
      <c r="AF19" s="1017"/>
      <c r="AG19" s="1017"/>
      <c r="AH19" s="1017"/>
      <c r="AI19" s="1017"/>
      <c r="AJ19" s="1017"/>
      <c r="AK19" s="1017"/>
      <c r="AL19" s="1017"/>
      <c r="AM19" s="1017"/>
      <c r="AN19" s="63"/>
    </row>
    <row r="20" spans="3:40" ht="15" customHeight="1" x14ac:dyDescent="0.15">
      <c r="C20" s="748" t="s">
        <v>179</v>
      </c>
      <c r="D20" s="748"/>
      <c r="E20" s="1017" t="s">
        <v>85</v>
      </c>
      <c r="F20" s="1017"/>
      <c r="G20" s="1017"/>
      <c r="H20" s="1017"/>
      <c r="I20" s="1017"/>
      <c r="J20" s="1017"/>
      <c r="K20" s="1017"/>
      <c r="L20" s="1017"/>
      <c r="M20" s="1017"/>
      <c r="N20" s="1017"/>
      <c r="O20" s="1017"/>
      <c r="P20" s="1017"/>
      <c r="Q20" s="1017"/>
      <c r="R20" s="1017"/>
      <c r="S20" s="1017"/>
      <c r="T20" s="1017"/>
      <c r="U20" s="1017"/>
      <c r="V20" s="1017"/>
      <c r="W20" s="1017"/>
      <c r="X20" s="1017"/>
      <c r="Y20" s="1017"/>
      <c r="Z20" s="1017"/>
      <c r="AA20" s="1017"/>
      <c r="AB20" s="1017"/>
      <c r="AC20" s="1017"/>
      <c r="AD20" s="1017"/>
      <c r="AE20" s="1017"/>
      <c r="AF20" s="1017"/>
      <c r="AG20" s="1017"/>
      <c r="AH20" s="1017"/>
      <c r="AI20" s="1017"/>
      <c r="AJ20" s="1017"/>
      <c r="AK20" s="1017"/>
      <c r="AL20" s="1017"/>
      <c r="AM20" s="1017"/>
    </row>
    <row r="21" spans="3:40" ht="21" customHeight="1" x14ac:dyDescent="0.15">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row>
    <row r="22" spans="3:40" ht="21" customHeight="1" x14ac:dyDescent="0.15">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row>
    <row r="23" spans="3:40" ht="21" customHeight="1" x14ac:dyDescent="0.15">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row>
    <row r="24" spans="3:40" ht="21" customHeight="1" x14ac:dyDescent="0.15">
      <c r="C24" s="60"/>
      <c r="D24" s="60"/>
      <c r="E24" s="60"/>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row>
    <row r="25" spans="3:40" ht="21" customHeight="1" x14ac:dyDescent="0.15">
      <c r="C25" s="60"/>
      <c r="D25" s="60"/>
      <c r="E25" s="60"/>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row>
    <row r="26" spans="3:40" ht="21" customHeight="1" x14ac:dyDescent="0.15">
      <c r="C26" s="60"/>
      <c r="D26" s="60"/>
      <c r="E26" s="60"/>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row>
    <row r="27" spans="3:40" ht="21" customHeight="1" x14ac:dyDescent="0.15">
      <c r="C27" s="60"/>
      <c r="D27" s="60"/>
      <c r="E27" s="60"/>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row>
    <row r="28" spans="3:40" ht="21" customHeight="1" x14ac:dyDescent="0.15">
      <c r="C28" s="60"/>
      <c r="D28" s="60"/>
      <c r="E28" s="60"/>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row>
    <row r="29" spans="3:40" ht="21" customHeight="1" x14ac:dyDescent="0.15">
      <c r="C29" s="60"/>
      <c r="D29" s="60"/>
      <c r="E29" s="60"/>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row>
    <row r="30" spans="3:40" ht="21" customHeight="1" x14ac:dyDescent="0.15">
      <c r="C30" s="60"/>
      <c r="D30" s="60"/>
      <c r="E30" s="60"/>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row>
    <row r="31" spans="3:40" ht="21" customHeight="1" x14ac:dyDescent="0.15">
      <c r="C31" s="60"/>
      <c r="D31" s="60"/>
      <c r="E31" s="60"/>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row>
    <row r="32" spans="3:40" ht="6" customHeight="1" x14ac:dyDescent="0.15">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row>
    <row r="33" spans="1:40" ht="13.5" x14ac:dyDescent="0.15">
      <c r="C33" s="748"/>
      <c r="D33" s="748"/>
      <c r="E33" s="749"/>
      <c r="F33" s="749"/>
      <c r="G33" s="749"/>
      <c r="H33" s="749"/>
      <c r="I33" s="749"/>
      <c r="J33" s="749"/>
      <c r="K33" s="749"/>
      <c r="L33" s="749"/>
      <c r="M33" s="749"/>
      <c r="N33" s="749"/>
      <c r="O33" s="749"/>
      <c r="P33" s="749"/>
      <c r="Q33" s="749"/>
      <c r="R33" s="749"/>
      <c r="S33" s="749"/>
      <c r="T33" s="749"/>
      <c r="U33" s="749"/>
      <c r="V33" s="749"/>
      <c r="W33" s="749"/>
      <c r="X33" s="749"/>
      <c r="Y33" s="749"/>
      <c r="Z33" s="749"/>
      <c r="AA33" s="749"/>
      <c r="AB33" s="749"/>
      <c r="AC33" s="749"/>
      <c r="AD33" s="749"/>
      <c r="AE33" s="749"/>
      <c r="AF33" s="749"/>
      <c r="AG33" s="749"/>
      <c r="AH33" s="749"/>
      <c r="AI33" s="749"/>
      <c r="AJ33" s="749"/>
      <c r="AK33" s="749"/>
      <c r="AL33" s="749"/>
      <c r="AM33" s="749"/>
      <c r="AN33" s="63"/>
    </row>
    <row r="34" spans="1:40" ht="13.5" x14ac:dyDescent="0.15">
      <c r="C34" s="748"/>
      <c r="D34" s="748"/>
      <c r="E34" s="1017"/>
      <c r="F34" s="1017"/>
      <c r="G34" s="1017"/>
      <c r="H34" s="1017"/>
      <c r="I34" s="1017"/>
      <c r="J34" s="1017"/>
      <c r="K34" s="1017"/>
      <c r="L34" s="1017"/>
      <c r="M34" s="1017"/>
      <c r="N34" s="1017"/>
      <c r="O34" s="1017"/>
      <c r="P34" s="1017"/>
      <c r="Q34" s="1017"/>
      <c r="R34" s="1017"/>
      <c r="S34" s="1017"/>
      <c r="T34" s="1017"/>
      <c r="U34" s="1017"/>
      <c r="V34" s="1017"/>
      <c r="W34" s="1017"/>
      <c r="X34" s="1017"/>
      <c r="Y34" s="1017"/>
      <c r="Z34" s="1017"/>
      <c r="AA34" s="1017"/>
      <c r="AB34" s="1017"/>
      <c r="AC34" s="1017"/>
      <c r="AD34" s="1017"/>
      <c r="AE34" s="1017"/>
      <c r="AF34" s="1017"/>
      <c r="AG34" s="1017"/>
      <c r="AH34" s="1017"/>
      <c r="AI34" s="1017"/>
      <c r="AJ34" s="1017"/>
      <c r="AK34" s="1017"/>
      <c r="AL34" s="1017"/>
      <c r="AM34" s="1017"/>
      <c r="AN34" s="63"/>
    </row>
    <row r="42" spans="1:40" ht="21" customHeight="1" x14ac:dyDescent="0.15">
      <c r="A42" s="180" t="str">
        <f>IF(発注者入力シート!$H$16="","",IF(COUNTIF(A43:A82,"未入力")&gt;=1,"未入力あり(必要時)",IF(A45="不要","使用しない","")))</f>
        <v>使用しない</v>
      </c>
      <c r="AN42" s="59" t="s">
        <v>114</v>
      </c>
    </row>
    <row r="43" spans="1:40" ht="21" customHeight="1" x14ac:dyDescent="0.15">
      <c r="C43" s="740" t="s">
        <v>311</v>
      </c>
      <c r="D43" s="740"/>
      <c r="E43" s="740"/>
      <c r="F43" s="740"/>
      <c r="G43" s="740"/>
      <c r="H43" s="740"/>
      <c r="I43" s="740"/>
      <c r="J43" s="740"/>
      <c r="K43" s="740"/>
      <c r="L43" s="740"/>
      <c r="M43" s="740"/>
      <c r="N43" s="740"/>
      <c r="O43" s="740"/>
      <c r="P43" s="740"/>
      <c r="Q43" s="740"/>
      <c r="R43" s="740"/>
      <c r="S43" s="740"/>
      <c r="T43" s="740"/>
      <c r="U43" s="740"/>
      <c r="V43" s="740"/>
      <c r="W43" s="740"/>
      <c r="X43" s="740"/>
      <c r="Y43" s="740"/>
      <c r="Z43" s="740"/>
      <c r="AA43" s="740"/>
      <c r="AB43" s="740"/>
      <c r="AC43" s="740"/>
      <c r="AD43" s="740"/>
      <c r="AE43" s="740"/>
      <c r="AF43" s="740"/>
      <c r="AG43" s="740"/>
      <c r="AH43" s="740"/>
      <c r="AI43" s="740"/>
      <c r="AJ43" s="740"/>
      <c r="AK43" s="740"/>
      <c r="AL43" s="740"/>
      <c r="AM43" s="740"/>
    </row>
    <row r="44" spans="1:40" ht="21" customHeight="1" x14ac:dyDescent="0.15">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row>
    <row r="45" spans="1:40" ht="21" customHeight="1" x14ac:dyDescent="0.15">
      <c r="A45" s="58" t="str">
        <f>IF(AE45&lt;&gt;"",IF(AE45&lt;&gt;"","○","未入力"),"不要")</f>
        <v>不要</v>
      </c>
      <c r="C45" s="133"/>
      <c r="D45" s="133"/>
      <c r="E45" s="133"/>
      <c r="F45" s="133"/>
      <c r="G45" s="133"/>
      <c r="H45" s="133"/>
      <c r="I45" s="133"/>
      <c r="J45" s="133"/>
      <c r="K45" s="133"/>
      <c r="L45" s="133"/>
      <c r="M45" s="133"/>
      <c r="N45" s="133"/>
      <c r="O45" s="133"/>
      <c r="P45" s="133"/>
      <c r="Q45" s="133"/>
      <c r="R45" s="133"/>
      <c r="S45" s="133"/>
      <c r="T45" s="133"/>
      <c r="U45" s="133"/>
      <c r="V45" s="1038" t="s">
        <v>308</v>
      </c>
      <c r="W45" s="1038"/>
      <c r="X45" s="1038"/>
      <c r="Y45" s="1038"/>
      <c r="Z45" s="1038"/>
      <c r="AA45" s="1038"/>
      <c r="AB45" s="1038"/>
      <c r="AC45" s="1038"/>
      <c r="AD45" s="1038"/>
      <c r="AE45" s="1036" t="str">
        <f>IF('様式-6'!Q81="","",'様式-6'!Q81)</f>
        <v/>
      </c>
      <c r="AF45" s="1037"/>
      <c r="AG45" s="1037"/>
      <c r="AH45" s="1037"/>
      <c r="AI45" s="1037"/>
      <c r="AJ45" s="1037"/>
      <c r="AK45" s="1037"/>
      <c r="AL45" s="1037"/>
      <c r="AM45" s="1037"/>
    </row>
    <row r="47" spans="1:40" ht="21" customHeight="1" x14ac:dyDescent="0.15">
      <c r="A47" s="58" t="str">
        <f>IF(AE45="","不要","")</f>
        <v>不要</v>
      </c>
      <c r="C47" s="718"/>
      <c r="D47" s="718"/>
      <c r="E47" s="719" t="s">
        <v>47</v>
      </c>
      <c r="F47" s="720"/>
      <c r="G47" s="720"/>
      <c r="H47" s="720"/>
      <c r="I47" s="720"/>
      <c r="J47" s="720"/>
      <c r="K47" s="720"/>
      <c r="L47" s="720"/>
      <c r="M47" s="720"/>
      <c r="N47" s="720"/>
      <c r="O47" s="720"/>
      <c r="P47" s="720"/>
      <c r="Q47" s="720"/>
      <c r="R47" s="720"/>
      <c r="S47" s="720"/>
      <c r="T47" s="720"/>
      <c r="U47" s="720"/>
      <c r="V47" s="720"/>
      <c r="W47" s="720"/>
      <c r="X47" s="720"/>
      <c r="Y47" s="720"/>
      <c r="Z47" s="720"/>
      <c r="AA47" s="720"/>
      <c r="AB47" s="720"/>
      <c r="AC47" s="720"/>
      <c r="AD47" s="721"/>
      <c r="AE47" s="718" t="s">
        <v>86</v>
      </c>
      <c r="AF47" s="718"/>
      <c r="AG47" s="718"/>
      <c r="AH47" s="718"/>
      <c r="AI47" s="718"/>
      <c r="AJ47" s="718"/>
      <c r="AK47" s="718"/>
      <c r="AL47" s="718"/>
      <c r="AM47" s="718"/>
    </row>
    <row r="48" spans="1:40" ht="21" customHeight="1" x14ac:dyDescent="0.15">
      <c r="A48" s="58" t="str">
        <f>IF(AE45&lt;&gt;"",IF(AND(E48&lt;&gt;"",AE48&lt;&gt;""),"○","未入力"),"不要")</f>
        <v>不要</v>
      </c>
      <c r="C48" s="718">
        <v>1</v>
      </c>
      <c r="D48" s="718"/>
      <c r="E48" s="741"/>
      <c r="F48" s="1028"/>
      <c r="G48" s="1028"/>
      <c r="H48" s="1028"/>
      <c r="I48" s="1028"/>
      <c r="J48" s="1028"/>
      <c r="K48" s="1028"/>
      <c r="L48" s="1028"/>
      <c r="M48" s="1028"/>
      <c r="N48" s="1028"/>
      <c r="O48" s="1028"/>
      <c r="P48" s="1028"/>
      <c r="Q48" s="1028"/>
      <c r="R48" s="1028"/>
      <c r="S48" s="1028"/>
      <c r="T48" s="1028"/>
      <c r="U48" s="1028"/>
      <c r="V48" s="1028"/>
      <c r="W48" s="1028"/>
      <c r="X48" s="1028"/>
      <c r="Y48" s="1028"/>
      <c r="Z48" s="1028"/>
      <c r="AA48" s="1028"/>
      <c r="AB48" s="1028"/>
      <c r="AC48" s="1028"/>
      <c r="AD48" s="1029"/>
      <c r="AE48" s="722"/>
      <c r="AF48" s="1033"/>
      <c r="AG48" s="1033"/>
      <c r="AH48" s="1033"/>
      <c r="AI48" s="1033"/>
      <c r="AJ48" s="1033"/>
      <c r="AK48" s="1033"/>
      <c r="AL48" s="726" t="s">
        <v>87</v>
      </c>
      <c r="AM48" s="727"/>
    </row>
    <row r="49" spans="1:40" ht="21" customHeight="1" x14ac:dyDescent="0.15">
      <c r="C49" s="718"/>
      <c r="D49" s="718"/>
      <c r="E49" s="1030"/>
      <c r="F49" s="1031"/>
      <c r="G49" s="1031"/>
      <c r="H49" s="1031"/>
      <c r="I49" s="1031"/>
      <c r="J49" s="1031"/>
      <c r="K49" s="1031"/>
      <c r="L49" s="1031"/>
      <c r="M49" s="1031"/>
      <c r="N49" s="1031"/>
      <c r="O49" s="1031"/>
      <c r="P49" s="1031"/>
      <c r="Q49" s="1031"/>
      <c r="R49" s="1031"/>
      <c r="S49" s="1031"/>
      <c r="T49" s="1031"/>
      <c r="U49" s="1031"/>
      <c r="V49" s="1031"/>
      <c r="W49" s="1031"/>
      <c r="X49" s="1031"/>
      <c r="Y49" s="1031"/>
      <c r="Z49" s="1031"/>
      <c r="AA49" s="1031"/>
      <c r="AB49" s="1031"/>
      <c r="AC49" s="1031"/>
      <c r="AD49" s="1032"/>
      <c r="AE49" s="1034"/>
      <c r="AF49" s="1035"/>
      <c r="AG49" s="1035"/>
      <c r="AH49" s="1035"/>
      <c r="AI49" s="1035"/>
      <c r="AJ49" s="1035"/>
      <c r="AK49" s="1035"/>
      <c r="AL49" s="728"/>
      <c r="AM49" s="729"/>
    </row>
    <row r="50" spans="1:40" ht="21" customHeight="1" x14ac:dyDescent="0.15">
      <c r="A50" s="178" t="str">
        <f>IF(AE45&lt;&gt;"","","不要")</f>
        <v>不要</v>
      </c>
      <c r="C50" s="718">
        <v>2</v>
      </c>
      <c r="D50" s="718"/>
      <c r="E50" s="1018"/>
      <c r="F50" s="1019"/>
      <c r="G50" s="1019"/>
      <c r="H50" s="1019"/>
      <c r="I50" s="1019"/>
      <c r="J50" s="1019"/>
      <c r="K50" s="1019"/>
      <c r="L50" s="1019"/>
      <c r="M50" s="1019"/>
      <c r="N50" s="1019"/>
      <c r="O50" s="1019"/>
      <c r="P50" s="1019"/>
      <c r="Q50" s="1019"/>
      <c r="R50" s="1019"/>
      <c r="S50" s="1019"/>
      <c r="T50" s="1019"/>
      <c r="U50" s="1019"/>
      <c r="V50" s="1019"/>
      <c r="W50" s="1019"/>
      <c r="X50" s="1019"/>
      <c r="Y50" s="1019"/>
      <c r="Z50" s="1019"/>
      <c r="AA50" s="1019"/>
      <c r="AB50" s="1019"/>
      <c r="AC50" s="1019"/>
      <c r="AD50" s="1020"/>
      <c r="AE50" s="1024"/>
      <c r="AF50" s="1025"/>
      <c r="AG50" s="1025"/>
      <c r="AH50" s="1025"/>
      <c r="AI50" s="1025"/>
      <c r="AJ50" s="1025"/>
      <c r="AK50" s="1025"/>
      <c r="AL50" s="726" t="s">
        <v>87</v>
      </c>
      <c r="AM50" s="727"/>
    </row>
    <row r="51" spans="1:40" ht="21" customHeight="1" x14ac:dyDescent="0.15">
      <c r="A51" s="178"/>
      <c r="C51" s="718"/>
      <c r="D51" s="718"/>
      <c r="E51" s="1021"/>
      <c r="F51" s="1022"/>
      <c r="G51" s="1022"/>
      <c r="H51" s="1022"/>
      <c r="I51" s="1022"/>
      <c r="J51" s="1022"/>
      <c r="K51" s="1022"/>
      <c r="L51" s="1022"/>
      <c r="M51" s="1022"/>
      <c r="N51" s="1022"/>
      <c r="O51" s="1022"/>
      <c r="P51" s="1022"/>
      <c r="Q51" s="1022"/>
      <c r="R51" s="1022"/>
      <c r="S51" s="1022"/>
      <c r="T51" s="1022"/>
      <c r="U51" s="1022"/>
      <c r="V51" s="1022"/>
      <c r="W51" s="1022"/>
      <c r="X51" s="1022"/>
      <c r="Y51" s="1022"/>
      <c r="Z51" s="1022"/>
      <c r="AA51" s="1022"/>
      <c r="AB51" s="1022"/>
      <c r="AC51" s="1022"/>
      <c r="AD51" s="1023"/>
      <c r="AE51" s="1026"/>
      <c r="AF51" s="1027"/>
      <c r="AG51" s="1027"/>
      <c r="AH51" s="1027"/>
      <c r="AI51" s="1027"/>
      <c r="AJ51" s="1027"/>
      <c r="AK51" s="1027"/>
      <c r="AL51" s="728"/>
      <c r="AM51" s="729"/>
    </row>
    <row r="52" spans="1:40" ht="21" customHeight="1" x14ac:dyDescent="0.15">
      <c r="A52" s="58" t="str">
        <f>IF(AE45&lt;&gt;"","","不要")</f>
        <v>不要</v>
      </c>
      <c r="C52" s="718">
        <v>3</v>
      </c>
      <c r="D52" s="718"/>
      <c r="E52" s="1018"/>
      <c r="F52" s="1019"/>
      <c r="G52" s="1019"/>
      <c r="H52" s="1019"/>
      <c r="I52" s="1019"/>
      <c r="J52" s="1019"/>
      <c r="K52" s="1019"/>
      <c r="L52" s="1019"/>
      <c r="M52" s="1019"/>
      <c r="N52" s="1019"/>
      <c r="O52" s="1019"/>
      <c r="P52" s="1019"/>
      <c r="Q52" s="1019"/>
      <c r="R52" s="1019"/>
      <c r="S52" s="1019"/>
      <c r="T52" s="1019"/>
      <c r="U52" s="1019"/>
      <c r="V52" s="1019"/>
      <c r="W52" s="1019"/>
      <c r="X52" s="1019"/>
      <c r="Y52" s="1019"/>
      <c r="Z52" s="1019"/>
      <c r="AA52" s="1019"/>
      <c r="AB52" s="1019"/>
      <c r="AC52" s="1019"/>
      <c r="AD52" s="1020"/>
      <c r="AE52" s="1024"/>
      <c r="AF52" s="1025"/>
      <c r="AG52" s="1025"/>
      <c r="AH52" s="1025"/>
      <c r="AI52" s="1025"/>
      <c r="AJ52" s="1025"/>
      <c r="AK52" s="1025"/>
      <c r="AL52" s="726" t="s">
        <v>87</v>
      </c>
      <c r="AM52" s="727"/>
    </row>
    <row r="53" spans="1:40" ht="21" customHeight="1" x14ac:dyDescent="0.15">
      <c r="C53" s="718"/>
      <c r="D53" s="718"/>
      <c r="E53" s="1021"/>
      <c r="F53" s="1022"/>
      <c r="G53" s="1022"/>
      <c r="H53" s="1022"/>
      <c r="I53" s="1022"/>
      <c r="J53" s="1022"/>
      <c r="K53" s="1022"/>
      <c r="L53" s="1022"/>
      <c r="M53" s="1022"/>
      <c r="N53" s="1022"/>
      <c r="O53" s="1022"/>
      <c r="P53" s="1022"/>
      <c r="Q53" s="1022"/>
      <c r="R53" s="1022"/>
      <c r="S53" s="1022"/>
      <c r="T53" s="1022"/>
      <c r="U53" s="1022"/>
      <c r="V53" s="1022"/>
      <c r="W53" s="1022"/>
      <c r="X53" s="1022"/>
      <c r="Y53" s="1022"/>
      <c r="Z53" s="1022"/>
      <c r="AA53" s="1022"/>
      <c r="AB53" s="1022"/>
      <c r="AC53" s="1022"/>
      <c r="AD53" s="1023"/>
      <c r="AE53" s="1026"/>
      <c r="AF53" s="1027"/>
      <c r="AG53" s="1027"/>
      <c r="AH53" s="1027"/>
      <c r="AI53" s="1027"/>
      <c r="AJ53" s="1027"/>
      <c r="AK53" s="1027"/>
      <c r="AL53" s="728"/>
      <c r="AM53" s="729"/>
    </row>
    <row r="54" spans="1:40" ht="21" customHeight="1" x14ac:dyDescent="0.15">
      <c r="A54" s="58" t="str">
        <f>IF(AE45&lt;&gt;"","","不要")</f>
        <v>不要</v>
      </c>
      <c r="C54" s="718">
        <v>4</v>
      </c>
      <c r="D54" s="718"/>
      <c r="E54" s="1018"/>
      <c r="F54" s="1019"/>
      <c r="G54" s="1019"/>
      <c r="H54" s="1019"/>
      <c r="I54" s="1019"/>
      <c r="J54" s="1019"/>
      <c r="K54" s="1019"/>
      <c r="L54" s="1019"/>
      <c r="M54" s="1019"/>
      <c r="N54" s="1019"/>
      <c r="O54" s="1019"/>
      <c r="P54" s="1019"/>
      <c r="Q54" s="1019"/>
      <c r="R54" s="1019"/>
      <c r="S54" s="1019"/>
      <c r="T54" s="1019"/>
      <c r="U54" s="1019"/>
      <c r="V54" s="1019"/>
      <c r="W54" s="1019"/>
      <c r="X54" s="1019"/>
      <c r="Y54" s="1019"/>
      <c r="Z54" s="1019"/>
      <c r="AA54" s="1019"/>
      <c r="AB54" s="1019"/>
      <c r="AC54" s="1019"/>
      <c r="AD54" s="1020"/>
      <c r="AE54" s="1024"/>
      <c r="AF54" s="1025"/>
      <c r="AG54" s="1025"/>
      <c r="AH54" s="1025"/>
      <c r="AI54" s="1025"/>
      <c r="AJ54" s="1025"/>
      <c r="AK54" s="1025"/>
      <c r="AL54" s="726" t="s">
        <v>87</v>
      </c>
      <c r="AM54" s="727"/>
    </row>
    <row r="55" spans="1:40" ht="21" customHeight="1" x14ac:dyDescent="0.15">
      <c r="C55" s="718"/>
      <c r="D55" s="718"/>
      <c r="E55" s="1021"/>
      <c r="F55" s="1022"/>
      <c r="G55" s="1022"/>
      <c r="H55" s="1022"/>
      <c r="I55" s="1022"/>
      <c r="J55" s="1022"/>
      <c r="K55" s="1022"/>
      <c r="L55" s="1022"/>
      <c r="M55" s="1022"/>
      <c r="N55" s="1022"/>
      <c r="O55" s="1022"/>
      <c r="P55" s="1022"/>
      <c r="Q55" s="1022"/>
      <c r="R55" s="1022"/>
      <c r="S55" s="1022"/>
      <c r="T55" s="1022"/>
      <c r="U55" s="1022"/>
      <c r="V55" s="1022"/>
      <c r="W55" s="1022"/>
      <c r="X55" s="1022"/>
      <c r="Y55" s="1022"/>
      <c r="Z55" s="1022"/>
      <c r="AA55" s="1022"/>
      <c r="AB55" s="1022"/>
      <c r="AC55" s="1022"/>
      <c r="AD55" s="1023"/>
      <c r="AE55" s="1026"/>
      <c r="AF55" s="1027"/>
      <c r="AG55" s="1027"/>
      <c r="AH55" s="1027"/>
      <c r="AI55" s="1027"/>
      <c r="AJ55" s="1027"/>
      <c r="AK55" s="1027"/>
      <c r="AL55" s="728"/>
      <c r="AM55" s="729"/>
    </row>
    <row r="56" spans="1:40" ht="21" customHeight="1" x14ac:dyDescent="0.15">
      <c r="A56" s="58" t="str">
        <f>IF(AE45&lt;&gt;"","","不要")</f>
        <v>不要</v>
      </c>
      <c r="C56" s="718">
        <v>5</v>
      </c>
      <c r="D56" s="718"/>
      <c r="E56" s="1018"/>
      <c r="F56" s="1019"/>
      <c r="G56" s="1019"/>
      <c r="H56" s="1019"/>
      <c r="I56" s="1019"/>
      <c r="J56" s="1019"/>
      <c r="K56" s="1019"/>
      <c r="L56" s="1019"/>
      <c r="M56" s="1019"/>
      <c r="N56" s="1019"/>
      <c r="O56" s="1019"/>
      <c r="P56" s="1019"/>
      <c r="Q56" s="1019"/>
      <c r="R56" s="1019"/>
      <c r="S56" s="1019"/>
      <c r="T56" s="1019"/>
      <c r="U56" s="1019"/>
      <c r="V56" s="1019"/>
      <c r="W56" s="1019"/>
      <c r="X56" s="1019"/>
      <c r="Y56" s="1019"/>
      <c r="Z56" s="1019"/>
      <c r="AA56" s="1019"/>
      <c r="AB56" s="1019"/>
      <c r="AC56" s="1019"/>
      <c r="AD56" s="1020"/>
      <c r="AE56" s="1024"/>
      <c r="AF56" s="1025"/>
      <c r="AG56" s="1025"/>
      <c r="AH56" s="1025"/>
      <c r="AI56" s="1025"/>
      <c r="AJ56" s="1025"/>
      <c r="AK56" s="1025"/>
      <c r="AL56" s="726" t="s">
        <v>87</v>
      </c>
      <c r="AM56" s="727"/>
    </row>
    <row r="57" spans="1:40" ht="21" customHeight="1" x14ac:dyDescent="0.15">
      <c r="C57" s="718"/>
      <c r="D57" s="718"/>
      <c r="E57" s="1021"/>
      <c r="F57" s="1022"/>
      <c r="G57" s="1022"/>
      <c r="H57" s="1022"/>
      <c r="I57" s="1022"/>
      <c r="J57" s="1022"/>
      <c r="K57" s="1022"/>
      <c r="L57" s="1022"/>
      <c r="M57" s="1022"/>
      <c r="N57" s="1022"/>
      <c r="O57" s="1022"/>
      <c r="P57" s="1022"/>
      <c r="Q57" s="1022"/>
      <c r="R57" s="1022"/>
      <c r="S57" s="1022"/>
      <c r="T57" s="1022"/>
      <c r="U57" s="1022"/>
      <c r="V57" s="1022"/>
      <c r="W57" s="1022"/>
      <c r="X57" s="1022"/>
      <c r="Y57" s="1022"/>
      <c r="Z57" s="1022"/>
      <c r="AA57" s="1022"/>
      <c r="AB57" s="1022"/>
      <c r="AC57" s="1022"/>
      <c r="AD57" s="1023"/>
      <c r="AE57" s="1026"/>
      <c r="AF57" s="1027"/>
      <c r="AG57" s="1027"/>
      <c r="AH57" s="1027"/>
      <c r="AI57" s="1027"/>
      <c r="AJ57" s="1027"/>
      <c r="AK57" s="1027"/>
      <c r="AL57" s="728"/>
      <c r="AM57" s="729"/>
    </row>
    <row r="58" spans="1:40" ht="6" customHeight="1" x14ac:dyDescent="0.15">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c r="AJ58" s="62"/>
      <c r="AK58" s="62"/>
      <c r="AL58" s="62"/>
      <c r="AM58" s="62"/>
    </row>
    <row r="59" spans="1:40" ht="15" customHeight="1" x14ac:dyDescent="0.15">
      <c r="C59" s="748" t="s">
        <v>168</v>
      </c>
      <c r="D59" s="748"/>
      <c r="E59" s="749" t="s">
        <v>84</v>
      </c>
      <c r="F59" s="749"/>
      <c r="G59" s="749"/>
      <c r="H59" s="749"/>
      <c r="I59" s="749"/>
      <c r="J59" s="749"/>
      <c r="K59" s="749"/>
      <c r="L59" s="749"/>
      <c r="M59" s="749"/>
      <c r="N59" s="749"/>
      <c r="O59" s="749"/>
      <c r="P59" s="749"/>
      <c r="Q59" s="749"/>
      <c r="R59" s="749"/>
      <c r="S59" s="749"/>
      <c r="T59" s="749"/>
      <c r="U59" s="749"/>
      <c r="V59" s="749"/>
      <c r="W59" s="749"/>
      <c r="X59" s="749"/>
      <c r="Y59" s="749"/>
      <c r="Z59" s="749"/>
      <c r="AA59" s="749"/>
      <c r="AB59" s="749"/>
      <c r="AC59" s="749"/>
      <c r="AD59" s="749"/>
      <c r="AE59" s="749"/>
      <c r="AF59" s="749"/>
      <c r="AG59" s="749"/>
      <c r="AH59" s="749"/>
      <c r="AI59" s="749"/>
      <c r="AJ59" s="749"/>
      <c r="AK59" s="749"/>
      <c r="AL59" s="749"/>
      <c r="AM59" s="749"/>
      <c r="AN59" s="63"/>
    </row>
    <row r="60" spans="1:40" ht="15" customHeight="1" x14ac:dyDescent="0.15">
      <c r="C60" s="748" t="s">
        <v>169</v>
      </c>
      <c r="D60" s="748"/>
      <c r="E60" s="1017" t="s">
        <v>115</v>
      </c>
      <c r="F60" s="1017"/>
      <c r="G60" s="1017"/>
      <c r="H60" s="1017"/>
      <c r="I60" s="1017"/>
      <c r="J60" s="1017"/>
      <c r="K60" s="1017"/>
      <c r="L60" s="1017"/>
      <c r="M60" s="1017"/>
      <c r="N60" s="1017"/>
      <c r="O60" s="1017"/>
      <c r="P60" s="1017"/>
      <c r="Q60" s="1017"/>
      <c r="R60" s="1017"/>
      <c r="S60" s="1017"/>
      <c r="T60" s="1017"/>
      <c r="U60" s="1017"/>
      <c r="V60" s="1017"/>
      <c r="W60" s="1017"/>
      <c r="X60" s="1017"/>
      <c r="Y60" s="1017"/>
      <c r="Z60" s="1017"/>
      <c r="AA60" s="1017"/>
      <c r="AB60" s="1017"/>
      <c r="AC60" s="1017"/>
      <c r="AD60" s="1017"/>
      <c r="AE60" s="1017"/>
      <c r="AF60" s="1017"/>
      <c r="AG60" s="1017"/>
      <c r="AH60" s="1017"/>
      <c r="AI60" s="1017"/>
      <c r="AJ60" s="1017"/>
      <c r="AK60" s="1017"/>
      <c r="AL60" s="1017"/>
      <c r="AM60" s="1017"/>
      <c r="AN60" s="63"/>
    </row>
    <row r="61" spans="1:40" ht="15" customHeight="1" x14ac:dyDescent="0.15">
      <c r="C61" s="748" t="s">
        <v>170</v>
      </c>
      <c r="D61" s="748"/>
      <c r="E61" s="1017" t="s">
        <v>85</v>
      </c>
      <c r="F61" s="1017"/>
      <c r="G61" s="1017"/>
      <c r="H61" s="1017"/>
      <c r="I61" s="1017"/>
      <c r="J61" s="1017"/>
      <c r="K61" s="1017"/>
      <c r="L61" s="1017"/>
      <c r="M61" s="1017"/>
      <c r="N61" s="1017"/>
      <c r="O61" s="1017"/>
      <c r="P61" s="1017"/>
      <c r="Q61" s="1017"/>
      <c r="R61" s="1017"/>
      <c r="S61" s="1017"/>
      <c r="T61" s="1017"/>
      <c r="U61" s="1017"/>
      <c r="V61" s="1017"/>
      <c r="W61" s="1017"/>
      <c r="X61" s="1017"/>
      <c r="Y61" s="1017"/>
      <c r="Z61" s="1017"/>
      <c r="AA61" s="1017"/>
      <c r="AB61" s="1017"/>
      <c r="AC61" s="1017"/>
      <c r="AD61" s="1017"/>
      <c r="AE61" s="1017"/>
      <c r="AF61" s="1017"/>
      <c r="AG61" s="1017"/>
      <c r="AH61" s="1017"/>
      <c r="AI61" s="1017"/>
      <c r="AJ61" s="1017"/>
      <c r="AK61" s="1017"/>
      <c r="AL61" s="1017"/>
      <c r="AM61" s="1017"/>
    </row>
    <row r="62" spans="1:40" ht="21" customHeight="1" x14ac:dyDescent="0.15">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row>
    <row r="63" spans="1:40" ht="21" customHeight="1" x14ac:dyDescent="0.15">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row>
    <row r="64" spans="1:40" ht="21" customHeight="1" x14ac:dyDescent="0.15">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row>
    <row r="65" spans="1:40" ht="21" customHeight="1" x14ac:dyDescent="0.15">
      <c r="C65" s="60"/>
      <c r="D65" s="60"/>
      <c r="E65" s="60"/>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row>
    <row r="66" spans="1:40" ht="21" customHeight="1" x14ac:dyDescent="0.15">
      <c r="C66" s="60"/>
      <c r="D66" s="60"/>
      <c r="E66" s="60"/>
      <c r="F66" s="61"/>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row>
    <row r="67" spans="1:40" ht="21" customHeight="1" x14ac:dyDescent="0.15">
      <c r="C67" s="60"/>
      <c r="D67" s="60"/>
      <c r="E67" s="60"/>
      <c r="F67" s="61"/>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row>
    <row r="68" spans="1:40" ht="21" customHeight="1" x14ac:dyDescent="0.15">
      <c r="C68" s="60"/>
      <c r="D68" s="60"/>
      <c r="E68" s="60"/>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row>
    <row r="69" spans="1:40" ht="21" customHeight="1" x14ac:dyDescent="0.15">
      <c r="C69" s="60"/>
      <c r="D69" s="60"/>
      <c r="E69" s="60"/>
      <c r="F69" s="61"/>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row>
    <row r="70" spans="1:40" ht="21" customHeight="1" x14ac:dyDescent="0.15">
      <c r="C70" s="60"/>
      <c r="D70" s="60"/>
      <c r="E70" s="60"/>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row>
    <row r="71" spans="1:40" ht="21" customHeight="1" x14ac:dyDescent="0.15">
      <c r="C71" s="60"/>
      <c r="D71" s="60"/>
      <c r="E71" s="60"/>
      <c r="F71" s="61"/>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row>
    <row r="72" spans="1:40" ht="21" customHeight="1" x14ac:dyDescent="0.15">
      <c r="C72" s="60"/>
      <c r="D72" s="60"/>
      <c r="E72" s="60"/>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row>
    <row r="73" spans="1:40" ht="6" customHeight="1" x14ac:dyDescent="0.15">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row>
    <row r="74" spans="1:40" ht="13.5" x14ac:dyDescent="0.15">
      <c r="C74" s="748"/>
      <c r="D74" s="748"/>
      <c r="E74" s="749"/>
      <c r="F74" s="749"/>
      <c r="G74" s="749"/>
      <c r="H74" s="749"/>
      <c r="I74" s="749"/>
      <c r="J74" s="749"/>
      <c r="K74" s="749"/>
      <c r="L74" s="749"/>
      <c r="M74" s="749"/>
      <c r="N74" s="749"/>
      <c r="O74" s="749"/>
      <c r="P74" s="749"/>
      <c r="Q74" s="749"/>
      <c r="R74" s="749"/>
      <c r="S74" s="749"/>
      <c r="T74" s="749"/>
      <c r="U74" s="749"/>
      <c r="V74" s="749"/>
      <c r="W74" s="749"/>
      <c r="X74" s="749"/>
      <c r="Y74" s="749"/>
      <c r="Z74" s="749"/>
      <c r="AA74" s="749"/>
      <c r="AB74" s="749"/>
      <c r="AC74" s="749"/>
      <c r="AD74" s="749"/>
      <c r="AE74" s="749"/>
      <c r="AF74" s="749"/>
      <c r="AG74" s="749"/>
      <c r="AH74" s="749"/>
      <c r="AI74" s="749"/>
      <c r="AJ74" s="749"/>
      <c r="AK74" s="749"/>
      <c r="AL74" s="749"/>
      <c r="AM74" s="749"/>
      <c r="AN74" s="63"/>
    </row>
    <row r="75" spans="1:40" ht="13.5" x14ac:dyDescent="0.15">
      <c r="C75" s="748"/>
      <c r="D75" s="748"/>
      <c r="E75" s="1017"/>
      <c r="F75" s="1017"/>
      <c r="G75" s="1017"/>
      <c r="H75" s="1017"/>
      <c r="I75" s="1017"/>
      <c r="J75" s="1017"/>
      <c r="K75" s="1017"/>
      <c r="L75" s="1017"/>
      <c r="M75" s="1017"/>
      <c r="N75" s="1017"/>
      <c r="O75" s="1017"/>
      <c r="P75" s="1017"/>
      <c r="Q75" s="1017"/>
      <c r="R75" s="1017"/>
      <c r="S75" s="1017"/>
      <c r="T75" s="1017"/>
      <c r="U75" s="1017"/>
      <c r="V75" s="1017"/>
      <c r="W75" s="1017"/>
      <c r="X75" s="1017"/>
      <c r="Y75" s="1017"/>
      <c r="Z75" s="1017"/>
      <c r="AA75" s="1017"/>
      <c r="AB75" s="1017"/>
      <c r="AC75" s="1017"/>
      <c r="AD75" s="1017"/>
      <c r="AE75" s="1017"/>
      <c r="AF75" s="1017"/>
      <c r="AG75" s="1017"/>
      <c r="AH75" s="1017"/>
      <c r="AI75" s="1017"/>
      <c r="AJ75" s="1017"/>
      <c r="AK75" s="1017"/>
      <c r="AL75" s="1017"/>
      <c r="AM75" s="1017"/>
      <c r="AN75" s="63"/>
    </row>
    <row r="78" spans="1:40" ht="21" customHeight="1" x14ac:dyDescent="0.15">
      <c r="A78" s="176"/>
    </row>
    <row r="81" spans="1:40" ht="21" customHeight="1" x14ac:dyDescent="0.15">
      <c r="A81" s="177"/>
    </row>
    <row r="83" spans="1:40" ht="21" customHeight="1" x14ac:dyDescent="0.15">
      <c r="A83" s="180" t="str">
        <f>IF(発注者入力シート!$H$16="","",IF(COUNTIF(A84:A123,"未入力")&gt;=1,"未入力あり(必要時)",IF(A86="不要","使用しない","")))</f>
        <v>使用しない</v>
      </c>
      <c r="AN83" s="59" t="s">
        <v>114</v>
      </c>
    </row>
    <row r="84" spans="1:40" ht="21" customHeight="1" x14ac:dyDescent="0.15">
      <c r="C84" s="740" t="s">
        <v>311</v>
      </c>
      <c r="D84" s="740"/>
      <c r="E84" s="740"/>
      <c r="F84" s="740"/>
      <c r="G84" s="740"/>
      <c r="H84" s="740"/>
      <c r="I84" s="740"/>
      <c r="J84" s="740"/>
      <c r="K84" s="740"/>
      <c r="L84" s="740"/>
      <c r="M84" s="740"/>
      <c r="N84" s="740"/>
      <c r="O84" s="740"/>
      <c r="P84" s="740"/>
      <c r="Q84" s="740"/>
      <c r="R84" s="740"/>
      <c r="S84" s="740"/>
      <c r="T84" s="740"/>
      <c r="U84" s="740"/>
      <c r="V84" s="740"/>
      <c r="W84" s="740"/>
      <c r="X84" s="740"/>
      <c r="Y84" s="740"/>
      <c r="Z84" s="740"/>
      <c r="AA84" s="740"/>
      <c r="AB84" s="740"/>
      <c r="AC84" s="740"/>
      <c r="AD84" s="740"/>
      <c r="AE84" s="740"/>
      <c r="AF84" s="740"/>
      <c r="AG84" s="740"/>
      <c r="AH84" s="740"/>
      <c r="AI84" s="740"/>
      <c r="AJ84" s="740"/>
      <c r="AK84" s="740"/>
      <c r="AL84" s="740"/>
      <c r="AM84" s="740"/>
    </row>
    <row r="85" spans="1:40" ht="21" customHeight="1" x14ac:dyDescent="0.15">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row>
    <row r="86" spans="1:40" ht="21" customHeight="1" x14ac:dyDescent="0.15">
      <c r="A86" s="58" t="str">
        <f>IF(AE86&lt;&gt;"",IF(AE86&lt;&gt;"","○","未入力"),"不要")</f>
        <v>不要</v>
      </c>
      <c r="C86" s="133"/>
      <c r="D86" s="133"/>
      <c r="E86" s="133"/>
      <c r="F86" s="133"/>
      <c r="G86" s="133"/>
      <c r="H86" s="133"/>
      <c r="I86" s="133"/>
      <c r="J86" s="133"/>
      <c r="K86" s="133"/>
      <c r="L86" s="133"/>
      <c r="M86" s="133"/>
      <c r="N86" s="133"/>
      <c r="O86" s="133"/>
      <c r="P86" s="133"/>
      <c r="Q86" s="133"/>
      <c r="R86" s="133"/>
      <c r="S86" s="133"/>
      <c r="T86" s="133"/>
      <c r="U86" s="133"/>
      <c r="V86" s="1038" t="s">
        <v>308</v>
      </c>
      <c r="W86" s="1038"/>
      <c r="X86" s="1038"/>
      <c r="Y86" s="1038"/>
      <c r="Z86" s="1038"/>
      <c r="AA86" s="1038"/>
      <c r="AB86" s="1038"/>
      <c r="AC86" s="1038"/>
      <c r="AD86" s="1038"/>
      <c r="AE86" s="1036" t="str">
        <f>IF('様式-6'!Q122="","",'様式-6'!Q122)</f>
        <v/>
      </c>
      <c r="AF86" s="1037"/>
      <c r="AG86" s="1037"/>
      <c r="AH86" s="1037"/>
      <c r="AI86" s="1037"/>
      <c r="AJ86" s="1037"/>
      <c r="AK86" s="1037"/>
      <c r="AL86" s="1037"/>
      <c r="AM86" s="1037"/>
    </row>
    <row r="88" spans="1:40" ht="21" customHeight="1" x14ac:dyDescent="0.15">
      <c r="A88" s="58" t="str">
        <f>IF(AE86="","不要","")</f>
        <v>不要</v>
      </c>
      <c r="C88" s="718"/>
      <c r="D88" s="718"/>
      <c r="E88" s="719" t="s">
        <v>47</v>
      </c>
      <c r="F88" s="720"/>
      <c r="G88" s="720"/>
      <c r="H88" s="720"/>
      <c r="I88" s="720"/>
      <c r="J88" s="720"/>
      <c r="K88" s="720"/>
      <c r="L88" s="720"/>
      <c r="M88" s="720"/>
      <c r="N88" s="720"/>
      <c r="O88" s="720"/>
      <c r="P88" s="720"/>
      <c r="Q88" s="720"/>
      <c r="R88" s="720"/>
      <c r="S88" s="720"/>
      <c r="T88" s="720"/>
      <c r="U88" s="720"/>
      <c r="V88" s="720"/>
      <c r="W88" s="720"/>
      <c r="X88" s="720"/>
      <c r="Y88" s="720"/>
      <c r="Z88" s="720"/>
      <c r="AA88" s="720"/>
      <c r="AB88" s="720"/>
      <c r="AC88" s="720"/>
      <c r="AD88" s="721"/>
      <c r="AE88" s="718" t="s">
        <v>86</v>
      </c>
      <c r="AF88" s="718"/>
      <c r="AG88" s="718"/>
      <c r="AH88" s="718"/>
      <c r="AI88" s="718"/>
      <c r="AJ88" s="718"/>
      <c r="AK88" s="718"/>
      <c r="AL88" s="718"/>
      <c r="AM88" s="718"/>
    </row>
    <row r="89" spans="1:40" ht="21" customHeight="1" x14ac:dyDescent="0.15">
      <c r="A89" s="58" t="str">
        <f>IF(AE86&lt;&gt;"",IF(AND(E89&lt;&gt;"",AE89&lt;&gt;""),"○","未入力"),"不要")</f>
        <v>不要</v>
      </c>
      <c r="C89" s="718">
        <v>1</v>
      </c>
      <c r="D89" s="718"/>
      <c r="E89" s="741"/>
      <c r="F89" s="1028"/>
      <c r="G89" s="1028"/>
      <c r="H89" s="1028"/>
      <c r="I89" s="1028"/>
      <c r="J89" s="1028"/>
      <c r="K89" s="1028"/>
      <c r="L89" s="1028"/>
      <c r="M89" s="1028"/>
      <c r="N89" s="1028"/>
      <c r="O89" s="1028"/>
      <c r="P89" s="1028"/>
      <c r="Q89" s="1028"/>
      <c r="R89" s="1028"/>
      <c r="S89" s="1028"/>
      <c r="T89" s="1028"/>
      <c r="U89" s="1028"/>
      <c r="V89" s="1028"/>
      <c r="W89" s="1028"/>
      <c r="X89" s="1028"/>
      <c r="Y89" s="1028"/>
      <c r="Z89" s="1028"/>
      <c r="AA89" s="1028"/>
      <c r="AB89" s="1028"/>
      <c r="AC89" s="1028"/>
      <c r="AD89" s="1029"/>
      <c r="AE89" s="722"/>
      <c r="AF89" s="1033"/>
      <c r="AG89" s="1033"/>
      <c r="AH89" s="1033"/>
      <c r="AI89" s="1033"/>
      <c r="AJ89" s="1033"/>
      <c r="AK89" s="1033"/>
      <c r="AL89" s="726" t="s">
        <v>87</v>
      </c>
      <c r="AM89" s="727"/>
    </row>
    <row r="90" spans="1:40" ht="21" customHeight="1" x14ac:dyDescent="0.15">
      <c r="C90" s="718"/>
      <c r="D90" s="718"/>
      <c r="E90" s="1030"/>
      <c r="F90" s="1031"/>
      <c r="G90" s="1031"/>
      <c r="H90" s="1031"/>
      <c r="I90" s="1031"/>
      <c r="J90" s="1031"/>
      <c r="K90" s="1031"/>
      <c r="L90" s="1031"/>
      <c r="M90" s="1031"/>
      <c r="N90" s="1031"/>
      <c r="O90" s="1031"/>
      <c r="P90" s="1031"/>
      <c r="Q90" s="1031"/>
      <c r="R90" s="1031"/>
      <c r="S90" s="1031"/>
      <c r="T90" s="1031"/>
      <c r="U90" s="1031"/>
      <c r="V90" s="1031"/>
      <c r="W90" s="1031"/>
      <c r="X90" s="1031"/>
      <c r="Y90" s="1031"/>
      <c r="Z90" s="1031"/>
      <c r="AA90" s="1031"/>
      <c r="AB90" s="1031"/>
      <c r="AC90" s="1031"/>
      <c r="AD90" s="1032"/>
      <c r="AE90" s="1034"/>
      <c r="AF90" s="1035"/>
      <c r="AG90" s="1035"/>
      <c r="AH90" s="1035"/>
      <c r="AI90" s="1035"/>
      <c r="AJ90" s="1035"/>
      <c r="AK90" s="1035"/>
      <c r="AL90" s="728"/>
      <c r="AM90" s="729"/>
    </row>
    <row r="91" spans="1:40" ht="21" customHeight="1" x14ac:dyDescent="0.15">
      <c r="A91" s="178" t="str">
        <f>IF(AE86&lt;&gt;"","","不要")</f>
        <v>不要</v>
      </c>
      <c r="C91" s="718">
        <v>2</v>
      </c>
      <c r="D91" s="718"/>
      <c r="E91" s="1018"/>
      <c r="F91" s="1019"/>
      <c r="G91" s="1019"/>
      <c r="H91" s="1019"/>
      <c r="I91" s="1019"/>
      <c r="J91" s="1019"/>
      <c r="K91" s="1019"/>
      <c r="L91" s="1019"/>
      <c r="M91" s="1019"/>
      <c r="N91" s="1019"/>
      <c r="O91" s="1019"/>
      <c r="P91" s="1019"/>
      <c r="Q91" s="1019"/>
      <c r="R91" s="1019"/>
      <c r="S91" s="1019"/>
      <c r="T91" s="1019"/>
      <c r="U91" s="1019"/>
      <c r="V91" s="1019"/>
      <c r="W91" s="1019"/>
      <c r="X91" s="1019"/>
      <c r="Y91" s="1019"/>
      <c r="Z91" s="1019"/>
      <c r="AA91" s="1019"/>
      <c r="AB91" s="1019"/>
      <c r="AC91" s="1019"/>
      <c r="AD91" s="1020"/>
      <c r="AE91" s="1024"/>
      <c r="AF91" s="1025"/>
      <c r="AG91" s="1025"/>
      <c r="AH91" s="1025"/>
      <c r="AI91" s="1025"/>
      <c r="AJ91" s="1025"/>
      <c r="AK91" s="1025"/>
      <c r="AL91" s="726" t="s">
        <v>87</v>
      </c>
      <c r="AM91" s="727"/>
    </row>
    <row r="92" spans="1:40" ht="21" customHeight="1" x14ac:dyDescent="0.15">
      <c r="A92" s="178"/>
      <c r="C92" s="718"/>
      <c r="D92" s="718"/>
      <c r="E92" s="1021"/>
      <c r="F92" s="1022"/>
      <c r="G92" s="1022"/>
      <c r="H92" s="1022"/>
      <c r="I92" s="1022"/>
      <c r="J92" s="1022"/>
      <c r="K92" s="1022"/>
      <c r="L92" s="1022"/>
      <c r="M92" s="1022"/>
      <c r="N92" s="1022"/>
      <c r="O92" s="1022"/>
      <c r="P92" s="1022"/>
      <c r="Q92" s="1022"/>
      <c r="R92" s="1022"/>
      <c r="S92" s="1022"/>
      <c r="T92" s="1022"/>
      <c r="U92" s="1022"/>
      <c r="V92" s="1022"/>
      <c r="W92" s="1022"/>
      <c r="X92" s="1022"/>
      <c r="Y92" s="1022"/>
      <c r="Z92" s="1022"/>
      <c r="AA92" s="1022"/>
      <c r="AB92" s="1022"/>
      <c r="AC92" s="1022"/>
      <c r="AD92" s="1023"/>
      <c r="AE92" s="1026"/>
      <c r="AF92" s="1027"/>
      <c r="AG92" s="1027"/>
      <c r="AH92" s="1027"/>
      <c r="AI92" s="1027"/>
      <c r="AJ92" s="1027"/>
      <c r="AK92" s="1027"/>
      <c r="AL92" s="728"/>
      <c r="AM92" s="729"/>
    </row>
    <row r="93" spans="1:40" ht="21" customHeight="1" x14ac:dyDescent="0.15">
      <c r="A93" s="58" t="str">
        <f>IF(AE86&lt;&gt;"","","不要")</f>
        <v>不要</v>
      </c>
      <c r="C93" s="718">
        <v>3</v>
      </c>
      <c r="D93" s="718"/>
      <c r="E93" s="1018"/>
      <c r="F93" s="1019"/>
      <c r="G93" s="1019"/>
      <c r="H93" s="1019"/>
      <c r="I93" s="1019"/>
      <c r="J93" s="1019"/>
      <c r="K93" s="1019"/>
      <c r="L93" s="1019"/>
      <c r="M93" s="1019"/>
      <c r="N93" s="1019"/>
      <c r="O93" s="1019"/>
      <c r="P93" s="1019"/>
      <c r="Q93" s="1019"/>
      <c r="R93" s="1019"/>
      <c r="S93" s="1019"/>
      <c r="T93" s="1019"/>
      <c r="U93" s="1019"/>
      <c r="V93" s="1019"/>
      <c r="W93" s="1019"/>
      <c r="X93" s="1019"/>
      <c r="Y93" s="1019"/>
      <c r="Z93" s="1019"/>
      <c r="AA93" s="1019"/>
      <c r="AB93" s="1019"/>
      <c r="AC93" s="1019"/>
      <c r="AD93" s="1020"/>
      <c r="AE93" s="1024"/>
      <c r="AF93" s="1025"/>
      <c r="AG93" s="1025"/>
      <c r="AH93" s="1025"/>
      <c r="AI93" s="1025"/>
      <c r="AJ93" s="1025"/>
      <c r="AK93" s="1025"/>
      <c r="AL93" s="726" t="s">
        <v>87</v>
      </c>
      <c r="AM93" s="727"/>
    </row>
    <row r="94" spans="1:40" ht="21" customHeight="1" x14ac:dyDescent="0.15">
      <c r="C94" s="718"/>
      <c r="D94" s="718"/>
      <c r="E94" s="1021"/>
      <c r="F94" s="1022"/>
      <c r="G94" s="1022"/>
      <c r="H94" s="1022"/>
      <c r="I94" s="1022"/>
      <c r="J94" s="1022"/>
      <c r="K94" s="1022"/>
      <c r="L94" s="1022"/>
      <c r="M94" s="1022"/>
      <c r="N94" s="1022"/>
      <c r="O94" s="1022"/>
      <c r="P94" s="1022"/>
      <c r="Q94" s="1022"/>
      <c r="R94" s="1022"/>
      <c r="S94" s="1022"/>
      <c r="T94" s="1022"/>
      <c r="U94" s="1022"/>
      <c r="V94" s="1022"/>
      <c r="W94" s="1022"/>
      <c r="X94" s="1022"/>
      <c r="Y94" s="1022"/>
      <c r="Z94" s="1022"/>
      <c r="AA94" s="1022"/>
      <c r="AB94" s="1022"/>
      <c r="AC94" s="1022"/>
      <c r="AD94" s="1023"/>
      <c r="AE94" s="1026"/>
      <c r="AF94" s="1027"/>
      <c r="AG94" s="1027"/>
      <c r="AH94" s="1027"/>
      <c r="AI94" s="1027"/>
      <c r="AJ94" s="1027"/>
      <c r="AK94" s="1027"/>
      <c r="AL94" s="728"/>
      <c r="AM94" s="729"/>
    </row>
    <row r="95" spans="1:40" ht="21" customHeight="1" x14ac:dyDescent="0.15">
      <c r="A95" s="58" t="str">
        <f>IF(AE86&lt;&gt;"","","不要")</f>
        <v>不要</v>
      </c>
      <c r="C95" s="718">
        <v>4</v>
      </c>
      <c r="D95" s="718"/>
      <c r="E95" s="1018"/>
      <c r="F95" s="1019"/>
      <c r="G95" s="1019"/>
      <c r="H95" s="1019"/>
      <c r="I95" s="1019"/>
      <c r="J95" s="1019"/>
      <c r="K95" s="1019"/>
      <c r="L95" s="1019"/>
      <c r="M95" s="1019"/>
      <c r="N95" s="1019"/>
      <c r="O95" s="1019"/>
      <c r="P95" s="1019"/>
      <c r="Q95" s="1019"/>
      <c r="R95" s="1019"/>
      <c r="S95" s="1019"/>
      <c r="T95" s="1019"/>
      <c r="U95" s="1019"/>
      <c r="V95" s="1019"/>
      <c r="W95" s="1019"/>
      <c r="X95" s="1019"/>
      <c r="Y95" s="1019"/>
      <c r="Z95" s="1019"/>
      <c r="AA95" s="1019"/>
      <c r="AB95" s="1019"/>
      <c r="AC95" s="1019"/>
      <c r="AD95" s="1020"/>
      <c r="AE95" s="1024"/>
      <c r="AF95" s="1025"/>
      <c r="AG95" s="1025"/>
      <c r="AH95" s="1025"/>
      <c r="AI95" s="1025"/>
      <c r="AJ95" s="1025"/>
      <c r="AK95" s="1025"/>
      <c r="AL95" s="726" t="s">
        <v>87</v>
      </c>
      <c r="AM95" s="727"/>
    </row>
    <row r="96" spans="1:40" ht="21" customHeight="1" x14ac:dyDescent="0.15">
      <c r="C96" s="718"/>
      <c r="D96" s="718"/>
      <c r="E96" s="1021"/>
      <c r="F96" s="1022"/>
      <c r="G96" s="1022"/>
      <c r="H96" s="1022"/>
      <c r="I96" s="1022"/>
      <c r="J96" s="1022"/>
      <c r="K96" s="1022"/>
      <c r="L96" s="1022"/>
      <c r="M96" s="1022"/>
      <c r="N96" s="1022"/>
      <c r="O96" s="1022"/>
      <c r="P96" s="1022"/>
      <c r="Q96" s="1022"/>
      <c r="R96" s="1022"/>
      <c r="S96" s="1022"/>
      <c r="T96" s="1022"/>
      <c r="U96" s="1022"/>
      <c r="V96" s="1022"/>
      <c r="W96" s="1022"/>
      <c r="X96" s="1022"/>
      <c r="Y96" s="1022"/>
      <c r="Z96" s="1022"/>
      <c r="AA96" s="1022"/>
      <c r="AB96" s="1022"/>
      <c r="AC96" s="1022"/>
      <c r="AD96" s="1023"/>
      <c r="AE96" s="1026"/>
      <c r="AF96" s="1027"/>
      <c r="AG96" s="1027"/>
      <c r="AH96" s="1027"/>
      <c r="AI96" s="1027"/>
      <c r="AJ96" s="1027"/>
      <c r="AK96" s="1027"/>
      <c r="AL96" s="728"/>
      <c r="AM96" s="729"/>
    </row>
    <row r="97" spans="1:40" ht="21" customHeight="1" x14ac:dyDescent="0.15">
      <c r="A97" s="58" t="str">
        <f>IF(AE86&lt;&gt;"","","不要")</f>
        <v>不要</v>
      </c>
      <c r="C97" s="718">
        <v>5</v>
      </c>
      <c r="D97" s="718"/>
      <c r="E97" s="1018"/>
      <c r="F97" s="1019"/>
      <c r="G97" s="1019"/>
      <c r="H97" s="1019"/>
      <c r="I97" s="1019"/>
      <c r="J97" s="1019"/>
      <c r="K97" s="1019"/>
      <c r="L97" s="1019"/>
      <c r="M97" s="1019"/>
      <c r="N97" s="1019"/>
      <c r="O97" s="1019"/>
      <c r="P97" s="1019"/>
      <c r="Q97" s="1019"/>
      <c r="R97" s="1019"/>
      <c r="S97" s="1019"/>
      <c r="T97" s="1019"/>
      <c r="U97" s="1019"/>
      <c r="V97" s="1019"/>
      <c r="W97" s="1019"/>
      <c r="X97" s="1019"/>
      <c r="Y97" s="1019"/>
      <c r="Z97" s="1019"/>
      <c r="AA97" s="1019"/>
      <c r="AB97" s="1019"/>
      <c r="AC97" s="1019"/>
      <c r="AD97" s="1020"/>
      <c r="AE97" s="1024"/>
      <c r="AF97" s="1025"/>
      <c r="AG97" s="1025"/>
      <c r="AH97" s="1025"/>
      <c r="AI97" s="1025"/>
      <c r="AJ97" s="1025"/>
      <c r="AK97" s="1025"/>
      <c r="AL97" s="726" t="s">
        <v>87</v>
      </c>
      <c r="AM97" s="727"/>
    </row>
    <row r="98" spans="1:40" ht="21" customHeight="1" x14ac:dyDescent="0.15">
      <c r="C98" s="718"/>
      <c r="D98" s="718"/>
      <c r="E98" s="1021"/>
      <c r="F98" s="1022"/>
      <c r="G98" s="1022"/>
      <c r="H98" s="1022"/>
      <c r="I98" s="1022"/>
      <c r="J98" s="1022"/>
      <c r="K98" s="1022"/>
      <c r="L98" s="1022"/>
      <c r="M98" s="1022"/>
      <c r="N98" s="1022"/>
      <c r="O98" s="1022"/>
      <c r="P98" s="1022"/>
      <c r="Q98" s="1022"/>
      <c r="R98" s="1022"/>
      <c r="S98" s="1022"/>
      <c r="T98" s="1022"/>
      <c r="U98" s="1022"/>
      <c r="V98" s="1022"/>
      <c r="W98" s="1022"/>
      <c r="X98" s="1022"/>
      <c r="Y98" s="1022"/>
      <c r="Z98" s="1022"/>
      <c r="AA98" s="1022"/>
      <c r="AB98" s="1022"/>
      <c r="AC98" s="1022"/>
      <c r="AD98" s="1023"/>
      <c r="AE98" s="1026"/>
      <c r="AF98" s="1027"/>
      <c r="AG98" s="1027"/>
      <c r="AH98" s="1027"/>
      <c r="AI98" s="1027"/>
      <c r="AJ98" s="1027"/>
      <c r="AK98" s="1027"/>
      <c r="AL98" s="728"/>
      <c r="AM98" s="729"/>
    </row>
    <row r="99" spans="1:40" ht="6" customHeight="1" x14ac:dyDescent="0.15">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c r="AH99" s="62"/>
      <c r="AI99" s="62"/>
      <c r="AJ99" s="62"/>
      <c r="AK99" s="62"/>
      <c r="AL99" s="62"/>
      <c r="AM99" s="62"/>
    </row>
    <row r="100" spans="1:40" ht="15" customHeight="1" x14ac:dyDescent="0.15">
      <c r="C100" s="748" t="s">
        <v>168</v>
      </c>
      <c r="D100" s="748"/>
      <c r="E100" s="749" t="s">
        <v>84</v>
      </c>
      <c r="F100" s="749"/>
      <c r="G100" s="749"/>
      <c r="H100" s="749"/>
      <c r="I100" s="749"/>
      <c r="J100" s="749"/>
      <c r="K100" s="749"/>
      <c r="L100" s="749"/>
      <c r="M100" s="749"/>
      <c r="N100" s="749"/>
      <c r="O100" s="749"/>
      <c r="P100" s="749"/>
      <c r="Q100" s="749"/>
      <c r="R100" s="749"/>
      <c r="S100" s="749"/>
      <c r="T100" s="749"/>
      <c r="U100" s="749"/>
      <c r="V100" s="749"/>
      <c r="W100" s="749"/>
      <c r="X100" s="749"/>
      <c r="Y100" s="749"/>
      <c r="Z100" s="749"/>
      <c r="AA100" s="749"/>
      <c r="AB100" s="749"/>
      <c r="AC100" s="749"/>
      <c r="AD100" s="749"/>
      <c r="AE100" s="749"/>
      <c r="AF100" s="749"/>
      <c r="AG100" s="749"/>
      <c r="AH100" s="749"/>
      <c r="AI100" s="749"/>
      <c r="AJ100" s="749"/>
      <c r="AK100" s="749"/>
      <c r="AL100" s="749"/>
      <c r="AM100" s="749"/>
      <c r="AN100" s="63"/>
    </row>
    <row r="101" spans="1:40" ht="15" customHeight="1" x14ac:dyDescent="0.15">
      <c r="C101" s="748" t="s">
        <v>169</v>
      </c>
      <c r="D101" s="748"/>
      <c r="E101" s="1017" t="s">
        <v>115</v>
      </c>
      <c r="F101" s="1017"/>
      <c r="G101" s="1017"/>
      <c r="H101" s="1017"/>
      <c r="I101" s="1017"/>
      <c r="J101" s="1017"/>
      <c r="K101" s="1017"/>
      <c r="L101" s="1017"/>
      <c r="M101" s="1017"/>
      <c r="N101" s="1017"/>
      <c r="O101" s="1017"/>
      <c r="P101" s="1017"/>
      <c r="Q101" s="1017"/>
      <c r="R101" s="1017"/>
      <c r="S101" s="1017"/>
      <c r="T101" s="1017"/>
      <c r="U101" s="1017"/>
      <c r="V101" s="1017"/>
      <c r="W101" s="1017"/>
      <c r="X101" s="1017"/>
      <c r="Y101" s="1017"/>
      <c r="Z101" s="1017"/>
      <c r="AA101" s="1017"/>
      <c r="AB101" s="1017"/>
      <c r="AC101" s="1017"/>
      <c r="AD101" s="1017"/>
      <c r="AE101" s="1017"/>
      <c r="AF101" s="1017"/>
      <c r="AG101" s="1017"/>
      <c r="AH101" s="1017"/>
      <c r="AI101" s="1017"/>
      <c r="AJ101" s="1017"/>
      <c r="AK101" s="1017"/>
      <c r="AL101" s="1017"/>
      <c r="AM101" s="1017"/>
      <c r="AN101" s="63"/>
    </row>
    <row r="102" spans="1:40" ht="15" customHeight="1" x14ac:dyDescent="0.15">
      <c r="C102" s="748" t="s">
        <v>170</v>
      </c>
      <c r="D102" s="748"/>
      <c r="E102" s="1017" t="s">
        <v>85</v>
      </c>
      <c r="F102" s="1017"/>
      <c r="G102" s="1017"/>
      <c r="H102" s="1017"/>
      <c r="I102" s="1017"/>
      <c r="J102" s="1017"/>
      <c r="K102" s="1017"/>
      <c r="L102" s="1017"/>
      <c r="M102" s="1017"/>
      <c r="N102" s="1017"/>
      <c r="O102" s="1017"/>
      <c r="P102" s="1017"/>
      <c r="Q102" s="1017"/>
      <c r="R102" s="1017"/>
      <c r="S102" s="1017"/>
      <c r="T102" s="1017"/>
      <c r="U102" s="1017"/>
      <c r="V102" s="1017"/>
      <c r="W102" s="1017"/>
      <c r="X102" s="1017"/>
      <c r="Y102" s="1017"/>
      <c r="Z102" s="1017"/>
      <c r="AA102" s="1017"/>
      <c r="AB102" s="1017"/>
      <c r="AC102" s="1017"/>
      <c r="AD102" s="1017"/>
      <c r="AE102" s="1017"/>
      <c r="AF102" s="1017"/>
      <c r="AG102" s="1017"/>
      <c r="AH102" s="1017"/>
      <c r="AI102" s="1017"/>
      <c r="AJ102" s="1017"/>
      <c r="AK102" s="1017"/>
      <c r="AL102" s="1017"/>
      <c r="AM102" s="1017"/>
    </row>
    <row r="103" spans="1:40" ht="21" customHeight="1" x14ac:dyDescent="0.15">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row>
    <row r="104" spans="1:40" ht="21" customHeight="1" x14ac:dyDescent="0.15">
      <c r="C104" s="64"/>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4"/>
      <c r="AH104" s="64"/>
      <c r="AI104" s="64"/>
      <c r="AJ104" s="64"/>
      <c r="AK104" s="64"/>
      <c r="AL104" s="64"/>
      <c r="AM104" s="64"/>
    </row>
    <row r="105" spans="1:40" ht="21" customHeight="1" x14ac:dyDescent="0.15">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4"/>
      <c r="AB105" s="64"/>
      <c r="AC105" s="64"/>
      <c r="AD105" s="64"/>
      <c r="AE105" s="64"/>
      <c r="AF105" s="64"/>
      <c r="AG105" s="64"/>
      <c r="AH105" s="64"/>
      <c r="AI105" s="64"/>
      <c r="AJ105" s="64"/>
      <c r="AK105" s="64"/>
      <c r="AL105" s="64"/>
      <c r="AM105" s="64"/>
    </row>
    <row r="106" spans="1:40" ht="21" customHeight="1" x14ac:dyDescent="0.15">
      <c r="C106" s="60"/>
      <c r="D106" s="60"/>
      <c r="E106" s="60"/>
      <c r="F106" s="61"/>
      <c r="G106" s="61"/>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row>
    <row r="107" spans="1:40" ht="21" customHeight="1" x14ac:dyDescent="0.15">
      <c r="C107" s="60"/>
      <c r="D107" s="60"/>
      <c r="E107" s="60"/>
      <c r="F107" s="61"/>
      <c r="G107" s="61"/>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row>
    <row r="108" spans="1:40" ht="21" customHeight="1" x14ac:dyDescent="0.15">
      <c r="C108" s="60"/>
      <c r="D108" s="60"/>
      <c r="E108" s="60"/>
      <c r="F108" s="61"/>
      <c r="G108" s="61"/>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row>
    <row r="109" spans="1:40" ht="21" customHeight="1" x14ac:dyDescent="0.15">
      <c r="C109" s="60"/>
      <c r="D109" s="60"/>
      <c r="E109" s="60"/>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row>
    <row r="110" spans="1:40" ht="21" customHeight="1" x14ac:dyDescent="0.15">
      <c r="C110" s="60"/>
      <c r="D110" s="60"/>
      <c r="E110" s="60"/>
      <c r="F110" s="61"/>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row>
    <row r="111" spans="1:40" ht="21" customHeight="1" x14ac:dyDescent="0.15">
      <c r="C111" s="60"/>
      <c r="D111" s="60"/>
      <c r="E111" s="60"/>
      <c r="F111" s="61"/>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row>
    <row r="112" spans="1:40" ht="21" customHeight="1" x14ac:dyDescent="0.15">
      <c r="C112" s="60"/>
      <c r="D112" s="60"/>
      <c r="E112" s="60"/>
      <c r="F112" s="61"/>
      <c r="G112" s="61"/>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row>
    <row r="113" spans="1:40" ht="21" customHeight="1" x14ac:dyDescent="0.15">
      <c r="C113" s="60"/>
      <c r="D113" s="60"/>
      <c r="E113" s="60"/>
      <c r="F113" s="61"/>
      <c r="G113" s="61"/>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row>
    <row r="114" spans="1:40" ht="6" customHeight="1" x14ac:dyDescent="0.15">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c r="AH114" s="62"/>
      <c r="AI114" s="62"/>
      <c r="AJ114" s="62"/>
      <c r="AK114" s="62"/>
      <c r="AL114" s="62"/>
      <c r="AM114" s="62"/>
    </row>
    <row r="115" spans="1:40" ht="13.5" x14ac:dyDescent="0.15">
      <c r="C115" s="748"/>
      <c r="D115" s="748"/>
      <c r="E115" s="749"/>
      <c r="F115" s="749"/>
      <c r="G115" s="749"/>
      <c r="H115" s="749"/>
      <c r="I115" s="749"/>
      <c r="J115" s="749"/>
      <c r="K115" s="749"/>
      <c r="L115" s="749"/>
      <c r="M115" s="749"/>
      <c r="N115" s="749"/>
      <c r="O115" s="749"/>
      <c r="P115" s="749"/>
      <c r="Q115" s="749"/>
      <c r="R115" s="749"/>
      <c r="S115" s="749"/>
      <c r="T115" s="749"/>
      <c r="U115" s="749"/>
      <c r="V115" s="749"/>
      <c r="W115" s="749"/>
      <c r="X115" s="749"/>
      <c r="Y115" s="749"/>
      <c r="Z115" s="749"/>
      <c r="AA115" s="749"/>
      <c r="AB115" s="749"/>
      <c r="AC115" s="749"/>
      <c r="AD115" s="749"/>
      <c r="AE115" s="749"/>
      <c r="AF115" s="749"/>
      <c r="AG115" s="749"/>
      <c r="AH115" s="749"/>
      <c r="AI115" s="749"/>
      <c r="AJ115" s="749"/>
      <c r="AK115" s="749"/>
      <c r="AL115" s="749"/>
      <c r="AM115" s="749"/>
      <c r="AN115" s="63"/>
    </row>
    <row r="116" spans="1:40" ht="13.5" x14ac:dyDescent="0.15">
      <c r="C116" s="748"/>
      <c r="D116" s="748"/>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7"/>
      <c r="AA116" s="1017"/>
      <c r="AB116" s="1017"/>
      <c r="AC116" s="1017"/>
      <c r="AD116" s="1017"/>
      <c r="AE116" s="1017"/>
      <c r="AF116" s="1017"/>
      <c r="AG116" s="1017"/>
      <c r="AH116" s="1017"/>
      <c r="AI116" s="1017"/>
      <c r="AJ116" s="1017"/>
      <c r="AK116" s="1017"/>
      <c r="AL116" s="1017"/>
      <c r="AM116" s="1017"/>
      <c r="AN116" s="63"/>
    </row>
    <row r="119" spans="1:40" ht="21" customHeight="1" x14ac:dyDescent="0.15">
      <c r="A119" s="176"/>
    </row>
    <row r="122" spans="1:40" ht="21" customHeight="1" x14ac:dyDescent="0.15">
      <c r="A122" s="177"/>
    </row>
  </sheetData>
  <sheetProtection sheet="1" objects="1" scenarios="1" selectLockedCells="1"/>
  <customSheetViews>
    <customSheetView guid="{1C967CD3-22AF-4928-9CB8-5279C2ED784C}" scale="70" showPageBreaks="1" printArea="1" view="pageBreakPreview">
      <selection activeCell="H4" sqref="H4:AM4"/>
      <pageMargins left="0.7" right="0.7" top="0.75" bottom="0.75" header="0.3" footer="0.3"/>
      <pageSetup paperSize="9" orientation="portrait" r:id="rId1"/>
    </customSheetView>
  </customSheetViews>
  <mergeCells count="110">
    <mergeCell ref="AP3:AY3"/>
    <mergeCell ref="BA3:BJ3"/>
    <mergeCell ref="C115:D115"/>
    <mergeCell ref="E115:AM115"/>
    <mergeCell ref="C116:D116"/>
    <mergeCell ref="E116:AM116"/>
    <mergeCell ref="C100:D100"/>
    <mergeCell ref="E100:AM100"/>
    <mergeCell ref="C101:D101"/>
    <mergeCell ref="E101:AM101"/>
    <mergeCell ref="C102:D102"/>
    <mergeCell ref="E102:AM102"/>
    <mergeCell ref="C95:D96"/>
    <mergeCell ref="E95:AD96"/>
    <mergeCell ref="AE95:AK96"/>
    <mergeCell ref="AL95:AM96"/>
    <mergeCell ref="C97:D98"/>
    <mergeCell ref="E97:AD98"/>
    <mergeCell ref="AE97:AK98"/>
    <mergeCell ref="AL97:AM98"/>
    <mergeCell ref="C89:D90"/>
    <mergeCell ref="E89:AD90"/>
    <mergeCell ref="AE89:AK90"/>
    <mergeCell ref="AL89:AM90"/>
    <mergeCell ref="C91:D92"/>
    <mergeCell ref="E91:AD92"/>
    <mergeCell ref="AE91:AK92"/>
    <mergeCell ref="AL91:AM92"/>
    <mergeCell ref="C93:D94"/>
    <mergeCell ref="E93:AD94"/>
    <mergeCell ref="AE93:AK94"/>
    <mergeCell ref="AL93:AM94"/>
    <mergeCell ref="C74:D74"/>
    <mergeCell ref="E74:AM74"/>
    <mergeCell ref="C75:D75"/>
    <mergeCell ref="E75:AM75"/>
    <mergeCell ref="C84:AM84"/>
    <mergeCell ref="AE86:AM86"/>
    <mergeCell ref="V86:AD86"/>
    <mergeCell ref="C88:D88"/>
    <mergeCell ref="E88:AD88"/>
    <mergeCell ref="AE88:AM88"/>
    <mergeCell ref="C56:D57"/>
    <mergeCell ref="E56:AD57"/>
    <mergeCell ref="AE56:AK57"/>
    <mergeCell ref="AL56:AM57"/>
    <mergeCell ref="C59:D59"/>
    <mergeCell ref="E59:AM59"/>
    <mergeCell ref="C60:D60"/>
    <mergeCell ref="E60:AM60"/>
    <mergeCell ref="C61:D61"/>
    <mergeCell ref="E61:AM61"/>
    <mergeCell ref="C50:D51"/>
    <mergeCell ref="E50:AD51"/>
    <mergeCell ref="AE50:AK51"/>
    <mergeCell ref="AL50:AM51"/>
    <mergeCell ref="C52:D53"/>
    <mergeCell ref="E52:AD53"/>
    <mergeCell ref="AE52:AK53"/>
    <mergeCell ref="AL52:AM53"/>
    <mergeCell ref="C54:D55"/>
    <mergeCell ref="E54:AD55"/>
    <mergeCell ref="AE54:AK55"/>
    <mergeCell ref="AL54:AM55"/>
    <mergeCell ref="C43:AM43"/>
    <mergeCell ref="AE45:AM45"/>
    <mergeCell ref="C47:D47"/>
    <mergeCell ref="E47:AD47"/>
    <mergeCell ref="AE47:AM47"/>
    <mergeCell ref="C48:D49"/>
    <mergeCell ref="E48:AD49"/>
    <mergeCell ref="AE48:AK49"/>
    <mergeCell ref="AL48:AM49"/>
    <mergeCell ref="V45:AD45"/>
    <mergeCell ref="C2:AM2"/>
    <mergeCell ref="C6:D6"/>
    <mergeCell ref="E6:AD6"/>
    <mergeCell ref="AE6:AM6"/>
    <mergeCell ref="C7:D8"/>
    <mergeCell ref="E7:AD8"/>
    <mergeCell ref="AE7:AK8"/>
    <mergeCell ref="AL7:AM8"/>
    <mergeCell ref="AE4:AM4"/>
    <mergeCell ref="V4:AD4"/>
    <mergeCell ref="C13:D14"/>
    <mergeCell ref="E13:AD14"/>
    <mergeCell ref="AE13:AK14"/>
    <mergeCell ref="AL13:AM14"/>
    <mergeCell ref="C15:D16"/>
    <mergeCell ref="E15:AD16"/>
    <mergeCell ref="AE15:AK16"/>
    <mergeCell ref="AL15:AM16"/>
    <mergeCell ref="C9:D10"/>
    <mergeCell ref="E9:AD10"/>
    <mergeCell ref="AE9:AK10"/>
    <mergeCell ref="AL9:AM10"/>
    <mergeCell ref="C11:D12"/>
    <mergeCell ref="E11:AD12"/>
    <mergeCell ref="AE11:AK12"/>
    <mergeCell ref="AL11:AM12"/>
    <mergeCell ref="C19:D19"/>
    <mergeCell ref="E19:AM19"/>
    <mergeCell ref="C33:D33"/>
    <mergeCell ref="E33:AM33"/>
    <mergeCell ref="C34:D34"/>
    <mergeCell ref="E34:AM34"/>
    <mergeCell ref="C20:D20"/>
    <mergeCell ref="E20:AM20"/>
    <mergeCell ref="C18:D18"/>
    <mergeCell ref="E18:AM18"/>
  </mergeCells>
  <phoneticPr fontId="2"/>
  <conditionalFormatting sqref="A1:A1048576">
    <cfRule type="expression" dxfId="91" priority="11" stopIfTrue="1">
      <formula>$A1="未入力"</formula>
    </cfRule>
  </conditionalFormatting>
  <conditionalFormatting sqref="A1:XFD3 A5:XFD44 AE4:IV4 A4:V4 A46:XFD85 AE45:IV45 A45:V45 A87:XFD123 AE86:IV86 A86:V86">
    <cfRule type="expression" dxfId="90" priority="13" stopIfTrue="1">
      <formula>$A1="○"</formula>
    </cfRule>
  </conditionalFormatting>
  <conditionalFormatting sqref="C1:AM3 C5:AM44 AE4:AM4 C4:V4 C46:AM85 AE45:AM45 C45:V45 C87:AM65536 AE86:AM86 C86:V86">
    <cfRule type="expression" dxfId="89" priority="1" stopIfTrue="1">
      <formula>$A1="不要"</formula>
    </cfRule>
  </conditionalFormatting>
  <dataValidations count="1">
    <dataValidation imeMode="halfAlpha" allowBlank="1" showInputMessage="1" showErrorMessage="1" sqref="AE7:AK16 AE48:AK57 AE89:AK98"/>
  </dataValidations>
  <pageMargins left="0.70866141732283472" right="0.70866141732283472" top="0.74803149606299213" bottom="0.74803149606299213" header="0.31496062992125984" footer="0.31496062992125984"/>
  <pageSetup paperSize="9" orientation="portrait" blackAndWhite="1"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8" tint="0.79998168889431442"/>
  </sheetPr>
  <dimension ref="A1:AZ122"/>
  <sheetViews>
    <sheetView showGridLines="0" view="pageBreakPreview" zoomScale="145" zoomScaleNormal="70" zoomScaleSheetLayoutView="145" workbookViewId="0">
      <selection activeCell="U9" sqref="U9:X10"/>
    </sheetView>
  </sheetViews>
  <sheetFormatPr defaultColWidth="2.25" defaultRowHeight="21" customHeight="1" x14ac:dyDescent="0.15"/>
  <cols>
    <col min="1" max="1" width="8.5" style="58" bestFit="1" customWidth="1"/>
    <col min="2" max="2" width="2.25" style="35"/>
    <col min="3" max="3" width="3" style="35" bestFit="1" customWidth="1"/>
    <col min="4" max="16384" width="2.25" style="35"/>
  </cols>
  <sheetData>
    <row r="1" spans="1:52" ht="21" customHeight="1" x14ac:dyDescent="0.15">
      <c r="A1" s="180" t="str">
        <f>IF(発注者入力シート!$H$16="","",IF(COUNTIF(A4:A39,"未入力")&gt;=1,"未入力あり",""))</f>
        <v>未入力あり</v>
      </c>
      <c r="C1" s="140"/>
      <c r="AN1" s="135" t="s">
        <v>116</v>
      </c>
      <c r="AO1" s="132"/>
      <c r="AP1" s="35" t="s">
        <v>242</v>
      </c>
      <c r="AZ1" s="132"/>
    </row>
    <row r="2" spans="1:52" ht="21" customHeight="1" x14ac:dyDescent="0.15">
      <c r="C2" s="703" t="s">
        <v>9</v>
      </c>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703"/>
      <c r="AE2" s="703"/>
      <c r="AF2" s="703"/>
      <c r="AG2" s="703"/>
      <c r="AH2" s="703"/>
      <c r="AI2" s="703"/>
      <c r="AJ2" s="703"/>
      <c r="AK2" s="703"/>
      <c r="AL2" s="703"/>
      <c r="AM2" s="703"/>
      <c r="AO2" s="132"/>
      <c r="AZ2" s="132"/>
    </row>
    <row r="3" spans="1:52" ht="21" customHeight="1" x14ac:dyDescent="0.15">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row>
    <row r="4" spans="1:52" s="132" customFormat="1" ht="21" customHeight="1" thickBot="1" x14ac:dyDescent="0.2">
      <c r="A4" s="58" t="str">
        <f>IF(事前入力シート!$I$4="特定共同企業体",IF(AE4&lt;&gt;"","○","未入力"),"")</f>
        <v/>
      </c>
      <c r="AC4" s="300"/>
      <c r="AD4" s="171" t="str">
        <f>IF(事前入力シート!$I$4="特定共同企業体","代表構成員","")</f>
        <v/>
      </c>
      <c r="AE4" s="663" t="str">
        <f>IF(事前入力シート!$I$4="特定共同企業体",事前入力シート!$I$14,"")</f>
        <v/>
      </c>
      <c r="AF4" s="663"/>
      <c r="AG4" s="663"/>
      <c r="AH4" s="663"/>
      <c r="AI4" s="663"/>
      <c r="AJ4" s="663"/>
      <c r="AK4" s="663"/>
      <c r="AL4" s="663"/>
      <c r="AM4" s="663"/>
    </row>
    <row r="5" spans="1:52" ht="21" customHeight="1" x14ac:dyDescent="0.15">
      <c r="A5" s="177" t="str">
        <f>IF(OR(U5="○",U7="○"),"○","未入力")</f>
        <v>未入力</v>
      </c>
      <c r="C5" s="755" t="s">
        <v>120</v>
      </c>
      <c r="D5" s="755"/>
      <c r="E5" s="755"/>
      <c r="F5" s="755"/>
      <c r="G5" s="755"/>
      <c r="H5" s="755"/>
      <c r="I5" s="755"/>
      <c r="J5" s="755"/>
      <c r="K5" s="755"/>
      <c r="L5" s="755"/>
      <c r="M5" s="755"/>
      <c r="N5" s="755"/>
      <c r="O5" s="755"/>
      <c r="P5" s="755"/>
      <c r="Q5" s="755"/>
      <c r="R5" s="755"/>
      <c r="S5" s="755"/>
      <c r="T5" s="756"/>
      <c r="U5" s="672"/>
      <c r="V5" s="1041"/>
      <c r="W5" s="1041"/>
      <c r="X5" s="1042"/>
      <c r="Y5" s="1046" t="s">
        <v>124</v>
      </c>
      <c r="Z5" s="755"/>
      <c r="AA5" s="755"/>
      <c r="AB5" s="755"/>
      <c r="AC5" s="755"/>
      <c r="AD5" s="755"/>
      <c r="AE5" s="755"/>
      <c r="AF5" s="755"/>
      <c r="AG5" s="755"/>
      <c r="AH5" s="755"/>
      <c r="AI5" s="755"/>
      <c r="AJ5" s="755"/>
      <c r="AK5" s="755"/>
      <c r="AL5" s="755"/>
      <c r="AM5" s="755"/>
    </row>
    <row r="6" spans="1:52" ht="21" customHeight="1" x14ac:dyDescent="0.15">
      <c r="C6" s="755"/>
      <c r="D6" s="755"/>
      <c r="E6" s="755"/>
      <c r="F6" s="755"/>
      <c r="G6" s="755"/>
      <c r="H6" s="755"/>
      <c r="I6" s="755"/>
      <c r="J6" s="755"/>
      <c r="K6" s="755"/>
      <c r="L6" s="755"/>
      <c r="M6" s="755"/>
      <c r="N6" s="755"/>
      <c r="O6" s="755"/>
      <c r="P6" s="755"/>
      <c r="Q6" s="755"/>
      <c r="R6" s="755"/>
      <c r="S6" s="755"/>
      <c r="T6" s="756"/>
      <c r="U6" s="1043"/>
      <c r="V6" s="1044"/>
      <c r="W6" s="1044"/>
      <c r="X6" s="1045"/>
      <c r="Y6" s="1047"/>
      <c r="Z6" s="1048"/>
      <c r="AA6" s="1048"/>
      <c r="AB6" s="1048"/>
      <c r="AC6" s="1048"/>
      <c r="AD6" s="1048"/>
      <c r="AE6" s="1048"/>
      <c r="AF6" s="1048"/>
      <c r="AG6" s="1048"/>
      <c r="AH6" s="1048"/>
      <c r="AI6" s="1048"/>
      <c r="AJ6" s="1048"/>
      <c r="AK6" s="1048"/>
      <c r="AL6" s="1048"/>
      <c r="AM6" s="1048"/>
    </row>
    <row r="7" spans="1:52" ht="21" customHeight="1" x14ac:dyDescent="0.15">
      <c r="A7" s="58" t="str">
        <f>IF(OR(U5="○",U7="○"),"○","未入力")</f>
        <v>未入力</v>
      </c>
      <c r="C7" s="755"/>
      <c r="D7" s="755"/>
      <c r="E7" s="755"/>
      <c r="F7" s="755"/>
      <c r="G7" s="755"/>
      <c r="H7" s="755"/>
      <c r="I7" s="755"/>
      <c r="J7" s="755"/>
      <c r="K7" s="755"/>
      <c r="L7" s="755"/>
      <c r="M7" s="755"/>
      <c r="N7" s="755"/>
      <c r="O7" s="755"/>
      <c r="P7" s="755"/>
      <c r="Q7" s="755"/>
      <c r="R7" s="755"/>
      <c r="S7" s="755"/>
      <c r="T7" s="756"/>
      <c r="U7" s="683"/>
      <c r="V7" s="1049"/>
      <c r="W7" s="1049"/>
      <c r="X7" s="1050"/>
      <c r="Y7" s="641" t="s">
        <v>125</v>
      </c>
      <c r="Z7" s="1039"/>
      <c r="AA7" s="1039"/>
      <c r="AB7" s="1039"/>
      <c r="AC7" s="1039"/>
      <c r="AD7" s="1039"/>
      <c r="AE7" s="1039"/>
      <c r="AF7" s="1039"/>
      <c r="AG7" s="1039"/>
      <c r="AH7" s="1039"/>
      <c r="AI7" s="1039"/>
      <c r="AJ7" s="1039"/>
      <c r="AK7" s="1039"/>
      <c r="AL7" s="1039"/>
      <c r="AM7" s="1039"/>
    </row>
    <row r="8" spans="1:52" ht="21" customHeight="1" thickBot="1" x14ac:dyDescent="0.2">
      <c r="C8" s="755"/>
      <c r="D8" s="755"/>
      <c r="E8" s="755"/>
      <c r="F8" s="755"/>
      <c r="G8" s="755"/>
      <c r="H8" s="755"/>
      <c r="I8" s="755"/>
      <c r="J8" s="755"/>
      <c r="K8" s="755"/>
      <c r="L8" s="755"/>
      <c r="M8" s="755"/>
      <c r="N8" s="755"/>
      <c r="O8" s="755"/>
      <c r="P8" s="755"/>
      <c r="Q8" s="755"/>
      <c r="R8" s="755"/>
      <c r="S8" s="755"/>
      <c r="T8" s="756"/>
      <c r="U8" s="1051"/>
      <c r="V8" s="1052"/>
      <c r="W8" s="1052"/>
      <c r="X8" s="1053"/>
      <c r="Y8" s="1040"/>
      <c r="Z8" s="755"/>
      <c r="AA8" s="755"/>
      <c r="AB8" s="755"/>
      <c r="AC8" s="755"/>
      <c r="AD8" s="755"/>
      <c r="AE8" s="755"/>
      <c r="AF8" s="755"/>
      <c r="AG8" s="755"/>
      <c r="AH8" s="755"/>
      <c r="AI8" s="755"/>
      <c r="AJ8" s="755"/>
      <c r="AK8" s="755"/>
      <c r="AL8" s="755"/>
      <c r="AM8" s="755"/>
    </row>
    <row r="9" spans="1:52" ht="21" customHeight="1" x14ac:dyDescent="0.15">
      <c r="A9" s="177" t="str">
        <f>IF(OR(U9="○",U11="○"),"○","未入力")</f>
        <v>未入力</v>
      </c>
      <c r="C9" s="755" t="s">
        <v>121</v>
      </c>
      <c r="D9" s="755"/>
      <c r="E9" s="755"/>
      <c r="F9" s="755"/>
      <c r="G9" s="755"/>
      <c r="H9" s="755"/>
      <c r="I9" s="755"/>
      <c r="J9" s="755"/>
      <c r="K9" s="755"/>
      <c r="L9" s="755"/>
      <c r="M9" s="755"/>
      <c r="N9" s="755"/>
      <c r="O9" s="755"/>
      <c r="P9" s="755"/>
      <c r="Q9" s="755"/>
      <c r="R9" s="755"/>
      <c r="S9" s="755"/>
      <c r="T9" s="756"/>
      <c r="U9" s="672"/>
      <c r="V9" s="1041"/>
      <c r="W9" s="1041"/>
      <c r="X9" s="1042"/>
      <c r="Y9" s="1046" t="s">
        <v>122</v>
      </c>
      <c r="Z9" s="755"/>
      <c r="AA9" s="755"/>
      <c r="AB9" s="755"/>
      <c r="AC9" s="755"/>
      <c r="AD9" s="755"/>
      <c r="AE9" s="755"/>
      <c r="AF9" s="755"/>
      <c r="AG9" s="755"/>
      <c r="AH9" s="755"/>
      <c r="AI9" s="755"/>
      <c r="AJ9" s="755"/>
      <c r="AK9" s="755"/>
      <c r="AL9" s="755"/>
      <c r="AM9" s="755"/>
    </row>
    <row r="10" spans="1:52" ht="21" customHeight="1" x14ac:dyDescent="0.15">
      <c r="C10" s="755"/>
      <c r="D10" s="755"/>
      <c r="E10" s="755"/>
      <c r="F10" s="755"/>
      <c r="G10" s="755"/>
      <c r="H10" s="755"/>
      <c r="I10" s="755"/>
      <c r="J10" s="755"/>
      <c r="K10" s="755"/>
      <c r="L10" s="755"/>
      <c r="M10" s="755"/>
      <c r="N10" s="755"/>
      <c r="O10" s="755"/>
      <c r="P10" s="755"/>
      <c r="Q10" s="755"/>
      <c r="R10" s="755"/>
      <c r="S10" s="755"/>
      <c r="T10" s="756"/>
      <c r="U10" s="1043"/>
      <c r="V10" s="1044"/>
      <c r="W10" s="1044"/>
      <c r="X10" s="1045"/>
      <c r="Y10" s="1047"/>
      <c r="Z10" s="1048"/>
      <c r="AA10" s="1048"/>
      <c r="AB10" s="1048"/>
      <c r="AC10" s="1048"/>
      <c r="AD10" s="1048"/>
      <c r="AE10" s="1048"/>
      <c r="AF10" s="1048"/>
      <c r="AG10" s="1048"/>
      <c r="AH10" s="1048"/>
      <c r="AI10" s="1048"/>
      <c r="AJ10" s="1048"/>
      <c r="AK10" s="1048"/>
      <c r="AL10" s="1048"/>
      <c r="AM10" s="1048"/>
    </row>
    <row r="11" spans="1:52" ht="21" customHeight="1" x14ac:dyDescent="0.15">
      <c r="A11" s="58" t="str">
        <f>IF(OR(U9="○",U11="○"),"○","未入力")</f>
        <v>未入力</v>
      </c>
      <c r="C11" s="755"/>
      <c r="D11" s="755"/>
      <c r="E11" s="755"/>
      <c r="F11" s="755"/>
      <c r="G11" s="755"/>
      <c r="H11" s="755"/>
      <c r="I11" s="755"/>
      <c r="J11" s="755"/>
      <c r="K11" s="755"/>
      <c r="L11" s="755"/>
      <c r="M11" s="755"/>
      <c r="N11" s="755"/>
      <c r="O11" s="755"/>
      <c r="P11" s="755"/>
      <c r="Q11" s="755"/>
      <c r="R11" s="755"/>
      <c r="S11" s="755"/>
      <c r="T11" s="756"/>
      <c r="U11" s="683"/>
      <c r="V11" s="1049"/>
      <c r="W11" s="1049"/>
      <c r="X11" s="1050"/>
      <c r="Y11" s="641" t="s">
        <v>123</v>
      </c>
      <c r="Z11" s="1039"/>
      <c r="AA11" s="1039"/>
      <c r="AB11" s="1039"/>
      <c r="AC11" s="1039"/>
      <c r="AD11" s="1039"/>
      <c r="AE11" s="1039"/>
      <c r="AF11" s="1039"/>
      <c r="AG11" s="1039"/>
      <c r="AH11" s="1039"/>
      <c r="AI11" s="1039"/>
      <c r="AJ11" s="1039"/>
      <c r="AK11" s="1039"/>
      <c r="AL11" s="1039"/>
      <c r="AM11" s="1039"/>
    </row>
    <row r="12" spans="1:52" ht="21" customHeight="1" thickBot="1" x14ac:dyDescent="0.2">
      <c r="C12" s="755"/>
      <c r="D12" s="755"/>
      <c r="E12" s="755"/>
      <c r="F12" s="755"/>
      <c r="G12" s="755"/>
      <c r="H12" s="755"/>
      <c r="I12" s="755"/>
      <c r="J12" s="755"/>
      <c r="K12" s="755"/>
      <c r="L12" s="755"/>
      <c r="M12" s="755"/>
      <c r="N12" s="755"/>
      <c r="O12" s="755"/>
      <c r="P12" s="755"/>
      <c r="Q12" s="755"/>
      <c r="R12" s="755"/>
      <c r="S12" s="755"/>
      <c r="T12" s="756"/>
      <c r="U12" s="1051"/>
      <c r="V12" s="1052"/>
      <c r="W12" s="1052"/>
      <c r="X12" s="1053"/>
      <c r="Y12" s="1040"/>
      <c r="Z12" s="755"/>
      <c r="AA12" s="755"/>
      <c r="AB12" s="755"/>
      <c r="AC12" s="755"/>
      <c r="AD12" s="755"/>
      <c r="AE12" s="755"/>
      <c r="AF12" s="755"/>
      <c r="AG12" s="755"/>
      <c r="AH12" s="755"/>
      <c r="AI12" s="755"/>
      <c r="AJ12" s="755"/>
      <c r="AK12" s="755"/>
      <c r="AL12" s="755"/>
      <c r="AM12" s="755"/>
    </row>
    <row r="13" spans="1:52" ht="5.25" customHeight="1" x14ac:dyDescent="0.15">
      <c r="B13" s="42"/>
      <c r="C13" s="155"/>
      <c r="D13" s="155"/>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8"/>
    </row>
    <row r="14" spans="1:52" ht="18.75" customHeight="1" x14ac:dyDescent="0.15">
      <c r="C14" s="1054" t="s">
        <v>168</v>
      </c>
      <c r="D14" s="1054"/>
      <c r="E14" s="1055" t="s">
        <v>96</v>
      </c>
      <c r="F14" s="1055"/>
      <c r="G14" s="1055"/>
      <c r="H14" s="1055"/>
      <c r="I14" s="1055"/>
      <c r="J14" s="1055"/>
      <c r="K14" s="1055"/>
      <c r="L14" s="1055"/>
      <c r="M14" s="1055"/>
      <c r="N14" s="1055"/>
      <c r="O14" s="1055"/>
      <c r="P14" s="1055"/>
      <c r="Q14" s="1055"/>
      <c r="R14" s="1055"/>
      <c r="S14" s="1055"/>
      <c r="T14" s="1055"/>
      <c r="U14" s="1055"/>
      <c r="V14" s="1055"/>
      <c r="W14" s="1055"/>
      <c r="X14" s="1055"/>
      <c r="Y14" s="1055"/>
      <c r="Z14" s="1055"/>
      <c r="AA14" s="1055"/>
      <c r="AB14" s="1055"/>
      <c r="AC14" s="1055"/>
      <c r="AD14" s="1055"/>
      <c r="AE14" s="1055"/>
      <c r="AF14" s="1055"/>
      <c r="AG14" s="1055"/>
      <c r="AH14" s="1055"/>
      <c r="AI14" s="1055"/>
      <c r="AJ14" s="1055"/>
      <c r="AK14" s="1055"/>
      <c r="AL14" s="1055"/>
      <c r="AM14" s="1055"/>
      <c r="AN14" s="138"/>
    </row>
    <row r="15" spans="1:52" ht="18.75" customHeight="1" x14ac:dyDescent="0.15">
      <c r="B15" s="42"/>
      <c r="C15" s="1054" t="s">
        <v>169</v>
      </c>
      <c r="D15" s="1054"/>
      <c r="E15" s="1055" t="s">
        <v>433</v>
      </c>
      <c r="F15" s="1055"/>
      <c r="G15" s="1055"/>
      <c r="H15" s="1055"/>
      <c r="I15" s="1055"/>
      <c r="J15" s="1055"/>
      <c r="K15" s="1055"/>
      <c r="L15" s="1055"/>
      <c r="M15" s="1055"/>
      <c r="N15" s="1055"/>
      <c r="O15" s="1055"/>
      <c r="P15" s="1055"/>
      <c r="Q15" s="1055"/>
      <c r="R15" s="1055"/>
      <c r="S15" s="1055"/>
      <c r="T15" s="1055"/>
      <c r="U15" s="1055"/>
      <c r="V15" s="1055"/>
      <c r="W15" s="1055"/>
      <c r="X15" s="1055"/>
      <c r="Y15" s="1055"/>
      <c r="Z15" s="1055"/>
      <c r="AA15" s="1055"/>
      <c r="AB15" s="1055"/>
      <c r="AC15" s="1055"/>
      <c r="AD15" s="1055"/>
      <c r="AE15" s="1055"/>
      <c r="AF15" s="1055"/>
      <c r="AG15" s="1055"/>
      <c r="AH15" s="1055"/>
      <c r="AI15" s="1055"/>
      <c r="AJ15" s="1055"/>
      <c r="AK15" s="1055"/>
      <c r="AL15" s="1055"/>
      <c r="AM15" s="1055"/>
      <c r="AN15" s="138"/>
    </row>
    <row r="16" spans="1:52" ht="18.75" customHeight="1" x14ac:dyDescent="0.15">
      <c r="B16" s="42"/>
      <c r="C16" s="163"/>
      <c r="D16" s="163"/>
      <c r="E16" s="1055"/>
      <c r="F16" s="1055"/>
      <c r="G16" s="1055"/>
      <c r="H16" s="1055"/>
      <c r="I16" s="1055"/>
      <c r="J16" s="1055"/>
      <c r="K16" s="1055"/>
      <c r="L16" s="1055"/>
      <c r="M16" s="1055"/>
      <c r="N16" s="1055"/>
      <c r="O16" s="1055"/>
      <c r="P16" s="1055"/>
      <c r="Q16" s="1055"/>
      <c r="R16" s="1055"/>
      <c r="S16" s="1055"/>
      <c r="T16" s="1055"/>
      <c r="U16" s="1055"/>
      <c r="V16" s="1055"/>
      <c r="W16" s="1055"/>
      <c r="X16" s="1055"/>
      <c r="Y16" s="1055"/>
      <c r="Z16" s="1055"/>
      <c r="AA16" s="1055"/>
      <c r="AB16" s="1055"/>
      <c r="AC16" s="1055"/>
      <c r="AD16" s="1055"/>
      <c r="AE16" s="1055"/>
      <c r="AF16" s="1055"/>
      <c r="AG16" s="1055"/>
      <c r="AH16" s="1055"/>
      <c r="AI16" s="1055"/>
      <c r="AJ16" s="1055"/>
      <c r="AK16" s="1055"/>
      <c r="AL16" s="1055"/>
      <c r="AM16" s="1055"/>
      <c r="AN16" s="138"/>
    </row>
    <row r="17" spans="2:40" ht="18.75" customHeight="1" x14ac:dyDescent="0.15">
      <c r="B17" s="42"/>
      <c r="C17" s="1054" t="s">
        <v>180</v>
      </c>
      <c r="D17" s="1054"/>
      <c r="E17" s="660" t="s">
        <v>127</v>
      </c>
      <c r="F17" s="660"/>
      <c r="G17" s="660"/>
      <c r="H17" s="660"/>
      <c r="I17" s="660"/>
      <c r="J17" s="660"/>
      <c r="K17" s="660"/>
      <c r="L17" s="660"/>
      <c r="M17" s="660"/>
      <c r="N17" s="660"/>
      <c r="O17" s="660"/>
      <c r="P17" s="660"/>
      <c r="Q17" s="660"/>
      <c r="R17" s="660"/>
      <c r="S17" s="660"/>
      <c r="T17" s="660"/>
      <c r="U17" s="660"/>
      <c r="V17" s="660"/>
      <c r="W17" s="660"/>
      <c r="X17" s="660"/>
      <c r="Y17" s="660"/>
      <c r="Z17" s="660"/>
      <c r="AA17" s="660"/>
      <c r="AB17" s="660"/>
      <c r="AC17" s="660"/>
      <c r="AD17" s="660"/>
      <c r="AE17" s="660"/>
      <c r="AF17" s="660"/>
      <c r="AG17" s="660"/>
      <c r="AH17" s="660"/>
      <c r="AI17" s="660"/>
      <c r="AJ17" s="660"/>
      <c r="AK17" s="660"/>
      <c r="AL17" s="660"/>
      <c r="AM17" s="660"/>
      <c r="AN17" s="138"/>
    </row>
    <row r="18" spans="2:40" ht="18.75" customHeight="1" x14ac:dyDescent="0.15">
      <c r="B18" s="42"/>
      <c r="C18" s="163"/>
      <c r="D18" s="163"/>
      <c r="E18" s="660"/>
      <c r="F18" s="660"/>
      <c r="G18" s="660"/>
      <c r="H18" s="660"/>
      <c r="I18" s="660"/>
      <c r="J18" s="660"/>
      <c r="K18" s="660"/>
      <c r="L18" s="660"/>
      <c r="M18" s="660"/>
      <c r="N18" s="660"/>
      <c r="O18" s="660"/>
      <c r="P18" s="660"/>
      <c r="Q18" s="660"/>
      <c r="R18" s="660"/>
      <c r="S18" s="660"/>
      <c r="T18" s="660"/>
      <c r="U18" s="660"/>
      <c r="V18" s="660"/>
      <c r="W18" s="660"/>
      <c r="X18" s="660"/>
      <c r="Y18" s="660"/>
      <c r="Z18" s="660"/>
      <c r="AA18" s="660"/>
      <c r="AB18" s="660"/>
      <c r="AC18" s="660"/>
      <c r="AD18" s="660"/>
      <c r="AE18" s="660"/>
      <c r="AF18" s="660"/>
      <c r="AG18" s="660"/>
      <c r="AH18" s="660"/>
      <c r="AI18" s="660"/>
      <c r="AJ18" s="660"/>
      <c r="AK18" s="660"/>
      <c r="AL18" s="660"/>
      <c r="AM18" s="660"/>
      <c r="AN18" s="138"/>
    </row>
    <row r="19" spans="2:40" ht="20.25" customHeight="1" x14ac:dyDescent="0.15">
      <c r="B19" s="42"/>
      <c r="C19" s="155"/>
      <c r="D19" s="155"/>
      <c r="E19" s="139"/>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39"/>
      <c r="AL19" s="139"/>
      <c r="AM19" s="139"/>
      <c r="AN19" s="138"/>
    </row>
    <row r="20" spans="2:40" ht="20.25" customHeight="1" x14ac:dyDescent="0.15">
      <c r="B20" s="42"/>
      <c r="C20" s="155"/>
      <c r="D20" s="155"/>
      <c r="E20" s="139"/>
      <c r="F20" s="139"/>
      <c r="G20" s="139"/>
      <c r="H20" s="139"/>
      <c r="I20" s="139"/>
      <c r="J20" s="139"/>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8"/>
    </row>
    <row r="21" spans="2:40" ht="20.25" customHeight="1" x14ac:dyDescent="0.15">
      <c r="B21" s="42"/>
      <c r="C21" s="155"/>
      <c r="D21" s="155"/>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8"/>
    </row>
    <row r="22" spans="2:40" ht="20.25" customHeight="1" x14ac:dyDescent="0.15">
      <c r="B22" s="42"/>
      <c r="C22" s="155"/>
      <c r="D22" s="155"/>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39"/>
      <c r="AL22" s="139"/>
      <c r="AM22" s="139"/>
      <c r="AN22" s="138"/>
    </row>
    <row r="23" spans="2:40" ht="20.25" customHeight="1" x14ac:dyDescent="0.15">
      <c r="B23" s="42"/>
      <c r="C23" s="155"/>
      <c r="D23" s="155"/>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39"/>
      <c r="AL23" s="139"/>
      <c r="AM23" s="139"/>
      <c r="AN23" s="138"/>
    </row>
    <row r="24" spans="2:40" ht="20.25" customHeight="1" x14ac:dyDescent="0.15">
      <c r="B24" s="42"/>
      <c r="C24" s="155"/>
      <c r="D24" s="155"/>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8"/>
    </row>
    <row r="25" spans="2:40" ht="20.25" customHeight="1" x14ac:dyDescent="0.15">
      <c r="B25" s="42"/>
      <c r="C25" s="155"/>
      <c r="D25" s="155"/>
      <c r="E25" s="139"/>
      <c r="F25" s="139"/>
      <c r="G25" s="139"/>
      <c r="H25" s="139"/>
      <c r="I25" s="139"/>
      <c r="J25" s="139"/>
      <c r="K25" s="139"/>
      <c r="L25" s="139"/>
      <c r="M25" s="139"/>
      <c r="N25" s="139"/>
      <c r="O25" s="139"/>
      <c r="P25" s="139"/>
      <c r="Q25" s="139"/>
      <c r="R25" s="139"/>
      <c r="S25" s="139"/>
      <c r="T25" s="139"/>
      <c r="U25" s="139"/>
      <c r="V25" s="139"/>
      <c r="W25" s="139"/>
      <c r="X25" s="139"/>
      <c r="Y25" s="139"/>
      <c r="Z25" s="139"/>
      <c r="AA25" s="139"/>
      <c r="AB25" s="139"/>
      <c r="AC25" s="139"/>
      <c r="AD25" s="139"/>
      <c r="AE25" s="139"/>
      <c r="AF25" s="139"/>
      <c r="AG25" s="139"/>
      <c r="AH25" s="139"/>
      <c r="AI25" s="139"/>
      <c r="AJ25" s="139"/>
      <c r="AK25" s="139"/>
      <c r="AL25" s="139"/>
      <c r="AM25" s="139"/>
      <c r="AN25" s="138"/>
    </row>
    <row r="26" spans="2:40" ht="20.25" customHeight="1" x14ac:dyDescent="0.15">
      <c r="C26" s="155"/>
      <c r="D26" s="155"/>
      <c r="E26" s="139"/>
      <c r="F26" s="139"/>
      <c r="G26" s="139"/>
      <c r="H26" s="139"/>
      <c r="I26" s="139"/>
      <c r="J26" s="139"/>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38"/>
    </row>
    <row r="27" spans="2:40" ht="20.25" customHeight="1" x14ac:dyDescent="0.15">
      <c r="C27" s="155"/>
      <c r="D27" s="155"/>
      <c r="E27" s="139"/>
      <c r="F27" s="139"/>
      <c r="G27" s="139"/>
      <c r="H27" s="139"/>
      <c r="I27" s="139"/>
      <c r="J27" s="139"/>
      <c r="K27" s="139"/>
      <c r="L27" s="139"/>
      <c r="M27" s="139"/>
      <c r="N27" s="139"/>
      <c r="O27" s="139"/>
      <c r="P27" s="139"/>
      <c r="Q27" s="139"/>
      <c r="R27" s="139"/>
      <c r="S27" s="139"/>
      <c r="T27" s="139"/>
      <c r="U27" s="139"/>
      <c r="V27" s="139"/>
      <c r="W27" s="139"/>
      <c r="X27" s="139"/>
      <c r="Y27" s="139"/>
      <c r="Z27" s="139"/>
      <c r="AA27" s="139"/>
      <c r="AB27" s="139"/>
      <c r="AC27" s="139"/>
      <c r="AD27" s="139"/>
      <c r="AE27" s="139"/>
      <c r="AF27" s="139"/>
      <c r="AG27" s="139"/>
      <c r="AH27" s="139"/>
      <c r="AI27" s="139"/>
      <c r="AJ27" s="139"/>
      <c r="AK27" s="139"/>
      <c r="AL27" s="139"/>
      <c r="AM27" s="139"/>
      <c r="AN27" s="138"/>
    </row>
    <row r="28" spans="2:40" ht="20.25" customHeight="1" x14ac:dyDescent="0.15">
      <c r="C28" s="155"/>
      <c r="D28" s="155"/>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row>
    <row r="29" spans="2:40" ht="20.25" customHeight="1" x14ac:dyDescent="0.15"/>
    <row r="30" spans="2:40" ht="20.25" customHeight="1" x14ac:dyDescent="0.15"/>
    <row r="31" spans="2:40" ht="20.25" customHeight="1" x14ac:dyDescent="0.15"/>
    <row r="32" spans="2:40" ht="20.25" customHeight="1" x14ac:dyDescent="0.15"/>
    <row r="33" spans="1:40" ht="20.25" customHeight="1" x14ac:dyDescent="0.15"/>
    <row r="34" spans="1:40" ht="20.25" customHeight="1" x14ac:dyDescent="0.15"/>
    <row r="35" spans="1:40" ht="21" customHeight="1" x14ac:dyDescent="0.15">
      <c r="B35" s="42"/>
      <c r="C35" s="155"/>
      <c r="D35" s="155"/>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8"/>
    </row>
    <row r="36" spans="1:40" ht="21" customHeight="1" x14ac:dyDescent="0.15">
      <c r="B36" s="42"/>
      <c r="C36" s="155"/>
      <c r="D36" s="155"/>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8"/>
    </row>
    <row r="37" spans="1:40" ht="21" customHeight="1" x14ac:dyDescent="0.15">
      <c r="B37" s="42"/>
      <c r="C37" s="155"/>
      <c r="D37" s="155"/>
      <c r="E37" s="139"/>
      <c r="F37" s="139"/>
      <c r="G37" s="139"/>
      <c r="H37" s="139"/>
      <c r="I37" s="139"/>
      <c r="J37" s="139"/>
      <c r="K37" s="139"/>
      <c r="L37" s="139"/>
      <c r="M37" s="139"/>
      <c r="N37" s="139"/>
      <c r="O37" s="139"/>
      <c r="P37" s="139"/>
      <c r="Q37" s="139"/>
      <c r="R37" s="139"/>
      <c r="S37" s="139"/>
      <c r="T37" s="139"/>
      <c r="U37" s="139"/>
      <c r="V37" s="139"/>
      <c r="W37" s="139"/>
      <c r="X37" s="139"/>
      <c r="Y37" s="139"/>
      <c r="Z37" s="139"/>
      <c r="AA37" s="139"/>
      <c r="AB37" s="139"/>
      <c r="AC37" s="139"/>
      <c r="AD37" s="139"/>
      <c r="AE37" s="139"/>
      <c r="AF37" s="139"/>
      <c r="AG37" s="139"/>
      <c r="AH37" s="139"/>
      <c r="AI37" s="139"/>
      <c r="AJ37" s="139"/>
      <c r="AK37" s="139"/>
      <c r="AL37" s="139"/>
      <c r="AM37" s="139"/>
      <c r="AN37" s="138"/>
    </row>
    <row r="38" spans="1:40" ht="21" customHeight="1" x14ac:dyDescent="0.15">
      <c r="B38" s="42"/>
      <c r="C38" s="155"/>
      <c r="D38" s="155"/>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8"/>
    </row>
    <row r="39" spans="1:40" ht="21" customHeight="1" x14ac:dyDescent="0.15">
      <c r="B39" s="42"/>
      <c r="C39" s="155"/>
      <c r="D39" s="155"/>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8"/>
    </row>
    <row r="40" spans="1:40" ht="21" customHeight="1" x14ac:dyDescent="0.15">
      <c r="B40" s="42"/>
      <c r="C40" s="155"/>
      <c r="D40" s="155"/>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8"/>
    </row>
    <row r="41" spans="1:40" ht="21" customHeight="1" x14ac:dyDescent="0.15">
      <c r="A41" s="181" t="str">
        <f>IF(発注者入力シート!$H$16="","",IF(事前入力シート!$I$4="特定共同企業体",IF(COUNTIF(A42:A80,"未入力")&gt;=1,"未入力あり",""),"使用しない"))</f>
        <v>使用しない</v>
      </c>
      <c r="C41" s="140" t="str">
        <f>IF(事前入力シート!P46&lt;&gt;"","※提出不要","")</f>
        <v/>
      </c>
      <c r="AN41" s="135" t="s">
        <v>116</v>
      </c>
    </row>
    <row r="42" spans="1:40" ht="21" customHeight="1" x14ac:dyDescent="0.15">
      <c r="C42" s="703" t="s">
        <v>9</v>
      </c>
      <c r="D42" s="703"/>
      <c r="E42" s="703"/>
      <c r="F42" s="703"/>
      <c r="G42" s="703"/>
      <c r="H42" s="703"/>
      <c r="I42" s="703"/>
      <c r="J42" s="703"/>
      <c r="K42" s="703"/>
      <c r="L42" s="703"/>
      <c r="M42" s="703"/>
      <c r="N42" s="703"/>
      <c r="O42" s="703"/>
      <c r="P42" s="703"/>
      <c r="Q42" s="703"/>
      <c r="R42" s="703"/>
      <c r="S42" s="703"/>
      <c r="T42" s="703"/>
      <c r="U42" s="703"/>
      <c r="V42" s="703"/>
      <c r="W42" s="703"/>
      <c r="X42" s="703"/>
      <c r="Y42" s="703"/>
      <c r="Z42" s="703"/>
      <c r="AA42" s="703"/>
      <c r="AB42" s="703"/>
      <c r="AC42" s="703"/>
      <c r="AD42" s="703"/>
      <c r="AE42" s="703"/>
      <c r="AF42" s="703"/>
      <c r="AG42" s="703"/>
      <c r="AH42" s="703"/>
      <c r="AI42" s="703"/>
      <c r="AJ42" s="703"/>
      <c r="AK42" s="703"/>
      <c r="AL42" s="703"/>
      <c r="AM42" s="703"/>
    </row>
    <row r="43" spans="1:40" ht="21" customHeight="1" x14ac:dyDescent="0.15">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row>
    <row r="44" spans="1:40" s="132" customFormat="1" ht="21" customHeight="1" thickBot="1" x14ac:dyDescent="0.2">
      <c r="A44" s="58" t="str">
        <f>IF(事前入力シート!$I$4="特定共同企業体",IF(AE44&lt;&gt;"","○","未入力"),"不要")</f>
        <v>不要</v>
      </c>
      <c r="AC44" s="300"/>
      <c r="AD44" s="171" t="s">
        <v>211</v>
      </c>
      <c r="AE44" s="656" t="str">
        <f>'様式-5'!AE44</f>
        <v>○○○○株式会社</v>
      </c>
      <c r="AF44" s="656"/>
      <c r="AG44" s="656"/>
      <c r="AH44" s="656"/>
      <c r="AI44" s="656"/>
      <c r="AJ44" s="656"/>
      <c r="AK44" s="656"/>
      <c r="AL44" s="656"/>
      <c r="AM44" s="656"/>
    </row>
    <row r="45" spans="1:40" ht="21" customHeight="1" x14ac:dyDescent="0.15">
      <c r="A45" s="177" t="str">
        <f>IF(事前入力シート!$I$4="特定共同企業体",IF(OR(U45="○",U47="○"),"○","未入力"),"不要")</f>
        <v>不要</v>
      </c>
      <c r="C45" s="755" t="s">
        <v>120</v>
      </c>
      <c r="D45" s="755"/>
      <c r="E45" s="755"/>
      <c r="F45" s="755"/>
      <c r="G45" s="755"/>
      <c r="H45" s="755"/>
      <c r="I45" s="755"/>
      <c r="J45" s="755"/>
      <c r="K45" s="755"/>
      <c r="L45" s="755"/>
      <c r="M45" s="755"/>
      <c r="N45" s="755"/>
      <c r="O45" s="755"/>
      <c r="P45" s="755"/>
      <c r="Q45" s="755"/>
      <c r="R45" s="755"/>
      <c r="S45" s="755"/>
      <c r="T45" s="756"/>
      <c r="U45" s="672"/>
      <c r="V45" s="1041"/>
      <c r="W45" s="1041"/>
      <c r="X45" s="1042"/>
      <c r="Y45" s="1046" t="s">
        <v>124</v>
      </c>
      <c r="Z45" s="755"/>
      <c r="AA45" s="755"/>
      <c r="AB45" s="755"/>
      <c r="AC45" s="755"/>
      <c r="AD45" s="755"/>
      <c r="AE45" s="755"/>
      <c r="AF45" s="755"/>
      <c r="AG45" s="755"/>
      <c r="AH45" s="755"/>
      <c r="AI45" s="755"/>
      <c r="AJ45" s="755"/>
      <c r="AK45" s="755"/>
      <c r="AL45" s="755"/>
      <c r="AM45" s="755"/>
    </row>
    <row r="46" spans="1:40" ht="21" customHeight="1" x14ac:dyDescent="0.15">
      <c r="C46" s="755"/>
      <c r="D46" s="755"/>
      <c r="E46" s="755"/>
      <c r="F46" s="755"/>
      <c r="G46" s="755"/>
      <c r="H46" s="755"/>
      <c r="I46" s="755"/>
      <c r="J46" s="755"/>
      <c r="K46" s="755"/>
      <c r="L46" s="755"/>
      <c r="M46" s="755"/>
      <c r="N46" s="755"/>
      <c r="O46" s="755"/>
      <c r="P46" s="755"/>
      <c r="Q46" s="755"/>
      <c r="R46" s="755"/>
      <c r="S46" s="755"/>
      <c r="T46" s="756"/>
      <c r="U46" s="1043"/>
      <c r="V46" s="1044"/>
      <c r="W46" s="1044"/>
      <c r="X46" s="1045"/>
      <c r="Y46" s="1047"/>
      <c r="Z46" s="1048"/>
      <c r="AA46" s="1048"/>
      <c r="AB46" s="1048"/>
      <c r="AC46" s="1048"/>
      <c r="AD46" s="1048"/>
      <c r="AE46" s="1048"/>
      <c r="AF46" s="1048"/>
      <c r="AG46" s="1048"/>
      <c r="AH46" s="1048"/>
      <c r="AI46" s="1048"/>
      <c r="AJ46" s="1048"/>
      <c r="AK46" s="1048"/>
      <c r="AL46" s="1048"/>
      <c r="AM46" s="1048"/>
    </row>
    <row r="47" spans="1:40" ht="21" customHeight="1" x14ac:dyDescent="0.15">
      <c r="A47" s="58" t="str">
        <f>IF(事前入力シート!$I$4="特定共同企業体",IF(OR(U45="○",U47="○"),"○","未入力"),"不要")</f>
        <v>不要</v>
      </c>
      <c r="C47" s="755"/>
      <c r="D47" s="755"/>
      <c r="E47" s="755"/>
      <c r="F47" s="755"/>
      <c r="G47" s="755"/>
      <c r="H47" s="755"/>
      <c r="I47" s="755"/>
      <c r="J47" s="755"/>
      <c r="K47" s="755"/>
      <c r="L47" s="755"/>
      <c r="M47" s="755"/>
      <c r="N47" s="755"/>
      <c r="O47" s="755"/>
      <c r="P47" s="755"/>
      <c r="Q47" s="755"/>
      <c r="R47" s="755"/>
      <c r="S47" s="755"/>
      <c r="T47" s="756"/>
      <c r="U47" s="683"/>
      <c r="V47" s="1049"/>
      <c r="W47" s="1049"/>
      <c r="X47" s="1050"/>
      <c r="Y47" s="641" t="s">
        <v>125</v>
      </c>
      <c r="Z47" s="1039"/>
      <c r="AA47" s="1039"/>
      <c r="AB47" s="1039"/>
      <c r="AC47" s="1039"/>
      <c r="AD47" s="1039"/>
      <c r="AE47" s="1039"/>
      <c r="AF47" s="1039"/>
      <c r="AG47" s="1039"/>
      <c r="AH47" s="1039"/>
      <c r="AI47" s="1039"/>
      <c r="AJ47" s="1039"/>
      <c r="AK47" s="1039"/>
      <c r="AL47" s="1039"/>
      <c r="AM47" s="1039"/>
    </row>
    <row r="48" spans="1:40" ht="21" customHeight="1" thickBot="1" x14ac:dyDescent="0.2">
      <c r="C48" s="755"/>
      <c r="D48" s="755"/>
      <c r="E48" s="755"/>
      <c r="F48" s="755"/>
      <c r="G48" s="755"/>
      <c r="H48" s="755"/>
      <c r="I48" s="755"/>
      <c r="J48" s="755"/>
      <c r="K48" s="755"/>
      <c r="L48" s="755"/>
      <c r="M48" s="755"/>
      <c r="N48" s="755"/>
      <c r="O48" s="755"/>
      <c r="P48" s="755"/>
      <c r="Q48" s="755"/>
      <c r="R48" s="755"/>
      <c r="S48" s="755"/>
      <c r="T48" s="756"/>
      <c r="U48" s="1051"/>
      <c r="V48" s="1052"/>
      <c r="W48" s="1052"/>
      <c r="X48" s="1053"/>
      <c r="Y48" s="1040"/>
      <c r="Z48" s="755"/>
      <c r="AA48" s="755"/>
      <c r="AB48" s="755"/>
      <c r="AC48" s="755"/>
      <c r="AD48" s="755"/>
      <c r="AE48" s="755"/>
      <c r="AF48" s="755"/>
      <c r="AG48" s="755"/>
      <c r="AH48" s="755"/>
      <c r="AI48" s="755"/>
      <c r="AJ48" s="755"/>
      <c r="AK48" s="755"/>
      <c r="AL48" s="755"/>
      <c r="AM48" s="755"/>
    </row>
    <row r="49" spans="1:40" ht="21" customHeight="1" x14ac:dyDescent="0.15">
      <c r="A49" s="177" t="str">
        <f>IF(事前入力シート!$I$4="特定共同企業体",IF(OR(U49="○",U51="○"),"○","未入力"),"不要")</f>
        <v>不要</v>
      </c>
      <c r="C49" s="755" t="s">
        <v>121</v>
      </c>
      <c r="D49" s="755"/>
      <c r="E49" s="755"/>
      <c r="F49" s="755"/>
      <c r="G49" s="755"/>
      <c r="H49" s="755"/>
      <c r="I49" s="755"/>
      <c r="J49" s="755"/>
      <c r="K49" s="755"/>
      <c r="L49" s="755"/>
      <c r="M49" s="755"/>
      <c r="N49" s="755"/>
      <c r="O49" s="755"/>
      <c r="P49" s="755"/>
      <c r="Q49" s="755"/>
      <c r="R49" s="755"/>
      <c r="S49" s="755"/>
      <c r="T49" s="756"/>
      <c r="U49" s="672"/>
      <c r="V49" s="1041"/>
      <c r="W49" s="1041"/>
      <c r="X49" s="1042"/>
      <c r="Y49" s="1046" t="s">
        <v>122</v>
      </c>
      <c r="Z49" s="755"/>
      <c r="AA49" s="755"/>
      <c r="AB49" s="755"/>
      <c r="AC49" s="755"/>
      <c r="AD49" s="755"/>
      <c r="AE49" s="755"/>
      <c r="AF49" s="755"/>
      <c r="AG49" s="755"/>
      <c r="AH49" s="755"/>
      <c r="AI49" s="755"/>
      <c r="AJ49" s="755"/>
      <c r="AK49" s="755"/>
      <c r="AL49" s="755"/>
      <c r="AM49" s="755"/>
    </row>
    <row r="50" spans="1:40" ht="21" customHeight="1" x14ac:dyDescent="0.15">
      <c r="C50" s="755"/>
      <c r="D50" s="755"/>
      <c r="E50" s="755"/>
      <c r="F50" s="755"/>
      <c r="G50" s="755"/>
      <c r="H50" s="755"/>
      <c r="I50" s="755"/>
      <c r="J50" s="755"/>
      <c r="K50" s="755"/>
      <c r="L50" s="755"/>
      <c r="M50" s="755"/>
      <c r="N50" s="755"/>
      <c r="O50" s="755"/>
      <c r="P50" s="755"/>
      <c r="Q50" s="755"/>
      <c r="R50" s="755"/>
      <c r="S50" s="755"/>
      <c r="T50" s="756"/>
      <c r="U50" s="1043"/>
      <c r="V50" s="1044"/>
      <c r="W50" s="1044"/>
      <c r="X50" s="1045"/>
      <c r="Y50" s="1047"/>
      <c r="Z50" s="1048"/>
      <c r="AA50" s="1048"/>
      <c r="AB50" s="1048"/>
      <c r="AC50" s="1048"/>
      <c r="AD50" s="1048"/>
      <c r="AE50" s="1048"/>
      <c r="AF50" s="1048"/>
      <c r="AG50" s="1048"/>
      <c r="AH50" s="1048"/>
      <c r="AI50" s="1048"/>
      <c r="AJ50" s="1048"/>
      <c r="AK50" s="1048"/>
      <c r="AL50" s="1048"/>
      <c r="AM50" s="1048"/>
    </row>
    <row r="51" spans="1:40" ht="21" customHeight="1" x14ac:dyDescent="0.15">
      <c r="A51" s="58" t="str">
        <f>IF(事前入力シート!$I$4="特定共同企業体",IF(OR(U49="○",U51="○"),"○","未入力"),"不要")</f>
        <v>不要</v>
      </c>
      <c r="C51" s="755"/>
      <c r="D51" s="755"/>
      <c r="E51" s="755"/>
      <c r="F51" s="755"/>
      <c r="G51" s="755"/>
      <c r="H51" s="755"/>
      <c r="I51" s="755"/>
      <c r="J51" s="755"/>
      <c r="K51" s="755"/>
      <c r="L51" s="755"/>
      <c r="M51" s="755"/>
      <c r="N51" s="755"/>
      <c r="O51" s="755"/>
      <c r="P51" s="755"/>
      <c r="Q51" s="755"/>
      <c r="R51" s="755"/>
      <c r="S51" s="755"/>
      <c r="T51" s="756"/>
      <c r="U51" s="683"/>
      <c r="V51" s="1049"/>
      <c r="W51" s="1049"/>
      <c r="X51" s="1050"/>
      <c r="Y51" s="641" t="s">
        <v>123</v>
      </c>
      <c r="Z51" s="1039"/>
      <c r="AA51" s="1039"/>
      <c r="AB51" s="1039"/>
      <c r="AC51" s="1039"/>
      <c r="AD51" s="1039"/>
      <c r="AE51" s="1039"/>
      <c r="AF51" s="1039"/>
      <c r="AG51" s="1039"/>
      <c r="AH51" s="1039"/>
      <c r="AI51" s="1039"/>
      <c r="AJ51" s="1039"/>
      <c r="AK51" s="1039"/>
      <c r="AL51" s="1039"/>
      <c r="AM51" s="1039"/>
    </row>
    <row r="52" spans="1:40" ht="21" customHeight="1" thickBot="1" x14ac:dyDescent="0.2">
      <c r="C52" s="755"/>
      <c r="D52" s="755"/>
      <c r="E52" s="755"/>
      <c r="F52" s="755"/>
      <c r="G52" s="755"/>
      <c r="H52" s="755"/>
      <c r="I52" s="755"/>
      <c r="J52" s="755"/>
      <c r="K52" s="755"/>
      <c r="L52" s="755"/>
      <c r="M52" s="755"/>
      <c r="N52" s="755"/>
      <c r="O52" s="755"/>
      <c r="P52" s="755"/>
      <c r="Q52" s="755"/>
      <c r="R52" s="755"/>
      <c r="S52" s="755"/>
      <c r="T52" s="756"/>
      <c r="U52" s="1051"/>
      <c r="V52" s="1052"/>
      <c r="W52" s="1052"/>
      <c r="X52" s="1053"/>
      <c r="Y52" s="1040"/>
      <c r="Z52" s="755"/>
      <c r="AA52" s="755"/>
      <c r="AB52" s="755"/>
      <c r="AC52" s="755"/>
      <c r="AD52" s="755"/>
      <c r="AE52" s="755"/>
      <c r="AF52" s="755"/>
      <c r="AG52" s="755"/>
      <c r="AH52" s="755"/>
      <c r="AI52" s="755"/>
      <c r="AJ52" s="755"/>
      <c r="AK52" s="755"/>
      <c r="AL52" s="755"/>
      <c r="AM52" s="755"/>
    </row>
    <row r="53" spans="1:40" ht="5.25" customHeight="1" x14ac:dyDescent="0.15">
      <c r="B53" s="42"/>
      <c r="C53" s="155"/>
      <c r="D53" s="155"/>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8"/>
    </row>
    <row r="54" spans="1:40" ht="18.75" customHeight="1" x14ac:dyDescent="0.15">
      <c r="C54" s="753" t="s">
        <v>168</v>
      </c>
      <c r="D54" s="753"/>
      <c r="E54" s="754" t="s">
        <v>96</v>
      </c>
      <c r="F54" s="754"/>
      <c r="G54" s="754"/>
      <c r="H54" s="754"/>
      <c r="I54" s="754"/>
      <c r="J54" s="754"/>
      <c r="K54" s="754"/>
      <c r="L54" s="754"/>
      <c r="M54" s="754"/>
      <c r="N54" s="754"/>
      <c r="O54" s="754"/>
      <c r="P54" s="754"/>
      <c r="Q54" s="754"/>
      <c r="R54" s="754"/>
      <c r="S54" s="754"/>
      <c r="T54" s="754"/>
      <c r="U54" s="754"/>
      <c r="V54" s="754"/>
      <c r="W54" s="754"/>
      <c r="X54" s="754"/>
      <c r="Y54" s="754"/>
      <c r="Z54" s="754"/>
      <c r="AA54" s="754"/>
      <c r="AB54" s="754"/>
      <c r="AC54" s="754"/>
      <c r="AD54" s="754"/>
      <c r="AE54" s="754"/>
      <c r="AF54" s="754"/>
      <c r="AG54" s="754"/>
      <c r="AH54" s="754"/>
      <c r="AI54" s="754"/>
      <c r="AJ54" s="754"/>
      <c r="AK54" s="754"/>
      <c r="AL54" s="754"/>
      <c r="AM54" s="754"/>
      <c r="AN54" s="138"/>
    </row>
    <row r="55" spans="1:40" ht="18.75" customHeight="1" x14ac:dyDescent="0.15">
      <c r="B55" s="42"/>
      <c r="C55" s="753" t="s">
        <v>169</v>
      </c>
      <c r="D55" s="753"/>
      <c r="E55" s="1055" t="s">
        <v>126</v>
      </c>
      <c r="F55" s="1055"/>
      <c r="G55" s="1055"/>
      <c r="H55" s="1055"/>
      <c r="I55" s="1055"/>
      <c r="J55" s="1055"/>
      <c r="K55" s="1055"/>
      <c r="L55" s="1055"/>
      <c r="M55" s="1055"/>
      <c r="N55" s="1055"/>
      <c r="O55" s="1055"/>
      <c r="P55" s="1055"/>
      <c r="Q55" s="1055"/>
      <c r="R55" s="1055"/>
      <c r="S55" s="1055"/>
      <c r="T55" s="1055"/>
      <c r="U55" s="1055"/>
      <c r="V55" s="1055"/>
      <c r="W55" s="1055"/>
      <c r="X55" s="1055"/>
      <c r="Y55" s="1055"/>
      <c r="Z55" s="1055"/>
      <c r="AA55" s="1055"/>
      <c r="AB55" s="1055"/>
      <c r="AC55" s="1055"/>
      <c r="AD55" s="1055"/>
      <c r="AE55" s="1055"/>
      <c r="AF55" s="1055"/>
      <c r="AG55" s="1055"/>
      <c r="AH55" s="1055"/>
      <c r="AI55" s="1055"/>
      <c r="AJ55" s="1055"/>
      <c r="AK55" s="1055"/>
      <c r="AL55" s="1055"/>
      <c r="AM55" s="1055"/>
      <c r="AN55" s="138"/>
    </row>
    <row r="56" spans="1:40" ht="18.75" customHeight="1" x14ac:dyDescent="0.15">
      <c r="B56" s="42"/>
      <c r="E56" s="1055"/>
      <c r="F56" s="1055"/>
      <c r="G56" s="1055"/>
      <c r="H56" s="1055"/>
      <c r="I56" s="1055"/>
      <c r="J56" s="1055"/>
      <c r="K56" s="1055"/>
      <c r="L56" s="1055"/>
      <c r="M56" s="1055"/>
      <c r="N56" s="1055"/>
      <c r="O56" s="1055"/>
      <c r="P56" s="1055"/>
      <c r="Q56" s="1055"/>
      <c r="R56" s="1055"/>
      <c r="S56" s="1055"/>
      <c r="T56" s="1055"/>
      <c r="U56" s="1055"/>
      <c r="V56" s="1055"/>
      <c r="W56" s="1055"/>
      <c r="X56" s="1055"/>
      <c r="Y56" s="1055"/>
      <c r="Z56" s="1055"/>
      <c r="AA56" s="1055"/>
      <c r="AB56" s="1055"/>
      <c r="AC56" s="1055"/>
      <c r="AD56" s="1055"/>
      <c r="AE56" s="1055"/>
      <c r="AF56" s="1055"/>
      <c r="AG56" s="1055"/>
      <c r="AH56" s="1055"/>
      <c r="AI56" s="1055"/>
      <c r="AJ56" s="1055"/>
      <c r="AK56" s="1055"/>
      <c r="AL56" s="1055"/>
      <c r="AM56" s="1055"/>
      <c r="AN56" s="138"/>
    </row>
    <row r="57" spans="1:40" ht="18.75" customHeight="1" x14ac:dyDescent="0.15">
      <c r="B57" s="42"/>
      <c r="C57" s="753" t="s">
        <v>170</v>
      </c>
      <c r="D57" s="753"/>
      <c r="E57" s="660" t="s">
        <v>127</v>
      </c>
      <c r="F57" s="660"/>
      <c r="G57" s="660"/>
      <c r="H57" s="660"/>
      <c r="I57" s="660"/>
      <c r="J57" s="660"/>
      <c r="K57" s="660"/>
      <c r="L57" s="660"/>
      <c r="M57" s="660"/>
      <c r="N57" s="660"/>
      <c r="O57" s="660"/>
      <c r="P57" s="660"/>
      <c r="Q57" s="660"/>
      <c r="R57" s="660"/>
      <c r="S57" s="660"/>
      <c r="T57" s="660"/>
      <c r="U57" s="660"/>
      <c r="V57" s="660"/>
      <c r="W57" s="660"/>
      <c r="X57" s="660"/>
      <c r="Y57" s="660"/>
      <c r="Z57" s="660"/>
      <c r="AA57" s="660"/>
      <c r="AB57" s="660"/>
      <c r="AC57" s="660"/>
      <c r="AD57" s="660"/>
      <c r="AE57" s="660"/>
      <c r="AF57" s="660"/>
      <c r="AG57" s="660"/>
      <c r="AH57" s="660"/>
      <c r="AI57" s="660"/>
      <c r="AJ57" s="660"/>
      <c r="AK57" s="660"/>
      <c r="AL57" s="660"/>
      <c r="AM57" s="660"/>
      <c r="AN57" s="138"/>
    </row>
    <row r="58" spans="1:40" ht="18.75" customHeight="1" x14ac:dyDescent="0.15">
      <c r="B58" s="42"/>
      <c r="E58" s="660"/>
      <c r="F58" s="660"/>
      <c r="G58" s="660"/>
      <c r="H58" s="660"/>
      <c r="I58" s="660"/>
      <c r="J58" s="660"/>
      <c r="K58" s="660"/>
      <c r="L58" s="660"/>
      <c r="M58" s="660"/>
      <c r="N58" s="660"/>
      <c r="O58" s="660"/>
      <c r="P58" s="660"/>
      <c r="Q58" s="660"/>
      <c r="R58" s="660"/>
      <c r="S58" s="660"/>
      <c r="T58" s="660"/>
      <c r="U58" s="660"/>
      <c r="V58" s="660"/>
      <c r="W58" s="660"/>
      <c r="X58" s="660"/>
      <c r="Y58" s="660"/>
      <c r="Z58" s="660"/>
      <c r="AA58" s="660"/>
      <c r="AB58" s="660"/>
      <c r="AC58" s="660"/>
      <c r="AD58" s="660"/>
      <c r="AE58" s="660"/>
      <c r="AF58" s="660"/>
      <c r="AG58" s="660"/>
      <c r="AH58" s="660"/>
      <c r="AI58" s="660"/>
      <c r="AJ58" s="660"/>
      <c r="AK58" s="660"/>
      <c r="AL58" s="660"/>
      <c r="AM58" s="660"/>
      <c r="AN58" s="138"/>
    </row>
    <row r="59" spans="1:40" ht="20.25" customHeight="1" x14ac:dyDescent="0.15">
      <c r="B59" s="42"/>
      <c r="C59" s="155"/>
      <c r="D59" s="155"/>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8"/>
    </row>
    <row r="60" spans="1:40" ht="20.25" customHeight="1" x14ac:dyDescent="0.15">
      <c r="B60" s="42"/>
      <c r="C60" s="155"/>
      <c r="D60" s="155"/>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39"/>
      <c r="AK60" s="139"/>
      <c r="AL60" s="139"/>
      <c r="AM60" s="139"/>
      <c r="AN60" s="138"/>
    </row>
    <row r="61" spans="1:40" ht="20.25" customHeight="1" x14ac:dyDescent="0.15">
      <c r="B61" s="42"/>
      <c r="C61" s="155"/>
      <c r="D61" s="155"/>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8"/>
    </row>
    <row r="62" spans="1:40" ht="20.25" customHeight="1" x14ac:dyDescent="0.15">
      <c r="B62" s="42"/>
      <c r="C62" s="155"/>
      <c r="D62" s="155"/>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8"/>
    </row>
    <row r="63" spans="1:40" ht="20.25" customHeight="1" x14ac:dyDescent="0.15">
      <c r="B63" s="42"/>
      <c r="C63" s="155"/>
      <c r="D63" s="155"/>
      <c r="E63" s="139"/>
      <c r="F63" s="139"/>
      <c r="G63" s="139"/>
      <c r="H63" s="139"/>
      <c r="I63" s="139"/>
      <c r="J63" s="139"/>
      <c r="K63" s="139"/>
      <c r="L63" s="139"/>
      <c r="M63" s="139"/>
      <c r="N63" s="139"/>
      <c r="O63" s="139"/>
      <c r="P63" s="139"/>
      <c r="Q63" s="139"/>
      <c r="R63" s="139"/>
      <c r="S63" s="139"/>
      <c r="T63" s="139"/>
      <c r="U63" s="139"/>
      <c r="V63" s="139"/>
      <c r="W63" s="139"/>
      <c r="X63" s="139"/>
      <c r="Y63" s="139"/>
      <c r="Z63" s="139"/>
      <c r="AA63" s="139"/>
      <c r="AB63" s="139"/>
      <c r="AC63" s="139"/>
      <c r="AD63" s="139"/>
      <c r="AE63" s="139"/>
      <c r="AF63" s="139"/>
      <c r="AG63" s="139"/>
      <c r="AH63" s="139"/>
      <c r="AI63" s="139"/>
      <c r="AJ63" s="139"/>
      <c r="AK63" s="139"/>
      <c r="AL63" s="139"/>
      <c r="AM63" s="139"/>
      <c r="AN63" s="138"/>
    </row>
    <row r="64" spans="1:40" ht="20.25" customHeight="1" x14ac:dyDescent="0.15">
      <c r="B64" s="42"/>
      <c r="C64" s="155"/>
      <c r="D64" s="155"/>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8"/>
    </row>
    <row r="65" spans="1:40" ht="20.25" customHeight="1" x14ac:dyDescent="0.15">
      <c r="B65" s="42"/>
      <c r="C65" s="155"/>
      <c r="D65" s="155"/>
      <c r="E65" s="139"/>
      <c r="F65" s="139"/>
      <c r="G65" s="139"/>
      <c r="H65" s="139"/>
      <c r="I65" s="139"/>
      <c r="J65" s="139"/>
      <c r="K65" s="139"/>
      <c r="L65" s="139"/>
      <c r="M65" s="139"/>
      <c r="N65" s="139"/>
      <c r="O65" s="139"/>
      <c r="P65" s="139"/>
      <c r="Q65" s="139"/>
      <c r="R65" s="139"/>
      <c r="S65" s="139"/>
      <c r="T65" s="139"/>
      <c r="U65" s="139"/>
      <c r="V65" s="139"/>
      <c r="W65" s="139"/>
      <c r="X65" s="139"/>
      <c r="Y65" s="139"/>
      <c r="Z65" s="139"/>
      <c r="AA65" s="139"/>
      <c r="AB65" s="139"/>
      <c r="AC65" s="139"/>
      <c r="AD65" s="139"/>
      <c r="AE65" s="139"/>
      <c r="AF65" s="139"/>
      <c r="AG65" s="139"/>
      <c r="AH65" s="139"/>
      <c r="AI65" s="139"/>
      <c r="AJ65" s="139"/>
      <c r="AK65" s="139"/>
      <c r="AL65" s="139"/>
      <c r="AM65" s="139"/>
      <c r="AN65" s="138"/>
    </row>
    <row r="66" spans="1:40" ht="20.25" customHeight="1" x14ac:dyDescent="0.15">
      <c r="C66" s="155"/>
      <c r="D66" s="155"/>
      <c r="E66" s="139"/>
      <c r="F66" s="139"/>
      <c r="G66" s="139"/>
      <c r="H66" s="139"/>
      <c r="I66" s="139"/>
      <c r="J66" s="139"/>
      <c r="K66" s="139"/>
      <c r="L66" s="139"/>
      <c r="M66" s="139"/>
      <c r="N66" s="139"/>
      <c r="O66" s="139"/>
      <c r="P66" s="139"/>
      <c r="Q66" s="139"/>
      <c r="R66" s="139"/>
      <c r="S66" s="139"/>
      <c r="T66" s="139"/>
      <c r="U66" s="139"/>
      <c r="V66" s="139"/>
      <c r="W66" s="139"/>
      <c r="X66" s="139"/>
      <c r="Y66" s="139"/>
      <c r="Z66" s="139"/>
      <c r="AA66" s="139"/>
      <c r="AB66" s="139"/>
      <c r="AC66" s="139"/>
      <c r="AD66" s="139"/>
      <c r="AE66" s="139"/>
      <c r="AF66" s="139"/>
      <c r="AG66" s="139"/>
      <c r="AH66" s="139"/>
      <c r="AI66" s="139"/>
      <c r="AJ66" s="139"/>
      <c r="AK66" s="139"/>
      <c r="AL66" s="139"/>
      <c r="AM66" s="139"/>
      <c r="AN66" s="138"/>
    </row>
    <row r="67" spans="1:40" ht="20.25" customHeight="1" x14ac:dyDescent="0.15">
      <c r="C67" s="155"/>
      <c r="D67" s="155"/>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8"/>
    </row>
    <row r="68" spans="1:40" ht="20.25" customHeight="1" x14ac:dyDescent="0.15">
      <c r="C68" s="155"/>
      <c r="D68" s="155"/>
      <c r="E68" s="138"/>
      <c r="F68" s="138"/>
      <c r="G68" s="138"/>
      <c r="H68" s="138"/>
      <c r="I68" s="138"/>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c r="AK68" s="138"/>
      <c r="AL68" s="138"/>
      <c r="AM68" s="138"/>
      <c r="AN68" s="138"/>
    </row>
    <row r="69" spans="1:40" ht="20.25" customHeight="1" x14ac:dyDescent="0.15"/>
    <row r="70" spans="1:40" ht="20.25" customHeight="1" x14ac:dyDescent="0.15"/>
    <row r="71" spans="1:40" ht="20.25" customHeight="1" x14ac:dyDescent="0.15"/>
    <row r="72" spans="1:40" ht="20.25" customHeight="1" x14ac:dyDescent="0.15"/>
    <row r="73" spans="1:40" ht="20.25" customHeight="1" x14ac:dyDescent="0.15"/>
    <row r="74" spans="1:40" ht="20.25" customHeight="1" x14ac:dyDescent="0.15"/>
    <row r="75" spans="1:40" ht="21" customHeight="1" x14ac:dyDescent="0.15">
      <c r="B75" s="42"/>
      <c r="C75" s="155"/>
      <c r="D75" s="155"/>
      <c r="E75" s="139"/>
      <c r="F75" s="139"/>
      <c r="G75" s="139"/>
      <c r="H75" s="139"/>
      <c r="I75" s="139"/>
      <c r="J75" s="139"/>
      <c r="K75" s="139"/>
      <c r="L75" s="139"/>
      <c r="M75" s="139"/>
      <c r="N75" s="139"/>
      <c r="O75" s="139"/>
      <c r="P75" s="139"/>
      <c r="Q75" s="139"/>
      <c r="R75" s="139"/>
      <c r="S75" s="139"/>
      <c r="T75" s="139"/>
      <c r="U75" s="139"/>
      <c r="V75" s="139"/>
      <c r="W75" s="139"/>
      <c r="X75" s="139"/>
      <c r="Y75" s="139"/>
      <c r="Z75" s="139"/>
      <c r="AA75" s="139"/>
      <c r="AB75" s="139"/>
      <c r="AC75" s="139"/>
      <c r="AD75" s="139"/>
      <c r="AE75" s="139"/>
      <c r="AF75" s="139"/>
      <c r="AG75" s="139"/>
      <c r="AH75" s="139"/>
      <c r="AI75" s="139"/>
      <c r="AJ75" s="139"/>
      <c r="AK75" s="139"/>
      <c r="AL75" s="139"/>
      <c r="AM75" s="139"/>
      <c r="AN75" s="138"/>
    </row>
    <row r="76" spans="1:40" ht="21" customHeight="1" x14ac:dyDescent="0.15">
      <c r="B76" s="42"/>
      <c r="C76" s="155"/>
      <c r="D76" s="155"/>
      <c r="E76" s="139"/>
      <c r="F76" s="139"/>
      <c r="G76" s="139"/>
      <c r="H76" s="139"/>
      <c r="I76" s="139"/>
      <c r="J76" s="139"/>
      <c r="K76" s="139"/>
      <c r="L76" s="139"/>
      <c r="M76" s="139"/>
      <c r="N76" s="139"/>
      <c r="O76" s="139"/>
      <c r="P76" s="139"/>
      <c r="Q76" s="139"/>
      <c r="R76" s="139"/>
      <c r="S76" s="139"/>
      <c r="T76" s="139"/>
      <c r="U76" s="139"/>
      <c r="V76" s="139"/>
      <c r="W76" s="139"/>
      <c r="X76" s="139"/>
      <c r="Y76" s="139"/>
      <c r="Z76" s="139"/>
      <c r="AA76" s="139"/>
      <c r="AB76" s="139"/>
      <c r="AC76" s="139"/>
      <c r="AD76" s="139"/>
      <c r="AE76" s="139"/>
      <c r="AF76" s="139"/>
      <c r="AG76" s="139"/>
      <c r="AH76" s="139"/>
      <c r="AI76" s="139"/>
      <c r="AJ76" s="139"/>
      <c r="AK76" s="139"/>
      <c r="AL76" s="139"/>
      <c r="AM76" s="139"/>
      <c r="AN76" s="138"/>
    </row>
    <row r="77" spans="1:40" ht="21" customHeight="1" x14ac:dyDescent="0.15">
      <c r="B77" s="42"/>
      <c r="C77" s="155"/>
      <c r="D77" s="155"/>
      <c r="E77" s="139"/>
      <c r="F77" s="139"/>
      <c r="G77" s="139"/>
      <c r="H77" s="139"/>
      <c r="I77" s="139"/>
      <c r="J77" s="139"/>
      <c r="K77" s="139"/>
      <c r="L77" s="139"/>
      <c r="M77" s="139"/>
      <c r="N77" s="139"/>
      <c r="O77" s="139"/>
      <c r="P77" s="139"/>
      <c r="Q77" s="139"/>
      <c r="R77" s="139"/>
      <c r="S77" s="139"/>
      <c r="T77" s="139"/>
      <c r="U77" s="139"/>
      <c r="V77" s="139"/>
      <c r="W77" s="139"/>
      <c r="X77" s="139"/>
      <c r="Y77" s="139"/>
      <c r="Z77" s="139"/>
      <c r="AA77" s="139"/>
      <c r="AB77" s="139"/>
      <c r="AC77" s="139"/>
      <c r="AD77" s="139"/>
      <c r="AE77" s="139"/>
      <c r="AF77" s="139"/>
      <c r="AG77" s="139"/>
      <c r="AH77" s="139"/>
      <c r="AI77" s="139"/>
      <c r="AJ77" s="139"/>
      <c r="AK77" s="139"/>
      <c r="AL77" s="139"/>
      <c r="AM77" s="139"/>
      <c r="AN77" s="138"/>
    </row>
    <row r="78" spans="1:40" ht="21" customHeight="1" x14ac:dyDescent="0.15">
      <c r="A78" s="176"/>
      <c r="B78" s="42"/>
      <c r="C78" s="155"/>
      <c r="D78" s="155"/>
      <c r="E78" s="139"/>
      <c r="F78" s="139"/>
      <c r="G78" s="139"/>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9"/>
      <c r="AL78" s="139"/>
      <c r="AM78" s="139"/>
      <c r="AN78" s="138"/>
    </row>
    <row r="79" spans="1:40" ht="21" customHeight="1" x14ac:dyDescent="0.15">
      <c r="B79" s="42"/>
      <c r="C79" s="155"/>
      <c r="D79" s="155"/>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8"/>
    </row>
    <row r="80" spans="1:40" ht="21" customHeight="1" x14ac:dyDescent="0.15">
      <c r="B80" s="42"/>
      <c r="C80" s="155"/>
      <c r="D80" s="155"/>
      <c r="E80" s="139"/>
      <c r="F80" s="139"/>
      <c r="G80" s="139"/>
      <c r="H80" s="139"/>
      <c r="I80" s="139"/>
      <c r="J80" s="139"/>
      <c r="K80" s="139"/>
      <c r="L80" s="139"/>
      <c r="M80" s="139"/>
      <c r="N80" s="139"/>
      <c r="O80" s="139"/>
      <c r="P80" s="139"/>
      <c r="Q80" s="139"/>
      <c r="R80" s="139"/>
      <c r="S80" s="139"/>
      <c r="T80" s="139"/>
      <c r="U80" s="139"/>
      <c r="V80" s="139"/>
      <c r="W80" s="139"/>
      <c r="X80" s="139"/>
      <c r="Y80" s="139"/>
      <c r="Z80" s="139"/>
      <c r="AA80" s="139"/>
      <c r="AB80" s="139"/>
      <c r="AC80" s="139"/>
      <c r="AD80" s="139"/>
      <c r="AE80" s="139"/>
      <c r="AF80" s="139"/>
      <c r="AG80" s="139"/>
      <c r="AH80" s="139"/>
      <c r="AI80" s="139"/>
      <c r="AJ80" s="139"/>
      <c r="AK80" s="139"/>
      <c r="AL80" s="139"/>
      <c r="AM80" s="139"/>
      <c r="AN80" s="138"/>
    </row>
    <row r="81" spans="1:40" ht="21" customHeight="1" x14ac:dyDescent="0.15">
      <c r="A81" s="181" t="str">
        <f>IF(発注者入力シート!$H$16="","",IF(事前入力シート!$I$4="特定共同企業体",IF(COUNTIF(A82:A120,"未入力")&gt;=1,"未入力あり",""),"使用しない"))</f>
        <v>使用しない</v>
      </c>
      <c r="C81" s="140" t="str">
        <f>IF(事前入力シート!T86&lt;&gt;"","※提出不要","")</f>
        <v/>
      </c>
      <c r="AN81" s="135" t="s">
        <v>116</v>
      </c>
    </row>
    <row r="82" spans="1:40" ht="21" customHeight="1" x14ac:dyDescent="0.15">
      <c r="C82" s="703" t="s">
        <v>9</v>
      </c>
      <c r="D82" s="703"/>
      <c r="E82" s="703"/>
      <c r="F82" s="703"/>
      <c r="G82" s="703"/>
      <c r="H82" s="703"/>
      <c r="I82" s="703"/>
      <c r="J82" s="703"/>
      <c r="K82" s="703"/>
      <c r="L82" s="703"/>
      <c r="M82" s="703"/>
      <c r="N82" s="703"/>
      <c r="O82" s="703"/>
      <c r="P82" s="703"/>
      <c r="Q82" s="703"/>
      <c r="R82" s="703"/>
      <c r="S82" s="703"/>
      <c r="T82" s="703"/>
      <c r="U82" s="703"/>
      <c r="V82" s="703"/>
      <c r="W82" s="703"/>
      <c r="X82" s="703"/>
      <c r="Y82" s="703"/>
      <c r="Z82" s="703"/>
      <c r="AA82" s="703"/>
      <c r="AB82" s="703"/>
      <c r="AC82" s="703"/>
      <c r="AD82" s="703"/>
      <c r="AE82" s="703"/>
      <c r="AF82" s="703"/>
      <c r="AG82" s="703"/>
      <c r="AH82" s="703"/>
      <c r="AI82" s="703"/>
      <c r="AJ82" s="703"/>
      <c r="AK82" s="703"/>
      <c r="AL82" s="703"/>
      <c r="AM82" s="703"/>
    </row>
    <row r="83" spans="1:40" ht="21" customHeight="1" x14ac:dyDescent="0.15">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row>
    <row r="84" spans="1:40" s="132" customFormat="1" ht="21" customHeight="1" thickBot="1" x14ac:dyDescent="0.2">
      <c r="A84" s="58" t="str">
        <f>IF(事前入力シート!$I$4="特定共同企業体",IF(AE84&lt;&gt;"","○","未入力"),"不要")</f>
        <v>不要</v>
      </c>
      <c r="AC84" s="300"/>
      <c r="AD84" s="171" t="s">
        <v>211</v>
      </c>
      <c r="AE84" s="656" t="str">
        <f>'様式-5'!AE84</f>
        <v>○○○○株式会社</v>
      </c>
      <c r="AF84" s="656"/>
      <c r="AG84" s="656"/>
      <c r="AH84" s="656"/>
      <c r="AI84" s="656"/>
      <c r="AJ84" s="656"/>
      <c r="AK84" s="656"/>
      <c r="AL84" s="656"/>
      <c r="AM84" s="656"/>
    </row>
    <row r="85" spans="1:40" ht="21" customHeight="1" x14ac:dyDescent="0.15">
      <c r="A85" s="177" t="str">
        <f>IF(事前入力シート!$I$4="特定共同企業体",IF(OR(U85="○",U87="○"),"○","未入力"),"不要")</f>
        <v>不要</v>
      </c>
      <c r="C85" s="755" t="s">
        <v>120</v>
      </c>
      <c r="D85" s="755"/>
      <c r="E85" s="755"/>
      <c r="F85" s="755"/>
      <c r="G85" s="755"/>
      <c r="H85" s="755"/>
      <c r="I85" s="755"/>
      <c r="J85" s="755"/>
      <c r="K85" s="755"/>
      <c r="L85" s="755"/>
      <c r="M85" s="755"/>
      <c r="N85" s="755"/>
      <c r="O85" s="755"/>
      <c r="P85" s="755"/>
      <c r="Q85" s="755"/>
      <c r="R85" s="755"/>
      <c r="S85" s="755"/>
      <c r="T85" s="756"/>
      <c r="U85" s="672"/>
      <c r="V85" s="1041"/>
      <c r="W85" s="1041"/>
      <c r="X85" s="1042"/>
      <c r="Y85" s="1046" t="s">
        <v>124</v>
      </c>
      <c r="Z85" s="755"/>
      <c r="AA85" s="755"/>
      <c r="AB85" s="755"/>
      <c r="AC85" s="755"/>
      <c r="AD85" s="755"/>
      <c r="AE85" s="755"/>
      <c r="AF85" s="755"/>
      <c r="AG85" s="755"/>
      <c r="AH85" s="755"/>
      <c r="AI85" s="755"/>
      <c r="AJ85" s="755"/>
      <c r="AK85" s="755"/>
      <c r="AL85" s="755"/>
      <c r="AM85" s="755"/>
    </row>
    <row r="86" spans="1:40" ht="21" customHeight="1" x14ac:dyDescent="0.15">
      <c r="C86" s="755"/>
      <c r="D86" s="755"/>
      <c r="E86" s="755"/>
      <c r="F86" s="755"/>
      <c r="G86" s="755"/>
      <c r="H86" s="755"/>
      <c r="I86" s="755"/>
      <c r="J86" s="755"/>
      <c r="K86" s="755"/>
      <c r="L86" s="755"/>
      <c r="M86" s="755"/>
      <c r="N86" s="755"/>
      <c r="O86" s="755"/>
      <c r="P86" s="755"/>
      <c r="Q86" s="755"/>
      <c r="R86" s="755"/>
      <c r="S86" s="755"/>
      <c r="T86" s="756"/>
      <c r="U86" s="1043"/>
      <c r="V86" s="1044"/>
      <c r="W86" s="1044"/>
      <c r="X86" s="1045"/>
      <c r="Y86" s="1047"/>
      <c r="Z86" s="1048"/>
      <c r="AA86" s="1048"/>
      <c r="AB86" s="1048"/>
      <c r="AC86" s="1048"/>
      <c r="AD86" s="1048"/>
      <c r="AE86" s="1048"/>
      <c r="AF86" s="1048"/>
      <c r="AG86" s="1048"/>
      <c r="AH86" s="1048"/>
      <c r="AI86" s="1048"/>
      <c r="AJ86" s="1048"/>
      <c r="AK86" s="1048"/>
      <c r="AL86" s="1048"/>
      <c r="AM86" s="1048"/>
    </row>
    <row r="87" spans="1:40" ht="21" customHeight="1" x14ac:dyDescent="0.15">
      <c r="A87" s="58" t="str">
        <f>IF(事前入力シート!$I$4="特定共同企業体",IF(OR(U85="○",U87="○"),"○","未入力"),"不要")</f>
        <v>不要</v>
      </c>
      <c r="C87" s="755"/>
      <c r="D87" s="755"/>
      <c r="E87" s="755"/>
      <c r="F87" s="755"/>
      <c r="G87" s="755"/>
      <c r="H87" s="755"/>
      <c r="I87" s="755"/>
      <c r="J87" s="755"/>
      <c r="K87" s="755"/>
      <c r="L87" s="755"/>
      <c r="M87" s="755"/>
      <c r="N87" s="755"/>
      <c r="O87" s="755"/>
      <c r="P87" s="755"/>
      <c r="Q87" s="755"/>
      <c r="R87" s="755"/>
      <c r="S87" s="755"/>
      <c r="T87" s="756"/>
      <c r="U87" s="683"/>
      <c r="V87" s="1049"/>
      <c r="W87" s="1049"/>
      <c r="X87" s="1050"/>
      <c r="Y87" s="641" t="s">
        <v>125</v>
      </c>
      <c r="Z87" s="1039"/>
      <c r="AA87" s="1039"/>
      <c r="AB87" s="1039"/>
      <c r="AC87" s="1039"/>
      <c r="AD87" s="1039"/>
      <c r="AE87" s="1039"/>
      <c r="AF87" s="1039"/>
      <c r="AG87" s="1039"/>
      <c r="AH87" s="1039"/>
      <c r="AI87" s="1039"/>
      <c r="AJ87" s="1039"/>
      <c r="AK87" s="1039"/>
      <c r="AL87" s="1039"/>
      <c r="AM87" s="1039"/>
    </row>
    <row r="88" spans="1:40" ht="21" customHeight="1" thickBot="1" x14ac:dyDescent="0.2">
      <c r="C88" s="755"/>
      <c r="D88" s="755"/>
      <c r="E88" s="755"/>
      <c r="F88" s="755"/>
      <c r="G88" s="755"/>
      <c r="H88" s="755"/>
      <c r="I88" s="755"/>
      <c r="J88" s="755"/>
      <c r="K88" s="755"/>
      <c r="L88" s="755"/>
      <c r="M88" s="755"/>
      <c r="N88" s="755"/>
      <c r="O88" s="755"/>
      <c r="P88" s="755"/>
      <c r="Q88" s="755"/>
      <c r="R88" s="755"/>
      <c r="S88" s="755"/>
      <c r="T88" s="756"/>
      <c r="U88" s="1051"/>
      <c r="V88" s="1052"/>
      <c r="W88" s="1052"/>
      <c r="X88" s="1053"/>
      <c r="Y88" s="1040"/>
      <c r="Z88" s="755"/>
      <c r="AA88" s="755"/>
      <c r="AB88" s="755"/>
      <c r="AC88" s="755"/>
      <c r="AD88" s="755"/>
      <c r="AE88" s="755"/>
      <c r="AF88" s="755"/>
      <c r="AG88" s="755"/>
      <c r="AH88" s="755"/>
      <c r="AI88" s="755"/>
      <c r="AJ88" s="755"/>
      <c r="AK88" s="755"/>
      <c r="AL88" s="755"/>
      <c r="AM88" s="755"/>
    </row>
    <row r="89" spans="1:40" ht="21" customHeight="1" x14ac:dyDescent="0.15">
      <c r="A89" s="177" t="str">
        <f>IF(事前入力シート!$I$4="特定共同企業体",IF(OR(U89="○",U91="○"),"○","未入力"),"不要")</f>
        <v>不要</v>
      </c>
      <c r="C89" s="755" t="s">
        <v>121</v>
      </c>
      <c r="D89" s="755"/>
      <c r="E89" s="755"/>
      <c r="F89" s="755"/>
      <c r="G89" s="755"/>
      <c r="H89" s="755"/>
      <c r="I89" s="755"/>
      <c r="J89" s="755"/>
      <c r="K89" s="755"/>
      <c r="L89" s="755"/>
      <c r="M89" s="755"/>
      <c r="N89" s="755"/>
      <c r="O89" s="755"/>
      <c r="P89" s="755"/>
      <c r="Q89" s="755"/>
      <c r="R89" s="755"/>
      <c r="S89" s="755"/>
      <c r="T89" s="756"/>
      <c r="U89" s="672"/>
      <c r="V89" s="1041"/>
      <c r="W89" s="1041"/>
      <c r="X89" s="1042"/>
      <c r="Y89" s="1046" t="s">
        <v>122</v>
      </c>
      <c r="Z89" s="755"/>
      <c r="AA89" s="755"/>
      <c r="AB89" s="755"/>
      <c r="AC89" s="755"/>
      <c r="AD89" s="755"/>
      <c r="AE89" s="755"/>
      <c r="AF89" s="755"/>
      <c r="AG89" s="755"/>
      <c r="AH89" s="755"/>
      <c r="AI89" s="755"/>
      <c r="AJ89" s="755"/>
      <c r="AK89" s="755"/>
      <c r="AL89" s="755"/>
      <c r="AM89" s="755"/>
    </row>
    <row r="90" spans="1:40" ht="21" customHeight="1" x14ac:dyDescent="0.15">
      <c r="C90" s="755"/>
      <c r="D90" s="755"/>
      <c r="E90" s="755"/>
      <c r="F90" s="755"/>
      <c r="G90" s="755"/>
      <c r="H90" s="755"/>
      <c r="I90" s="755"/>
      <c r="J90" s="755"/>
      <c r="K90" s="755"/>
      <c r="L90" s="755"/>
      <c r="M90" s="755"/>
      <c r="N90" s="755"/>
      <c r="O90" s="755"/>
      <c r="P90" s="755"/>
      <c r="Q90" s="755"/>
      <c r="R90" s="755"/>
      <c r="S90" s="755"/>
      <c r="T90" s="756"/>
      <c r="U90" s="1043"/>
      <c r="V90" s="1044"/>
      <c r="W90" s="1044"/>
      <c r="X90" s="1045"/>
      <c r="Y90" s="1047"/>
      <c r="Z90" s="1048"/>
      <c r="AA90" s="1048"/>
      <c r="AB90" s="1048"/>
      <c r="AC90" s="1048"/>
      <c r="AD90" s="1048"/>
      <c r="AE90" s="1048"/>
      <c r="AF90" s="1048"/>
      <c r="AG90" s="1048"/>
      <c r="AH90" s="1048"/>
      <c r="AI90" s="1048"/>
      <c r="AJ90" s="1048"/>
      <c r="AK90" s="1048"/>
      <c r="AL90" s="1048"/>
      <c r="AM90" s="1048"/>
    </row>
    <row r="91" spans="1:40" ht="21" customHeight="1" x14ac:dyDescent="0.15">
      <c r="A91" s="58" t="str">
        <f>IF(事前入力シート!$I$4="特定共同企業体",IF(OR(U89="○",U91="○"),"○","未入力"),"不要")</f>
        <v>不要</v>
      </c>
      <c r="C91" s="755"/>
      <c r="D91" s="755"/>
      <c r="E91" s="755"/>
      <c r="F91" s="755"/>
      <c r="G91" s="755"/>
      <c r="H91" s="755"/>
      <c r="I91" s="755"/>
      <c r="J91" s="755"/>
      <c r="K91" s="755"/>
      <c r="L91" s="755"/>
      <c r="M91" s="755"/>
      <c r="N91" s="755"/>
      <c r="O91" s="755"/>
      <c r="P91" s="755"/>
      <c r="Q91" s="755"/>
      <c r="R91" s="755"/>
      <c r="S91" s="755"/>
      <c r="T91" s="756"/>
      <c r="U91" s="683"/>
      <c r="V91" s="1049"/>
      <c r="W91" s="1049"/>
      <c r="X91" s="1050"/>
      <c r="Y91" s="641" t="s">
        <v>123</v>
      </c>
      <c r="Z91" s="1039"/>
      <c r="AA91" s="1039"/>
      <c r="AB91" s="1039"/>
      <c r="AC91" s="1039"/>
      <c r="AD91" s="1039"/>
      <c r="AE91" s="1039"/>
      <c r="AF91" s="1039"/>
      <c r="AG91" s="1039"/>
      <c r="AH91" s="1039"/>
      <c r="AI91" s="1039"/>
      <c r="AJ91" s="1039"/>
      <c r="AK91" s="1039"/>
      <c r="AL91" s="1039"/>
      <c r="AM91" s="1039"/>
    </row>
    <row r="92" spans="1:40" ht="21" customHeight="1" thickBot="1" x14ac:dyDescent="0.2">
      <c r="C92" s="755"/>
      <c r="D92" s="755"/>
      <c r="E92" s="755"/>
      <c r="F92" s="755"/>
      <c r="G92" s="755"/>
      <c r="H92" s="755"/>
      <c r="I92" s="755"/>
      <c r="J92" s="755"/>
      <c r="K92" s="755"/>
      <c r="L92" s="755"/>
      <c r="M92" s="755"/>
      <c r="N92" s="755"/>
      <c r="O92" s="755"/>
      <c r="P92" s="755"/>
      <c r="Q92" s="755"/>
      <c r="R92" s="755"/>
      <c r="S92" s="755"/>
      <c r="T92" s="756"/>
      <c r="U92" s="1051"/>
      <c r="V92" s="1052"/>
      <c r="W92" s="1052"/>
      <c r="X92" s="1053"/>
      <c r="Y92" s="1040"/>
      <c r="Z92" s="755"/>
      <c r="AA92" s="755"/>
      <c r="AB92" s="755"/>
      <c r="AC92" s="755"/>
      <c r="AD92" s="755"/>
      <c r="AE92" s="755"/>
      <c r="AF92" s="755"/>
      <c r="AG92" s="755"/>
      <c r="AH92" s="755"/>
      <c r="AI92" s="755"/>
      <c r="AJ92" s="755"/>
      <c r="AK92" s="755"/>
      <c r="AL92" s="755"/>
      <c r="AM92" s="755"/>
    </row>
    <row r="93" spans="1:40" ht="5.25" customHeight="1" x14ac:dyDescent="0.15">
      <c r="B93" s="42"/>
      <c r="C93" s="155"/>
      <c r="D93" s="155"/>
      <c r="E93" s="139"/>
      <c r="F93" s="139"/>
      <c r="G93" s="139"/>
      <c r="H93" s="139"/>
      <c r="I93" s="139"/>
      <c r="J93" s="139"/>
      <c r="K93" s="139"/>
      <c r="L93" s="139"/>
      <c r="M93" s="139"/>
      <c r="N93" s="139"/>
      <c r="O93" s="139"/>
      <c r="P93" s="139"/>
      <c r="Q93" s="139"/>
      <c r="R93" s="139"/>
      <c r="S93" s="139"/>
      <c r="T93" s="139"/>
      <c r="U93" s="139"/>
      <c r="V93" s="139"/>
      <c r="W93" s="139"/>
      <c r="X93" s="139"/>
      <c r="Y93" s="139"/>
      <c r="Z93" s="139"/>
      <c r="AA93" s="139"/>
      <c r="AB93" s="139"/>
      <c r="AC93" s="139"/>
      <c r="AD93" s="139"/>
      <c r="AE93" s="139"/>
      <c r="AF93" s="139"/>
      <c r="AG93" s="139"/>
      <c r="AH93" s="139"/>
      <c r="AI93" s="139"/>
      <c r="AJ93" s="139"/>
      <c r="AK93" s="139"/>
      <c r="AL93" s="139"/>
      <c r="AM93" s="139"/>
      <c r="AN93" s="138"/>
    </row>
    <row r="94" spans="1:40" ht="18.75" customHeight="1" x14ac:dyDescent="0.15">
      <c r="C94" s="753" t="s">
        <v>168</v>
      </c>
      <c r="D94" s="753"/>
      <c r="E94" s="754" t="s">
        <v>96</v>
      </c>
      <c r="F94" s="754"/>
      <c r="G94" s="754"/>
      <c r="H94" s="754"/>
      <c r="I94" s="754"/>
      <c r="J94" s="754"/>
      <c r="K94" s="754"/>
      <c r="L94" s="754"/>
      <c r="M94" s="754"/>
      <c r="N94" s="754"/>
      <c r="O94" s="754"/>
      <c r="P94" s="754"/>
      <c r="Q94" s="754"/>
      <c r="R94" s="754"/>
      <c r="S94" s="754"/>
      <c r="T94" s="754"/>
      <c r="U94" s="754"/>
      <c r="V94" s="754"/>
      <c r="W94" s="754"/>
      <c r="X94" s="754"/>
      <c r="Y94" s="754"/>
      <c r="Z94" s="754"/>
      <c r="AA94" s="754"/>
      <c r="AB94" s="754"/>
      <c r="AC94" s="754"/>
      <c r="AD94" s="754"/>
      <c r="AE94" s="754"/>
      <c r="AF94" s="754"/>
      <c r="AG94" s="754"/>
      <c r="AH94" s="754"/>
      <c r="AI94" s="754"/>
      <c r="AJ94" s="754"/>
      <c r="AK94" s="754"/>
      <c r="AL94" s="754"/>
      <c r="AM94" s="754"/>
      <c r="AN94" s="138"/>
    </row>
    <row r="95" spans="1:40" ht="18.75" customHeight="1" x14ac:dyDescent="0.15">
      <c r="B95" s="42"/>
      <c r="C95" s="753" t="s">
        <v>169</v>
      </c>
      <c r="D95" s="753"/>
      <c r="E95" s="1055" t="s">
        <v>126</v>
      </c>
      <c r="F95" s="1055"/>
      <c r="G95" s="1055"/>
      <c r="H95" s="1055"/>
      <c r="I95" s="1055"/>
      <c r="J95" s="1055"/>
      <c r="K95" s="1055"/>
      <c r="L95" s="1055"/>
      <c r="M95" s="1055"/>
      <c r="N95" s="1055"/>
      <c r="O95" s="1055"/>
      <c r="P95" s="1055"/>
      <c r="Q95" s="1055"/>
      <c r="R95" s="1055"/>
      <c r="S95" s="1055"/>
      <c r="T95" s="1055"/>
      <c r="U95" s="1055"/>
      <c r="V95" s="1055"/>
      <c r="W95" s="1055"/>
      <c r="X95" s="1055"/>
      <c r="Y95" s="1055"/>
      <c r="Z95" s="1055"/>
      <c r="AA95" s="1055"/>
      <c r="AB95" s="1055"/>
      <c r="AC95" s="1055"/>
      <c r="AD95" s="1055"/>
      <c r="AE95" s="1055"/>
      <c r="AF95" s="1055"/>
      <c r="AG95" s="1055"/>
      <c r="AH95" s="1055"/>
      <c r="AI95" s="1055"/>
      <c r="AJ95" s="1055"/>
      <c r="AK95" s="1055"/>
      <c r="AL95" s="1055"/>
      <c r="AM95" s="1055"/>
      <c r="AN95" s="138"/>
    </row>
    <row r="96" spans="1:40" ht="18.75" customHeight="1" x14ac:dyDescent="0.15">
      <c r="B96" s="42"/>
      <c r="E96" s="1055"/>
      <c r="F96" s="1055"/>
      <c r="G96" s="1055"/>
      <c r="H96" s="1055"/>
      <c r="I96" s="1055"/>
      <c r="J96" s="1055"/>
      <c r="K96" s="1055"/>
      <c r="L96" s="1055"/>
      <c r="M96" s="1055"/>
      <c r="N96" s="1055"/>
      <c r="O96" s="1055"/>
      <c r="P96" s="1055"/>
      <c r="Q96" s="1055"/>
      <c r="R96" s="1055"/>
      <c r="S96" s="1055"/>
      <c r="T96" s="1055"/>
      <c r="U96" s="1055"/>
      <c r="V96" s="1055"/>
      <c r="W96" s="1055"/>
      <c r="X96" s="1055"/>
      <c r="Y96" s="1055"/>
      <c r="Z96" s="1055"/>
      <c r="AA96" s="1055"/>
      <c r="AB96" s="1055"/>
      <c r="AC96" s="1055"/>
      <c r="AD96" s="1055"/>
      <c r="AE96" s="1055"/>
      <c r="AF96" s="1055"/>
      <c r="AG96" s="1055"/>
      <c r="AH96" s="1055"/>
      <c r="AI96" s="1055"/>
      <c r="AJ96" s="1055"/>
      <c r="AK96" s="1055"/>
      <c r="AL96" s="1055"/>
      <c r="AM96" s="1055"/>
      <c r="AN96" s="138"/>
    </row>
    <row r="97" spans="2:40" ht="18.75" customHeight="1" x14ac:dyDescent="0.15">
      <c r="B97" s="42"/>
      <c r="C97" s="753" t="s">
        <v>170</v>
      </c>
      <c r="D97" s="753"/>
      <c r="E97" s="660" t="s">
        <v>127</v>
      </c>
      <c r="F97" s="660"/>
      <c r="G97" s="660"/>
      <c r="H97" s="660"/>
      <c r="I97" s="660"/>
      <c r="J97" s="660"/>
      <c r="K97" s="660"/>
      <c r="L97" s="660"/>
      <c r="M97" s="660"/>
      <c r="N97" s="660"/>
      <c r="O97" s="660"/>
      <c r="P97" s="660"/>
      <c r="Q97" s="660"/>
      <c r="R97" s="660"/>
      <c r="S97" s="660"/>
      <c r="T97" s="660"/>
      <c r="U97" s="660"/>
      <c r="V97" s="660"/>
      <c r="W97" s="660"/>
      <c r="X97" s="660"/>
      <c r="Y97" s="660"/>
      <c r="Z97" s="660"/>
      <c r="AA97" s="660"/>
      <c r="AB97" s="660"/>
      <c r="AC97" s="660"/>
      <c r="AD97" s="660"/>
      <c r="AE97" s="660"/>
      <c r="AF97" s="660"/>
      <c r="AG97" s="660"/>
      <c r="AH97" s="660"/>
      <c r="AI97" s="660"/>
      <c r="AJ97" s="660"/>
      <c r="AK97" s="660"/>
      <c r="AL97" s="660"/>
      <c r="AM97" s="660"/>
      <c r="AN97" s="138"/>
    </row>
    <row r="98" spans="2:40" ht="18.75" customHeight="1" x14ac:dyDescent="0.15">
      <c r="B98" s="42"/>
      <c r="E98" s="660"/>
      <c r="F98" s="660"/>
      <c r="G98" s="660"/>
      <c r="H98" s="660"/>
      <c r="I98" s="660"/>
      <c r="J98" s="660"/>
      <c r="K98" s="660"/>
      <c r="L98" s="660"/>
      <c r="M98" s="660"/>
      <c r="N98" s="660"/>
      <c r="O98" s="660"/>
      <c r="P98" s="660"/>
      <c r="Q98" s="660"/>
      <c r="R98" s="660"/>
      <c r="S98" s="660"/>
      <c r="T98" s="660"/>
      <c r="U98" s="660"/>
      <c r="V98" s="660"/>
      <c r="W98" s="660"/>
      <c r="X98" s="660"/>
      <c r="Y98" s="660"/>
      <c r="Z98" s="660"/>
      <c r="AA98" s="660"/>
      <c r="AB98" s="660"/>
      <c r="AC98" s="660"/>
      <c r="AD98" s="660"/>
      <c r="AE98" s="660"/>
      <c r="AF98" s="660"/>
      <c r="AG98" s="660"/>
      <c r="AH98" s="660"/>
      <c r="AI98" s="660"/>
      <c r="AJ98" s="660"/>
      <c r="AK98" s="660"/>
      <c r="AL98" s="660"/>
      <c r="AM98" s="660"/>
      <c r="AN98" s="138"/>
    </row>
    <row r="99" spans="2:40" ht="20.25" customHeight="1" x14ac:dyDescent="0.15">
      <c r="B99" s="42"/>
      <c r="C99" s="155"/>
      <c r="D99" s="155"/>
      <c r="E99" s="139"/>
      <c r="F99" s="139"/>
      <c r="G99" s="139"/>
      <c r="H99" s="139"/>
      <c r="I99" s="139"/>
      <c r="J99" s="139"/>
      <c r="K99" s="139"/>
      <c r="L99" s="139"/>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39"/>
      <c r="AK99" s="139"/>
      <c r="AL99" s="139"/>
      <c r="AM99" s="139"/>
      <c r="AN99" s="138"/>
    </row>
    <row r="100" spans="2:40" ht="20.25" customHeight="1" x14ac:dyDescent="0.15">
      <c r="B100" s="42"/>
      <c r="C100" s="155"/>
      <c r="D100" s="155"/>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39"/>
      <c r="AK100" s="139"/>
      <c r="AL100" s="139"/>
      <c r="AM100" s="139"/>
      <c r="AN100" s="138"/>
    </row>
    <row r="101" spans="2:40" ht="20.25" customHeight="1" x14ac:dyDescent="0.15">
      <c r="B101" s="42"/>
      <c r="C101" s="155"/>
      <c r="D101" s="155"/>
      <c r="E101" s="139"/>
      <c r="F101" s="139"/>
      <c r="G101" s="139"/>
      <c r="H101" s="139"/>
      <c r="I101" s="139"/>
      <c r="J101" s="139"/>
      <c r="K101" s="139"/>
      <c r="L101" s="139"/>
      <c r="M101" s="139"/>
      <c r="N101" s="139"/>
      <c r="O101" s="139"/>
      <c r="P101" s="139"/>
      <c r="Q101" s="139"/>
      <c r="R101" s="139"/>
      <c r="S101" s="139"/>
      <c r="T101" s="139"/>
      <c r="U101" s="139"/>
      <c r="V101" s="139"/>
      <c r="W101" s="139"/>
      <c r="X101" s="139"/>
      <c r="Y101" s="139"/>
      <c r="Z101" s="139"/>
      <c r="AA101" s="139"/>
      <c r="AB101" s="139"/>
      <c r="AC101" s="139"/>
      <c r="AD101" s="139"/>
      <c r="AE101" s="139"/>
      <c r="AF101" s="139"/>
      <c r="AG101" s="139"/>
      <c r="AH101" s="139"/>
      <c r="AI101" s="139"/>
      <c r="AJ101" s="139"/>
      <c r="AK101" s="139"/>
      <c r="AL101" s="139"/>
      <c r="AM101" s="139"/>
      <c r="AN101" s="138"/>
    </row>
    <row r="102" spans="2:40" ht="20.25" customHeight="1" x14ac:dyDescent="0.15">
      <c r="B102" s="42"/>
      <c r="C102" s="155"/>
      <c r="D102" s="155"/>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39"/>
      <c r="AL102" s="139"/>
      <c r="AM102" s="139"/>
      <c r="AN102" s="138"/>
    </row>
    <row r="103" spans="2:40" ht="20.25" customHeight="1" x14ac:dyDescent="0.15">
      <c r="B103" s="42"/>
      <c r="C103" s="155"/>
      <c r="D103" s="155"/>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139"/>
      <c r="AK103" s="139"/>
      <c r="AL103" s="139"/>
      <c r="AM103" s="139"/>
      <c r="AN103" s="138"/>
    </row>
    <row r="104" spans="2:40" ht="20.25" customHeight="1" x14ac:dyDescent="0.15">
      <c r="B104" s="42"/>
      <c r="C104" s="155"/>
      <c r="D104" s="155"/>
      <c r="E104" s="139"/>
      <c r="F104" s="139"/>
      <c r="G104" s="139"/>
      <c r="H104" s="139"/>
      <c r="I104" s="139"/>
      <c r="J104" s="139"/>
      <c r="K104" s="139"/>
      <c r="L104" s="139"/>
      <c r="M104" s="139"/>
      <c r="N104" s="139"/>
      <c r="O104" s="139"/>
      <c r="P104" s="139"/>
      <c r="Q104" s="139"/>
      <c r="R104" s="139"/>
      <c r="S104" s="139"/>
      <c r="T104" s="139"/>
      <c r="U104" s="139"/>
      <c r="V104" s="139"/>
      <c r="W104" s="139"/>
      <c r="X104" s="139"/>
      <c r="Y104" s="139"/>
      <c r="Z104" s="139"/>
      <c r="AA104" s="139"/>
      <c r="AB104" s="139"/>
      <c r="AC104" s="139"/>
      <c r="AD104" s="139"/>
      <c r="AE104" s="139"/>
      <c r="AF104" s="139"/>
      <c r="AG104" s="139"/>
      <c r="AH104" s="139"/>
      <c r="AI104" s="139"/>
      <c r="AJ104" s="139"/>
      <c r="AK104" s="139"/>
      <c r="AL104" s="139"/>
      <c r="AM104" s="139"/>
      <c r="AN104" s="138"/>
    </row>
    <row r="105" spans="2:40" ht="20.25" customHeight="1" x14ac:dyDescent="0.15">
      <c r="B105" s="42"/>
      <c r="C105" s="155"/>
      <c r="D105" s="155"/>
      <c r="E105" s="139"/>
      <c r="F105" s="139"/>
      <c r="G105" s="139"/>
      <c r="H105" s="139"/>
      <c r="I105" s="139"/>
      <c r="J105" s="139"/>
      <c r="K105" s="139"/>
      <c r="L105" s="139"/>
      <c r="M105" s="139"/>
      <c r="N105" s="139"/>
      <c r="O105" s="139"/>
      <c r="P105" s="139"/>
      <c r="Q105" s="139"/>
      <c r="R105" s="139"/>
      <c r="S105" s="139"/>
      <c r="T105" s="139"/>
      <c r="U105" s="139"/>
      <c r="V105" s="139"/>
      <c r="W105" s="139"/>
      <c r="X105" s="139"/>
      <c r="Y105" s="139"/>
      <c r="Z105" s="139"/>
      <c r="AA105" s="139"/>
      <c r="AB105" s="139"/>
      <c r="AC105" s="139"/>
      <c r="AD105" s="139"/>
      <c r="AE105" s="139"/>
      <c r="AF105" s="139"/>
      <c r="AG105" s="139"/>
      <c r="AH105" s="139"/>
      <c r="AI105" s="139"/>
      <c r="AJ105" s="139"/>
      <c r="AK105" s="139"/>
      <c r="AL105" s="139"/>
      <c r="AM105" s="139"/>
      <c r="AN105" s="138"/>
    </row>
    <row r="106" spans="2:40" ht="20.25" customHeight="1" x14ac:dyDescent="0.15">
      <c r="C106" s="155"/>
      <c r="D106" s="155"/>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c r="AN106" s="138"/>
    </row>
    <row r="107" spans="2:40" ht="20.25" customHeight="1" x14ac:dyDescent="0.15">
      <c r="C107" s="155"/>
      <c r="D107" s="155"/>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c r="AN107" s="138"/>
    </row>
    <row r="108" spans="2:40" ht="20.25" customHeight="1" x14ac:dyDescent="0.15">
      <c r="C108" s="155"/>
      <c r="D108" s="155"/>
      <c r="E108" s="138"/>
      <c r="F108" s="138"/>
      <c r="G108" s="138"/>
      <c r="H108" s="138"/>
      <c r="I108" s="138"/>
      <c r="J108" s="138"/>
      <c r="K108" s="138"/>
      <c r="L108" s="138"/>
      <c r="M108" s="138"/>
      <c r="N108" s="138"/>
      <c r="O108" s="138"/>
      <c r="P108" s="138"/>
      <c r="Q108" s="138"/>
      <c r="R108" s="138"/>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row>
    <row r="109" spans="2:40" ht="20.25" customHeight="1" x14ac:dyDescent="0.15"/>
    <row r="110" spans="2:40" ht="20.25" customHeight="1" x14ac:dyDescent="0.15"/>
    <row r="111" spans="2:40" ht="20.25" customHeight="1" x14ac:dyDescent="0.15"/>
    <row r="112" spans="2:40" ht="20.25" customHeight="1" x14ac:dyDescent="0.15"/>
    <row r="113" spans="1:40" ht="20.25" customHeight="1" x14ac:dyDescent="0.15"/>
    <row r="114" spans="1:40" ht="20.25" customHeight="1" x14ac:dyDescent="0.15"/>
    <row r="115" spans="1:40" ht="21" customHeight="1" x14ac:dyDescent="0.15">
      <c r="B115" s="42"/>
      <c r="C115" s="155"/>
      <c r="D115" s="155"/>
      <c r="E115" s="139"/>
      <c r="F115" s="139"/>
      <c r="G115" s="139"/>
      <c r="H115" s="139"/>
      <c r="I115" s="139"/>
      <c r="J115" s="139"/>
      <c r="K115" s="139"/>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39"/>
      <c r="AM115" s="139"/>
      <c r="AN115" s="138"/>
    </row>
    <row r="116" spans="1:40" ht="21" customHeight="1" x14ac:dyDescent="0.15">
      <c r="B116" s="42"/>
      <c r="C116" s="155"/>
      <c r="D116" s="155"/>
      <c r="E116" s="139"/>
      <c r="F116" s="139"/>
      <c r="G116" s="139"/>
      <c r="H116" s="139"/>
      <c r="I116" s="139"/>
      <c r="J116" s="139"/>
      <c r="K116" s="139"/>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39"/>
      <c r="AM116" s="139"/>
      <c r="AN116" s="138"/>
    </row>
    <row r="117" spans="1:40" ht="21" customHeight="1" x14ac:dyDescent="0.15">
      <c r="B117" s="42"/>
      <c r="C117" s="155"/>
      <c r="D117" s="155"/>
      <c r="E117" s="139"/>
      <c r="F117" s="139"/>
      <c r="G117" s="139"/>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39"/>
      <c r="AM117" s="139"/>
      <c r="AN117" s="138"/>
    </row>
    <row r="118" spans="1:40" ht="21" customHeight="1" x14ac:dyDescent="0.15">
      <c r="B118" s="42"/>
      <c r="C118" s="155"/>
      <c r="D118" s="155"/>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39"/>
      <c r="AM118" s="139"/>
      <c r="AN118" s="138"/>
    </row>
    <row r="119" spans="1:40" ht="21" customHeight="1" x14ac:dyDescent="0.15">
      <c r="A119" s="176"/>
      <c r="B119" s="42"/>
      <c r="C119" s="155"/>
      <c r="D119" s="155"/>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8"/>
    </row>
    <row r="120" spans="1:40" ht="21" customHeight="1" x14ac:dyDescent="0.15">
      <c r="B120" s="42"/>
      <c r="C120" s="155"/>
      <c r="D120" s="155"/>
      <c r="E120" s="139"/>
      <c r="F120" s="139"/>
      <c r="G120" s="139"/>
      <c r="H120" s="139"/>
      <c r="I120" s="139"/>
      <c r="J120" s="139"/>
      <c r="K120" s="139"/>
      <c r="L120" s="139"/>
      <c r="M120" s="139"/>
      <c r="N120" s="139"/>
      <c r="O120" s="139"/>
      <c r="P120" s="139"/>
      <c r="Q120" s="139"/>
      <c r="R120" s="139"/>
      <c r="S120" s="139"/>
      <c r="T120" s="139"/>
      <c r="U120" s="139"/>
      <c r="V120" s="139"/>
      <c r="W120" s="139"/>
      <c r="X120" s="139"/>
      <c r="Y120" s="139"/>
      <c r="Z120" s="139"/>
      <c r="AA120" s="139"/>
      <c r="AB120" s="139"/>
      <c r="AC120" s="139"/>
      <c r="AD120" s="139"/>
      <c r="AE120" s="139"/>
      <c r="AF120" s="139"/>
      <c r="AG120" s="139"/>
      <c r="AH120" s="139"/>
      <c r="AI120" s="139"/>
      <c r="AJ120" s="139"/>
      <c r="AK120" s="139"/>
      <c r="AL120" s="139"/>
      <c r="AM120" s="139"/>
      <c r="AN120" s="138"/>
    </row>
    <row r="122" spans="1:40" ht="21" customHeight="1" x14ac:dyDescent="0.15">
      <c r="A122" s="177"/>
    </row>
  </sheetData>
  <sheetProtection sheet="1" selectLockedCells="1"/>
  <customSheetViews>
    <customSheetView guid="{1C967CD3-22AF-4928-9CB8-5279C2ED784C}" scale="70" showPageBreaks="1" showGridLines="0" printArea="1" view="pageBreakPreview">
      <selection activeCell="U5" sqref="U5:X6"/>
      <pageMargins left="0.7" right="0.7" top="0.75" bottom="0.75" header="0.3" footer="0.3"/>
      <pageSetup paperSize="9" orientation="portrait" r:id="rId1"/>
    </customSheetView>
  </customSheetViews>
  <mergeCells count="54">
    <mergeCell ref="C94:D94"/>
    <mergeCell ref="E94:AM94"/>
    <mergeCell ref="C95:D95"/>
    <mergeCell ref="E95:AM96"/>
    <mergeCell ref="C97:D97"/>
    <mergeCell ref="E97:AM98"/>
    <mergeCell ref="C89:T92"/>
    <mergeCell ref="U89:X90"/>
    <mergeCell ref="Y89:AM90"/>
    <mergeCell ref="U91:X92"/>
    <mergeCell ref="Y91:AM92"/>
    <mergeCell ref="C82:AM82"/>
    <mergeCell ref="AE84:AM84"/>
    <mergeCell ref="C85:T88"/>
    <mergeCell ref="U85:X86"/>
    <mergeCell ref="Y85:AM86"/>
    <mergeCell ref="U87:X88"/>
    <mergeCell ref="Y87:AM88"/>
    <mergeCell ref="C54:D54"/>
    <mergeCell ref="E54:AM54"/>
    <mergeCell ref="C55:D55"/>
    <mergeCell ref="E55:AM56"/>
    <mergeCell ref="C57:D57"/>
    <mergeCell ref="E57:AM58"/>
    <mergeCell ref="C49:T52"/>
    <mergeCell ref="U49:X50"/>
    <mergeCell ref="Y49:AM50"/>
    <mergeCell ref="U51:X52"/>
    <mergeCell ref="Y51:AM52"/>
    <mergeCell ref="C42:AM42"/>
    <mergeCell ref="AE44:AM44"/>
    <mergeCell ref="C45:T48"/>
    <mergeCell ref="U45:X46"/>
    <mergeCell ref="Y45:AM46"/>
    <mergeCell ref="U47:X48"/>
    <mergeCell ref="Y47:AM48"/>
    <mergeCell ref="C17:D17"/>
    <mergeCell ref="E15:AM16"/>
    <mergeCell ref="E17:AM18"/>
    <mergeCell ref="C14:D14"/>
    <mergeCell ref="E14:AM14"/>
    <mergeCell ref="C15:D15"/>
    <mergeCell ref="C2:AM2"/>
    <mergeCell ref="C5:T8"/>
    <mergeCell ref="U5:X6"/>
    <mergeCell ref="Y5:AM6"/>
    <mergeCell ref="U7:X8"/>
    <mergeCell ref="Y11:AM12"/>
    <mergeCell ref="AE4:AM4"/>
    <mergeCell ref="Y7:AM8"/>
    <mergeCell ref="C9:T12"/>
    <mergeCell ref="U9:X10"/>
    <mergeCell ref="Y9:AM10"/>
    <mergeCell ref="U11:X12"/>
  </mergeCells>
  <phoneticPr fontId="2"/>
  <conditionalFormatting sqref="A1:A1048576">
    <cfRule type="expression" dxfId="88" priority="4" stopIfTrue="1">
      <formula>$A1="未入力"</formula>
    </cfRule>
  </conditionalFormatting>
  <conditionalFormatting sqref="C1:AM1048576">
    <cfRule type="expression" dxfId="87" priority="2" stopIfTrue="1">
      <formula>$A1="不要"</formula>
    </cfRule>
  </conditionalFormatting>
  <conditionalFormatting sqref="A1:XFD120">
    <cfRule type="expression" dxfId="86" priority="1" stopIfTrue="1">
      <formula>$A1="○"</formula>
    </cfRule>
  </conditionalFormatting>
  <dataValidations count="1">
    <dataValidation type="list" allowBlank="1" showInputMessage="1" showErrorMessage="1" sqref="U5:X12 U45:X52 U85:X92">
      <formula1>"○"</formula1>
    </dataValidation>
  </dataValidations>
  <pageMargins left="0.70866141732283472" right="0.70866141732283472" top="0.74803149606299213" bottom="0.74803149606299213" header="0.31496062992125984" footer="0.31496062992125984"/>
  <pageSetup paperSize="9" scale="99" orientation="portrait" r:id="rId2"/>
  <rowBreaks count="1" manualBreakCount="1">
    <brk id="40" min="1" max="39" man="1"/>
  </rowBreaks>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79998168889431442"/>
  </sheetPr>
  <dimension ref="A1:BC122"/>
  <sheetViews>
    <sheetView showGridLines="0" view="pageBreakPreview" zoomScale="130" zoomScaleNormal="100" zoomScaleSheetLayoutView="130" workbookViewId="0">
      <selection activeCell="Q13" sqref="Q13:S14"/>
    </sheetView>
  </sheetViews>
  <sheetFormatPr defaultColWidth="2.25" defaultRowHeight="21" customHeight="1" x14ac:dyDescent="0.15"/>
  <cols>
    <col min="1" max="1" width="8.5" style="58" bestFit="1" customWidth="1"/>
    <col min="2" max="2" width="2.25" style="17"/>
    <col min="3" max="3" width="3" style="17" bestFit="1" customWidth="1"/>
    <col min="4" max="16384" width="2.25" style="17"/>
  </cols>
  <sheetData>
    <row r="1" spans="1:55" ht="21" customHeight="1" x14ac:dyDescent="0.15">
      <c r="A1" s="180" t="str">
        <f>IF(発注者入力シート!$H$16="","",IF(COUNTIF(A4:A40,"未入力")&gt;=1,"未入力あり",""))</f>
        <v>未入力あり</v>
      </c>
      <c r="AN1" s="31" t="s">
        <v>119</v>
      </c>
      <c r="AO1" s="21"/>
      <c r="AP1" s="35" t="s">
        <v>375</v>
      </c>
      <c r="AQ1" s="35"/>
      <c r="AR1" s="35"/>
      <c r="AS1" s="35"/>
      <c r="AT1" s="35"/>
      <c r="AU1" s="35"/>
      <c r="AV1" s="35"/>
      <c r="AW1" s="35"/>
      <c r="AX1" s="35"/>
      <c r="AY1" s="35"/>
      <c r="AZ1" s="21"/>
      <c r="BA1" s="35"/>
      <c r="BB1" s="35"/>
      <c r="BC1" s="35"/>
    </row>
    <row r="2" spans="1:55" ht="21" customHeight="1" x14ac:dyDescent="0.15">
      <c r="C2" s="786" t="s">
        <v>58</v>
      </c>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O2" s="21"/>
      <c r="AP2" s="35"/>
      <c r="AQ2" s="35"/>
      <c r="AR2" s="35"/>
      <c r="AS2" s="35"/>
      <c r="AT2" s="35"/>
      <c r="AU2" s="35"/>
      <c r="AV2" s="35"/>
      <c r="AW2" s="35"/>
      <c r="AX2" s="35"/>
      <c r="AY2" s="35"/>
      <c r="AZ2" s="21"/>
      <c r="BA2" s="35"/>
      <c r="BB2" s="35"/>
      <c r="BC2" s="35"/>
    </row>
    <row r="3" spans="1:55" ht="21" customHeight="1" x14ac:dyDescent="0.15">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row>
    <row r="4" spans="1:55" s="21" customFormat="1" ht="21" customHeight="1" thickBot="1" x14ac:dyDescent="0.2">
      <c r="A4" s="58" t="str">
        <f>IF(事前入力シート!$I$4="特定共同企業体",IF(AE4&lt;&gt;"","○","未入力"),"")</f>
        <v/>
      </c>
      <c r="AC4" s="156"/>
      <c r="AD4" s="171" t="str">
        <f>IF(事前入力シート!$I$4="特定共同企業体","代表構成員","")</f>
        <v/>
      </c>
      <c r="AE4" s="663" t="str">
        <f>IF(事前入力シート!$I$4="特定共同企業体",事前入力シート!$I$14,"")</f>
        <v/>
      </c>
      <c r="AF4" s="663"/>
      <c r="AG4" s="663"/>
      <c r="AH4" s="663"/>
      <c r="AI4" s="663"/>
      <c r="AJ4" s="663"/>
      <c r="AK4" s="663"/>
      <c r="AL4" s="663"/>
      <c r="AM4" s="663"/>
    </row>
    <row r="5" spans="1:55" ht="21" customHeight="1" x14ac:dyDescent="0.15">
      <c r="A5" s="177" t="str">
        <f>IF(OR(U5="○",U7="○"),"○","未入力")</f>
        <v>未入力</v>
      </c>
      <c r="C5" s="768" t="s">
        <v>129</v>
      </c>
      <c r="D5" s="768"/>
      <c r="E5" s="768"/>
      <c r="F5" s="768"/>
      <c r="G5" s="768"/>
      <c r="H5" s="768"/>
      <c r="I5" s="768"/>
      <c r="J5" s="768"/>
      <c r="K5" s="768"/>
      <c r="L5" s="768"/>
      <c r="M5" s="768"/>
      <c r="N5" s="768"/>
      <c r="O5" s="768"/>
      <c r="P5" s="768"/>
      <c r="Q5" s="768"/>
      <c r="R5" s="768"/>
      <c r="S5" s="768"/>
      <c r="T5" s="769"/>
      <c r="U5" s="672"/>
      <c r="V5" s="673"/>
      <c r="W5" s="673"/>
      <c r="X5" s="674"/>
      <c r="Y5" s="771" t="s">
        <v>117</v>
      </c>
      <c r="Z5" s="768"/>
      <c r="AA5" s="768"/>
      <c r="AB5" s="768"/>
      <c r="AC5" s="768"/>
      <c r="AD5" s="768"/>
      <c r="AE5" s="768"/>
      <c r="AF5" s="768"/>
      <c r="AG5" s="768"/>
      <c r="AH5" s="768"/>
      <c r="AI5" s="768"/>
      <c r="AJ5" s="768"/>
      <c r="AK5" s="768"/>
      <c r="AL5" s="768"/>
      <c r="AM5" s="768"/>
    </row>
    <row r="6" spans="1:55" ht="21" customHeight="1" x14ac:dyDescent="0.15">
      <c r="C6" s="768"/>
      <c r="D6" s="768"/>
      <c r="E6" s="768"/>
      <c r="F6" s="768"/>
      <c r="G6" s="768"/>
      <c r="H6" s="768"/>
      <c r="I6" s="768"/>
      <c r="J6" s="768"/>
      <c r="K6" s="768"/>
      <c r="L6" s="768"/>
      <c r="M6" s="768"/>
      <c r="N6" s="768"/>
      <c r="O6" s="768"/>
      <c r="P6" s="768"/>
      <c r="Q6" s="768"/>
      <c r="R6" s="768"/>
      <c r="S6" s="768"/>
      <c r="T6" s="769"/>
      <c r="U6" s="675"/>
      <c r="V6" s="676"/>
      <c r="W6" s="676"/>
      <c r="X6" s="677"/>
      <c r="Y6" s="772"/>
      <c r="Z6" s="773"/>
      <c r="AA6" s="773"/>
      <c r="AB6" s="773"/>
      <c r="AC6" s="773"/>
      <c r="AD6" s="773"/>
      <c r="AE6" s="773"/>
      <c r="AF6" s="773"/>
      <c r="AG6" s="773"/>
      <c r="AH6" s="773"/>
      <c r="AI6" s="773"/>
      <c r="AJ6" s="773"/>
      <c r="AK6" s="773"/>
      <c r="AL6" s="773"/>
      <c r="AM6" s="773"/>
    </row>
    <row r="7" spans="1:55" ht="21" customHeight="1" x14ac:dyDescent="0.15">
      <c r="A7" s="58" t="str">
        <f>IF(OR(U5="○",U7="○"),"○","未入力")</f>
        <v>未入力</v>
      </c>
      <c r="C7" s="768"/>
      <c r="D7" s="768"/>
      <c r="E7" s="768"/>
      <c r="F7" s="768"/>
      <c r="G7" s="768"/>
      <c r="H7" s="768"/>
      <c r="I7" s="768"/>
      <c r="J7" s="768"/>
      <c r="K7" s="768"/>
      <c r="L7" s="768"/>
      <c r="M7" s="768"/>
      <c r="N7" s="768"/>
      <c r="O7" s="768"/>
      <c r="P7" s="768"/>
      <c r="Q7" s="768"/>
      <c r="R7" s="768"/>
      <c r="S7" s="768"/>
      <c r="T7" s="769"/>
      <c r="U7" s="683"/>
      <c r="V7" s="684"/>
      <c r="W7" s="684"/>
      <c r="X7" s="685"/>
      <c r="Y7" s="774" t="s">
        <v>118</v>
      </c>
      <c r="Z7" s="775"/>
      <c r="AA7" s="775"/>
      <c r="AB7" s="775"/>
      <c r="AC7" s="775"/>
      <c r="AD7" s="775"/>
      <c r="AE7" s="775"/>
      <c r="AF7" s="775"/>
      <c r="AG7" s="775"/>
      <c r="AH7" s="775"/>
      <c r="AI7" s="775"/>
      <c r="AJ7" s="775"/>
      <c r="AK7" s="775"/>
      <c r="AL7" s="775"/>
      <c r="AM7" s="775"/>
    </row>
    <row r="8" spans="1:55" ht="21" customHeight="1" thickBot="1" x14ac:dyDescent="0.2">
      <c r="C8" s="768"/>
      <c r="D8" s="768"/>
      <c r="E8" s="768"/>
      <c r="F8" s="768"/>
      <c r="G8" s="768"/>
      <c r="H8" s="768"/>
      <c r="I8" s="768"/>
      <c r="J8" s="768"/>
      <c r="K8" s="768"/>
      <c r="L8" s="768"/>
      <c r="M8" s="768"/>
      <c r="N8" s="768"/>
      <c r="O8" s="768"/>
      <c r="P8" s="768"/>
      <c r="Q8" s="768"/>
      <c r="R8" s="768"/>
      <c r="S8" s="768"/>
      <c r="T8" s="769"/>
      <c r="U8" s="686"/>
      <c r="V8" s="687"/>
      <c r="W8" s="687"/>
      <c r="X8" s="688"/>
      <c r="Y8" s="771"/>
      <c r="Z8" s="768"/>
      <c r="AA8" s="768"/>
      <c r="AB8" s="768"/>
      <c r="AC8" s="768"/>
      <c r="AD8" s="768"/>
      <c r="AE8" s="768"/>
      <c r="AF8" s="768"/>
      <c r="AG8" s="768"/>
      <c r="AH8" s="768"/>
      <c r="AI8" s="768"/>
      <c r="AJ8" s="768"/>
      <c r="AK8" s="768"/>
      <c r="AL8" s="768"/>
      <c r="AM8" s="768"/>
    </row>
    <row r="9" spans="1:55" ht="21" customHeight="1" x14ac:dyDescent="0.15">
      <c r="C9" s="51" t="s">
        <v>237</v>
      </c>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row>
    <row r="10" spans="1:55" ht="21" customHeight="1" x14ac:dyDescent="0.15">
      <c r="C10" s="74"/>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row>
    <row r="11" spans="1:55" ht="21" customHeight="1" x14ac:dyDescent="0.15">
      <c r="A11" s="58" t="str">
        <f>IF(U7="○","不要",IF(Q11&lt;&gt;"","○","未入力"))</f>
        <v>未入力</v>
      </c>
      <c r="C11" s="816" t="s">
        <v>234</v>
      </c>
      <c r="D11" s="816"/>
      <c r="E11" s="816"/>
      <c r="F11" s="816"/>
      <c r="G11" s="816"/>
      <c r="H11" s="816"/>
      <c r="I11" s="816"/>
      <c r="J11" s="816"/>
      <c r="K11" s="816"/>
      <c r="L11" s="816"/>
      <c r="M11" s="816"/>
      <c r="N11" s="816"/>
      <c r="O11" s="816"/>
      <c r="P11" s="1087"/>
      <c r="Q11" s="741"/>
      <c r="R11" s="1028"/>
      <c r="S11" s="1028"/>
      <c r="T11" s="1028"/>
      <c r="U11" s="1028"/>
      <c r="V11" s="1028"/>
      <c r="W11" s="1028"/>
      <c r="X11" s="1028"/>
      <c r="Y11" s="1028"/>
      <c r="Z11" s="1028"/>
      <c r="AA11" s="1028"/>
      <c r="AB11" s="1028"/>
      <c r="AC11" s="1028"/>
      <c r="AD11" s="1028"/>
      <c r="AE11" s="1028"/>
      <c r="AF11" s="1028"/>
      <c r="AG11" s="1028"/>
      <c r="AH11" s="1028"/>
      <c r="AI11" s="1028"/>
      <c r="AJ11" s="1028"/>
      <c r="AK11" s="1028"/>
      <c r="AL11" s="1028"/>
      <c r="AM11" s="1029"/>
    </row>
    <row r="12" spans="1:55" ht="21" customHeight="1" x14ac:dyDescent="0.15">
      <c r="C12" s="816"/>
      <c r="D12" s="816"/>
      <c r="E12" s="816"/>
      <c r="F12" s="816"/>
      <c r="G12" s="816"/>
      <c r="H12" s="816"/>
      <c r="I12" s="816"/>
      <c r="J12" s="816"/>
      <c r="K12" s="816"/>
      <c r="L12" s="816"/>
      <c r="M12" s="816"/>
      <c r="N12" s="816"/>
      <c r="O12" s="816"/>
      <c r="P12" s="1087"/>
      <c r="Q12" s="1030"/>
      <c r="R12" s="1031"/>
      <c r="S12" s="1031"/>
      <c r="T12" s="1031"/>
      <c r="U12" s="1031"/>
      <c r="V12" s="1031"/>
      <c r="W12" s="1031"/>
      <c r="X12" s="1031"/>
      <c r="Y12" s="1031"/>
      <c r="Z12" s="1031"/>
      <c r="AA12" s="1031"/>
      <c r="AB12" s="1031"/>
      <c r="AC12" s="1031"/>
      <c r="AD12" s="1031"/>
      <c r="AE12" s="1031"/>
      <c r="AF12" s="1031"/>
      <c r="AG12" s="1031"/>
      <c r="AH12" s="1031"/>
      <c r="AI12" s="1031"/>
      <c r="AJ12" s="1031"/>
      <c r="AK12" s="1031"/>
      <c r="AL12" s="1031"/>
      <c r="AM12" s="1032"/>
    </row>
    <row r="13" spans="1:55" ht="21" customHeight="1" x14ac:dyDescent="0.15">
      <c r="A13" s="58" t="str">
        <f>IF(U7="○","不要",IF(AND(T13&lt;&gt;"",X13&lt;&gt;"",AB13&lt;&gt;"",AI13&lt;&gt;""),"○","未入力"))</f>
        <v>未入力</v>
      </c>
      <c r="C13" s="885" t="s">
        <v>145</v>
      </c>
      <c r="D13" s="886"/>
      <c r="E13" s="887"/>
      <c r="F13" s="1086" t="s">
        <v>431</v>
      </c>
      <c r="G13" s="1086"/>
      <c r="H13" s="1086"/>
      <c r="I13" s="1086"/>
      <c r="J13" s="1086"/>
      <c r="K13" s="1086"/>
      <c r="L13" s="1086"/>
      <c r="M13" s="1086"/>
      <c r="N13" s="1086"/>
      <c r="O13" s="1086"/>
      <c r="P13" s="646"/>
      <c r="Q13" s="1079" t="s">
        <v>37</v>
      </c>
      <c r="R13" s="653"/>
      <c r="S13" s="653"/>
      <c r="T13" s="1081"/>
      <c r="U13" s="1082"/>
      <c r="V13" s="1084" t="s">
        <v>36</v>
      </c>
      <c r="W13" s="1084"/>
      <c r="X13" s="1081"/>
      <c r="Y13" s="1082"/>
      <c r="Z13" s="1084" t="s">
        <v>78</v>
      </c>
      <c r="AA13" s="1084"/>
      <c r="AB13" s="1081"/>
      <c r="AC13" s="1082"/>
      <c r="AD13" s="1084" t="s">
        <v>35</v>
      </c>
      <c r="AE13" s="1084"/>
      <c r="AF13" s="657"/>
      <c r="AG13" s="650" t="s">
        <v>132</v>
      </c>
      <c r="AH13" s="650"/>
      <c r="AI13" s="742"/>
      <c r="AJ13" s="1028"/>
      <c r="AK13" s="1028"/>
      <c r="AL13" s="650" t="s">
        <v>133</v>
      </c>
      <c r="AM13" s="1088"/>
    </row>
    <row r="14" spans="1:55" ht="21" customHeight="1" x14ac:dyDescent="0.15">
      <c r="C14" s="885"/>
      <c r="D14" s="886"/>
      <c r="E14" s="887"/>
      <c r="F14" s="816"/>
      <c r="G14" s="816"/>
      <c r="H14" s="816"/>
      <c r="I14" s="816"/>
      <c r="J14" s="816"/>
      <c r="K14" s="816"/>
      <c r="L14" s="816"/>
      <c r="M14" s="816"/>
      <c r="N14" s="816"/>
      <c r="O14" s="816"/>
      <c r="P14" s="1087"/>
      <c r="Q14" s="1080"/>
      <c r="R14" s="654"/>
      <c r="S14" s="654"/>
      <c r="T14" s="1083"/>
      <c r="U14" s="1083"/>
      <c r="V14" s="1085"/>
      <c r="W14" s="1085"/>
      <c r="X14" s="1083"/>
      <c r="Y14" s="1083"/>
      <c r="Z14" s="1085"/>
      <c r="AA14" s="1085"/>
      <c r="AB14" s="1083"/>
      <c r="AC14" s="1083"/>
      <c r="AD14" s="1085"/>
      <c r="AE14" s="1085"/>
      <c r="AF14" s="658"/>
      <c r="AG14" s="652"/>
      <c r="AH14" s="652"/>
      <c r="AI14" s="1031"/>
      <c r="AJ14" s="1031"/>
      <c r="AK14" s="1031"/>
      <c r="AL14" s="652"/>
      <c r="AM14" s="1089"/>
    </row>
    <row r="15" spans="1:55" ht="21" customHeight="1" x14ac:dyDescent="0.15">
      <c r="A15" s="58" t="str">
        <f>IF(U7="○","不要",IF(AND(X15&lt;&gt;"",AB15&lt;&gt;"",AF15&lt;&gt;""),"○","未入力"))</f>
        <v>未入力</v>
      </c>
      <c r="C15" s="885"/>
      <c r="D15" s="886"/>
      <c r="E15" s="887"/>
      <c r="F15" s="755" t="s">
        <v>131</v>
      </c>
      <c r="G15" s="755"/>
      <c r="H15" s="755"/>
      <c r="I15" s="755"/>
      <c r="J15" s="755"/>
      <c r="K15" s="755"/>
      <c r="L15" s="755"/>
      <c r="M15" s="755"/>
      <c r="N15" s="755"/>
      <c r="O15" s="755"/>
      <c r="P15" s="756"/>
      <c r="Q15" s="1092"/>
      <c r="R15" s="657"/>
      <c r="S15" s="657"/>
      <c r="T15" s="657"/>
      <c r="U15" s="653" t="s">
        <v>37</v>
      </c>
      <c r="V15" s="653"/>
      <c r="W15" s="653"/>
      <c r="X15" s="1081"/>
      <c r="Y15" s="1082"/>
      <c r="Z15" s="1084" t="s">
        <v>36</v>
      </c>
      <c r="AA15" s="1084"/>
      <c r="AB15" s="1081"/>
      <c r="AC15" s="1082"/>
      <c r="AD15" s="1084" t="s">
        <v>78</v>
      </c>
      <c r="AE15" s="1084"/>
      <c r="AF15" s="1081"/>
      <c r="AG15" s="1082"/>
      <c r="AH15" s="1084" t="s">
        <v>35</v>
      </c>
      <c r="AI15" s="1084"/>
      <c r="AJ15" s="657"/>
      <c r="AK15" s="657"/>
      <c r="AL15" s="657"/>
      <c r="AM15" s="1090"/>
    </row>
    <row r="16" spans="1:55" ht="21" customHeight="1" x14ac:dyDescent="0.15">
      <c r="C16" s="885"/>
      <c r="D16" s="886"/>
      <c r="E16" s="887"/>
      <c r="F16" s="755"/>
      <c r="G16" s="755"/>
      <c r="H16" s="755"/>
      <c r="I16" s="755"/>
      <c r="J16" s="755"/>
      <c r="K16" s="755"/>
      <c r="L16" s="755"/>
      <c r="M16" s="755"/>
      <c r="N16" s="755"/>
      <c r="O16" s="755"/>
      <c r="P16" s="756"/>
      <c r="Q16" s="1093"/>
      <c r="R16" s="658"/>
      <c r="S16" s="658"/>
      <c r="T16" s="658"/>
      <c r="U16" s="654"/>
      <c r="V16" s="654"/>
      <c r="W16" s="654"/>
      <c r="X16" s="1083"/>
      <c r="Y16" s="1083"/>
      <c r="Z16" s="1085"/>
      <c r="AA16" s="1085"/>
      <c r="AB16" s="1083"/>
      <c r="AC16" s="1083"/>
      <c r="AD16" s="1085"/>
      <c r="AE16" s="1085"/>
      <c r="AF16" s="1083"/>
      <c r="AG16" s="1083"/>
      <c r="AH16" s="1085"/>
      <c r="AI16" s="1085"/>
      <c r="AJ16" s="658"/>
      <c r="AK16" s="658"/>
      <c r="AL16" s="658"/>
      <c r="AM16" s="1091"/>
    </row>
    <row r="17" spans="1:40" ht="21" customHeight="1" x14ac:dyDescent="0.15">
      <c r="A17" s="58" t="str">
        <f>IF(U7="○","不要",IF(OR(Q17="○",Q18="○",Q19="○"),"○","未入力"))</f>
        <v>未入力</v>
      </c>
      <c r="C17" s="885"/>
      <c r="D17" s="886"/>
      <c r="E17" s="887"/>
      <c r="F17" s="643" t="s">
        <v>144</v>
      </c>
      <c r="G17" s="644"/>
      <c r="H17" s="644"/>
      <c r="I17" s="644"/>
      <c r="J17" s="644"/>
      <c r="K17" s="644"/>
      <c r="L17" s="644"/>
      <c r="M17" s="644"/>
      <c r="N17" s="644"/>
      <c r="O17" s="644"/>
      <c r="P17" s="644"/>
      <c r="Q17" s="676"/>
      <c r="R17" s="1044"/>
      <c r="S17" s="1044"/>
      <c r="T17" s="1065"/>
      <c r="U17" s="1072" t="s">
        <v>136</v>
      </c>
      <c r="V17" s="1066"/>
      <c r="W17" s="1066"/>
      <c r="X17" s="1066"/>
      <c r="Y17" s="1066"/>
      <c r="Z17" s="1066"/>
      <c r="AA17" s="1066"/>
      <c r="AB17" s="1066"/>
      <c r="AC17" s="1066"/>
      <c r="AD17" s="1066"/>
      <c r="AE17" s="1066"/>
      <c r="AF17" s="1066"/>
      <c r="AG17" s="1066"/>
      <c r="AH17" s="1066"/>
      <c r="AI17" s="1066"/>
      <c r="AJ17" s="1066"/>
      <c r="AK17" s="1066"/>
      <c r="AL17" s="1066"/>
      <c r="AM17" s="1067"/>
    </row>
    <row r="18" spans="1:40" ht="21" customHeight="1" x14ac:dyDescent="0.15">
      <c r="A18" s="58" t="str">
        <f>IF(U7="○","不要",IF(OR(Q17="○",Q18="○",Q19="○"),"○","未入力"))</f>
        <v>未入力</v>
      </c>
      <c r="C18" s="885"/>
      <c r="D18" s="886"/>
      <c r="E18" s="887"/>
      <c r="F18" s="1063"/>
      <c r="G18" s="1064"/>
      <c r="H18" s="1064"/>
      <c r="I18" s="1064"/>
      <c r="J18" s="1064"/>
      <c r="K18" s="1064"/>
      <c r="L18" s="1064"/>
      <c r="M18" s="1064"/>
      <c r="N18" s="1064"/>
      <c r="O18" s="1064"/>
      <c r="P18" s="1064"/>
      <c r="Q18" s="1068"/>
      <c r="R18" s="1069"/>
      <c r="S18" s="1069"/>
      <c r="T18" s="1070"/>
      <c r="U18" s="1056" t="s">
        <v>137</v>
      </c>
      <c r="V18" s="1056"/>
      <c r="W18" s="1056"/>
      <c r="X18" s="1056"/>
      <c r="Y18" s="1056"/>
      <c r="Z18" s="1056"/>
      <c r="AA18" s="1056"/>
      <c r="AB18" s="1056"/>
      <c r="AC18" s="1056"/>
      <c r="AD18" s="1056"/>
      <c r="AE18" s="1056"/>
      <c r="AF18" s="1056"/>
      <c r="AG18" s="1056"/>
      <c r="AH18" s="1056"/>
      <c r="AI18" s="1056"/>
      <c r="AJ18" s="1056"/>
      <c r="AK18" s="1056"/>
      <c r="AL18" s="1056"/>
      <c r="AM18" s="1057"/>
    </row>
    <row r="19" spans="1:40" ht="21" customHeight="1" x14ac:dyDescent="0.15">
      <c r="A19" s="58" t="str">
        <f>IF(U7="○","不要",IF(OR(Q17="○",Q18="○"),"○",IF(AND(Q19="○",Y19&lt;&gt;""),"○","未入力")))</f>
        <v>未入力</v>
      </c>
      <c r="C19" s="885"/>
      <c r="D19" s="886"/>
      <c r="E19" s="887"/>
      <c r="F19" s="1063"/>
      <c r="G19" s="1064"/>
      <c r="H19" s="1064"/>
      <c r="I19" s="1064"/>
      <c r="J19" s="1064"/>
      <c r="K19" s="1064"/>
      <c r="L19" s="1064"/>
      <c r="M19" s="1064"/>
      <c r="N19" s="1064"/>
      <c r="O19" s="1064"/>
      <c r="P19" s="1064"/>
      <c r="Q19" s="684"/>
      <c r="R19" s="1049"/>
      <c r="S19" s="1049"/>
      <c r="T19" s="1071"/>
      <c r="U19" s="1073" t="s">
        <v>235</v>
      </c>
      <c r="V19" s="1074"/>
      <c r="W19" s="1074"/>
      <c r="X19" s="1074"/>
      <c r="Y19" s="1077"/>
      <c r="Z19" s="1078"/>
      <c r="AA19" s="1078"/>
      <c r="AB19" s="1078"/>
      <c r="AC19" s="1078"/>
      <c r="AD19" s="1078"/>
      <c r="AE19" s="1078"/>
      <c r="AF19" s="1078"/>
      <c r="AG19" s="1078"/>
      <c r="AH19" s="1078"/>
      <c r="AI19" s="1078"/>
      <c r="AJ19" s="1078"/>
      <c r="AK19" s="1075" t="s">
        <v>236</v>
      </c>
      <c r="AL19" s="1075"/>
      <c r="AM19" s="1076"/>
    </row>
    <row r="20" spans="1:40" ht="21" customHeight="1" x14ac:dyDescent="0.15">
      <c r="A20" s="58" t="str">
        <f>IF(U7="○","不要",IF(Q20&lt;&gt;"","○","未入力"))</f>
        <v>未入力</v>
      </c>
      <c r="C20" s="835" t="s">
        <v>135</v>
      </c>
      <c r="D20" s="1058"/>
      <c r="E20" s="1059"/>
      <c r="F20" s="755" t="s">
        <v>134</v>
      </c>
      <c r="G20" s="755"/>
      <c r="H20" s="755"/>
      <c r="I20" s="755"/>
      <c r="J20" s="755"/>
      <c r="K20" s="755"/>
      <c r="L20" s="755"/>
      <c r="M20" s="755"/>
      <c r="N20" s="755"/>
      <c r="O20" s="755"/>
      <c r="P20" s="756"/>
      <c r="Q20" s="741"/>
      <c r="R20" s="1028"/>
      <c r="S20" s="1028"/>
      <c r="T20" s="1028"/>
      <c r="U20" s="1028"/>
      <c r="V20" s="1028"/>
      <c r="W20" s="1028"/>
      <c r="X20" s="1028"/>
      <c r="Y20" s="1028"/>
      <c r="Z20" s="1028"/>
      <c r="AA20" s="1028"/>
      <c r="AB20" s="1028"/>
      <c r="AC20" s="1028"/>
      <c r="AD20" s="1028"/>
      <c r="AE20" s="1028"/>
      <c r="AF20" s="1028"/>
      <c r="AG20" s="1028"/>
      <c r="AH20" s="1028"/>
      <c r="AI20" s="1028"/>
      <c r="AJ20" s="1028"/>
      <c r="AK20" s="1028"/>
      <c r="AL20" s="1028"/>
      <c r="AM20" s="1029"/>
    </row>
    <row r="21" spans="1:40" ht="21" customHeight="1" x14ac:dyDescent="0.15">
      <c r="C21" s="885"/>
      <c r="D21" s="886"/>
      <c r="E21" s="887"/>
      <c r="F21" s="755"/>
      <c r="G21" s="755"/>
      <c r="H21" s="755"/>
      <c r="I21" s="755"/>
      <c r="J21" s="755"/>
      <c r="K21" s="755"/>
      <c r="L21" s="755"/>
      <c r="M21" s="755"/>
      <c r="N21" s="755"/>
      <c r="O21" s="755"/>
      <c r="P21" s="756"/>
      <c r="Q21" s="1030"/>
      <c r="R21" s="1031"/>
      <c r="S21" s="1031"/>
      <c r="T21" s="1031"/>
      <c r="U21" s="1031"/>
      <c r="V21" s="1031"/>
      <c r="W21" s="1031"/>
      <c r="X21" s="1031"/>
      <c r="Y21" s="1031"/>
      <c r="Z21" s="1031"/>
      <c r="AA21" s="1031"/>
      <c r="AB21" s="1031"/>
      <c r="AC21" s="1031"/>
      <c r="AD21" s="1031"/>
      <c r="AE21" s="1031"/>
      <c r="AF21" s="1031"/>
      <c r="AG21" s="1031"/>
      <c r="AH21" s="1031"/>
      <c r="AI21" s="1031"/>
      <c r="AJ21" s="1031"/>
      <c r="AK21" s="1031"/>
      <c r="AL21" s="1031"/>
      <c r="AM21" s="1032"/>
    </row>
    <row r="22" spans="1:40" ht="21" customHeight="1" x14ac:dyDescent="0.15">
      <c r="A22" s="58" t="str">
        <f>IF(U7="○","不要",IF(OR(Q22="○",Q23="○",Q24="○",Q25="○"),"○","未入力"))</f>
        <v>未入力</v>
      </c>
      <c r="C22" s="885"/>
      <c r="D22" s="886"/>
      <c r="E22" s="887"/>
      <c r="F22" s="643" t="s">
        <v>144</v>
      </c>
      <c r="G22" s="644"/>
      <c r="H22" s="644"/>
      <c r="I22" s="644"/>
      <c r="J22" s="644"/>
      <c r="K22" s="644"/>
      <c r="L22" s="644"/>
      <c r="M22" s="644"/>
      <c r="N22" s="644"/>
      <c r="O22" s="644"/>
      <c r="P22" s="644"/>
      <c r="Q22" s="676"/>
      <c r="R22" s="1044"/>
      <c r="S22" s="1044"/>
      <c r="T22" s="1065"/>
      <c r="U22" s="1066" t="s">
        <v>138</v>
      </c>
      <c r="V22" s="1066"/>
      <c r="W22" s="1066"/>
      <c r="X22" s="1066"/>
      <c r="Y22" s="1066"/>
      <c r="Z22" s="1066"/>
      <c r="AA22" s="1066"/>
      <c r="AB22" s="1066"/>
      <c r="AC22" s="1066"/>
      <c r="AD22" s="1066"/>
      <c r="AE22" s="1066"/>
      <c r="AF22" s="1066"/>
      <c r="AG22" s="1066"/>
      <c r="AH22" s="1066"/>
      <c r="AI22" s="1066"/>
      <c r="AJ22" s="1066"/>
      <c r="AK22" s="1066"/>
      <c r="AL22" s="1066"/>
      <c r="AM22" s="1067"/>
    </row>
    <row r="23" spans="1:40" ht="21" customHeight="1" x14ac:dyDescent="0.15">
      <c r="A23" s="58" t="str">
        <f>IF(U7="○","不要",IF(OR(Q22="○",Q23="○",Q24="○",Q25="○"),"○","未入力"))</f>
        <v>未入力</v>
      </c>
      <c r="C23" s="885"/>
      <c r="D23" s="886"/>
      <c r="E23" s="887"/>
      <c r="F23" s="1063"/>
      <c r="G23" s="1064"/>
      <c r="H23" s="1064"/>
      <c r="I23" s="1064"/>
      <c r="J23" s="1064"/>
      <c r="K23" s="1064"/>
      <c r="L23" s="1064"/>
      <c r="M23" s="1064"/>
      <c r="N23" s="1064"/>
      <c r="O23" s="1064"/>
      <c r="P23" s="1064"/>
      <c r="Q23" s="1068"/>
      <c r="R23" s="1069"/>
      <c r="S23" s="1069"/>
      <c r="T23" s="1070"/>
      <c r="U23" s="1056" t="s">
        <v>139</v>
      </c>
      <c r="V23" s="1056"/>
      <c r="W23" s="1056"/>
      <c r="X23" s="1056"/>
      <c r="Y23" s="1056"/>
      <c r="Z23" s="1056"/>
      <c r="AA23" s="1056"/>
      <c r="AB23" s="1056"/>
      <c r="AC23" s="1056"/>
      <c r="AD23" s="1056"/>
      <c r="AE23" s="1056"/>
      <c r="AF23" s="1056"/>
      <c r="AG23" s="1056"/>
      <c r="AH23" s="1056"/>
      <c r="AI23" s="1056"/>
      <c r="AJ23" s="1056"/>
      <c r="AK23" s="1056"/>
      <c r="AL23" s="1056"/>
      <c r="AM23" s="1057"/>
    </row>
    <row r="24" spans="1:40" ht="21" customHeight="1" x14ac:dyDescent="0.15">
      <c r="A24" s="58" t="str">
        <f>IF(U7="○","不要",IF(OR(Q22="○",Q23="○",Q24="○",Q25="○"),"○","未入力"))</f>
        <v>未入力</v>
      </c>
      <c r="C24" s="885"/>
      <c r="D24" s="886"/>
      <c r="E24" s="887"/>
      <c r="F24" s="1063"/>
      <c r="G24" s="1064"/>
      <c r="H24" s="1064"/>
      <c r="I24" s="1064"/>
      <c r="J24" s="1064"/>
      <c r="K24" s="1064"/>
      <c r="L24" s="1064"/>
      <c r="M24" s="1064"/>
      <c r="N24" s="1064"/>
      <c r="O24" s="1064"/>
      <c r="P24" s="1064"/>
      <c r="Q24" s="1068"/>
      <c r="R24" s="1069"/>
      <c r="S24" s="1069"/>
      <c r="T24" s="1070"/>
      <c r="U24" s="1056" t="s">
        <v>140</v>
      </c>
      <c r="V24" s="1056"/>
      <c r="W24" s="1056"/>
      <c r="X24" s="1056"/>
      <c r="Y24" s="1056"/>
      <c r="Z24" s="1056"/>
      <c r="AA24" s="1056"/>
      <c r="AB24" s="1056"/>
      <c r="AC24" s="1056"/>
      <c r="AD24" s="1056"/>
      <c r="AE24" s="1056"/>
      <c r="AF24" s="1056"/>
      <c r="AG24" s="1056"/>
      <c r="AH24" s="1056"/>
      <c r="AI24" s="1056"/>
      <c r="AJ24" s="1056"/>
      <c r="AK24" s="1056"/>
      <c r="AL24" s="1056"/>
      <c r="AM24" s="1057"/>
    </row>
    <row r="25" spans="1:40" ht="21" customHeight="1" x14ac:dyDescent="0.15">
      <c r="A25" s="58" t="str">
        <f>IF(U7="○","不要",IF(OR(Q22="○",Q23="○",Q24="○",Q25="○"),"○","未入力"))</f>
        <v>未入力</v>
      </c>
      <c r="C25" s="1060"/>
      <c r="D25" s="1061"/>
      <c r="E25" s="1062"/>
      <c r="F25" s="646"/>
      <c r="G25" s="647"/>
      <c r="H25" s="647"/>
      <c r="I25" s="647"/>
      <c r="J25" s="647"/>
      <c r="K25" s="647"/>
      <c r="L25" s="647"/>
      <c r="M25" s="647"/>
      <c r="N25" s="647"/>
      <c r="O25" s="647"/>
      <c r="P25" s="647"/>
      <c r="Q25" s="684"/>
      <c r="R25" s="1049"/>
      <c r="S25" s="1049"/>
      <c r="T25" s="1071"/>
      <c r="U25" s="1096" t="s">
        <v>141</v>
      </c>
      <c r="V25" s="1096"/>
      <c r="W25" s="1096"/>
      <c r="X25" s="1096"/>
      <c r="Y25" s="1096"/>
      <c r="Z25" s="1096"/>
      <c r="AA25" s="1096"/>
      <c r="AB25" s="1096"/>
      <c r="AC25" s="1096"/>
      <c r="AD25" s="1096"/>
      <c r="AE25" s="1096"/>
      <c r="AF25" s="1096"/>
      <c r="AG25" s="1096"/>
      <c r="AH25" s="1096"/>
      <c r="AI25" s="1096"/>
      <c r="AJ25" s="1096"/>
      <c r="AK25" s="1096"/>
      <c r="AL25" s="1096"/>
      <c r="AM25" s="1097"/>
    </row>
    <row r="26" spans="1:40" ht="6" customHeight="1" x14ac:dyDescent="0.15">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row>
    <row r="27" spans="1:40" ht="15.75" customHeight="1" x14ac:dyDescent="0.15">
      <c r="C27" s="659" t="s">
        <v>168</v>
      </c>
      <c r="D27" s="659"/>
      <c r="E27" s="660" t="s">
        <v>142</v>
      </c>
      <c r="F27" s="660"/>
      <c r="G27" s="660"/>
      <c r="H27" s="660"/>
      <c r="I27" s="660"/>
      <c r="J27" s="660"/>
      <c r="K27" s="660"/>
      <c r="L27" s="660"/>
      <c r="M27" s="660"/>
      <c r="N27" s="660"/>
      <c r="O27" s="660"/>
      <c r="P27" s="660"/>
      <c r="Q27" s="660"/>
      <c r="R27" s="660"/>
      <c r="S27" s="660"/>
      <c r="T27" s="660"/>
      <c r="U27" s="660"/>
      <c r="V27" s="660"/>
      <c r="W27" s="660"/>
      <c r="X27" s="660"/>
      <c r="Y27" s="660"/>
      <c r="Z27" s="660"/>
      <c r="AA27" s="660"/>
      <c r="AB27" s="660"/>
      <c r="AC27" s="660"/>
      <c r="AD27" s="660"/>
      <c r="AE27" s="660"/>
      <c r="AF27" s="660"/>
      <c r="AG27" s="660"/>
      <c r="AH27" s="660"/>
      <c r="AI27" s="660"/>
      <c r="AJ27" s="660"/>
      <c r="AK27" s="660"/>
      <c r="AL27" s="660"/>
      <c r="AM27" s="660"/>
      <c r="AN27" s="32"/>
    </row>
    <row r="28" spans="1:40" ht="21" customHeight="1" x14ac:dyDescent="0.15">
      <c r="C28" s="659" t="s">
        <v>169</v>
      </c>
      <c r="D28" s="659"/>
      <c r="E28" s="787" t="s">
        <v>143</v>
      </c>
      <c r="F28" s="787"/>
      <c r="G28" s="787"/>
      <c r="H28" s="787"/>
      <c r="I28" s="787"/>
      <c r="J28" s="787"/>
      <c r="K28" s="787"/>
      <c r="L28" s="787"/>
      <c r="M28" s="787"/>
      <c r="N28" s="787"/>
      <c r="O28" s="787"/>
      <c r="P28" s="787"/>
      <c r="Q28" s="787"/>
      <c r="R28" s="787"/>
      <c r="S28" s="787"/>
      <c r="T28" s="787"/>
      <c r="U28" s="787"/>
      <c r="V28" s="787"/>
      <c r="W28" s="787"/>
      <c r="X28" s="787"/>
      <c r="Y28" s="787"/>
      <c r="Z28" s="787"/>
      <c r="AA28" s="787"/>
      <c r="AB28" s="787"/>
      <c r="AC28" s="787"/>
      <c r="AD28" s="787"/>
      <c r="AE28" s="787"/>
      <c r="AF28" s="787"/>
      <c r="AG28" s="787"/>
      <c r="AH28" s="787"/>
      <c r="AI28" s="787"/>
      <c r="AJ28" s="787"/>
      <c r="AK28" s="787"/>
      <c r="AL28" s="787"/>
      <c r="AM28" s="787"/>
      <c r="AN28" s="32"/>
    </row>
    <row r="29" spans="1:40" ht="13.5" x14ac:dyDescent="0.15">
      <c r="C29" s="1094"/>
      <c r="D29" s="1094"/>
      <c r="E29" s="1098"/>
      <c r="F29" s="1098"/>
      <c r="G29" s="1098"/>
      <c r="H29" s="1098"/>
      <c r="I29" s="1098"/>
      <c r="J29" s="1098"/>
      <c r="K29" s="1098"/>
      <c r="L29" s="1098"/>
      <c r="M29" s="1098"/>
      <c r="N29" s="1098"/>
      <c r="O29" s="1098"/>
      <c r="P29" s="1098"/>
      <c r="Q29" s="1098"/>
      <c r="R29" s="1098"/>
      <c r="S29" s="1098"/>
      <c r="T29" s="1098"/>
      <c r="U29" s="1098"/>
      <c r="V29" s="1098"/>
      <c r="W29" s="1098"/>
      <c r="X29" s="1098"/>
      <c r="Y29" s="1098"/>
      <c r="Z29" s="1098"/>
      <c r="AA29" s="1098"/>
      <c r="AB29" s="1098"/>
      <c r="AC29" s="1098"/>
      <c r="AD29" s="1098"/>
      <c r="AE29" s="1098"/>
      <c r="AF29" s="1098"/>
      <c r="AG29" s="1098"/>
      <c r="AH29" s="1098"/>
      <c r="AI29" s="1098"/>
      <c r="AJ29" s="1098"/>
      <c r="AK29" s="1098"/>
      <c r="AL29" s="1098"/>
      <c r="AM29" s="1098"/>
      <c r="AN29" s="32"/>
    </row>
    <row r="30" spans="1:40" ht="13.5" x14ac:dyDescent="0.15">
      <c r="C30" s="1094"/>
      <c r="D30" s="1094"/>
      <c r="E30" s="1095"/>
      <c r="F30" s="1095"/>
      <c r="G30" s="1095"/>
      <c r="H30" s="1095"/>
      <c r="I30" s="1095"/>
      <c r="J30" s="1095"/>
      <c r="K30" s="1095"/>
      <c r="L30" s="1095"/>
      <c r="M30" s="1095"/>
      <c r="N30" s="1095"/>
      <c r="O30" s="1095"/>
      <c r="P30" s="1095"/>
      <c r="Q30" s="1095"/>
      <c r="R30" s="1095"/>
      <c r="S30" s="1095"/>
      <c r="T30" s="1095"/>
      <c r="U30" s="1095"/>
      <c r="V30" s="1095"/>
      <c r="W30" s="1095"/>
      <c r="X30" s="1095"/>
      <c r="Y30" s="1095"/>
      <c r="Z30" s="1095"/>
      <c r="AA30" s="1095"/>
      <c r="AB30" s="1095"/>
      <c r="AC30" s="1095"/>
      <c r="AD30" s="1095"/>
      <c r="AE30" s="1095"/>
      <c r="AF30" s="1095"/>
      <c r="AG30" s="1095"/>
      <c r="AH30" s="1095"/>
      <c r="AI30" s="1095"/>
      <c r="AJ30" s="1095"/>
      <c r="AK30" s="1095"/>
      <c r="AL30" s="1095"/>
      <c r="AM30" s="1095"/>
      <c r="AN30" s="32"/>
    </row>
    <row r="41" spans="1:40" ht="21" customHeight="1" x14ac:dyDescent="0.15">
      <c r="A41" s="181" t="str">
        <f>IF(発注者入力シート!$H$16="","",IF(事前入力シート!$I$4="特定共同企業体",IF(COUNTIF(A42:A80,"未入力")&gt;=1,"未入力あり",""),"使用しない"))</f>
        <v>使用しない</v>
      </c>
      <c r="AN41" s="31" t="s">
        <v>119</v>
      </c>
    </row>
    <row r="42" spans="1:40" ht="21" customHeight="1" x14ac:dyDescent="0.15">
      <c r="C42" s="786" t="s">
        <v>58</v>
      </c>
      <c r="D42" s="786"/>
      <c r="E42" s="786"/>
      <c r="F42" s="786"/>
      <c r="G42" s="786"/>
      <c r="H42" s="786"/>
      <c r="I42" s="786"/>
      <c r="J42" s="786"/>
      <c r="K42" s="786"/>
      <c r="L42" s="786"/>
      <c r="M42" s="786"/>
      <c r="N42" s="786"/>
      <c r="O42" s="786"/>
      <c r="P42" s="786"/>
      <c r="Q42" s="786"/>
      <c r="R42" s="786"/>
      <c r="S42" s="786"/>
      <c r="T42" s="786"/>
      <c r="U42" s="786"/>
      <c r="V42" s="786"/>
      <c r="W42" s="786"/>
      <c r="X42" s="786"/>
      <c r="Y42" s="786"/>
      <c r="Z42" s="786"/>
      <c r="AA42" s="786"/>
      <c r="AB42" s="786"/>
      <c r="AC42" s="786"/>
      <c r="AD42" s="786"/>
      <c r="AE42" s="786"/>
      <c r="AF42" s="786"/>
      <c r="AG42" s="786"/>
      <c r="AH42" s="786"/>
      <c r="AI42" s="786"/>
      <c r="AJ42" s="786"/>
      <c r="AK42" s="786"/>
      <c r="AL42" s="786"/>
      <c r="AM42" s="786"/>
    </row>
    <row r="43" spans="1:40" ht="21" customHeight="1" x14ac:dyDescent="0.15">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row>
    <row r="44" spans="1:40" s="21" customFormat="1" ht="21" customHeight="1" thickBot="1" x14ac:dyDescent="0.2">
      <c r="A44" s="58" t="str">
        <f>IF(事前入力シート!$I$4="特定共同企業体",IF(AE44&lt;&gt;"","○","未入力"),"不要")</f>
        <v>不要</v>
      </c>
      <c r="AC44" s="156"/>
      <c r="AD44" s="171" t="s">
        <v>211</v>
      </c>
      <c r="AE44" s="663" t="str">
        <f>'様式-5'!AE44</f>
        <v>○○○○株式会社</v>
      </c>
      <c r="AF44" s="663"/>
      <c r="AG44" s="663"/>
      <c r="AH44" s="663"/>
      <c r="AI44" s="663"/>
      <c r="AJ44" s="663"/>
      <c r="AK44" s="663"/>
      <c r="AL44" s="663"/>
      <c r="AM44" s="663"/>
    </row>
    <row r="45" spans="1:40" ht="21" customHeight="1" x14ac:dyDescent="0.15">
      <c r="A45" s="177" t="str">
        <f>IF(事前入力シート!$I$4="特定共同企業体",IF(OR(U45="○",U47="○"),"○","未入力"),"不要")</f>
        <v>不要</v>
      </c>
      <c r="C45" s="768" t="s">
        <v>129</v>
      </c>
      <c r="D45" s="768"/>
      <c r="E45" s="768"/>
      <c r="F45" s="768"/>
      <c r="G45" s="768"/>
      <c r="H45" s="768"/>
      <c r="I45" s="768"/>
      <c r="J45" s="768"/>
      <c r="K45" s="768"/>
      <c r="L45" s="768"/>
      <c r="M45" s="768"/>
      <c r="N45" s="768"/>
      <c r="O45" s="768"/>
      <c r="P45" s="768"/>
      <c r="Q45" s="768"/>
      <c r="R45" s="768"/>
      <c r="S45" s="768"/>
      <c r="T45" s="769"/>
      <c r="U45" s="672"/>
      <c r="V45" s="673"/>
      <c r="W45" s="673"/>
      <c r="X45" s="674"/>
      <c r="Y45" s="771" t="s">
        <v>117</v>
      </c>
      <c r="Z45" s="768"/>
      <c r="AA45" s="768"/>
      <c r="AB45" s="768"/>
      <c r="AC45" s="768"/>
      <c r="AD45" s="768"/>
      <c r="AE45" s="768"/>
      <c r="AF45" s="768"/>
      <c r="AG45" s="768"/>
      <c r="AH45" s="768"/>
      <c r="AI45" s="768"/>
      <c r="AJ45" s="768"/>
      <c r="AK45" s="768"/>
      <c r="AL45" s="768"/>
      <c r="AM45" s="768"/>
    </row>
    <row r="46" spans="1:40" ht="21" customHeight="1" x14ac:dyDescent="0.15">
      <c r="C46" s="768"/>
      <c r="D46" s="768"/>
      <c r="E46" s="768"/>
      <c r="F46" s="768"/>
      <c r="G46" s="768"/>
      <c r="H46" s="768"/>
      <c r="I46" s="768"/>
      <c r="J46" s="768"/>
      <c r="K46" s="768"/>
      <c r="L46" s="768"/>
      <c r="M46" s="768"/>
      <c r="N46" s="768"/>
      <c r="O46" s="768"/>
      <c r="P46" s="768"/>
      <c r="Q46" s="768"/>
      <c r="R46" s="768"/>
      <c r="S46" s="768"/>
      <c r="T46" s="769"/>
      <c r="U46" s="675"/>
      <c r="V46" s="676"/>
      <c r="W46" s="676"/>
      <c r="X46" s="677"/>
      <c r="Y46" s="772"/>
      <c r="Z46" s="773"/>
      <c r="AA46" s="773"/>
      <c r="AB46" s="773"/>
      <c r="AC46" s="773"/>
      <c r="AD46" s="773"/>
      <c r="AE46" s="773"/>
      <c r="AF46" s="773"/>
      <c r="AG46" s="773"/>
      <c r="AH46" s="773"/>
      <c r="AI46" s="773"/>
      <c r="AJ46" s="773"/>
      <c r="AK46" s="773"/>
      <c r="AL46" s="773"/>
      <c r="AM46" s="773"/>
    </row>
    <row r="47" spans="1:40" ht="21" customHeight="1" x14ac:dyDescent="0.15">
      <c r="A47" s="58" t="str">
        <f>IF(事前入力シート!$I$4="特定共同企業体",IF(OR(U45="○",U47="○"),"○","未入力"),"不要")</f>
        <v>不要</v>
      </c>
      <c r="C47" s="768"/>
      <c r="D47" s="768"/>
      <c r="E47" s="768"/>
      <c r="F47" s="768"/>
      <c r="G47" s="768"/>
      <c r="H47" s="768"/>
      <c r="I47" s="768"/>
      <c r="J47" s="768"/>
      <c r="K47" s="768"/>
      <c r="L47" s="768"/>
      <c r="M47" s="768"/>
      <c r="N47" s="768"/>
      <c r="O47" s="768"/>
      <c r="P47" s="768"/>
      <c r="Q47" s="768"/>
      <c r="R47" s="768"/>
      <c r="S47" s="768"/>
      <c r="T47" s="769"/>
      <c r="U47" s="683"/>
      <c r="V47" s="684"/>
      <c r="W47" s="684"/>
      <c r="X47" s="685"/>
      <c r="Y47" s="774" t="s">
        <v>118</v>
      </c>
      <c r="Z47" s="775"/>
      <c r="AA47" s="775"/>
      <c r="AB47" s="775"/>
      <c r="AC47" s="775"/>
      <c r="AD47" s="775"/>
      <c r="AE47" s="775"/>
      <c r="AF47" s="775"/>
      <c r="AG47" s="775"/>
      <c r="AH47" s="775"/>
      <c r="AI47" s="775"/>
      <c r="AJ47" s="775"/>
      <c r="AK47" s="775"/>
      <c r="AL47" s="775"/>
      <c r="AM47" s="775"/>
    </row>
    <row r="48" spans="1:40" ht="21" customHeight="1" thickBot="1" x14ac:dyDescent="0.2">
      <c r="C48" s="768"/>
      <c r="D48" s="768"/>
      <c r="E48" s="768"/>
      <c r="F48" s="768"/>
      <c r="G48" s="768"/>
      <c r="H48" s="768"/>
      <c r="I48" s="768"/>
      <c r="J48" s="768"/>
      <c r="K48" s="768"/>
      <c r="L48" s="768"/>
      <c r="M48" s="768"/>
      <c r="N48" s="768"/>
      <c r="O48" s="768"/>
      <c r="P48" s="768"/>
      <c r="Q48" s="768"/>
      <c r="R48" s="768"/>
      <c r="S48" s="768"/>
      <c r="T48" s="769"/>
      <c r="U48" s="686"/>
      <c r="V48" s="687"/>
      <c r="W48" s="687"/>
      <c r="X48" s="688"/>
      <c r="Y48" s="771"/>
      <c r="Z48" s="768"/>
      <c r="AA48" s="768"/>
      <c r="AB48" s="768"/>
      <c r="AC48" s="768"/>
      <c r="AD48" s="768"/>
      <c r="AE48" s="768"/>
      <c r="AF48" s="768"/>
      <c r="AG48" s="768"/>
      <c r="AH48" s="768"/>
      <c r="AI48" s="768"/>
      <c r="AJ48" s="768"/>
      <c r="AK48" s="768"/>
      <c r="AL48" s="768"/>
      <c r="AM48" s="768"/>
    </row>
    <row r="49" spans="1:39" ht="21" customHeight="1" x14ac:dyDescent="0.15">
      <c r="C49" s="51" t="s">
        <v>237</v>
      </c>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row>
    <row r="50" spans="1:39" ht="21" customHeight="1" x14ac:dyDescent="0.15">
      <c r="C50" s="74"/>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row>
    <row r="51" spans="1:39" ht="21" customHeight="1" x14ac:dyDescent="0.15">
      <c r="A51" s="58" t="str">
        <f>IF(事前入力シート!$I$4="特定共同企業体",IF(U47="○","不要",IF(Q51&lt;&gt;"","○","未入力")),"不要")</f>
        <v>不要</v>
      </c>
      <c r="C51" s="816" t="s">
        <v>234</v>
      </c>
      <c r="D51" s="816"/>
      <c r="E51" s="816"/>
      <c r="F51" s="816"/>
      <c r="G51" s="816"/>
      <c r="H51" s="816"/>
      <c r="I51" s="816"/>
      <c r="J51" s="816"/>
      <c r="K51" s="816"/>
      <c r="L51" s="816"/>
      <c r="M51" s="816"/>
      <c r="N51" s="816"/>
      <c r="O51" s="816"/>
      <c r="P51" s="1087"/>
      <c r="Q51" s="741"/>
      <c r="R51" s="1028"/>
      <c r="S51" s="1028"/>
      <c r="T51" s="1028"/>
      <c r="U51" s="1028"/>
      <c r="V51" s="1028"/>
      <c r="W51" s="1028"/>
      <c r="X51" s="1028"/>
      <c r="Y51" s="1028"/>
      <c r="Z51" s="1028"/>
      <c r="AA51" s="1028"/>
      <c r="AB51" s="1028"/>
      <c r="AC51" s="1028"/>
      <c r="AD51" s="1028"/>
      <c r="AE51" s="1028"/>
      <c r="AF51" s="1028"/>
      <c r="AG51" s="1028"/>
      <c r="AH51" s="1028"/>
      <c r="AI51" s="1028"/>
      <c r="AJ51" s="1028"/>
      <c r="AK51" s="1028"/>
      <c r="AL51" s="1028"/>
      <c r="AM51" s="1029"/>
    </row>
    <row r="52" spans="1:39" ht="21" customHeight="1" x14ac:dyDescent="0.15">
      <c r="C52" s="816"/>
      <c r="D52" s="816"/>
      <c r="E52" s="816"/>
      <c r="F52" s="816"/>
      <c r="G52" s="816"/>
      <c r="H52" s="816"/>
      <c r="I52" s="816"/>
      <c r="J52" s="816"/>
      <c r="K52" s="816"/>
      <c r="L52" s="816"/>
      <c r="M52" s="816"/>
      <c r="N52" s="816"/>
      <c r="O52" s="816"/>
      <c r="P52" s="1087"/>
      <c r="Q52" s="1030"/>
      <c r="R52" s="1031"/>
      <c r="S52" s="1031"/>
      <c r="T52" s="1031"/>
      <c r="U52" s="1031"/>
      <c r="V52" s="1031"/>
      <c r="W52" s="1031"/>
      <c r="X52" s="1031"/>
      <c r="Y52" s="1031"/>
      <c r="Z52" s="1031"/>
      <c r="AA52" s="1031"/>
      <c r="AB52" s="1031"/>
      <c r="AC52" s="1031"/>
      <c r="AD52" s="1031"/>
      <c r="AE52" s="1031"/>
      <c r="AF52" s="1031"/>
      <c r="AG52" s="1031"/>
      <c r="AH52" s="1031"/>
      <c r="AI52" s="1031"/>
      <c r="AJ52" s="1031"/>
      <c r="AK52" s="1031"/>
      <c r="AL52" s="1031"/>
      <c r="AM52" s="1032"/>
    </row>
    <row r="53" spans="1:39" ht="21" customHeight="1" x14ac:dyDescent="0.15">
      <c r="A53" s="58" t="str">
        <f>IF(事前入力シート!$I$4="特定共同企業体",IF(U47="○","不要",IF(AND(T53&lt;&gt;"",X53&lt;&gt;"",AB53&lt;&gt;"",AI53&lt;&gt;""),"○","未入力")),"不要")</f>
        <v>不要</v>
      </c>
      <c r="C53" s="885" t="s">
        <v>145</v>
      </c>
      <c r="D53" s="886"/>
      <c r="E53" s="887"/>
      <c r="F53" s="1086" t="s">
        <v>431</v>
      </c>
      <c r="G53" s="1086"/>
      <c r="H53" s="1086"/>
      <c r="I53" s="1086"/>
      <c r="J53" s="1086"/>
      <c r="K53" s="1086"/>
      <c r="L53" s="1086"/>
      <c r="M53" s="1086"/>
      <c r="N53" s="1086"/>
      <c r="O53" s="1086"/>
      <c r="P53" s="646"/>
      <c r="Q53" s="1079" t="s">
        <v>37</v>
      </c>
      <c r="R53" s="653"/>
      <c r="S53" s="653"/>
      <c r="T53" s="1081"/>
      <c r="U53" s="1082"/>
      <c r="V53" s="1084" t="s">
        <v>36</v>
      </c>
      <c r="W53" s="1084"/>
      <c r="X53" s="1081"/>
      <c r="Y53" s="1082"/>
      <c r="Z53" s="1084" t="s">
        <v>78</v>
      </c>
      <c r="AA53" s="1084"/>
      <c r="AB53" s="1081"/>
      <c r="AC53" s="1082"/>
      <c r="AD53" s="1084" t="s">
        <v>35</v>
      </c>
      <c r="AE53" s="1084"/>
      <c r="AF53" s="657"/>
      <c r="AG53" s="650" t="s">
        <v>132</v>
      </c>
      <c r="AH53" s="650"/>
      <c r="AI53" s="742"/>
      <c r="AJ53" s="1028"/>
      <c r="AK53" s="1028"/>
      <c r="AL53" s="650" t="s">
        <v>133</v>
      </c>
      <c r="AM53" s="1088"/>
    </row>
    <row r="54" spans="1:39" ht="21" customHeight="1" x14ac:dyDescent="0.15">
      <c r="C54" s="885"/>
      <c r="D54" s="886"/>
      <c r="E54" s="887"/>
      <c r="F54" s="816"/>
      <c r="G54" s="816"/>
      <c r="H54" s="816"/>
      <c r="I54" s="816"/>
      <c r="J54" s="816"/>
      <c r="K54" s="816"/>
      <c r="L54" s="816"/>
      <c r="M54" s="816"/>
      <c r="N54" s="816"/>
      <c r="O54" s="816"/>
      <c r="P54" s="1087"/>
      <c r="Q54" s="1080"/>
      <c r="R54" s="654"/>
      <c r="S54" s="654"/>
      <c r="T54" s="1083"/>
      <c r="U54" s="1083"/>
      <c r="V54" s="1085"/>
      <c r="W54" s="1085"/>
      <c r="X54" s="1083"/>
      <c r="Y54" s="1083"/>
      <c r="Z54" s="1085"/>
      <c r="AA54" s="1085"/>
      <c r="AB54" s="1083"/>
      <c r="AC54" s="1083"/>
      <c r="AD54" s="1085"/>
      <c r="AE54" s="1085"/>
      <c r="AF54" s="658"/>
      <c r="AG54" s="652"/>
      <c r="AH54" s="652"/>
      <c r="AI54" s="1031"/>
      <c r="AJ54" s="1031"/>
      <c r="AK54" s="1031"/>
      <c r="AL54" s="652"/>
      <c r="AM54" s="1089"/>
    </row>
    <row r="55" spans="1:39" ht="21" customHeight="1" x14ac:dyDescent="0.15">
      <c r="A55" s="58" t="str">
        <f>IF(事前入力シート!$I$4="特定共同企業体",IF(U47="○","不要",IF(AND(X55&lt;&gt;"",AB55&lt;&gt;"",AF55&lt;&gt;""),"○","未入力")),"不要")</f>
        <v>不要</v>
      </c>
      <c r="C55" s="885"/>
      <c r="D55" s="886"/>
      <c r="E55" s="887"/>
      <c r="F55" s="755" t="s">
        <v>131</v>
      </c>
      <c r="G55" s="755"/>
      <c r="H55" s="755"/>
      <c r="I55" s="755"/>
      <c r="J55" s="755"/>
      <c r="K55" s="755"/>
      <c r="L55" s="755"/>
      <c r="M55" s="755"/>
      <c r="N55" s="755"/>
      <c r="O55" s="755"/>
      <c r="P55" s="756"/>
      <c r="Q55" s="1092"/>
      <c r="R55" s="657"/>
      <c r="S55" s="657"/>
      <c r="T55" s="657"/>
      <c r="U55" s="653" t="s">
        <v>37</v>
      </c>
      <c r="V55" s="653"/>
      <c r="W55" s="653"/>
      <c r="X55" s="1081"/>
      <c r="Y55" s="1082"/>
      <c r="Z55" s="1084" t="s">
        <v>36</v>
      </c>
      <c r="AA55" s="1084"/>
      <c r="AB55" s="1081"/>
      <c r="AC55" s="1082"/>
      <c r="AD55" s="1084" t="s">
        <v>78</v>
      </c>
      <c r="AE55" s="1084"/>
      <c r="AF55" s="1081"/>
      <c r="AG55" s="1082"/>
      <c r="AH55" s="1084" t="s">
        <v>35</v>
      </c>
      <c r="AI55" s="1084"/>
      <c r="AJ55" s="657"/>
      <c r="AK55" s="657"/>
      <c r="AL55" s="657"/>
      <c r="AM55" s="1090"/>
    </row>
    <row r="56" spans="1:39" ht="21" customHeight="1" x14ac:dyDescent="0.15">
      <c r="C56" s="885"/>
      <c r="D56" s="886"/>
      <c r="E56" s="887"/>
      <c r="F56" s="755"/>
      <c r="G56" s="755"/>
      <c r="H56" s="755"/>
      <c r="I56" s="755"/>
      <c r="J56" s="755"/>
      <c r="K56" s="755"/>
      <c r="L56" s="755"/>
      <c r="M56" s="755"/>
      <c r="N56" s="755"/>
      <c r="O56" s="755"/>
      <c r="P56" s="756"/>
      <c r="Q56" s="1093"/>
      <c r="R56" s="658"/>
      <c r="S56" s="658"/>
      <c r="T56" s="658"/>
      <c r="U56" s="654"/>
      <c r="V56" s="654"/>
      <c r="W56" s="654"/>
      <c r="X56" s="1083"/>
      <c r="Y56" s="1083"/>
      <c r="Z56" s="1085"/>
      <c r="AA56" s="1085"/>
      <c r="AB56" s="1083"/>
      <c r="AC56" s="1083"/>
      <c r="AD56" s="1085"/>
      <c r="AE56" s="1085"/>
      <c r="AF56" s="1083"/>
      <c r="AG56" s="1083"/>
      <c r="AH56" s="1085"/>
      <c r="AI56" s="1085"/>
      <c r="AJ56" s="658"/>
      <c r="AK56" s="658"/>
      <c r="AL56" s="658"/>
      <c r="AM56" s="1091"/>
    </row>
    <row r="57" spans="1:39" ht="21" customHeight="1" x14ac:dyDescent="0.15">
      <c r="A57" s="58" t="str">
        <f>IF(事前入力シート!$I$4="特定共同企業体",IF(U47="○","不要",IF(OR(Q57="○",Q58="○",Q59="○"),"○","未入力")),"不要")</f>
        <v>不要</v>
      </c>
      <c r="C57" s="885"/>
      <c r="D57" s="886"/>
      <c r="E57" s="887"/>
      <c r="F57" s="643" t="s">
        <v>144</v>
      </c>
      <c r="G57" s="644"/>
      <c r="H57" s="644"/>
      <c r="I57" s="644"/>
      <c r="J57" s="644"/>
      <c r="K57" s="644"/>
      <c r="L57" s="644"/>
      <c r="M57" s="644"/>
      <c r="N57" s="644"/>
      <c r="O57" s="644"/>
      <c r="P57" s="644"/>
      <c r="Q57" s="676"/>
      <c r="R57" s="1044"/>
      <c r="S57" s="1044"/>
      <c r="T57" s="1065"/>
      <c r="U57" s="1072" t="s">
        <v>136</v>
      </c>
      <c r="V57" s="1066"/>
      <c r="W57" s="1066"/>
      <c r="X57" s="1066"/>
      <c r="Y57" s="1066"/>
      <c r="Z57" s="1066"/>
      <c r="AA57" s="1066"/>
      <c r="AB57" s="1066"/>
      <c r="AC57" s="1066"/>
      <c r="AD57" s="1066"/>
      <c r="AE57" s="1066"/>
      <c r="AF57" s="1066"/>
      <c r="AG57" s="1066"/>
      <c r="AH57" s="1066"/>
      <c r="AI57" s="1066"/>
      <c r="AJ57" s="1066"/>
      <c r="AK57" s="1066"/>
      <c r="AL57" s="1066"/>
      <c r="AM57" s="1067"/>
    </row>
    <row r="58" spans="1:39" ht="21" customHeight="1" x14ac:dyDescent="0.15">
      <c r="A58" s="58" t="str">
        <f>IF(事前入力シート!$I$4="特定共同企業体",IF(U47="○","不要",IF(OR(Q57="○",Q58="○",Q59="○"),"○","未入力")),"不要")</f>
        <v>不要</v>
      </c>
      <c r="C58" s="885"/>
      <c r="D58" s="886"/>
      <c r="E58" s="887"/>
      <c r="F58" s="1063"/>
      <c r="G58" s="1064"/>
      <c r="H58" s="1064"/>
      <c r="I58" s="1064"/>
      <c r="J58" s="1064"/>
      <c r="K58" s="1064"/>
      <c r="L58" s="1064"/>
      <c r="M58" s="1064"/>
      <c r="N58" s="1064"/>
      <c r="O58" s="1064"/>
      <c r="P58" s="1064"/>
      <c r="Q58" s="1068"/>
      <c r="R58" s="1069"/>
      <c r="S58" s="1069"/>
      <c r="T58" s="1070"/>
      <c r="U58" s="1056" t="s">
        <v>137</v>
      </c>
      <c r="V58" s="1056"/>
      <c r="W58" s="1056"/>
      <c r="X58" s="1056"/>
      <c r="Y58" s="1056"/>
      <c r="Z58" s="1056"/>
      <c r="AA58" s="1056"/>
      <c r="AB58" s="1056"/>
      <c r="AC58" s="1056"/>
      <c r="AD58" s="1056"/>
      <c r="AE58" s="1056"/>
      <c r="AF58" s="1056"/>
      <c r="AG58" s="1056"/>
      <c r="AH58" s="1056"/>
      <c r="AI58" s="1056"/>
      <c r="AJ58" s="1056"/>
      <c r="AK58" s="1056"/>
      <c r="AL58" s="1056"/>
      <c r="AM58" s="1057"/>
    </row>
    <row r="59" spans="1:39" ht="21" customHeight="1" x14ac:dyDescent="0.15">
      <c r="A59" s="58" t="str">
        <f>IF(事前入力シート!$I$4="特定共同企業体",IF(U47="○","不要",IF(OR(Q57="○",Q58="○"),"○",IF(AND(Q59="○",Y59&lt;&gt;""),"○","未入力"))),"不要")</f>
        <v>不要</v>
      </c>
      <c r="C59" s="885"/>
      <c r="D59" s="886"/>
      <c r="E59" s="887"/>
      <c r="F59" s="1063"/>
      <c r="G59" s="1064"/>
      <c r="H59" s="1064"/>
      <c r="I59" s="1064"/>
      <c r="J59" s="1064"/>
      <c r="K59" s="1064"/>
      <c r="L59" s="1064"/>
      <c r="M59" s="1064"/>
      <c r="N59" s="1064"/>
      <c r="O59" s="1064"/>
      <c r="P59" s="1064"/>
      <c r="Q59" s="684"/>
      <c r="R59" s="1049"/>
      <c r="S59" s="1049"/>
      <c r="T59" s="1071"/>
      <c r="U59" s="1073" t="s">
        <v>235</v>
      </c>
      <c r="V59" s="1074"/>
      <c r="W59" s="1074"/>
      <c r="X59" s="1074"/>
      <c r="Y59" s="1077"/>
      <c r="Z59" s="1078"/>
      <c r="AA59" s="1078"/>
      <c r="AB59" s="1078"/>
      <c r="AC59" s="1078"/>
      <c r="AD59" s="1078"/>
      <c r="AE59" s="1078"/>
      <c r="AF59" s="1078"/>
      <c r="AG59" s="1078"/>
      <c r="AH59" s="1078"/>
      <c r="AI59" s="1078"/>
      <c r="AJ59" s="1078"/>
      <c r="AK59" s="1075" t="s">
        <v>236</v>
      </c>
      <c r="AL59" s="1075"/>
      <c r="AM59" s="1076"/>
    </row>
    <row r="60" spans="1:39" ht="21" customHeight="1" x14ac:dyDescent="0.15">
      <c r="A60" s="58" t="str">
        <f>IF(事前入力シート!$I$4="特定共同企業体",IF(U47="○","不要",IF(Q60&lt;&gt;"","○","未入力")),"不要")</f>
        <v>不要</v>
      </c>
      <c r="C60" s="835" t="s">
        <v>135</v>
      </c>
      <c r="D60" s="1058"/>
      <c r="E60" s="1059"/>
      <c r="F60" s="755" t="s">
        <v>134</v>
      </c>
      <c r="G60" s="755"/>
      <c r="H60" s="755"/>
      <c r="I60" s="755"/>
      <c r="J60" s="755"/>
      <c r="K60" s="755"/>
      <c r="L60" s="755"/>
      <c r="M60" s="755"/>
      <c r="N60" s="755"/>
      <c r="O60" s="755"/>
      <c r="P60" s="756"/>
      <c r="Q60" s="741"/>
      <c r="R60" s="1028"/>
      <c r="S60" s="1028"/>
      <c r="T60" s="1028"/>
      <c r="U60" s="1028"/>
      <c r="V60" s="1028"/>
      <c r="W60" s="1028"/>
      <c r="X60" s="1028"/>
      <c r="Y60" s="1028"/>
      <c r="Z60" s="1028"/>
      <c r="AA60" s="1028"/>
      <c r="AB60" s="1028"/>
      <c r="AC60" s="1028"/>
      <c r="AD60" s="1028"/>
      <c r="AE60" s="1028"/>
      <c r="AF60" s="1028"/>
      <c r="AG60" s="1028"/>
      <c r="AH60" s="1028"/>
      <c r="AI60" s="1028"/>
      <c r="AJ60" s="1028"/>
      <c r="AK60" s="1028"/>
      <c r="AL60" s="1028"/>
      <c r="AM60" s="1029"/>
    </row>
    <row r="61" spans="1:39" ht="21" customHeight="1" x14ac:dyDescent="0.15">
      <c r="C61" s="885"/>
      <c r="D61" s="886"/>
      <c r="E61" s="887"/>
      <c r="F61" s="755"/>
      <c r="G61" s="755"/>
      <c r="H61" s="755"/>
      <c r="I61" s="755"/>
      <c r="J61" s="755"/>
      <c r="K61" s="755"/>
      <c r="L61" s="755"/>
      <c r="M61" s="755"/>
      <c r="N61" s="755"/>
      <c r="O61" s="755"/>
      <c r="P61" s="756"/>
      <c r="Q61" s="1030"/>
      <c r="R61" s="1031"/>
      <c r="S61" s="1031"/>
      <c r="T61" s="1031"/>
      <c r="U61" s="1031"/>
      <c r="V61" s="1031"/>
      <c r="W61" s="1031"/>
      <c r="X61" s="1031"/>
      <c r="Y61" s="1031"/>
      <c r="Z61" s="1031"/>
      <c r="AA61" s="1031"/>
      <c r="AB61" s="1031"/>
      <c r="AC61" s="1031"/>
      <c r="AD61" s="1031"/>
      <c r="AE61" s="1031"/>
      <c r="AF61" s="1031"/>
      <c r="AG61" s="1031"/>
      <c r="AH61" s="1031"/>
      <c r="AI61" s="1031"/>
      <c r="AJ61" s="1031"/>
      <c r="AK61" s="1031"/>
      <c r="AL61" s="1031"/>
      <c r="AM61" s="1032"/>
    </row>
    <row r="62" spans="1:39" ht="21" customHeight="1" x14ac:dyDescent="0.15">
      <c r="A62" s="58" t="str">
        <f>IF(事前入力シート!$I$4="特定共同企業体",IF(U47="○","不要",IF(OR(Q62="○",Q63="○",Q64="○",Q65="○"),"○","未入力")),"不要")</f>
        <v>不要</v>
      </c>
      <c r="C62" s="885"/>
      <c r="D62" s="886"/>
      <c r="E62" s="887"/>
      <c r="F62" s="643" t="s">
        <v>144</v>
      </c>
      <c r="G62" s="644"/>
      <c r="H62" s="644"/>
      <c r="I62" s="644"/>
      <c r="J62" s="644"/>
      <c r="K62" s="644"/>
      <c r="L62" s="644"/>
      <c r="M62" s="644"/>
      <c r="N62" s="644"/>
      <c r="O62" s="644"/>
      <c r="P62" s="644"/>
      <c r="Q62" s="676"/>
      <c r="R62" s="1044"/>
      <c r="S62" s="1044"/>
      <c r="T62" s="1065"/>
      <c r="U62" s="1066" t="s">
        <v>138</v>
      </c>
      <c r="V62" s="1066"/>
      <c r="W62" s="1066"/>
      <c r="X62" s="1066"/>
      <c r="Y62" s="1066"/>
      <c r="Z62" s="1066"/>
      <c r="AA62" s="1066"/>
      <c r="AB62" s="1066"/>
      <c r="AC62" s="1066"/>
      <c r="AD62" s="1066"/>
      <c r="AE62" s="1066"/>
      <c r="AF62" s="1066"/>
      <c r="AG62" s="1066"/>
      <c r="AH62" s="1066"/>
      <c r="AI62" s="1066"/>
      <c r="AJ62" s="1066"/>
      <c r="AK62" s="1066"/>
      <c r="AL62" s="1066"/>
      <c r="AM62" s="1067"/>
    </row>
    <row r="63" spans="1:39" ht="21" customHeight="1" x14ac:dyDescent="0.15">
      <c r="A63" s="58" t="str">
        <f>IF(事前入力シート!$I$4="特定共同企業体",IF(U47="○","不要",IF(OR(Q62="○",Q63="○",Q64="○",Q65="○"),"○","未入力")),"不要")</f>
        <v>不要</v>
      </c>
      <c r="C63" s="885"/>
      <c r="D63" s="886"/>
      <c r="E63" s="887"/>
      <c r="F63" s="1063"/>
      <c r="G63" s="1064"/>
      <c r="H63" s="1064"/>
      <c r="I63" s="1064"/>
      <c r="J63" s="1064"/>
      <c r="K63" s="1064"/>
      <c r="L63" s="1064"/>
      <c r="M63" s="1064"/>
      <c r="N63" s="1064"/>
      <c r="O63" s="1064"/>
      <c r="P63" s="1064"/>
      <c r="Q63" s="1068"/>
      <c r="R63" s="1069"/>
      <c r="S63" s="1069"/>
      <c r="T63" s="1070"/>
      <c r="U63" s="1056" t="s">
        <v>139</v>
      </c>
      <c r="V63" s="1056"/>
      <c r="W63" s="1056"/>
      <c r="X63" s="1056"/>
      <c r="Y63" s="1056"/>
      <c r="Z63" s="1056"/>
      <c r="AA63" s="1056"/>
      <c r="AB63" s="1056"/>
      <c r="AC63" s="1056"/>
      <c r="AD63" s="1056"/>
      <c r="AE63" s="1056"/>
      <c r="AF63" s="1056"/>
      <c r="AG63" s="1056"/>
      <c r="AH63" s="1056"/>
      <c r="AI63" s="1056"/>
      <c r="AJ63" s="1056"/>
      <c r="AK63" s="1056"/>
      <c r="AL63" s="1056"/>
      <c r="AM63" s="1057"/>
    </row>
    <row r="64" spans="1:39" ht="21" customHeight="1" x14ac:dyDescent="0.15">
      <c r="A64" s="58" t="str">
        <f>IF(事前入力シート!$I$4="特定共同企業体",IF(U47="○","不要",IF(OR(Q62="○",Q63="○",Q64="○",Q65="○"),"○","未入力")),"不要")</f>
        <v>不要</v>
      </c>
      <c r="C64" s="885"/>
      <c r="D64" s="886"/>
      <c r="E64" s="887"/>
      <c r="F64" s="1063"/>
      <c r="G64" s="1064"/>
      <c r="H64" s="1064"/>
      <c r="I64" s="1064"/>
      <c r="J64" s="1064"/>
      <c r="K64" s="1064"/>
      <c r="L64" s="1064"/>
      <c r="M64" s="1064"/>
      <c r="N64" s="1064"/>
      <c r="O64" s="1064"/>
      <c r="P64" s="1064"/>
      <c r="Q64" s="1068"/>
      <c r="R64" s="1069"/>
      <c r="S64" s="1069"/>
      <c r="T64" s="1070"/>
      <c r="U64" s="1056" t="s">
        <v>140</v>
      </c>
      <c r="V64" s="1056"/>
      <c r="W64" s="1056"/>
      <c r="X64" s="1056"/>
      <c r="Y64" s="1056"/>
      <c r="Z64" s="1056"/>
      <c r="AA64" s="1056"/>
      <c r="AB64" s="1056"/>
      <c r="AC64" s="1056"/>
      <c r="AD64" s="1056"/>
      <c r="AE64" s="1056"/>
      <c r="AF64" s="1056"/>
      <c r="AG64" s="1056"/>
      <c r="AH64" s="1056"/>
      <c r="AI64" s="1056"/>
      <c r="AJ64" s="1056"/>
      <c r="AK64" s="1056"/>
      <c r="AL64" s="1056"/>
      <c r="AM64" s="1057"/>
    </row>
    <row r="65" spans="1:40" ht="21" customHeight="1" x14ac:dyDescent="0.15">
      <c r="A65" s="58" t="str">
        <f>IF(事前入力シート!$I$4="特定共同企業体",IF(U47="○","不要",IF(OR(Q62="○",Q63="○",Q64="○",Q65="○"),"○","未入力")),"不要")</f>
        <v>不要</v>
      </c>
      <c r="C65" s="1060"/>
      <c r="D65" s="1061"/>
      <c r="E65" s="1062"/>
      <c r="F65" s="646"/>
      <c r="G65" s="647"/>
      <c r="H65" s="647"/>
      <c r="I65" s="647"/>
      <c r="J65" s="647"/>
      <c r="K65" s="647"/>
      <c r="L65" s="647"/>
      <c r="M65" s="647"/>
      <c r="N65" s="647"/>
      <c r="O65" s="647"/>
      <c r="P65" s="647"/>
      <c r="Q65" s="684"/>
      <c r="R65" s="1049"/>
      <c r="S65" s="1049"/>
      <c r="T65" s="1071"/>
      <c r="U65" s="1096" t="s">
        <v>141</v>
      </c>
      <c r="V65" s="1096"/>
      <c r="W65" s="1096"/>
      <c r="X65" s="1096"/>
      <c r="Y65" s="1096"/>
      <c r="Z65" s="1096"/>
      <c r="AA65" s="1096"/>
      <c r="AB65" s="1096"/>
      <c r="AC65" s="1096"/>
      <c r="AD65" s="1096"/>
      <c r="AE65" s="1096"/>
      <c r="AF65" s="1096"/>
      <c r="AG65" s="1096"/>
      <c r="AH65" s="1096"/>
      <c r="AI65" s="1096"/>
      <c r="AJ65" s="1096"/>
      <c r="AK65" s="1096"/>
      <c r="AL65" s="1096"/>
      <c r="AM65" s="1097"/>
    </row>
    <row r="66" spans="1:40" ht="6" customHeight="1" x14ac:dyDescent="0.15">
      <c r="C66" s="137"/>
      <c r="D66" s="137"/>
      <c r="E66" s="137"/>
      <c r="F66" s="137"/>
      <c r="G66" s="137"/>
      <c r="H66" s="137"/>
      <c r="I66" s="137"/>
      <c r="J66" s="137"/>
      <c r="K66" s="137"/>
      <c r="L66" s="137"/>
      <c r="M66" s="137"/>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row>
    <row r="67" spans="1:40" ht="15.75" customHeight="1" x14ac:dyDescent="0.15">
      <c r="C67" s="659" t="s">
        <v>168</v>
      </c>
      <c r="D67" s="659"/>
      <c r="E67" s="660" t="s">
        <v>142</v>
      </c>
      <c r="F67" s="660"/>
      <c r="G67" s="660"/>
      <c r="H67" s="660"/>
      <c r="I67" s="660"/>
      <c r="J67" s="660"/>
      <c r="K67" s="660"/>
      <c r="L67" s="660"/>
      <c r="M67" s="660"/>
      <c r="N67" s="660"/>
      <c r="O67" s="660"/>
      <c r="P67" s="660"/>
      <c r="Q67" s="660"/>
      <c r="R67" s="660"/>
      <c r="S67" s="660"/>
      <c r="T67" s="660"/>
      <c r="U67" s="660"/>
      <c r="V67" s="660"/>
      <c r="W67" s="660"/>
      <c r="X67" s="660"/>
      <c r="Y67" s="660"/>
      <c r="Z67" s="660"/>
      <c r="AA67" s="660"/>
      <c r="AB67" s="660"/>
      <c r="AC67" s="660"/>
      <c r="AD67" s="660"/>
      <c r="AE67" s="660"/>
      <c r="AF67" s="660"/>
      <c r="AG67" s="660"/>
      <c r="AH67" s="660"/>
      <c r="AI67" s="660"/>
      <c r="AJ67" s="660"/>
      <c r="AK67" s="660"/>
      <c r="AL67" s="660"/>
      <c r="AM67" s="660"/>
      <c r="AN67" s="32"/>
    </row>
    <row r="68" spans="1:40" ht="21" customHeight="1" x14ac:dyDescent="0.15">
      <c r="C68" s="659" t="s">
        <v>169</v>
      </c>
      <c r="D68" s="659"/>
      <c r="E68" s="787" t="s">
        <v>143</v>
      </c>
      <c r="F68" s="787"/>
      <c r="G68" s="787"/>
      <c r="H68" s="787"/>
      <c r="I68" s="787"/>
      <c r="J68" s="787"/>
      <c r="K68" s="787"/>
      <c r="L68" s="787"/>
      <c r="M68" s="787"/>
      <c r="N68" s="787"/>
      <c r="O68" s="787"/>
      <c r="P68" s="787"/>
      <c r="Q68" s="787"/>
      <c r="R68" s="787"/>
      <c r="S68" s="787"/>
      <c r="T68" s="787"/>
      <c r="U68" s="787"/>
      <c r="V68" s="787"/>
      <c r="W68" s="787"/>
      <c r="X68" s="787"/>
      <c r="Y68" s="787"/>
      <c r="Z68" s="787"/>
      <c r="AA68" s="787"/>
      <c r="AB68" s="787"/>
      <c r="AC68" s="787"/>
      <c r="AD68" s="787"/>
      <c r="AE68" s="787"/>
      <c r="AF68" s="787"/>
      <c r="AG68" s="787"/>
      <c r="AH68" s="787"/>
      <c r="AI68" s="787"/>
      <c r="AJ68" s="787"/>
      <c r="AK68" s="787"/>
      <c r="AL68" s="787"/>
      <c r="AM68" s="787"/>
      <c r="AN68" s="32"/>
    </row>
    <row r="69" spans="1:40" ht="13.5" x14ac:dyDescent="0.15">
      <c r="C69" s="1094"/>
      <c r="D69" s="1094"/>
      <c r="E69" s="1098"/>
      <c r="F69" s="1098"/>
      <c r="G69" s="1098"/>
      <c r="H69" s="1098"/>
      <c r="I69" s="1098"/>
      <c r="J69" s="1098"/>
      <c r="K69" s="1098"/>
      <c r="L69" s="1098"/>
      <c r="M69" s="1098"/>
      <c r="N69" s="1098"/>
      <c r="O69" s="1098"/>
      <c r="P69" s="1098"/>
      <c r="Q69" s="1098"/>
      <c r="R69" s="1098"/>
      <c r="S69" s="1098"/>
      <c r="T69" s="1098"/>
      <c r="U69" s="1098"/>
      <c r="V69" s="1098"/>
      <c r="W69" s="1098"/>
      <c r="X69" s="1098"/>
      <c r="Y69" s="1098"/>
      <c r="Z69" s="1098"/>
      <c r="AA69" s="1098"/>
      <c r="AB69" s="1098"/>
      <c r="AC69" s="1098"/>
      <c r="AD69" s="1098"/>
      <c r="AE69" s="1098"/>
      <c r="AF69" s="1098"/>
      <c r="AG69" s="1098"/>
      <c r="AH69" s="1098"/>
      <c r="AI69" s="1098"/>
      <c r="AJ69" s="1098"/>
      <c r="AK69" s="1098"/>
      <c r="AL69" s="1098"/>
      <c r="AM69" s="1098"/>
      <c r="AN69" s="32"/>
    </row>
    <row r="70" spans="1:40" ht="13.5" x14ac:dyDescent="0.15">
      <c r="C70" s="1094"/>
      <c r="D70" s="1094"/>
      <c r="E70" s="1095"/>
      <c r="F70" s="1095"/>
      <c r="G70" s="1095"/>
      <c r="H70" s="1095"/>
      <c r="I70" s="1095"/>
      <c r="J70" s="1095"/>
      <c r="K70" s="1095"/>
      <c r="L70" s="1095"/>
      <c r="M70" s="1095"/>
      <c r="N70" s="1095"/>
      <c r="O70" s="1095"/>
      <c r="P70" s="1095"/>
      <c r="Q70" s="1095"/>
      <c r="R70" s="1095"/>
      <c r="S70" s="1095"/>
      <c r="T70" s="1095"/>
      <c r="U70" s="1095"/>
      <c r="V70" s="1095"/>
      <c r="W70" s="1095"/>
      <c r="X70" s="1095"/>
      <c r="Y70" s="1095"/>
      <c r="Z70" s="1095"/>
      <c r="AA70" s="1095"/>
      <c r="AB70" s="1095"/>
      <c r="AC70" s="1095"/>
      <c r="AD70" s="1095"/>
      <c r="AE70" s="1095"/>
      <c r="AF70" s="1095"/>
      <c r="AG70" s="1095"/>
      <c r="AH70" s="1095"/>
      <c r="AI70" s="1095"/>
      <c r="AJ70" s="1095"/>
      <c r="AK70" s="1095"/>
      <c r="AL70" s="1095"/>
      <c r="AM70" s="1095"/>
      <c r="AN70" s="32"/>
    </row>
    <row r="78" spans="1:40" ht="21" customHeight="1" x14ac:dyDescent="0.15">
      <c r="A78" s="176"/>
    </row>
    <row r="81" spans="1:40" ht="21" customHeight="1" x14ac:dyDescent="0.15">
      <c r="A81" s="181" t="str">
        <f>IF(発注者入力シート!$H$16="","",IF(事前入力シート!$I$4="特定共同企業体",IF(COUNTIF(A82:A120,"未入力")&gt;=1,"未入力あり",""),"使用しない"))</f>
        <v>使用しない</v>
      </c>
      <c r="AN81" s="31" t="s">
        <v>119</v>
      </c>
    </row>
    <row r="82" spans="1:40" ht="21" customHeight="1" x14ac:dyDescent="0.15">
      <c r="C82" s="786" t="s">
        <v>58</v>
      </c>
      <c r="D82" s="786"/>
      <c r="E82" s="786"/>
      <c r="F82" s="786"/>
      <c r="G82" s="786"/>
      <c r="H82" s="786"/>
      <c r="I82" s="786"/>
      <c r="J82" s="786"/>
      <c r="K82" s="786"/>
      <c r="L82" s="786"/>
      <c r="M82" s="786"/>
      <c r="N82" s="786"/>
      <c r="O82" s="786"/>
      <c r="P82" s="786"/>
      <c r="Q82" s="786"/>
      <c r="R82" s="786"/>
      <c r="S82" s="786"/>
      <c r="T82" s="786"/>
      <c r="U82" s="786"/>
      <c r="V82" s="786"/>
      <c r="W82" s="786"/>
      <c r="X82" s="786"/>
      <c r="Y82" s="786"/>
      <c r="Z82" s="786"/>
      <c r="AA82" s="786"/>
      <c r="AB82" s="786"/>
      <c r="AC82" s="786"/>
      <c r="AD82" s="786"/>
      <c r="AE82" s="786"/>
      <c r="AF82" s="786"/>
      <c r="AG82" s="786"/>
      <c r="AH82" s="786"/>
      <c r="AI82" s="786"/>
      <c r="AJ82" s="786"/>
      <c r="AK82" s="786"/>
      <c r="AL82" s="786"/>
      <c r="AM82" s="786"/>
    </row>
    <row r="83" spans="1:40" ht="21" customHeight="1" x14ac:dyDescent="0.15">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row>
    <row r="84" spans="1:40" s="21" customFormat="1" ht="21" customHeight="1" thickBot="1" x14ac:dyDescent="0.2">
      <c r="A84" s="58" t="str">
        <f>IF(事前入力シート!$I$4="特定共同企業体",IF(AE84&lt;&gt;"","○","未入力"),"不要")</f>
        <v>不要</v>
      </c>
      <c r="AC84" s="156"/>
      <c r="AD84" s="171" t="s">
        <v>211</v>
      </c>
      <c r="AE84" s="663" t="str">
        <f>'様式-5'!$AE$84</f>
        <v>○○○○株式会社</v>
      </c>
      <c r="AF84" s="663"/>
      <c r="AG84" s="663"/>
      <c r="AH84" s="663"/>
      <c r="AI84" s="663"/>
      <c r="AJ84" s="663"/>
      <c r="AK84" s="663"/>
      <c r="AL84" s="663"/>
      <c r="AM84" s="663"/>
    </row>
    <row r="85" spans="1:40" ht="21" customHeight="1" x14ac:dyDescent="0.15">
      <c r="A85" s="177" t="str">
        <f>IF(事前入力シート!$I$4="特定共同企業体",IF(OR(U85="○",U87="○"),"○","未入力"),"不要")</f>
        <v>不要</v>
      </c>
      <c r="C85" s="768" t="s">
        <v>129</v>
      </c>
      <c r="D85" s="768"/>
      <c r="E85" s="768"/>
      <c r="F85" s="768"/>
      <c r="G85" s="768"/>
      <c r="H85" s="768"/>
      <c r="I85" s="768"/>
      <c r="J85" s="768"/>
      <c r="K85" s="768"/>
      <c r="L85" s="768"/>
      <c r="M85" s="768"/>
      <c r="N85" s="768"/>
      <c r="O85" s="768"/>
      <c r="P85" s="768"/>
      <c r="Q85" s="768"/>
      <c r="R85" s="768"/>
      <c r="S85" s="768"/>
      <c r="T85" s="769"/>
      <c r="U85" s="672"/>
      <c r="V85" s="673"/>
      <c r="W85" s="673"/>
      <c r="X85" s="674"/>
      <c r="Y85" s="771" t="s">
        <v>117</v>
      </c>
      <c r="Z85" s="768"/>
      <c r="AA85" s="768"/>
      <c r="AB85" s="768"/>
      <c r="AC85" s="768"/>
      <c r="AD85" s="768"/>
      <c r="AE85" s="768"/>
      <c r="AF85" s="768"/>
      <c r="AG85" s="768"/>
      <c r="AH85" s="768"/>
      <c r="AI85" s="768"/>
      <c r="AJ85" s="768"/>
      <c r="AK85" s="768"/>
      <c r="AL85" s="768"/>
      <c r="AM85" s="768"/>
    </row>
    <row r="86" spans="1:40" ht="21" customHeight="1" x14ac:dyDescent="0.15">
      <c r="C86" s="768"/>
      <c r="D86" s="768"/>
      <c r="E86" s="768"/>
      <c r="F86" s="768"/>
      <c r="G86" s="768"/>
      <c r="H86" s="768"/>
      <c r="I86" s="768"/>
      <c r="J86" s="768"/>
      <c r="K86" s="768"/>
      <c r="L86" s="768"/>
      <c r="M86" s="768"/>
      <c r="N86" s="768"/>
      <c r="O86" s="768"/>
      <c r="P86" s="768"/>
      <c r="Q86" s="768"/>
      <c r="R86" s="768"/>
      <c r="S86" s="768"/>
      <c r="T86" s="769"/>
      <c r="U86" s="675"/>
      <c r="V86" s="676"/>
      <c r="W86" s="676"/>
      <c r="X86" s="677"/>
      <c r="Y86" s="772"/>
      <c r="Z86" s="773"/>
      <c r="AA86" s="773"/>
      <c r="AB86" s="773"/>
      <c r="AC86" s="773"/>
      <c r="AD86" s="773"/>
      <c r="AE86" s="773"/>
      <c r="AF86" s="773"/>
      <c r="AG86" s="773"/>
      <c r="AH86" s="773"/>
      <c r="AI86" s="773"/>
      <c r="AJ86" s="773"/>
      <c r="AK86" s="773"/>
      <c r="AL86" s="773"/>
      <c r="AM86" s="773"/>
    </row>
    <row r="87" spans="1:40" ht="21" customHeight="1" x14ac:dyDescent="0.15">
      <c r="A87" s="58" t="str">
        <f>IF(事前入力シート!$I$4="特定共同企業体",IF(OR(U85="○",U87="○"),"○","未入力"),"不要")</f>
        <v>不要</v>
      </c>
      <c r="C87" s="768"/>
      <c r="D87" s="768"/>
      <c r="E87" s="768"/>
      <c r="F87" s="768"/>
      <c r="G87" s="768"/>
      <c r="H87" s="768"/>
      <c r="I87" s="768"/>
      <c r="J87" s="768"/>
      <c r="K87" s="768"/>
      <c r="L87" s="768"/>
      <c r="M87" s="768"/>
      <c r="N87" s="768"/>
      <c r="O87" s="768"/>
      <c r="P87" s="768"/>
      <c r="Q87" s="768"/>
      <c r="R87" s="768"/>
      <c r="S87" s="768"/>
      <c r="T87" s="769"/>
      <c r="U87" s="683"/>
      <c r="V87" s="684"/>
      <c r="W87" s="684"/>
      <c r="X87" s="685"/>
      <c r="Y87" s="774" t="s">
        <v>118</v>
      </c>
      <c r="Z87" s="775"/>
      <c r="AA87" s="775"/>
      <c r="AB87" s="775"/>
      <c r="AC87" s="775"/>
      <c r="AD87" s="775"/>
      <c r="AE87" s="775"/>
      <c r="AF87" s="775"/>
      <c r="AG87" s="775"/>
      <c r="AH87" s="775"/>
      <c r="AI87" s="775"/>
      <c r="AJ87" s="775"/>
      <c r="AK87" s="775"/>
      <c r="AL87" s="775"/>
      <c r="AM87" s="775"/>
    </row>
    <row r="88" spans="1:40" ht="21" customHeight="1" thickBot="1" x14ac:dyDescent="0.2">
      <c r="C88" s="768"/>
      <c r="D88" s="768"/>
      <c r="E88" s="768"/>
      <c r="F88" s="768"/>
      <c r="G88" s="768"/>
      <c r="H88" s="768"/>
      <c r="I88" s="768"/>
      <c r="J88" s="768"/>
      <c r="K88" s="768"/>
      <c r="L88" s="768"/>
      <c r="M88" s="768"/>
      <c r="N88" s="768"/>
      <c r="O88" s="768"/>
      <c r="P88" s="768"/>
      <c r="Q88" s="768"/>
      <c r="R88" s="768"/>
      <c r="S88" s="768"/>
      <c r="T88" s="769"/>
      <c r="U88" s="686"/>
      <c r="V88" s="687"/>
      <c r="W88" s="687"/>
      <c r="X88" s="688"/>
      <c r="Y88" s="771"/>
      <c r="Z88" s="768"/>
      <c r="AA88" s="768"/>
      <c r="AB88" s="768"/>
      <c r="AC88" s="768"/>
      <c r="AD88" s="768"/>
      <c r="AE88" s="768"/>
      <c r="AF88" s="768"/>
      <c r="AG88" s="768"/>
      <c r="AH88" s="768"/>
      <c r="AI88" s="768"/>
      <c r="AJ88" s="768"/>
      <c r="AK88" s="768"/>
      <c r="AL88" s="768"/>
      <c r="AM88" s="768"/>
    </row>
    <row r="89" spans="1:40" ht="21" customHeight="1" x14ac:dyDescent="0.15">
      <c r="C89" s="51" t="s">
        <v>237</v>
      </c>
      <c r="H89" s="72"/>
      <c r="I89" s="72"/>
      <c r="J89" s="72"/>
      <c r="K89" s="72"/>
      <c r="L89" s="72"/>
      <c r="M89" s="72"/>
      <c r="N89" s="72"/>
      <c r="O89" s="72"/>
      <c r="P89" s="72"/>
      <c r="Q89" s="72"/>
      <c r="R89" s="72"/>
      <c r="S89" s="72"/>
      <c r="T89" s="72"/>
      <c r="U89" s="72"/>
      <c r="V89" s="72"/>
      <c r="W89" s="72"/>
      <c r="X89" s="72"/>
      <c r="Y89" s="72"/>
      <c r="Z89" s="72"/>
      <c r="AA89" s="72"/>
      <c r="AB89" s="72"/>
      <c r="AC89" s="72"/>
      <c r="AD89" s="72"/>
      <c r="AE89" s="72"/>
      <c r="AF89" s="72"/>
      <c r="AG89" s="72"/>
      <c r="AH89" s="72"/>
      <c r="AI89" s="72"/>
      <c r="AJ89" s="72"/>
      <c r="AK89" s="72"/>
      <c r="AL89" s="72"/>
      <c r="AM89" s="72"/>
    </row>
    <row r="90" spans="1:40" ht="21" customHeight="1" x14ac:dyDescent="0.15">
      <c r="C90" s="74"/>
      <c r="D90" s="72"/>
      <c r="E90" s="72"/>
      <c r="F90" s="72"/>
      <c r="G90" s="72"/>
      <c r="H90" s="72"/>
      <c r="I90" s="72"/>
      <c r="J90" s="72"/>
      <c r="K90" s="72"/>
      <c r="L90" s="72"/>
      <c r="M90" s="72"/>
      <c r="N90" s="72"/>
      <c r="O90" s="72"/>
      <c r="P90" s="72"/>
      <c r="Q90" s="72"/>
      <c r="R90" s="72"/>
      <c r="S90" s="72"/>
      <c r="T90" s="72"/>
      <c r="U90" s="72"/>
      <c r="V90" s="72"/>
      <c r="W90" s="72"/>
      <c r="X90" s="72"/>
      <c r="Y90" s="72"/>
      <c r="Z90" s="72"/>
      <c r="AA90" s="72"/>
      <c r="AB90" s="72"/>
      <c r="AC90" s="72"/>
      <c r="AD90" s="72"/>
      <c r="AE90" s="72"/>
      <c r="AF90" s="72"/>
      <c r="AG90" s="72"/>
      <c r="AH90" s="72"/>
      <c r="AI90" s="72"/>
      <c r="AJ90" s="72"/>
      <c r="AK90" s="72"/>
      <c r="AL90" s="72"/>
      <c r="AM90" s="72"/>
    </row>
    <row r="91" spans="1:40" ht="21" customHeight="1" x14ac:dyDescent="0.15">
      <c r="A91" s="58" t="str">
        <f>IF(事前入力シート!$I$4="特定共同企業体",IF(U87="○","不要",IF(Q91&lt;&gt;"","○","未入力")),"不要")</f>
        <v>不要</v>
      </c>
      <c r="C91" s="816" t="s">
        <v>234</v>
      </c>
      <c r="D91" s="816"/>
      <c r="E91" s="816"/>
      <c r="F91" s="816"/>
      <c r="G91" s="816"/>
      <c r="H91" s="816"/>
      <c r="I91" s="816"/>
      <c r="J91" s="816"/>
      <c r="K91" s="816"/>
      <c r="L91" s="816"/>
      <c r="M91" s="816"/>
      <c r="N91" s="816"/>
      <c r="O91" s="816"/>
      <c r="P91" s="1087"/>
      <c r="Q91" s="741"/>
      <c r="R91" s="1028"/>
      <c r="S91" s="1028"/>
      <c r="T91" s="1028"/>
      <c r="U91" s="1028"/>
      <c r="V91" s="1028"/>
      <c r="W91" s="1028"/>
      <c r="X91" s="1028"/>
      <c r="Y91" s="1028"/>
      <c r="Z91" s="1028"/>
      <c r="AA91" s="1028"/>
      <c r="AB91" s="1028"/>
      <c r="AC91" s="1028"/>
      <c r="AD91" s="1028"/>
      <c r="AE91" s="1028"/>
      <c r="AF91" s="1028"/>
      <c r="AG91" s="1028"/>
      <c r="AH91" s="1028"/>
      <c r="AI91" s="1028"/>
      <c r="AJ91" s="1028"/>
      <c r="AK91" s="1028"/>
      <c r="AL91" s="1028"/>
      <c r="AM91" s="1029"/>
    </row>
    <row r="92" spans="1:40" ht="21" customHeight="1" x14ac:dyDescent="0.15">
      <c r="C92" s="816"/>
      <c r="D92" s="816"/>
      <c r="E92" s="816"/>
      <c r="F92" s="816"/>
      <c r="G92" s="816"/>
      <c r="H92" s="816"/>
      <c r="I92" s="816"/>
      <c r="J92" s="816"/>
      <c r="K92" s="816"/>
      <c r="L92" s="816"/>
      <c r="M92" s="816"/>
      <c r="N92" s="816"/>
      <c r="O92" s="816"/>
      <c r="P92" s="1087"/>
      <c r="Q92" s="1030"/>
      <c r="R92" s="1031"/>
      <c r="S92" s="1031"/>
      <c r="T92" s="1031"/>
      <c r="U92" s="1031"/>
      <c r="V92" s="1031"/>
      <c r="W92" s="1031"/>
      <c r="X92" s="1031"/>
      <c r="Y92" s="1031"/>
      <c r="Z92" s="1031"/>
      <c r="AA92" s="1031"/>
      <c r="AB92" s="1031"/>
      <c r="AC92" s="1031"/>
      <c r="AD92" s="1031"/>
      <c r="AE92" s="1031"/>
      <c r="AF92" s="1031"/>
      <c r="AG92" s="1031"/>
      <c r="AH92" s="1031"/>
      <c r="AI92" s="1031"/>
      <c r="AJ92" s="1031"/>
      <c r="AK92" s="1031"/>
      <c r="AL92" s="1031"/>
      <c r="AM92" s="1032"/>
    </row>
    <row r="93" spans="1:40" ht="21" customHeight="1" x14ac:dyDescent="0.15">
      <c r="A93" s="58" t="str">
        <f>IF(事前入力シート!$I$4="特定共同企業体",IF(U87="○","不要",IF(AND(T93&lt;&gt;"",X93&lt;&gt;"",AB93&lt;&gt;"",AI93&lt;&gt;""),"○","未入力")),"不要")</f>
        <v>不要</v>
      </c>
      <c r="C93" s="885" t="s">
        <v>145</v>
      </c>
      <c r="D93" s="886"/>
      <c r="E93" s="887"/>
      <c r="F93" s="1086" t="s">
        <v>431</v>
      </c>
      <c r="G93" s="1086"/>
      <c r="H93" s="1086"/>
      <c r="I93" s="1086"/>
      <c r="J93" s="1086"/>
      <c r="K93" s="1086"/>
      <c r="L93" s="1086"/>
      <c r="M93" s="1086"/>
      <c r="N93" s="1086"/>
      <c r="O93" s="1086"/>
      <c r="P93" s="646"/>
      <c r="Q93" s="1079" t="s">
        <v>37</v>
      </c>
      <c r="R93" s="653"/>
      <c r="S93" s="653"/>
      <c r="T93" s="1081"/>
      <c r="U93" s="1082"/>
      <c r="V93" s="1084" t="s">
        <v>36</v>
      </c>
      <c r="W93" s="1084"/>
      <c r="X93" s="1081"/>
      <c r="Y93" s="1082"/>
      <c r="Z93" s="1084" t="s">
        <v>78</v>
      </c>
      <c r="AA93" s="1084"/>
      <c r="AB93" s="1081"/>
      <c r="AC93" s="1082"/>
      <c r="AD93" s="1084" t="s">
        <v>35</v>
      </c>
      <c r="AE93" s="1084"/>
      <c r="AF93" s="657"/>
      <c r="AG93" s="650" t="s">
        <v>132</v>
      </c>
      <c r="AH93" s="650"/>
      <c r="AI93" s="742"/>
      <c r="AJ93" s="1028"/>
      <c r="AK93" s="1028"/>
      <c r="AL93" s="650" t="s">
        <v>133</v>
      </c>
      <c r="AM93" s="1088"/>
    </row>
    <row r="94" spans="1:40" ht="21" customHeight="1" x14ac:dyDescent="0.15">
      <c r="C94" s="885"/>
      <c r="D94" s="886"/>
      <c r="E94" s="887"/>
      <c r="F94" s="816"/>
      <c r="G94" s="816"/>
      <c r="H94" s="816"/>
      <c r="I94" s="816"/>
      <c r="J94" s="816"/>
      <c r="K94" s="816"/>
      <c r="L94" s="816"/>
      <c r="M94" s="816"/>
      <c r="N94" s="816"/>
      <c r="O94" s="816"/>
      <c r="P94" s="1087"/>
      <c r="Q94" s="1080"/>
      <c r="R94" s="654"/>
      <c r="S94" s="654"/>
      <c r="T94" s="1083"/>
      <c r="U94" s="1083"/>
      <c r="V94" s="1085"/>
      <c r="W94" s="1085"/>
      <c r="X94" s="1083"/>
      <c r="Y94" s="1083"/>
      <c r="Z94" s="1085"/>
      <c r="AA94" s="1085"/>
      <c r="AB94" s="1083"/>
      <c r="AC94" s="1083"/>
      <c r="AD94" s="1085"/>
      <c r="AE94" s="1085"/>
      <c r="AF94" s="658"/>
      <c r="AG94" s="652"/>
      <c r="AH94" s="652"/>
      <c r="AI94" s="1031"/>
      <c r="AJ94" s="1031"/>
      <c r="AK94" s="1031"/>
      <c r="AL94" s="652"/>
      <c r="AM94" s="1089"/>
    </row>
    <row r="95" spans="1:40" ht="21" customHeight="1" x14ac:dyDescent="0.15">
      <c r="A95" s="58" t="str">
        <f>IF(事前入力シート!$I$4="特定共同企業体",IF(U87="○","不要",IF(AND(X95&lt;&gt;"",AB95&lt;&gt;"",AF95&lt;&gt;""),"○","未入力")),"不要")</f>
        <v>不要</v>
      </c>
      <c r="C95" s="885"/>
      <c r="D95" s="886"/>
      <c r="E95" s="887"/>
      <c r="F95" s="755" t="s">
        <v>131</v>
      </c>
      <c r="G95" s="755"/>
      <c r="H95" s="755"/>
      <c r="I95" s="755"/>
      <c r="J95" s="755"/>
      <c r="K95" s="755"/>
      <c r="L95" s="755"/>
      <c r="M95" s="755"/>
      <c r="N95" s="755"/>
      <c r="O95" s="755"/>
      <c r="P95" s="756"/>
      <c r="Q95" s="1092"/>
      <c r="R95" s="657"/>
      <c r="S95" s="657"/>
      <c r="T95" s="657"/>
      <c r="U95" s="653" t="s">
        <v>37</v>
      </c>
      <c r="V95" s="653"/>
      <c r="W95" s="653"/>
      <c r="X95" s="1081"/>
      <c r="Y95" s="1082"/>
      <c r="Z95" s="1084" t="s">
        <v>36</v>
      </c>
      <c r="AA95" s="1084"/>
      <c r="AB95" s="1081"/>
      <c r="AC95" s="1082"/>
      <c r="AD95" s="1084" t="s">
        <v>78</v>
      </c>
      <c r="AE95" s="1084"/>
      <c r="AF95" s="1081"/>
      <c r="AG95" s="1082"/>
      <c r="AH95" s="1084" t="s">
        <v>35</v>
      </c>
      <c r="AI95" s="1084"/>
      <c r="AJ95" s="657"/>
      <c r="AK95" s="657"/>
      <c r="AL95" s="657"/>
      <c r="AM95" s="1090"/>
    </row>
    <row r="96" spans="1:40" ht="21" customHeight="1" x14ac:dyDescent="0.15">
      <c r="C96" s="885"/>
      <c r="D96" s="886"/>
      <c r="E96" s="887"/>
      <c r="F96" s="755"/>
      <c r="G96" s="755"/>
      <c r="H96" s="755"/>
      <c r="I96" s="755"/>
      <c r="J96" s="755"/>
      <c r="K96" s="755"/>
      <c r="L96" s="755"/>
      <c r="M96" s="755"/>
      <c r="N96" s="755"/>
      <c r="O96" s="755"/>
      <c r="P96" s="756"/>
      <c r="Q96" s="1093"/>
      <c r="R96" s="658"/>
      <c r="S96" s="658"/>
      <c r="T96" s="658"/>
      <c r="U96" s="654"/>
      <c r="V96" s="654"/>
      <c r="W96" s="654"/>
      <c r="X96" s="1083"/>
      <c r="Y96" s="1083"/>
      <c r="Z96" s="1085"/>
      <c r="AA96" s="1085"/>
      <c r="AB96" s="1083"/>
      <c r="AC96" s="1083"/>
      <c r="AD96" s="1085"/>
      <c r="AE96" s="1085"/>
      <c r="AF96" s="1083"/>
      <c r="AG96" s="1083"/>
      <c r="AH96" s="1085"/>
      <c r="AI96" s="1085"/>
      <c r="AJ96" s="658"/>
      <c r="AK96" s="658"/>
      <c r="AL96" s="658"/>
      <c r="AM96" s="1091"/>
    </row>
    <row r="97" spans="1:40" ht="21" customHeight="1" x14ac:dyDescent="0.15">
      <c r="A97" s="58" t="str">
        <f>IF(事前入力シート!$I$4="特定共同企業体",IF(U87="○","不要",IF(OR(Q97="○",Q98="○",Q99="○"),"○","未入力")),"不要")</f>
        <v>不要</v>
      </c>
      <c r="C97" s="885"/>
      <c r="D97" s="886"/>
      <c r="E97" s="887"/>
      <c r="F97" s="643" t="s">
        <v>144</v>
      </c>
      <c r="G97" s="644"/>
      <c r="H97" s="644"/>
      <c r="I97" s="644"/>
      <c r="J97" s="644"/>
      <c r="K97" s="644"/>
      <c r="L97" s="644"/>
      <c r="M97" s="644"/>
      <c r="N97" s="644"/>
      <c r="O97" s="644"/>
      <c r="P97" s="644"/>
      <c r="Q97" s="676"/>
      <c r="R97" s="1044"/>
      <c r="S97" s="1044"/>
      <c r="T97" s="1065"/>
      <c r="U97" s="1072" t="s">
        <v>136</v>
      </c>
      <c r="V97" s="1066"/>
      <c r="W97" s="1066"/>
      <c r="X97" s="1066"/>
      <c r="Y97" s="1066"/>
      <c r="Z97" s="1066"/>
      <c r="AA97" s="1066"/>
      <c r="AB97" s="1066"/>
      <c r="AC97" s="1066"/>
      <c r="AD97" s="1066"/>
      <c r="AE97" s="1066"/>
      <c r="AF97" s="1066"/>
      <c r="AG97" s="1066"/>
      <c r="AH97" s="1066"/>
      <c r="AI97" s="1066"/>
      <c r="AJ97" s="1066"/>
      <c r="AK97" s="1066"/>
      <c r="AL97" s="1066"/>
      <c r="AM97" s="1067"/>
    </row>
    <row r="98" spans="1:40" ht="21" customHeight="1" x14ac:dyDescent="0.15">
      <c r="A98" s="58" t="str">
        <f>IF(事前入力シート!$I$4="特定共同企業体",IF(U87="○","不要",IF(OR(Q97="○",Q98="○",Q99="○"),"○","未入力")),"不要")</f>
        <v>不要</v>
      </c>
      <c r="C98" s="885"/>
      <c r="D98" s="886"/>
      <c r="E98" s="887"/>
      <c r="F98" s="1063"/>
      <c r="G98" s="1064"/>
      <c r="H98" s="1064"/>
      <c r="I98" s="1064"/>
      <c r="J98" s="1064"/>
      <c r="K98" s="1064"/>
      <c r="L98" s="1064"/>
      <c r="M98" s="1064"/>
      <c r="N98" s="1064"/>
      <c r="O98" s="1064"/>
      <c r="P98" s="1064"/>
      <c r="Q98" s="1068"/>
      <c r="R98" s="1069"/>
      <c r="S98" s="1069"/>
      <c r="T98" s="1070"/>
      <c r="U98" s="1056" t="s">
        <v>137</v>
      </c>
      <c r="V98" s="1056"/>
      <c r="W98" s="1056"/>
      <c r="X98" s="1056"/>
      <c r="Y98" s="1056"/>
      <c r="Z98" s="1056"/>
      <c r="AA98" s="1056"/>
      <c r="AB98" s="1056"/>
      <c r="AC98" s="1056"/>
      <c r="AD98" s="1056"/>
      <c r="AE98" s="1056"/>
      <c r="AF98" s="1056"/>
      <c r="AG98" s="1056"/>
      <c r="AH98" s="1056"/>
      <c r="AI98" s="1056"/>
      <c r="AJ98" s="1056"/>
      <c r="AK98" s="1056"/>
      <c r="AL98" s="1056"/>
      <c r="AM98" s="1057"/>
    </row>
    <row r="99" spans="1:40" ht="21" customHeight="1" x14ac:dyDescent="0.15">
      <c r="A99" s="58" t="str">
        <f>IF(事前入力シート!$I$4="特定共同企業体",IF(U87="○","不要",IF(OR(Q97="○",Q98="○"),"○",IF(AND(Q99="○",Y99&lt;&gt;""),"○","未入力"))),"不要")</f>
        <v>不要</v>
      </c>
      <c r="C99" s="885"/>
      <c r="D99" s="886"/>
      <c r="E99" s="887"/>
      <c r="F99" s="1063"/>
      <c r="G99" s="1064"/>
      <c r="H99" s="1064"/>
      <c r="I99" s="1064"/>
      <c r="J99" s="1064"/>
      <c r="K99" s="1064"/>
      <c r="L99" s="1064"/>
      <c r="M99" s="1064"/>
      <c r="N99" s="1064"/>
      <c r="O99" s="1064"/>
      <c r="P99" s="1064"/>
      <c r="Q99" s="684"/>
      <c r="R99" s="1049"/>
      <c r="S99" s="1049"/>
      <c r="T99" s="1071"/>
      <c r="U99" s="1073" t="s">
        <v>235</v>
      </c>
      <c r="V99" s="1074"/>
      <c r="W99" s="1074"/>
      <c r="X99" s="1074"/>
      <c r="Y99" s="1077"/>
      <c r="Z99" s="1078"/>
      <c r="AA99" s="1078"/>
      <c r="AB99" s="1078"/>
      <c r="AC99" s="1078"/>
      <c r="AD99" s="1078"/>
      <c r="AE99" s="1078"/>
      <c r="AF99" s="1078"/>
      <c r="AG99" s="1078"/>
      <c r="AH99" s="1078"/>
      <c r="AI99" s="1078"/>
      <c r="AJ99" s="1078"/>
      <c r="AK99" s="1075" t="s">
        <v>236</v>
      </c>
      <c r="AL99" s="1075"/>
      <c r="AM99" s="1076"/>
    </row>
    <row r="100" spans="1:40" ht="21" customHeight="1" x14ac:dyDescent="0.15">
      <c r="A100" s="58" t="str">
        <f>IF(事前入力シート!$I$4="特定共同企業体",IF(U87="○","不要",IF(Q100&lt;&gt;"","○","未入力")),"不要")</f>
        <v>不要</v>
      </c>
      <c r="C100" s="835" t="s">
        <v>135</v>
      </c>
      <c r="D100" s="1058"/>
      <c r="E100" s="1059"/>
      <c r="F100" s="755" t="s">
        <v>134</v>
      </c>
      <c r="G100" s="755"/>
      <c r="H100" s="755"/>
      <c r="I100" s="755"/>
      <c r="J100" s="755"/>
      <c r="K100" s="755"/>
      <c r="L100" s="755"/>
      <c r="M100" s="755"/>
      <c r="N100" s="755"/>
      <c r="O100" s="755"/>
      <c r="P100" s="756"/>
      <c r="Q100" s="741"/>
      <c r="R100" s="1028"/>
      <c r="S100" s="1028"/>
      <c r="T100" s="1028"/>
      <c r="U100" s="1028"/>
      <c r="V100" s="1028"/>
      <c r="W100" s="1028"/>
      <c r="X100" s="1028"/>
      <c r="Y100" s="1028"/>
      <c r="Z100" s="1028"/>
      <c r="AA100" s="1028"/>
      <c r="AB100" s="1028"/>
      <c r="AC100" s="1028"/>
      <c r="AD100" s="1028"/>
      <c r="AE100" s="1028"/>
      <c r="AF100" s="1028"/>
      <c r="AG100" s="1028"/>
      <c r="AH100" s="1028"/>
      <c r="AI100" s="1028"/>
      <c r="AJ100" s="1028"/>
      <c r="AK100" s="1028"/>
      <c r="AL100" s="1028"/>
      <c r="AM100" s="1029"/>
    </row>
    <row r="101" spans="1:40" ht="21" customHeight="1" x14ac:dyDescent="0.15">
      <c r="C101" s="885"/>
      <c r="D101" s="886"/>
      <c r="E101" s="887"/>
      <c r="F101" s="755"/>
      <c r="G101" s="755"/>
      <c r="H101" s="755"/>
      <c r="I101" s="755"/>
      <c r="J101" s="755"/>
      <c r="K101" s="755"/>
      <c r="L101" s="755"/>
      <c r="M101" s="755"/>
      <c r="N101" s="755"/>
      <c r="O101" s="755"/>
      <c r="P101" s="756"/>
      <c r="Q101" s="1030"/>
      <c r="R101" s="1031"/>
      <c r="S101" s="1031"/>
      <c r="T101" s="1031"/>
      <c r="U101" s="1031"/>
      <c r="V101" s="1031"/>
      <c r="W101" s="1031"/>
      <c r="X101" s="1031"/>
      <c r="Y101" s="1031"/>
      <c r="Z101" s="1031"/>
      <c r="AA101" s="1031"/>
      <c r="AB101" s="1031"/>
      <c r="AC101" s="1031"/>
      <c r="AD101" s="1031"/>
      <c r="AE101" s="1031"/>
      <c r="AF101" s="1031"/>
      <c r="AG101" s="1031"/>
      <c r="AH101" s="1031"/>
      <c r="AI101" s="1031"/>
      <c r="AJ101" s="1031"/>
      <c r="AK101" s="1031"/>
      <c r="AL101" s="1031"/>
      <c r="AM101" s="1032"/>
    </row>
    <row r="102" spans="1:40" ht="21" customHeight="1" x14ac:dyDescent="0.15">
      <c r="A102" s="58" t="str">
        <f>IF(事前入力シート!$I$4="特定共同企業体",IF(U87="○","不要",IF(OR(Q102="○",Q103="○",Q104="○",Q105="○"),"○","未入力")),"不要")</f>
        <v>不要</v>
      </c>
      <c r="C102" s="885"/>
      <c r="D102" s="886"/>
      <c r="E102" s="887"/>
      <c r="F102" s="643" t="s">
        <v>144</v>
      </c>
      <c r="G102" s="644"/>
      <c r="H102" s="644"/>
      <c r="I102" s="644"/>
      <c r="J102" s="644"/>
      <c r="K102" s="644"/>
      <c r="L102" s="644"/>
      <c r="M102" s="644"/>
      <c r="N102" s="644"/>
      <c r="O102" s="644"/>
      <c r="P102" s="644"/>
      <c r="Q102" s="676"/>
      <c r="R102" s="1044"/>
      <c r="S102" s="1044"/>
      <c r="T102" s="1065"/>
      <c r="U102" s="1066" t="s">
        <v>138</v>
      </c>
      <c r="V102" s="1066"/>
      <c r="W102" s="1066"/>
      <c r="X102" s="1066"/>
      <c r="Y102" s="1066"/>
      <c r="Z102" s="1066"/>
      <c r="AA102" s="1066"/>
      <c r="AB102" s="1066"/>
      <c r="AC102" s="1066"/>
      <c r="AD102" s="1066"/>
      <c r="AE102" s="1066"/>
      <c r="AF102" s="1066"/>
      <c r="AG102" s="1066"/>
      <c r="AH102" s="1066"/>
      <c r="AI102" s="1066"/>
      <c r="AJ102" s="1066"/>
      <c r="AK102" s="1066"/>
      <c r="AL102" s="1066"/>
      <c r="AM102" s="1067"/>
    </row>
    <row r="103" spans="1:40" ht="21" customHeight="1" x14ac:dyDescent="0.15">
      <c r="A103" s="58" t="str">
        <f>IF(事前入力シート!$I$4="特定共同企業体",IF(U87="○","不要",IF(OR(Q102="○",Q103="○",Q104="○",Q105="○"),"○","未入力")),"不要")</f>
        <v>不要</v>
      </c>
      <c r="C103" s="885"/>
      <c r="D103" s="886"/>
      <c r="E103" s="887"/>
      <c r="F103" s="1063"/>
      <c r="G103" s="1064"/>
      <c r="H103" s="1064"/>
      <c r="I103" s="1064"/>
      <c r="J103" s="1064"/>
      <c r="K103" s="1064"/>
      <c r="L103" s="1064"/>
      <c r="M103" s="1064"/>
      <c r="N103" s="1064"/>
      <c r="O103" s="1064"/>
      <c r="P103" s="1064"/>
      <c r="Q103" s="1068"/>
      <c r="R103" s="1069"/>
      <c r="S103" s="1069"/>
      <c r="T103" s="1070"/>
      <c r="U103" s="1056" t="s">
        <v>139</v>
      </c>
      <c r="V103" s="1056"/>
      <c r="W103" s="1056"/>
      <c r="X103" s="1056"/>
      <c r="Y103" s="1056"/>
      <c r="Z103" s="1056"/>
      <c r="AA103" s="1056"/>
      <c r="AB103" s="1056"/>
      <c r="AC103" s="1056"/>
      <c r="AD103" s="1056"/>
      <c r="AE103" s="1056"/>
      <c r="AF103" s="1056"/>
      <c r="AG103" s="1056"/>
      <c r="AH103" s="1056"/>
      <c r="AI103" s="1056"/>
      <c r="AJ103" s="1056"/>
      <c r="AK103" s="1056"/>
      <c r="AL103" s="1056"/>
      <c r="AM103" s="1057"/>
    </row>
    <row r="104" spans="1:40" ht="21" customHeight="1" x14ac:dyDescent="0.15">
      <c r="A104" s="58" t="str">
        <f>IF(事前入力シート!$I$4="特定共同企業体",IF(U87="○","不要",IF(OR(Q102="○",Q103="○",Q104="○",Q105="○"),"○","未入力")),"不要")</f>
        <v>不要</v>
      </c>
      <c r="C104" s="885"/>
      <c r="D104" s="886"/>
      <c r="E104" s="887"/>
      <c r="F104" s="1063"/>
      <c r="G104" s="1064"/>
      <c r="H104" s="1064"/>
      <c r="I104" s="1064"/>
      <c r="J104" s="1064"/>
      <c r="K104" s="1064"/>
      <c r="L104" s="1064"/>
      <c r="M104" s="1064"/>
      <c r="N104" s="1064"/>
      <c r="O104" s="1064"/>
      <c r="P104" s="1064"/>
      <c r="Q104" s="1068"/>
      <c r="R104" s="1069"/>
      <c r="S104" s="1069"/>
      <c r="T104" s="1070"/>
      <c r="U104" s="1056" t="s">
        <v>140</v>
      </c>
      <c r="V104" s="1056"/>
      <c r="W104" s="1056"/>
      <c r="X104" s="1056"/>
      <c r="Y104" s="1056"/>
      <c r="Z104" s="1056"/>
      <c r="AA104" s="1056"/>
      <c r="AB104" s="1056"/>
      <c r="AC104" s="1056"/>
      <c r="AD104" s="1056"/>
      <c r="AE104" s="1056"/>
      <c r="AF104" s="1056"/>
      <c r="AG104" s="1056"/>
      <c r="AH104" s="1056"/>
      <c r="AI104" s="1056"/>
      <c r="AJ104" s="1056"/>
      <c r="AK104" s="1056"/>
      <c r="AL104" s="1056"/>
      <c r="AM104" s="1057"/>
    </row>
    <row r="105" spans="1:40" ht="21" customHeight="1" x14ac:dyDescent="0.15">
      <c r="A105" s="58" t="str">
        <f>IF(事前入力シート!$I$4="特定共同企業体",IF(U87="○","不要",IF(OR(Q102="○",Q103="○",Q104="○",Q105="○"),"○","未入力")),"不要")</f>
        <v>不要</v>
      </c>
      <c r="C105" s="1060"/>
      <c r="D105" s="1061"/>
      <c r="E105" s="1062"/>
      <c r="F105" s="646"/>
      <c r="G105" s="647"/>
      <c r="H105" s="647"/>
      <c r="I105" s="647"/>
      <c r="J105" s="647"/>
      <c r="K105" s="647"/>
      <c r="L105" s="647"/>
      <c r="M105" s="647"/>
      <c r="N105" s="647"/>
      <c r="O105" s="647"/>
      <c r="P105" s="647"/>
      <c r="Q105" s="684"/>
      <c r="R105" s="1049"/>
      <c r="S105" s="1049"/>
      <c r="T105" s="1071"/>
      <c r="U105" s="1096" t="s">
        <v>141</v>
      </c>
      <c r="V105" s="1096"/>
      <c r="W105" s="1096"/>
      <c r="X105" s="1096"/>
      <c r="Y105" s="1096"/>
      <c r="Z105" s="1096"/>
      <c r="AA105" s="1096"/>
      <c r="AB105" s="1096"/>
      <c r="AC105" s="1096"/>
      <c r="AD105" s="1096"/>
      <c r="AE105" s="1096"/>
      <c r="AF105" s="1096"/>
      <c r="AG105" s="1096"/>
      <c r="AH105" s="1096"/>
      <c r="AI105" s="1096"/>
      <c r="AJ105" s="1096"/>
      <c r="AK105" s="1096"/>
      <c r="AL105" s="1096"/>
      <c r="AM105" s="1097"/>
    </row>
    <row r="106" spans="1:40" ht="6" customHeight="1" x14ac:dyDescent="0.15">
      <c r="C106" s="137"/>
      <c r="D106" s="137"/>
      <c r="E106" s="137"/>
      <c r="F106" s="137"/>
      <c r="G106" s="137"/>
      <c r="H106" s="137"/>
      <c r="I106" s="137"/>
      <c r="J106" s="137"/>
      <c r="K106" s="137"/>
      <c r="L106" s="137"/>
      <c r="M106" s="137"/>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row>
    <row r="107" spans="1:40" ht="15.75" customHeight="1" x14ac:dyDescent="0.15">
      <c r="C107" s="659" t="s">
        <v>168</v>
      </c>
      <c r="D107" s="659"/>
      <c r="E107" s="660" t="s">
        <v>142</v>
      </c>
      <c r="F107" s="660"/>
      <c r="G107" s="660"/>
      <c r="H107" s="660"/>
      <c r="I107" s="660"/>
      <c r="J107" s="660"/>
      <c r="K107" s="660"/>
      <c r="L107" s="660"/>
      <c r="M107" s="660"/>
      <c r="N107" s="660"/>
      <c r="O107" s="660"/>
      <c r="P107" s="660"/>
      <c r="Q107" s="660"/>
      <c r="R107" s="660"/>
      <c r="S107" s="660"/>
      <c r="T107" s="660"/>
      <c r="U107" s="660"/>
      <c r="V107" s="660"/>
      <c r="W107" s="660"/>
      <c r="X107" s="660"/>
      <c r="Y107" s="660"/>
      <c r="Z107" s="660"/>
      <c r="AA107" s="660"/>
      <c r="AB107" s="660"/>
      <c r="AC107" s="660"/>
      <c r="AD107" s="660"/>
      <c r="AE107" s="660"/>
      <c r="AF107" s="660"/>
      <c r="AG107" s="660"/>
      <c r="AH107" s="660"/>
      <c r="AI107" s="660"/>
      <c r="AJ107" s="660"/>
      <c r="AK107" s="660"/>
      <c r="AL107" s="660"/>
      <c r="AM107" s="660"/>
      <c r="AN107" s="32"/>
    </row>
    <row r="108" spans="1:40" ht="21" customHeight="1" x14ac:dyDescent="0.15">
      <c r="C108" s="659" t="s">
        <v>169</v>
      </c>
      <c r="D108" s="659"/>
      <c r="E108" s="787" t="s">
        <v>143</v>
      </c>
      <c r="F108" s="787"/>
      <c r="G108" s="787"/>
      <c r="H108" s="787"/>
      <c r="I108" s="787"/>
      <c r="J108" s="787"/>
      <c r="K108" s="787"/>
      <c r="L108" s="787"/>
      <c r="M108" s="787"/>
      <c r="N108" s="787"/>
      <c r="O108" s="787"/>
      <c r="P108" s="787"/>
      <c r="Q108" s="787"/>
      <c r="R108" s="787"/>
      <c r="S108" s="787"/>
      <c r="T108" s="787"/>
      <c r="U108" s="787"/>
      <c r="V108" s="787"/>
      <c r="W108" s="787"/>
      <c r="X108" s="787"/>
      <c r="Y108" s="787"/>
      <c r="Z108" s="787"/>
      <c r="AA108" s="787"/>
      <c r="AB108" s="787"/>
      <c r="AC108" s="787"/>
      <c r="AD108" s="787"/>
      <c r="AE108" s="787"/>
      <c r="AF108" s="787"/>
      <c r="AG108" s="787"/>
      <c r="AH108" s="787"/>
      <c r="AI108" s="787"/>
      <c r="AJ108" s="787"/>
      <c r="AK108" s="787"/>
      <c r="AL108" s="787"/>
      <c r="AM108" s="787"/>
      <c r="AN108" s="32"/>
    </row>
    <row r="109" spans="1:40" ht="13.5" x14ac:dyDescent="0.15">
      <c r="C109" s="1094"/>
      <c r="D109" s="1094"/>
      <c r="E109" s="1098"/>
      <c r="F109" s="1098"/>
      <c r="G109" s="1098"/>
      <c r="H109" s="1098"/>
      <c r="I109" s="1098"/>
      <c r="J109" s="1098"/>
      <c r="K109" s="1098"/>
      <c r="L109" s="1098"/>
      <c r="M109" s="1098"/>
      <c r="N109" s="1098"/>
      <c r="O109" s="1098"/>
      <c r="P109" s="1098"/>
      <c r="Q109" s="1098"/>
      <c r="R109" s="1098"/>
      <c r="S109" s="1098"/>
      <c r="T109" s="1098"/>
      <c r="U109" s="1098"/>
      <c r="V109" s="1098"/>
      <c r="W109" s="1098"/>
      <c r="X109" s="1098"/>
      <c r="Y109" s="1098"/>
      <c r="Z109" s="1098"/>
      <c r="AA109" s="1098"/>
      <c r="AB109" s="1098"/>
      <c r="AC109" s="1098"/>
      <c r="AD109" s="1098"/>
      <c r="AE109" s="1098"/>
      <c r="AF109" s="1098"/>
      <c r="AG109" s="1098"/>
      <c r="AH109" s="1098"/>
      <c r="AI109" s="1098"/>
      <c r="AJ109" s="1098"/>
      <c r="AK109" s="1098"/>
      <c r="AL109" s="1098"/>
      <c r="AM109" s="1098"/>
      <c r="AN109" s="32"/>
    </row>
    <row r="110" spans="1:40" ht="13.5" x14ac:dyDescent="0.15">
      <c r="C110" s="1094"/>
      <c r="D110" s="1094"/>
      <c r="E110" s="1095"/>
      <c r="F110" s="1095"/>
      <c r="G110" s="1095"/>
      <c r="H110" s="1095"/>
      <c r="I110" s="1095"/>
      <c r="J110" s="1095"/>
      <c r="K110" s="1095"/>
      <c r="L110" s="1095"/>
      <c r="M110" s="1095"/>
      <c r="N110" s="1095"/>
      <c r="O110" s="1095"/>
      <c r="P110" s="1095"/>
      <c r="Q110" s="1095"/>
      <c r="R110" s="1095"/>
      <c r="S110" s="1095"/>
      <c r="T110" s="1095"/>
      <c r="U110" s="1095"/>
      <c r="V110" s="1095"/>
      <c r="W110" s="1095"/>
      <c r="X110" s="1095"/>
      <c r="Y110" s="1095"/>
      <c r="Z110" s="1095"/>
      <c r="AA110" s="1095"/>
      <c r="AB110" s="1095"/>
      <c r="AC110" s="1095"/>
      <c r="AD110" s="1095"/>
      <c r="AE110" s="1095"/>
      <c r="AF110" s="1095"/>
      <c r="AG110" s="1095"/>
      <c r="AH110" s="1095"/>
      <c r="AI110" s="1095"/>
      <c r="AJ110" s="1095"/>
      <c r="AK110" s="1095"/>
      <c r="AL110" s="1095"/>
      <c r="AM110" s="1095"/>
      <c r="AN110" s="32"/>
    </row>
    <row r="119" spans="1:1" ht="21" customHeight="1" x14ac:dyDescent="0.15">
      <c r="A119" s="176"/>
    </row>
    <row r="122" spans="1:1" ht="21" customHeight="1" x14ac:dyDescent="0.15">
      <c r="A122" s="177"/>
    </row>
  </sheetData>
  <sheetProtection sheet="1" selectLockedCells="1"/>
  <customSheetViews>
    <customSheetView guid="{1C967CD3-22AF-4928-9CB8-5279C2ED784C}" scale="70" showPageBreaks="1" showGridLines="0" printArea="1" view="pageBreakPreview">
      <selection activeCell="U15" sqref="U15:W16"/>
      <pageMargins left="0.7" right="0.7" top="0.75" bottom="0.75" header="0.3" footer="0.3"/>
      <pageSetup paperSize="9" orientation="portrait" r:id="rId1"/>
    </customSheetView>
  </customSheetViews>
  <mergeCells count="183">
    <mergeCell ref="AF53:AF54"/>
    <mergeCell ref="AJ55:AM56"/>
    <mergeCell ref="Q55:T56"/>
    <mergeCell ref="AD95:AE96"/>
    <mergeCell ref="AF95:AG96"/>
    <mergeCell ref="AH95:AI96"/>
    <mergeCell ref="AD93:AE94"/>
    <mergeCell ref="E109:AM109"/>
    <mergeCell ref="U105:AM105"/>
    <mergeCell ref="E107:AM107"/>
    <mergeCell ref="U103:AM103"/>
    <mergeCell ref="E108:AM108"/>
    <mergeCell ref="C100:E105"/>
    <mergeCell ref="F100:P101"/>
    <mergeCell ref="Q100:AM101"/>
    <mergeCell ref="C108:D108"/>
    <mergeCell ref="Q105:T105"/>
    <mergeCell ref="Z95:AA96"/>
    <mergeCell ref="AB95:AC96"/>
    <mergeCell ref="AK99:AM99"/>
    <mergeCell ref="Q102:T102"/>
    <mergeCell ref="U102:AM102"/>
    <mergeCell ref="Q104:T104"/>
    <mergeCell ref="Q99:T99"/>
    <mergeCell ref="C110:D110"/>
    <mergeCell ref="E110:AM110"/>
    <mergeCell ref="U104:AM104"/>
    <mergeCell ref="U99:X99"/>
    <mergeCell ref="C109:D109"/>
    <mergeCell ref="X93:Y94"/>
    <mergeCell ref="F95:P96"/>
    <mergeCell ref="U95:W96"/>
    <mergeCell ref="Y99:AJ99"/>
    <mergeCell ref="Z93:AA94"/>
    <mergeCell ref="AJ95:AM96"/>
    <mergeCell ref="Q95:T96"/>
    <mergeCell ref="C107:D107"/>
    <mergeCell ref="Q103:T103"/>
    <mergeCell ref="F102:P105"/>
    <mergeCell ref="AI93:AK94"/>
    <mergeCell ref="X95:Y96"/>
    <mergeCell ref="F97:P99"/>
    <mergeCell ref="Q97:T97"/>
    <mergeCell ref="U97:AM97"/>
    <mergeCell ref="Q98:T98"/>
    <mergeCell ref="U98:AM98"/>
    <mergeCell ref="C93:E99"/>
    <mergeCell ref="F93:P94"/>
    <mergeCell ref="Q93:S94"/>
    <mergeCell ref="T93:U94"/>
    <mergeCell ref="V93:W94"/>
    <mergeCell ref="AL93:AM94"/>
    <mergeCell ref="AF93:AF94"/>
    <mergeCell ref="AB93:AC94"/>
    <mergeCell ref="AG93:AH94"/>
    <mergeCell ref="E69:AM69"/>
    <mergeCell ref="C70:D70"/>
    <mergeCell ref="E70:AM70"/>
    <mergeCell ref="C82:AM82"/>
    <mergeCell ref="AE84:AM84"/>
    <mergeCell ref="C91:P92"/>
    <mergeCell ref="Q91:AM92"/>
    <mergeCell ref="C85:T88"/>
    <mergeCell ref="U85:X86"/>
    <mergeCell ref="Y85:AM86"/>
    <mergeCell ref="U87:X88"/>
    <mergeCell ref="Y87:AM88"/>
    <mergeCell ref="U57:AM57"/>
    <mergeCell ref="Q58:T58"/>
    <mergeCell ref="U58:AM58"/>
    <mergeCell ref="Q59:T59"/>
    <mergeCell ref="U59:X59"/>
    <mergeCell ref="Y59:AJ59"/>
    <mergeCell ref="C69:D69"/>
    <mergeCell ref="AK59:AM59"/>
    <mergeCell ref="C60:E65"/>
    <mergeCell ref="F60:P61"/>
    <mergeCell ref="Q60:AM61"/>
    <mergeCell ref="F62:P65"/>
    <mergeCell ref="Q62:T62"/>
    <mergeCell ref="U62:AM62"/>
    <mergeCell ref="Q63:T63"/>
    <mergeCell ref="U63:AM63"/>
    <mergeCell ref="U64:AM64"/>
    <mergeCell ref="Q65:T65"/>
    <mergeCell ref="U65:AM65"/>
    <mergeCell ref="C67:D67"/>
    <mergeCell ref="E67:AM67"/>
    <mergeCell ref="C68:D68"/>
    <mergeCell ref="E68:AM68"/>
    <mergeCell ref="Q64:T64"/>
    <mergeCell ref="C51:P52"/>
    <mergeCell ref="Q51:AM52"/>
    <mergeCell ref="C53:E59"/>
    <mergeCell ref="F53:P54"/>
    <mergeCell ref="Q53:S54"/>
    <mergeCell ref="T53:U54"/>
    <mergeCell ref="V53:W54"/>
    <mergeCell ref="X53:Y54"/>
    <mergeCell ref="Z53:AA54"/>
    <mergeCell ref="AB53:AC54"/>
    <mergeCell ref="AD53:AE54"/>
    <mergeCell ref="AG53:AH54"/>
    <mergeCell ref="AI53:AK54"/>
    <mergeCell ref="AL53:AM54"/>
    <mergeCell ref="F55:P56"/>
    <mergeCell ref="U55:W56"/>
    <mergeCell ref="X55:Y56"/>
    <mergeCell ref="Z55:AA56"/>
    <mergeCell ref="AB55:AC56"/>
    <mergeCell ref="AD55:AE56"/>
    <mergeCell ref="AF55:AG56"/>
    <mergeCell ref="AH55:AI56"/>
    <mergeCell ref="F57:P59"/>
    <mergeCell ref="Q57:T57"/>
    <mergeCell ref="C42:AM42"/>
    <mergeCell ref="AE44:AM44"/>
    <mergeCell ref="C45:T48"/>
    <mergeCell ref="U45:X46"/>
    <mergeCell ref="Y45:AM46"/>
    <mergeCell ref="U47:X48"/>
    <mergeCell ref="Y47:AM48"/>
    <mergeCell ref="U15:W16"/>
    <mergeCell ref="AH15:AI16"/>
    <mergeCell ref="AJ15:AM16"/>
    <mergeCell ref="Q15:T16"/>
    <mergeCell ref="C30:D30"/>
    <mergeCell ref="E30:AM30"/>
    <mergeCell ref="F17:P19"/>
    <mergeCell ref="C27:D27"/>
    <mergeCell ref="U25:AM25"/>
    <mergeCell ref="E27:AM27"/>
    <mergeCell ref="C28:D28"/>
    <mergeCell ref="E28:AM28"/>
    <mergeCell ref="C29:D29"/>
    <mergeCell ref="E29:AM29"/>
    <mergeCell ref="Q17:T17"/>
    <mergeCell ref="Q18:T18"/>
    <mergeCell ref="Q19:T19"/>
    <mergeCell ref="C2:AM2"/>
    <mergeCell ref="Q11:AM12"/>
    <mergeCell ref="F13:P14"/>
    <mergeCell ref="F15:P16"/>
    <mergeCell ref="Z15:AA16"/>
    <mergeCell ref="AB15:AC16"/>
    <mergeCell ref="AD15:AE16"/>
    <mergeCell ref="AF15:AG16"/>
    <mergeCell ref="AE4:AM4"/>
    <mergeCell ref="AF13:AF14"/>
    <mergeCell ref="Z13:AA14"/>
    <mergeCell ref="C5:T8"/>
    <mergeCell ref="U5:X6"/>
    <mergeCell ref="Y5:AM6"/>
    <mergeCell ref="U7:X8"/>
    <mergeCell ref="Y7:AM8"/>
    <mergeCell ref="C11:P12"/>
    <mergeCell ref="C13:E19"/>
    <mergeCell ref="AB13:AC14"/>
    <mergeCell ref="AD13:AE14"/>
    <mergeCell ref="AG13:AH14"/>
    <mergeCell ref="AI13:AK14"/>
    <mergeCell ref="AL13:AM14"/>
    <mergeCell ref="X15:Y16"/>
    <mergeCell ref="U17:AM17"/>
    <mergeCell ref="U18:AM18"/>
    <mergeCell ref="U19:X19"/>
    <mergeCell ref="AK19:AM19"/>
    <mergeCell ref="Y19:AJ19"/>
    <mergeCell ref="Q13:S14"/>
    <mergeCell ref="T13:U14"/>
    <mergeCell ref="V13:W14"/>
    <mergeCell ref="X13:Y14"/>
    <mergeCell ref="U23:AM23"/>
    <mergeCell ref="C20:E25"/>
    <mergeCell ref="Q20:AM21"/>
    <mergeCell ref="F22:P25"/>
    <mergeCell ref="Q22:T22"/>
    <mergeCell ref="U22:AM22"/>
    <mergeCell ref="Q24:T24"/>
    <mergeCell ref="U24:AM24"/>
    <mergeCell ref="Q25:T25"/>
    <mergeCell ref="Q23:T23"/>
    <mergeCell ref="F20:P21"/>
  </mergeCells>
  <phoneticPr fontId="2"/>
  <conditionalFormatting sqref="C1:AM1048576">
    <cfRule type="expression" dxfId="85" priority="22" stopIfTrue="1">
      <formula>$A1="不要"</formula>
    </cfRule>
  </conditionalFormatting>
  <conditionalFormatting sqref="A1:A1048576">
    <cfRule type="expression" dxfId="84" priority="8" stopIfTrue="1">
      <formula>$A1="未入力"</formula>
    </cfRule>
  </conditionalFormatting>
  <conditionalFormatting sqref="A1:XFD120">
    <cfRule type="expression" dxfId="83" priority="7" stopIfTrue="1">
      <formula>$A1="○"</formula>
    </cfRule>
  </conditionalFormatting>
  <dataValidations count="9">
    <dataValidation imeMode="halfAlpha" allowBlank="1" showInputMessage="1" showErrorMessage="1" sqref="U17:U19 U22:U25 U57:U59 U62:U65 U102:U105 U97:U99"/>
    <dataValidation type="list" allowBlank="1" showInputMessage="1" showErrorMessage="1" sqref="Q62:T65 Q17:T19 Q22:T25 U5:X8 Q57:T59 U85:X88 U45:X48 Q102:T105 Q97:T99">
      <formula1>"○"</formula1>
    </dataValidation>
    <dataValidation type="list" allowBlank="1" showInputMessage="1" showErrorMessage="1" sqref="Q13:S14 U95:W96 Q53:S54 U55:W56 Q93:S94">
      <formula1>"平成,昭和"</formula1>
    </dataValidation>
    <dataValidation type="whole" allowBlank="1" showInputMessage="1" showErrorMessage="1" sqref="T13:U14 X15:Y16 T53:U54 X55:Y56 T93:U94 X95:Y96">
      <formula1>0</formula1>
      <formula2>99</formula2>
    </dataValidation>
    <dataValidation type="whole" allowBlank="1" showInputMessage="1" showErrorMessage="1" sqref="X13:Y14 AB15:AC16 X53:Y54 AB55:AC56 X93:Y94 AB95:AC96">
      <formula1>1</formula1>
      <formula2>12</formula2>
    </dataValidation>
    <dataValidation type="whole" allowBlank="1" showInputMessage="1" showErrorMessage="1" sqref="AB13:AC14 AF15:AG16 AB53:AC54 AF55:AG56 AB93:AC94 AF95:AG96">
      <formula1>1</formula1>
      <formula2>31</formula2>
    </dataValidation>
    <dataValidation type="whole" operator="lessThan" allowBlank="1" showInputMessage="1" showErrorMessage="1" sqref="AI13:AK14 AI53:AK54 AI93:AK94">
      <formula1>40</formula1>
    </dataValidation>
    <dataValidation imeMode="hiragana" allowBlank="1" showInputMessage="1" showErrorMessage="1" sqref="Y99:AJ99 Y59:AJ59 Y19:AJ19"/>
    <dataValidation type="list" allowBlank="1" showInputMessage="1" showErrorMessage="1" sqref="U15:W16">
      <formula1>"令和,平成,昭和"</formula1>
    </dataValidation>
  </dataValidations>
  <pageMargins left="0.70866141732283472" right="0.70866141732283472" top="0.74803149606299213" bottom="0.74803149606299213" header="0.31496062992125984" footer="0.31496062992125984"/>
  <pageSetup paperSize="9" scale="98" orientation="portrait" r:id="rId2"/>
  <rowBreaks count="1" manualBreakCount="1">
    <brk id="40" min="1" max="39" man="1"/>
  </rowBreaks>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8" tint="0.79998168889431442"/>
  </sheetPr>
  <dimension ref="A1:CQ75"/>
  <sheetViews>
    <sheetView showGridLines="0" tabSelected="1" view="pageBreakPreview" zoomScale="70" zoomScaleNormal="100" zoomScaleSheetLayoutView="70" workbookViewId="0">
      <selection activeCell="U13" sqref="U13:X14"/>
    </sheetView>
  </sheetViews>
  <sheetFormatPr defaultColWidth="2.25" defaultRowHeight="21" customHeight="1" x14ac:dyDescent="0.15"/>
  <cols>
    <col min="1" max="1" width="8.5" style="58" bestFit="1" customWidth="1"/>
    <col min="2" max="2" width="2.25" style="17"/>
    <col min="3" max="3" width="3" style="17" bestFit="1" customWidth="1"/>
    <col min="4" max="20" width="2.25" style="17"/>
    <col min="21" max="24" width="2.75" style="17" customWidth="1"/>
    <col min="25" max="16384" width="2.25" style="17"/>
  </cols>
  <sheetData>
    <row r="1" spans="1:55" ht="21" customHeight="1" x14ac:dyDescent="0.15">
      <c r="A1" s="180" t="str">
        <f>IF(発注者入力シート!$H$16="","",IF(COUNTIF(A4:A32,"未入力")&gt;=1,"未入力あり",""))</f>
        <v>未入力あり</v>
      </c>
      <c r="B1" s="415"/>
      <c r="AN1" s="31" t="s">
        <v>128</v>
      </c>
      <c r="AO1" s="21"/>
      <c r="AP1" s="35" t="s">
        <v>375</v>
      </c>
      <c r="AQ1" s="35"/>
      <c r="AR1" s="35"/>
      <c r="AS1" s="35"/>
      <c r="AT1" s="35"/>
      <c r="AU1" s="35"/>
      <c r="AV1" s="35"/>
      <c r="AW1" s="35"/>
      <c r="AX1" s="35"/>
      <c r="AY1" s="35"/>
      <c r="AZ1" s="21"/>
      <c r="BA1" s="35"/>
      <c r="BB1" s="35"/>
      <c r="BC1" s="35"/>
    </row>
    <row r="2" spans="1:55" ht="21" customHeight="1" x14ac:dyDescent="0.15">
      <c r="B2" s="415"/>
      <c r="C2" s="786" t="s">
        <v>441</v>
      </c>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O2" s="21"/>
      <c r="AP2" s="35"/>
      <c r="AQ2" s="35"/>
      <c r="AR2" s="35"/>
      <c r="AS2" s="35"/>
      <c r="AT2" s="35"/>
      <c r="AU2" s="35"/>
      <c r="AV2" s="35"/>
      <c r="AW2" s="35"/>
      <c r="AX2" s="35"/>
      <c r="AY2" s="35"/>
      <c r="AZ2" s="21"/>
      <c r="BA2" s="35"/>
      <c r="BB2" s="35"/>
      <c r="BC2" s="35"/>
    </row>
    <row r="3" spans="1:55" ht="21" customHeight="1" x14ac:dyDescent="0.15">
      <c r="B3" s="415"/>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row>
    <row r="4" spans="1:55" s="21" customFormat="1" ht="21" customHeight="1" thickBot="1" x14ac:dyDescent="0.2">
      <c r="A4" s="58" t="str">
        <f>IF(事前入力シート!$I$4="特定共同企業体",IF(AE4&lt;&gt;"","○","未入力"),"")</f>
        <v/>
      </c>
      <c r="B4" s="416"/>
      <c r="AC4" s="156"/>
      <c r="AD4" s="171" t="str">
        <f>IF(事前入力シート!$I$4="特定共同企業体","代表構成員","")</f>
        <v/>
      </c>
      <c r="AE4" s="1148" t="str">
        <f>IF(事前入力シート!$I$4="特定共同企業体",事前入力シート!$I$14,"")</f>
        <v/>
      </c>
      <c r="AF4" s="1148"/>
      <c r="AG4" s="1148"/>
      <c r="AH4" s="1148"/>
      <c r="AI4" s="1148"/>
      <c r="AJ4" s="1148"/>
      <c r="AK4" s="1148"/>
      <c r="AL4" s="1148"/>
      <c r="AM4" s="1148"/>
    </row>
    <row r="5" spans="1:55" ht="34.9" customHeight="1" x14ac:dyDescent="0.15">
      <c r="A5" s="177" t="str">
        <f>IF(OR(U5="○",U7="○",U9="○"),"○","未入力")</f>
        <v>未入力</v>
      </c>
      <c r="B5" s="415"/>
      <c r="C5" s="1139" t="s">
        <v>456</v>
      </c>
      <c r="D5" s="1140"/>
      <c r="E5" s="1140"/>
      <c r="F5" s="1140"/>
      <c r="G5" s="1140"/>
      <c r="H5" s="1140"/>
      <c r="I5" s="1140"/>
      <c r="J5" s="1140"/>
      <c r="K5" s="1140"/>
      <c r="L5" s="1140"/>
      <c r="M5" s="1140"/>
      <c r="N5" s="1140"/>
      <c r="O5" s="1140"/>
      <c r="P5" s="1140"/>
      <c r="Q5" s="1140"/>
      <c r="R5" s="1140"/>
      <c r="S5" s="1140"/>
      <c r="T5" s="1141"/>
      <c r="U5" s="1109"/>
      <c r="V5" s="1110"/>
      <c r="W5" s="1110"/>
      <c r="X5" s="1111"/>
      <c r="Y5" s="1149" t="s">
        <v>443</v>
      </c>
      <c r="Z5" s="773"/>
      <c r="AA5" s="773"/>
      <c r="AB5" s="773"/>
      <c r="AC5" s="773"/>
      <c r="AD5" s="773"/>
      <c r="AE5" s="773"/>
      <c r="AF5" s="773"/>
      <c r="AG5" s="773"/>
      <c r="AH5" s="773"/>
      <c r="AI5" s="773"/>
      <c r="AJ5" s="773"/>
      <c r="AK5" s="773"/>
      <c r="AL5" s="773"/>
      <c r="AM5" s="773"/>
    </row>
    <row r="6" spans="1:55" ht="34.9" customHeight="1" x14ac:dyDescent="0.15">
      <c r="B6" s="415"/>
      <c r="C6" s="1142"/>
      <c r="D6" s="1143"/>
      <c r="E6" s="1143"/>
      <c r="F6" s="1143"/>
      <c r="G6" s="1143"/>
      <c r="H6" s="1143"/>
      <c r="I6" s="1143"/>
      <c r="J6" s="1143"/>
      <c r="K6" s="1143"/>
      <c r="L6" s="1143"/>
      <c r="M6" s="1143"/>
      <c r="N6" s="1143"/>
      <c r="O6" s="1143"/>
      <c r="P6" s="1143"/>
      <c r="Q6" s="1143"/>
      <c r="R6" s="1143"/>
      <c r="S6" s="1143"/>
      <c r="T6" s="1144"/>
      <c r="U6" s="1112"/>
      <c r="V6" s="1068"/>
      <c r="W6" s="1068"/>
      <c r="X6" s="1113"/>
      <c r="Y6" s="1150"/>
      <c r="Z6" s="1151"/>
      <c r="AA6" s="1151"/>
      <c r="AB6" s="1151"/>
      <c r="AC6" s="1151"/>
      <c r="AD6" s="1151"/>
      <c r="AE6" s="1151"/>
      <c r="AF6" s="1151"/>
      <c r="AG6" s="1151"/>
      <c r="AH6" s="1151"/>
      <c r="AI6" s="1151"/>
      <c r="AJ6" s="1151"/>
      <c r="AK6" s="1151"/>
      <c r="AL6" s="1151"/>
      <c r="AM6" s="1151"/>
    </row>
    <row r="7" spans="1:55" ht="34.9" customHeight="1" x14ac:dyDescent="0.15">
      <c r="A7" s="58" t="str">
        <f>IF(OR(U5="○",U7="○",U9="○"),"○","未入力")</f>
        <v>未入力</v>
      </c>
      <c r="B7" s="415"/>
      <c r="C7" s="1142"/>
      <c r="D7" s="1143"/>
      <c r="E7" s="1143"/>
      <c r="F7" s="1143"/>
      <c r="G7" s="1143"/>
      <c r="H7" s="1143"/>
      <c r="I7" s="1143"/>
      <c r="J7" s="1143"/>
      <c r="K7" s="1143"/>
      <c r="L7" s="1143"/>
      <c r="M7" s="1143"/>
      <c r="N7" s="1143"/>
      <c r="O7" s="1143"/>
      <c r="P7" s="1143"/>
      <c r="Q7" s="1143"/>
      <c r="R7" s="1143"/>
      <c r="S7" s="1143"/>
      <c r="T7" s="1144"/>
      <c r="U7" s="1112"/>
      <c r="V7" s="1068"/>
      <c r="W7" s="1068"/>
      <c r="X7" s="1113"/>
      <c r="Y7" s="1152" t="s">
        <v>468</v>
      </c>
      <c r="Z7" s="1153"/>
      <c r="AA7" s="1153"/>
      <c r="AB7" s="1153"/>
      <c r="AC7" s="1153"/>
      <c r="AD7" s="1153"/>
      <c r="AE7" s="1153"/>
      <c r="AF7" s="1153"/>
      <c r="AG7" s="1153"/>
      <c r="AH7" s="1153"/>
      <c r="AI7" s="1153"/>
      <c r="AJ7" s="1153"/>
      <c r="AK7" s="1153"/>
      <c r="AL7" s="1153"/>
      <c r="AM7" s="1154"/>
    </row>
    <row r="8" spans="1:55" ht="34.9" customHeight="1" x14ac:dyDescent="0.15">
      <c r="B8" s="415"/>
      <c r="C8" s="1142"/>
      <c r="D8" s="1143"/>
      <c r="E8" s="1143"/>
      <c r="F8" s="1143"/>
      <c r="G8" s="1143"/>
      <c r="H8" s="1143"/>
      <c r="I8" s="1143"/>
      <c r="J8" s="1143"/>
      <c r="K8" s="1143"/>
      <c r="L8" s="1143"/>
      <c r="M8" s="1143"/>
      <c r="N8" s="1143"/>
      <c r="O8" s="1143"/>
      <c r="P8" s="1143"/>
      <c r="Q8" s="1143"/>
      <c r="R8" s="1143"/>
      <c r="S8" s="1143"/>
      <c r="T8" s="1144"/>
      <c r="U8" s="1112"/>
      <c r="V8" s="1068"/>
      <c r="W8" s="1068"/>
      <c r="X8" s="1113"/>
      <c r="Y8" s="1152"/>
      <c r="Z8" s="1153"/>
      <c r="AA8" s="1153"/>
      <c r="AB8" s="1153"/>
      <c r="AC8" s="1153"/>
      <c r="AD8" s="1153"/>
      <c r="AE8" s="1153"/>
      <c r="AF8" s="1153"/>
      <c r="AG8" s="1153"/>
      <c r="AH8" s="1153"/>
      <c r="AI8" s="1153"/>
      <c r="AJ8" s="1153"/>
      <c r="AK8" s="1153"/>
      <c r="AL8" s="1153"/>
      <c r="AM8" s="1154"/>
    </row>
    <row r="9" spans="1:55" ht="34.9" customHeight="1" x14ac:dyDescent="0.15">
      <c r="A9" s="58" t="str">
        <f>IF(OR(U5="○",U7="○",U9="○"),"○","未入力")</f>
        <v>未入力</v>
      </c>
      <c r="B9" s="415"/>
      <c r="C9" s="1142"/>
      <c r="D9" s="1143"/>
      <c r="E9" s="1143"/>
      <c r="F9" s="1143"/>
      <c r="G9" s="1143"/>
      <c r="H9" s="1143"/>
      <c r="I9" s="1143"/>
      <c r="J9" s="1143"/>
      <c r="K9" s="1143"/>
      <c r="L9" s="1143"/>
      <c r="M9" s="1143"/>
      <c r="N9" s="1143"/>
      <c r="O9" s="1143"/>
      <c r="P9" s="1143"/>
      <c r="Q9" s="1143"/>
      <c r="R9" s="1143"/>
      <c r="S9" s="1143"/>
      <c r="T9" s="1144"/>
      <c r="U9" s="1112"/>
      <c r="V9" s="1068"/>
      <c r="W9" s="1068"/>
      <c r="X9" s="1113"/>
      <c r="Y9" s="1152" t="s">
        <v>464</v>
      </c>
      <c r="Z9" s="1153"/>
      <c r="AA9" s="1153"/>
      <c r="AB9" s="1153"/>
      <c r="AC9" s="1153"/>
      <c r="AD9" s="1153"/>
      <c r="AE9" s="1153"/>
      <c r="AF9" s="1153"/>
      <c r="AG9" s="1153"/>
      <c r="AH9" s="1153"/>
      <c r="AI9" s="1153"/>
      <c r="AJ9" s="1153"/>
      <c r="AK9" s="1153"/>
      <c r="AL9" s="1153"/>
      <c r="AM9" s="1154"/>
    </row>
    <row r="10" spans="1:55" ht="34.9" customHeight="1" thickBot="1" x14ac:dyDescent="0.2">
      <c r="B10" s="415"/>
      <c r="C10" s="1145"/>
      <c r="D10" s="1146"/>
      <c r="E10" s="1146"/>
      <c r="F10" s="1146"/>
      <c r="G10" s="1146"/>
      <c r="H10" s="1146"/>
      <c r="I10" s="1146"/>
      <c r="J10" s="1146"/>
      <c r="K10" s="1146"/>
      <c r="L10" s="1146"/>
      <c r="M10" s="1146"/>
      <c r="N10" s="1146"/>
      <c r="O10" s="1146"/>
      <c r="P10" s="1146"/>
      <c r="Q10" s="1146"/>
      <c r="R10" s="1146"/>
      <c r="S10" s="1146"/>
      <c r="T10" s="1147"/>
      <c r="U10" s="1121"/>
      <c r="V10" s="1122"/>
      <c r="W10" s="1122"/>
      <c r="X10" s="1123"/>
      <c r="Y10" s="1155"/>
      <c r="Z10" s="1156"/>
      <c r="AA10" s="1156"/>
      <c r="AB10" s="1156"/>
      <c r="AC10" s="1156"/>
      <c r="AD10" s="1156"/>
      <c r="AE10" s="1156"/>
      <c r="AF10" s="1156"/>
      <c r="AG10" s="1156"/>
      <c r="AH10" s="1156"/>
      <c r="AI10" s="1156"/>
      <c r="AJ10" s="1156"/>
      <c r="AK10" s="1156"/>
      <c r="AL10" s="1156"/>
      <c r="AM10" s="1157"/>
    </row>
    <row r="11" spans="1:55" ht="34.9" customHeight="1" x14ac:dyDescent="0.15">
      <c r="B11" s="415"/>
      <c r="C11" s="439"/>
      <c r="D11" s="439"/>
      <c r="E11" s="660"/>
      <c r="F11" s="660"/>
      <c r="G11" s="660"/>
      <c r="H11" s="660"/>
      <c r="I11" s="660"/>
      <c r="J11" s="660"/>
      <c r="K11" s="660"/>
      <c r="L11" s="660"/>
      <c r="M11" s="660"/>
      <c r="N11" s="660"/>
      <c r="O11" s="660"/>
      <c r="P11" s="660"/>
      <c r="Q11" s="660"/>
      <c r="R11" s="660"/>
      <c r="S11" s="660"/>
      <c r="T11" s="660"/>
      <c r="U11" s="660"/>
      <c r="V11" s="660"/>
      <c r="W11" s="660"/>
      <c r="X11" s="660"/>
      <c r="Y11" s="660"/>
      <c r="Z11" s="660"/>
      <c r="AA11" s="660"/>
      <c r="AB11" s="660"/>
      <c r="AC11" s="660"/>
      <c r="AD11" s="660"/>
      <c r="AE11" s="660"/>
      <c r="AF11" s="660"/>
      <c r="AG11" s="660"/>
      <c r="AH11" s="660"/>
      <c r="AI11" s="660"/>
      <c r="AJ11" s="660"/>
      <c r="AK11" s="660"/>
      <c r="AL11" s="660"/>
      <c r="AM11" s="660"/>
    </row>
    <row r="12" spans="1:55" ht="21" customHeight="1" thickBot="1" x14ac:dyDescent="0.2">
      <c r="B12" s="415"/>
      <c r="C12" s="659"/>
      <c r="D12" s="659"/>
      <c r="E12" s="660"/>
      <c r="F12" s="660"/>
      <c r="G12" s="660"/>
      <c r="H12" s="660"/>
      <c r="I12" s="660"/>
      <c r="J12" s="660"/>
      <c r="K12" s="660"/>
      <c r="L12" s="660"/>
      <c r="M12" s="660"/>
      <c r="N12" s="660"/>
      <c r="O12" s="660"/>
      <c r="P12" s="660"/>
      <c r="Q12" s="660"/>
      <c r="R12" s="660"/>
      <c r="S12" s="660"/>
      <c r="T12" s="660"/>
      <c r="U12" s="660"/>
      <c r="V12" s="660"/>
      <c r="W12" s="660"/>
      <c r="X12" s="660"/>
      <c r="Y12" s="660"/>
      <c r="Z12" s="660"/>
      <c r="AA12" s="660"/>
      <c r="AB12" s="660"/>
      <c r="AC12" s="660"/>
      <c r="AD12" s="660"/>
      <c r="AE12" s="660"/>
      <c r="AF12" s="660"/>
      <c r="AG12" s="660"/>
      <c r="AH12" s="660"/>
      <c r="AI12" s="660"/>
      <c r="AJ12" s="660"/>
      <c r="AK12" s="660"/>
      <c r="AL12" s="660"/>
      <c r="AM12" s="660"/>
    </row>
    <row r="13" spans="1:55" ht="21" customHeight="1" x14ac:dyDescent="0.15">
      <c r="C13" s="1100" t="s">
        <v>446</v>
      </c>
      <c r="D13" s="1101"/>
      <c r="E13" s="1101"/>
      <c r="F13" s="1101"/>
      <c r="G13" s="1101"/>
      <c r="H13" s="1101"/>
      <c r="I13" s="1101"/>
      <c r="J13" s="1101"/>
      <c r="K13" s="1101"/>
      <c r="L13" s="1101"/>
      <c r="M13" s="1101"/>
      <c r="N13" s="1101"/>
      <c r="O13" s="1101"/>
      <c r="P13" s="1101"/>
      <c r="Q13" s="1101"/>
      <c r="R13" s="1101"/>
      <c r="S13" s="1101"/>
      <c r="T13" s="1102"/>
      <c r="U13" s="1109"/>
      <c r="V13" s="1110"/>
      <c r="W13" s="1110"/>
      <c r="X13" s="1111"/>
      <c r="Y13" s="1114" t="s">
        <v>447</v>
      </c>
      <c r="Z13" s="1115"/>
      <c r="AA13" s="1115"/>
      <c r="AB13" s="1115"/>
      <c r="AC13" s="1115"/>
      <c r="AD13" s="1115"/>
      <c r="AE13" s="1115"/>
      <c r="AF13" s="1115"/>
      <c r="AG13" s="1115"/>
      <c r="AH13" s="1115"/>
      <c r="AI13" s="1115"/>
      <c r="AJ13" s="1115"/>
      <c r="AK13" s="1115"/>
      <c r="AL13" s="1115"/>
      <c r="AM13" s="1115"/>
    </row>
    <row r="14" spans="1:55" ht="21" customHeight="1" x14ac:dyDescent="0.15">
      <c r="C14" s="1103"/>
      <c r="D14" s="1104"/>
      <c r="E14" s="1104"/>
      <c r="F14" s="1104"/>
      <c r="G14" s="1104"/>
      <c r="H14" s="1104"/>
      <c r="I14" s="1104"/>
      <c r="J14" s="1104"/>
      <c r="K14" s="1104"/>
      <c r="L14" s="1104"/>
      <c r="M14" s="1104"/>
      <c r="N14" s="1104"/>
      <c r="O14" s="1104"/>
      <c r="P14" s="1104"/>
      <c r="Q14" s="1104"/>
      <c r="R14" s="1104"/>
      <c r="S14" s="1104"/>
      <c r="T14" s="1105"/>
      <c r="U14" s="1112"/>
      <c r="V14" s="1068"/>
      <c r="W14" s="1068"/>
      <c r="X14" s="1113"/>
      <c r="Y14" s="1116"/>
      <c r="Z14" s="1117"/>
      <c r="AA14" s="1117"/>
      <c r="AB14" s="1117"/>
      <c r="AC14" s="1117"/>
      <c r="AD14" s="1117"/>
      <c r="AE14" s="1117"/>
      <c r="AF14" s="1117"/>
      <c r="AG14" s="1117"/>
      <c r="AH14" s="1117"/>
      <c r="AI14" s="1117"/>
      <c r="AJ14" s="1117"/>
      <c r="AK14" s="1117"/>
      <c r="AL14" s="1117"/>
      <c r="AM14" s="1117"/>
    </row>
    <row r="15" spans="1:55" ht="21" customHeight="1" x14ac:dyDescent="0.15">
      <c r="C15" s="1103"/>
      <c r="D15" s="1104"/>
      <c r="E15" s="1104"/>
      <c r="F15" s="1104"/>
      <c r="G15" s="1104"/>
      <c r="H15" s="1104"/>
      <c r="I15" s="1104"/>
      <c r="J15" s="1104"/>
      <c r="K15" s="1104"/>
      <c r="L15" s="1104"/>
      <c r="M15" s="1104"/>
      <c r="N15" s="1104"/>
      <c r="O15" s="1104"/>
      <c r="P15" s="1104"/>
      <c r="Q15" s="1104"/>
      <c r="R15" s="1104"/>
      <c r="S15" s="1104"/>
      <c r="T15" s="1105"/>
      <c r="U15" s="1118"/>
      <c r="V15" s="1119"/>
      <c r="W15" s="1119"/>
      <c r="X15" s="1120"/>
      <c r="Y15" s="1124" t="s">
        <v>448</v>
      </c>
      <c r="Z15" s="1125"/>
      <c r="AA15" s="1125"/>
      <c r="AB15" s="1125"/>
      <c r="AC15" s="1125"/>
      <c r="AD15" s="1125"/>
      <c r="AE15" s="1125"/>
      <c r="AF15" s="1125"/>
      <c r="AG15" s="1125"/>
      <c r="AH15" s="1125"/>
      <c r="AI15" s="1125"/>
      <c r="AJ15" s="1125"/>
      <c r="AK15" s="1125"/>
      <c r="AL15" s="1125"/>
      <c r="AM15" s="1125"/>
    </row>
    <row r="16" spans="1:55" ht="21" customHeight="1" thickBot="1" x14ac:dyDescent="0.2">
      <c r="C16" s="1106"/>
      <c r="D16" s="1107"/>
      <c r="E16" s="1107"/>
      <c r="F16" s="1107"/>
      <c r="G16" s="1107"/>
      <c r="H16" s="1107"/>
      <c r="I16" s="1107"/>
      <c r="J16" s="1107"/>
      <c r="K16" s="1107"/>
      <c r="L16" s="1107"/>
      <c r="M16" s="1107"/>
      <c r="N16" s="1107"/>
      <c r="O16" s="1107"/>
      <c r="P16" s="1107"/>
      <c r="Q16" s="1107"/>
      <c r="R16" s="1107"/>
      <c r="S16" s="1107"/>
      <c r="T16" s="1108"/>
      <c r="U16" s="1121"/>
      <c r="V16" s="1122"/>
      <c r="W16" s="1122"/>
      <c r="X16" s="1123"/>
      <c r="Y16" s="1126"/>
      <c r="Z16" s="1115"/>
      <c r="AA16" s="1115"/>
      <c r="AB16" s="1115"/>
      <c r="AC16" s="1115"/>
      <c r="AD16" s="1115"/>
      <c r="AE16" s="1115"/>
      <c r="AF16" s="1115"/>
      <c r="AG16" s="1115"/>
      <c r="AH16" s="1115"/>
      <c r="AI16" s="1115"/>
      <c r="AJ16" s="1115"/>
      <c r="AK16" s="1115"/>
      <c r="AL16" s="1115"/>
      <c r="AM16" s="1115"/>
    </row>
    <row r="17" spans="3:40" ht="21" customHeight="1" x14ac:dyDescent="0.15">
      <c r="C17" s="1099" t="s">
        <v>445</v>
      </c>
      <c r="D17" s="1099"/>
      <c r="E17" s="1099"/>
      <c r="F17" s="1099"/>
      <c r="G17" s="1099"/>
      <c r="H17" s="1099"/>
      <c r="I17" s="1099"/>
      <c r="J17" s="1099"/>
      <c r="K17" s="1099"/>
      <c r="L17" s="1099"/>
      <c r="M17" s="1099"/>
      <c r="N17" s="1099"/>
      <c r="O17" s="1099"/>
      <c r="P17" s="1099"/>
      <c r="Q17" s="1099"/>
      <c r="R17" s="1099"/>
      <c r="S17" s="1099"/>
      <c r="T17" s="1099"/>
      <c r="U17" s="1099"/>
      <c r="V17" s="1099"/>
      <c r="W17" s="1099"/>
      <c r="X17" s="1099"/>
      <c r="Y17" s="1099"/>
      <c r="Z17" s="1099"/>
      <c r="AA17" s="1099"/>
      <c r="AB17" s="1099"/>
      <c r="AC17" s="1099"/>
      <c r="AD17" s="1099"/>
      <c r="AE17" s="1099"/>
      <c r="AF17" s="1099"/>
      <c r="AG17" s="1099"/>
      <c r="AH17" s="1099"/>
      <c r="AI17" s="1099"/>
      <c r="AJ17" s="1099"/>
      <c r="AK17" s="1099"/>
      <c r="AL17" s="1099"/>
      <c r="AM17" s="1099"/>
    </row>
    <row r="18" spans="3:40" ht="21" customHeight="1" thickBot="1" x14ac:dyDescent="0.2">
      <c r="C18" s="1099"/>
      <c r="D18" s="1099"/>
      <c r="E18" s="1099"/>
      <c r="F18" s="1099"/>
      <c r="G18" s="1099"/>
      <c r="H18" s="1099"/>
      <c r="I18" s="1099"/>
      <c r="J18" s="1099"/>
      <c r="K18" s="1099"/>
      <c r="L18" s="1099"/>
      <c r="M18" s="1099"/>
      <c r="N18" s="1099"/>
      <c r="O18" s="1099"/>
      <c r="P18" s="1099"/>
      <c r="Q18" s="1099"/>
      <c r="R18" s="1099"/>
      <c r="S18" s="1099"/>
      <c r="T18" s="1099"/>
      <c r="U18" s="1099"/>
      <c r="V18" s="1099"/>
      <c r="W18" s="1099"/>
      <c r="X18" s="1099"/>
      <c r="Y18" s="1099"/>
      <c r="Z18" s="1099"/>
      <c r="AA18" s="1099"/>
      <c r="AB18" s="1099"/>
      <c r="AC18" s="1099"/>
      <c r="AD18" s="1099"/>
      <c r="AE18" s="1099"/>
      <c r="AF18" s="1099"/>
      <c r="AG18" s="1099"/>
      <c r="AH18" s="1099"/>
      <c r="AI18" s="1099"/>
      <c r="AJ18" s="1099"/>
      <c r="AK18" s="1099"/>
      <c r="AL18" s="1099"/>
      <c r="AM18" s="1099"/>
    </row>
    <row r="19" spans="3:40" ht="21" customHeight="1" x14ac:dyDescent="0.15">
      <c r="C19" s="1100" t="s">
        <v>449</v>
      </c>
      <c r="D19" s="1101"/>
      <c r="E19" s="1101"/>
      <c r="F19" s="1101"/>
      <c r="G19" s="1101"/>
      <c r="H19" s="1101"/>
      <c r="I19" s="1101"/>
      <c r="J19" s="1101"/>
      <c r="K19" s="1101"/>
      <c r="L19" s="1101"/>
      <c r="M19" s="1101"/>
      <c r="N19" s="1101"/>
      <c r="O19" s="1101"/>
      <c r="P19" s="1101"/>
      <c r="Q19" s="1101"/>
      <c r="R19" s="1101"/>
      <c r="S19" s="1101"/>
      <c r="T19" s="1102"/>
      <c r="U19" s="1109"/>
      <c r="V19" s="1110"/>
      <c r="W19" s="1110"/>
      <c r="X19" s="1111"/>
      <c r="Y19" s="1114" t="s">
        <v>450</v>
      </c>
      <c r="Z19" s="1115"/>
      <c r="AA19" s="1115"/>
      <c r="AB19" s="1115"/>
      <c r="AC19" s="1115"/>
      <c r="AD19" s="1115"/>
      <c r="AE19" s="1115"/>
      <c r="AF19" s="1115"/>
      <c r="AG19" s="1115"/>
      <c r="AH19" s="1115"/>
      <c r="AI19" s="1115"/>
      <c r="AJ19" s="1115"/>
      <c r="AK19" s="1115"/>
      <c r="AL19" s="1115"/>
      <c r="AM19" s="1115"/>
    </row>
    <row r="20" spans="3:40" ht="21" customHeight="1" x14ac:dyDescent="0.15">
      <c r="C20" s="1103"/>
      <c r="D20" s="1104"/>
      <c r="E20" s="1104"/>
      <c r="F20" s="1104"/>
      <c r="G20" s="1104"/>
      <c r="H20" s="1104"/>
      <c r="I20" s="1104"/>
      <c r="J20" s="1104"/>
      <c r="K20" s="1104"/>
      <c r="L20" s="1104"/>
      <c r="M20" s="1104"/>
      <c r="N20" s="1104"/>
      <c r="O20" s="1104"/>
      <c r="P20" s="1104"/>
      <c r="Q20" s="1104"/>
      <c r="R20" s="1104"/>
      <c r="S20" s="1104"/>
      <c r="T20" s="1105"/>
      <c r="U20" s="1112"/>
      <c r="V20" s="1068"/>
      <c r="W20" s="1068"/>
      <c r="X20" s="1113"/>
      <c r="Y20" s="1116"/>
      <c r="Z20" s="1117"/>
      <c r="AA20" s="1117"/>
      <c r="AB20" s="1117"/>
      <c r="AC20" s="1117"/>
      <c r="AD20" s="1117"/>
      <c r="AE20" s="1117"/>
      <c r="AF20" s="1117"/>
      <c r="AG20" s="1117"/>
      <c r="AH20" s="1117"/>
      <c r="AI20" s="1117"/>
      <c r="AJ20" s="1117"/>
      <c r="AK20" s="1117"/>
      <c r="AL20" s="1117"/>
      <c r="AM20" s="1117"/>
    </row>
    <row r="21" spans="3:40" ht="21" customHeight="1" x14ac:dyDescent="0.15">
      <c r="C21" s="1103"/>
      <c r="D21" s="1104"/>
      <c r="E21" s="1104"/>
      <c r="F21" s="1104"/>
      <c r="G21" s="1104"/>
      <c r="H21" s="1104"/>
      <c r="I21" s="1104"/>
      <c r="J21" s="1104"/>
      <c r="K21" s="1104"/>
      <c r="L21" s="1104"/>
      <c r="M21" s="1104"/>
      <c r="N21" s="1104"/>
      <c r="O21" s="1104"/>
      <c r="P21" s="1104"/>
      <c r="Q21" s="1104"/>
      <c r="R21" s="1104"/>
      <c r="S21" s="1104"/>
      <c r="T21" s="1105"/>
      <c r="U21" s="1118"/>
      <c r="V21" s="1119"/>
      <c r="W21" s="1119"/>
      <c r="X21" s="1120"/>
      <c r="Y21" s="1124" t="s">
        <v>451</v>
      </c>
      <c r="Z21" s="1125"/>
      <c r="AA21" s="1125"/>
      <c r="AB21" s="1125"/>
      <c r="AC21" s="1125"/>
      <c r="AD21" s="1125"/>
      <c r="AE21" s="1125"/>
      <c r="AF21" s="1125"/>
      <c r="AG21" s="1125"/>
      <c r="AH21" s="1125"/>
      <c r="AI21" s="1125"/>
      <c r="AJ21" s="1125"/>
      <c r="AK21" s="1125"/>
      <c r="AL21" s="1125"/>
      <c r="AM21" s="1125"/>
    </row>
    <row r="22" spans="3:40" ht="21" customHeight="1" thickBot="1" x14ac:dyDescent="0.2">
      <c r="C22" s="1106"/>
      <c r="D22" s="1107"/>
      <c r="E22" s="1107"/>
      <c r="F22" s="1107"/>
      <c r="G22" s="1107"/>
      <c r="H22" s="1107"/>
      <c r="I22" s="1107"/>
      <c r="J22" s="1107"/>
      <c r="K22" s="1107"/>
      <c r="L22" s="1107"/>
      <c r="M22" s="1107"/>
      <c r="N22" s="1107"/>
      <c r="O22" s="1107"/>
      <c r="P22" s="1107"/>
      <c r="Q22" s="1107"/>
      <c r="R22" s="1107"/>
      <c r="S22" s="1107"/>
      <c r="T22" s="1108"/>
      <c r="U22" s="1121"/>
      <c r="V22" s="1122"/>
      <c r="W22" s="1122"/>
      <c r="X22" s="1123"/>
      <c r="Y22" s="1126"/>
      <c r="Z22" s="1115"/>
      <c r="AA22" s="1115"/>
      <c r="AB22" s="1115"/>
      <c r="AC22" s="1115"/>
      <c r="AD22" s="1115"/>
      <c r="AE22" s="1115"/>
      <c r="AF22" s="1115"/>
      <c r="AG22" s="1115"/>
      <c r="AH22" s="1115"/>
      <c r="AI22" s="1115"/>
      <c r="AJ22" s="1115"/>
      <c r="AK22" s="1115"/>
      <c r="AL22" s="1115"/>
      <c r="AM22" s="1115"/>
    </row>
    <row r="23" spans="3:40" ht="21" customHeight="1" x14ac:dyDescent="0.15">
      <c r="C23" s="1099" t="s">
        <v>444</v>
      </c>
      <c r="D23" s="1099"/>
      <c r="E23" s="1099"/>
      <c r="F23" s="1099"/>
      <c r="G23" s="1099"/>
      <c r="H23" s="1099"/>
      <c r="I23" s="1099"/>
      <c r="J23" s="1099"/>
      <c r="K23" s="1099"/>
      <c r="L23" s="1099"/>
      <c r="M23" s="1099"/>
      <c r="N23" s="1099"/>
      <c r="O23" s="1099"/>
      <c r="P23" s="1099"/>
      <c r="Q23" s="1099"/>
      <c r="R23" s="1099"/>
      <c r="S23" s="1099"/>
      <c r="T23" s="1099"/>
      <c r="U23" s="1099"/>
      <c r="V23" s="1099"/>
      <c r="W23" s="1099"/>
      <c r="X23" s="1099"/>
      <c r="Y23" s="1099"/>
      <c r="Z23" s="1099"/>
      <c r="AA23" s="1099"/>
      <c r="AB23" s="1099"/>
      <c r="AC23" s="1099"/>
      <c r="AD23" s="1099"/>
      <c r="AE23" s="1099"/>
      <c r="AF23" s="1099"/>
      <c r="AG23" s="1099"/>
      <c r="AH23" s="1099"/>
      <c r="AI23" s="1099"/>
      <c r="AJ23" s="1099"/>
      <c r="AK23" s="1099"/>
      <c r="AL23" s="1099"/>
      <c r="AM23" s="1099"/>
    </row>
    <row r="24" spans="3:40" ht="21" customHeight="1" thickBot="1" x14ac:dyDescent="0.2">
      <c r="C24" s="1099"/>
      <c r="D24" s="1099"/>
      <c r="E24" s="1099"/>
      <c r="F24" s="1099"/>
      <c r="G24" s="1099"/>
      <c r="H24" s="1099"/>
      <c r="I24" s="1099"/>
      <c r="J24" s="1099"/>
      <c r="K24" s="1099"/>
      <c r="L24" s="1099"/>
      <c r="M24" s="1099"/>
      <c r="N24" s="1099"/>
      <c r="O24" s="1099"/>
      <c r="P24" s="1099"/>
      <c r="Q24" s="1099"/>
      <c r="R24" s="1099"/>
      <c r="S24" s="1099"/>
      <c r="T24" s="1099"/>
      <c r="U24" s="1099"/>
      <c r="V24" s="1099"/>
      <c r="W24" s="1099"/>
      <c r="X24" s="1099"/>
      <c r="Y24" s="1099"/>
      <c r="Z24" s="1099"/>
      <c r="AA24" s="1099"/>
      <c r="AB24" s="1099"/>
      <c r="AC24" s="1099"/>
      <c r="AD24" s="1099"/>
      <c r="AE24" s="1099"/>
      <c r="AF24" s="1099"/>
      <c r="AG24" s="1099"/>
      <c r="AH24" s="1099"/>
      <c r="AI24" s="1099"/>
      <c r="AJ24" s="1099"/>
      <c r="AK24" s="1099"/>
      <c r="AL24" s="1099"/>
      <c r="AM24" s="1099"/>
    </row>
    <row r="25" spans="3:40" ht="21" customHeight="1" x14ac:dyDescent="0.15">
      <c r="C25" s="1127" t="s">
        <v>452</v>
      </c>
      <c r="D25" s="1101"/>
      <c r="E25" s="1101"/>
      <c r="F25" s="1101"/>
      <c r="G25" s="1101"/>
      <c r="H25" s="1101"/>
      <c r="I25" s="1101"/>
      <c r="J25" s="1101"/>
      <c r="K25" s="1101"/>
      <c r="L25" s="1101"/>
      <c r="M25" s="1101"/>
      <c r="N25" s="1101"/>
      <c r="O25" s="1101"/>
      <c r="P25" s="1101"/>
      <c r="Q25" s="1101"/>
      <c r="R25" s="1101"/>
      <c r="S25" s="1101"/>
      <c r="T25" s="1102"/>
      <c r="U25" s="1109"/>
      <c r="V25" s="1110"/>
      <c r="W25" s="1110"/>
      <c r="X25" s="1111"/>
      <c r="Y25" s="1128" t="s">
        <v>453</v>
      </c>
      <c r="Z25" s="1129"/>
      <c r="AA25" s="1129"/>
      <c r="AB25" s="1129"/>
      <c r="AC25" s="1129"/>
      <c r="AD25" s="1129"/>
      <c r="AE25" s="1129"/>
      <c r="AF25" s="1129"/>
      <c r="AG25" s="1129"/>
      <c r="AH25" s="1129"/>
      <c r="AI25" s="1129"/>
      <c r="AJ25" s="1129"/>
      <c r="AK25" s="1129"/>
      <c r="AL25" s="1129"/>
      <c r="AM25" s="1116"/>
    </row>
    <row r="26" spans="3:40" ht="21" customHeight="1" x14ac:dyDescent="0.15">
      <c r="C26" s="1103"/>
      <c r="D26" s="1104"/>
      <c r="E26" s="1104"/>
      <c r="F26" s="1104"/>
      <c r="G26" s="1104"/>
      <c r="H26" s="1104"/>
      <c r="I26" s="1104"/>
      <c r="J26" s="1104"/>
      <c r="K26" s="1104"/>
      <c r="L26" s="1104"/>
      <c r="M26" s="1104"/>
      <c r="N26" s="1104"/>
      <c r="O26" s="1104"/>
      <c r="P26" s="1104"/>
      <c r="Q26" s="1104"/>
      <c r="R26" s="1104"/>
      <c r="S26" s="1104"/>
      <c r="T26" s="1105"/>
      <c r="U26" s="1112"/>
      <c r="V26" s="1068"/>
      <c r="W26" s="1068"/>
      <c r="X26" s="1113"/>
      <c r="Y26" s="1130"/>
      <c r="Z26" s="1131"/>
      <c r="AA26" s="1131"/>
      <c r="AB26" s="1131"/>
      <c r="AC26" s="1131"/>
      <c r="AD26" s="1131"/>
      <c r="AE26" s="1131"/>
      <c r="AF26" s="1131"/>
      <c r="AG26" s="1131"/>
      <c r="AH26" s="1131"/>
      <c r="AI26" s="1131"/>
      <c r="AJ26" s="1131"/>
      <c r="AK26" s="1131"/>
      <c r="AL26" s="1131"/>
      <c r="AM26" s="1132"/>
    </row>
    <row r="27" spans="3:40" ht="21" customHeight="1" x14ac:dyDescent="0.15">
      <c r="C27" s="1103"/>
      <c r="D27" s="1104"/>
      <c r="E27" s="1104"/>
      <c r="F27" s="1104"/>
      <c r="G27" s="1104"/>
      <c r="H27" s="1104"/>
      <c r="I27" s="1104"/>
      <c r="J27" s="1104"/>
      <c r="K27" s="1104"/>
      <c r="L27" s="1104"/>
      <c r="M27" s="1104"/>
      <c r="N27" s="1104"/>
      <c r="O27" s="1104"/>
      <c r="P27" s="1104"/>
      <c r="Q27" s="1104"/>
      <c r="R27" s="1104"/>
      <c r="S27" s="1104"/>
      <c r="T27" s="1105"/>
      <c r="U27" s="1118"/>
      <c r="V27" s="1119"/>
      <c r="W27" s="1119"/>
      <c r="X27" s="1120"/>
      <c r="Y27" s="1133" t="s">
        <v>455</v>
      </c>
      <c r="Z27" s="1134"/>
      <c r="AA27" s="1134"/>
      <c r="AB27" s="1134"/>
      <c r="AC27" s="1134"/>
      <c r="AD27" s="1134"/>
      <c r="AE27" s="1134"/>
      <c r="AF27" s="1134"/>
      <c r="AG27" s="1134"/>
      <c r="AH27" s="1134"/>
      <c r="AI27" s="1134"/>
      <c r="AJ27" s="1134"/>
      <c r="AK27" s="1134"/>
      <c r="AL27" s="1134"/>
      <c r="AM27" s="1135"/>
    </row>
    <row r="28" spans="3:40" ht="21" customHeight="1" thickBot="1" x14ac:dyDescent="0.2">
      <c r="C28" s="1106"/>
      <c r="D28" s="1107"/>
      <c r="E28" s="1107"/>
      <c r="F28" s="1107"/>
      <c r="G28" s="1107"/>
      <c r="H28" s="1107"/>
      <c r="I28" s="1107"/>
      <c r="J28" s="1107"/>
      <c r="K28" s="1107"/>
      <c r="L28" s="1107"/>
      <c r="M28" s="1107"/>
      <c r="N28" s="1107"/>
      <c r="O28" s="1107"/>
      <c r="P28" s="1107"/>
      <c r="Q28" s="1107"/>
      <c r="R28" s="1107"/>
      <c r="S28" s="1107"/>
      <c r="T28" s="1108"/>
      <c r="U28" s="1121"/>
      <c r="V28" s="1122"/>
      <c r="W28" s="1122"/>
      <c r="X28" s="1123"/>
      <c r="Y28" s="1136"/>
      <c r="Z28" s="1137"/>
      <c r="AA28" s="1137"/>
      <c r="AB28" s="1137"/>
      <c r="AC28" s="1137"/>
      <c r="AD28" s="1137"/>
      <c r="AE28" s="1137"/>
      <c r="AF28" s="1137"/>
      <c r="AG28" s="1137"/>
      <c r="AH28" s="1137"/>
      <c r="AI28" s="1137"/>
      <c r="AJ28" s="1137"/>
      <c r="AK28" s="1137"/>
      <c r="AL28" s="1137"/>
      <c r="AM28" s="1138"/>
    </row>
    <row r="29" spans="3:40" ht="15.75" customHeight="1" x14ac:dyDescent="0.15">
      <c r="C29" s="1099" t="s">
        <v>469</v>
      </c>
      <c r="D29" s="1099"/>
      <c r="E29" s="1099"/>
      <c r="F29" s="1099"/>
      <c r="G29" s="1099"/>
      <c r="H29" s="1099"/>
      <c r="I29" s="1099"/>
      <c r="J29" s="1099"/>
      <c r="K29" s="1099"/>
      <c r="L29" s="1099"/>
      <c r="M29" s="1099"/>
      <c r="N29" s="1099"/>
      <c r="O29" s="1099"/>
      <c r="P29" s="1099"/>
      <c r="Q29" s="1099"/>
      <c r="R29" s="1099"/>
      <c r="S29" s="1099"/>
      <c r="T29" s="1099"/>
      <c r="U29" s="1099"/>
      <c r="V29" s="1099"/>
      <c r="W29" s="1099"/>
      <c r="X29" s="1099"/>
      <c r="Y29" s="1099"/>
      <c r="Z29" s="1099"/>
      <c r="AA29" s="1099"/>
      <c r="AB29" s="1099"/>
      <c r="AC29" s="1099"/>
      <c r="AD29" s="1099"/>
      <c r="AE29" s="1099"/>
      <c r="AF29" s="1099"/>
      <c r="AG29" s="1099"/>
      <c r="AH29" s="1099"/>
      <c r="AI29" s="1099"/>
      <c r="AJ29" s="1099"/>
      <c r="AK29" s="1099"/>
      <c r="AL29" s="1099"/>
      <c r="AM29" s="1099"/>
      <c r="AN29" s="32"/>
    </row>
    <row r="30" spans="3:40" ht="21" customHeight="1" x14ac:dyDescent="0.15">
      <c r="C30" s="1099"/>
      <c r="D30" s="1099"/>
      <c r="E30" s="1099"/>
      <c r="F30" s="1099"/>
      <c r="G30" s="1099"/>
      <c r="H30" s="1099"/>
      <c r="I30" s="1099"/>
      <c r="J30" s="1099"/>
      <c r="K30" s="1099"/>
      <c r="L30" s="1099"/>
      <c r="M30" s="1099"/>
      <c r="N30" s="1099"/>
      <c r="O30" s="1099"/>
      <c r="P30" s="1099"/>
      <c r="Q30" s="1099"/>
      <c r="R30" s="1099"/>
      <c r="S30" s="1099"/>
      <c r="T30" s="1099"/>
      <c r="U30" s="1099"/>
      <c r="V30" s="1099"/>
      <c r="W30" s="1099"/>
      <c r="X30" s="1099"/>
      <c r="Y30" s="1099"/>
      <c r="Z30" s="1099"/>
      <c r="AA30" s="1099"/>
      <c r="AB30" s="1099"/>
      <c r="AC30" s="1099"/>
      <c r="AD30" s="1099"/>
      <c r="AE30" s="1099"/>
      <c r="AF30" s="1099"/>
      <c r="AG30" s="1099"/>
      <c r="AH30" s="1099"/>
      <c r="AI30" s="1099"/>
      <c r="AJ30" s="1099"/>
      <c r="AK30" s="1099"/>
      <c r="AL30" s="1099"/>
      <c r="AM30" s="1099"/>
      <c r="AN30" s="32"/>
    </row>
    <row r="31" spans="3:40" ht="13.5" x14ac:dyDescent="0.15">
      <c r="C31" s="1099"/>
      <c r="D31" s="1099"/>
      <c r="E31" s="1099"/>
      <c r="F31" s="1099"/>
      <c r="G31" s="1099"/>
      <c r="H31" s="1099"/>
      <c r="I31" s="1099"/>
      <c r="J31" s="1099"/>
      <c r="K31" s="1099"/>
      <c r="L31" s="1099"/>
      <c r="M31" s="1099"/>
      <c r="N31" s="1099"/>
      <c r="O31" s="1099"/>
      <c r="P31" s="1099"/>
      <c r="Q31" s="1099"/>
      <c r="R31" s="1099"/>
      <c r="S31" s="1099"/>
      <c r="T31" s="1099"/>
      <c r="U31" s="1099"/>
      <c r="V31" s="1099"/>
      <c r="W31" s="1099"/>
      <c r="X31" s="1099"/>
      <c r="Y31" s="1099"/>
      <c r="Z31" s="1099"/>
      <c r="AA31" s="1099"/>
      <c r="AB31" s="1099"/>
      <c r="AC31" s="1099"/>
      <c r="AD31" s="1099"/>
      <c r="AE31" s="1099"/>
      <c r="AF31" s="1099"/>
      <c r="AG31" s="1099"/>
      <c r="AH31" s="1099"/>
      <c r="AI31" s="1099"/>
      <c r="AJ31" s="1099"/>
      <c r="AK31" s="1099"/>
      <c r="AL31" s="1099"/>
      <c r="AM31" s="1099"/>
      <c r="AN31" s="32"/>
    </row>
    <row r="32" spans="3:40" ht="13.5" x14ac:dyDescent="0.15">
      <c r="C32" s="1094"/>
      <c r="D32" s="1094"/>
      <c r="E32" s="1095"/>
      <c r="F32" s="1095"/>
      <c r="G32" s="1095"/>
      <c r="H32" s="1095"/>
      <c r="I32" s="1095"/>
      <c r="J32" s="1095"/>
      <c r="K32" s="1095"/>
      <c r="L32" s="1095"/>
      <c r="M32" s="1095"/>
      <c r="N32" s="1095"/>
      <c r="O32" s="1095"/>
      <c r="P32" s="1095"/>
      <c r="Q32" s="1095"/>
      <c r="R32" s="1095"/>
      <c r="S32" s="1095"/>
      <c r="T32" s="1095"/>
      <c r="U32" s="1095"/>
      <c r="V32" s="1095"/>
      <c r="W32" s="1095"/>
      <c r="X32" s="1095"/>
      <c r="Y32" s="1095"/>
      <c r="Z32" s="1095"/>
      <c r="AA32" s="1095"/>
      <c r="AB32" s="1095"/>
      <c r="AC32" s="1095"/>
      <c r="AD32" s="1095"/>
      <c r="AE32" s="1095"/>
      <c r="AF32" s="1095"/>
      <c r="AG32" s="1095"/>
      <c r="AH32" s="1095"/>
      <c r="AI32" s="1095"/>
      <c r="AJ32" s="1095"/>
      <c r="AK32" s="1095"/>
      <c r="AL32" s="1095"/>
      <c r="AM32" s="1095"/>
      <c r="AN32" s="32"/>
    </row>
    <row r="33" spans="1:95" ht="21" customHeight="1" x14ac:dyDescent="0.15">
      <c r="A33" s="181" t="str">
        <f>IF(発注者入力シート!$H$16="","",IF(事前入力シート!$I$4="特定共同企業体",IF(COUNTIF(A34:A72,"未入力")&gt;=1,"未入力あり",""),"使用しない"))</f>
        <v>使用しない</v>
      </c>
      <c r="B33" s="415"/>
      <c r="AN33" s="31" t="s">
        <v>128</v>
      </c>
    </row>
    <row r="34" spans="1:95" ht="21" customHeight="1" x14ac:dyDescent="0.15">
      <c r="B34" s="415"/>
      <c r="C34" s="786" t="s">
        <v>441</v>
      </c>
      <c r="D34" s="786"/>
      <c r="E34" s="786"/>
      <c r="F34" s="786"/>
      <c r="G34" s="786"/>
      <c r="H34" s="786"/>
      <c r="I34" s="786"/>
      <c r="J34" s="786"/>
      <c r="K34" s="786"/>
      <c r="L34" s="786"/>
      <c r="M34" s="786"/>
      <c r="N34" s="786"/>
      <c r="O34" s="786"/>
      <c r="P34" s="786"/>
      <c r="Q34" s="786"/>
      <c r="R34" s="786"/>
      <c r="S34" s="786"/>
      <c r="T34" s="786"/>
      <c r="U34" s="786"/>
      <c r="V34" s="786"/>
      <c r="W34" s="786"/>
      <c r="X34" s="786"/>
      <c r="Y34" s="786"/>
      <c r="Z34" s="786"/>
      <c r="AA34" s="786"/>
      <c r="AB34" s="786"/>
      <c r="AC34" s="786"/>
      <c r="AD34" s="786"/>
      <c r="AE34" s="786"/>
      <c r="AF34" s="786"/>
      <c r="AG34" s="786"/>
      <c r="AH34" s="786"/>
      <c r="AI34" s="786"/>
      <c r="AJ34" s="786"/>
      <c r="AK34" s="786"/>
      <c r="AL34" s="786"/>
      <c r="AM34" s="786"/>
    </row>
    <row r="35" spans="1:95" ht="21" customHeight="1" x14ac:dyDescent="0.15">
      <c r="B35" s="415"/>
      <c r="C35" s="438"/>
      <c r="D35" s="438"/>
      <c r="E35" s="438"/>
      <c r="F35" s="438"/>
      <c r="G35" s="438"/>
      <c r="H35" s="438"/>
      <c r="I35" s="438"/>
      <c r="J35" s="438"/>
      <c r="K35" s="438"/>
      <c r="L35" s="438"/>
      <c r="M35" s="438"/>
      <c r="N35" s="438"/>
      <c r="O35" s="438"/>
      <c r="P35" s="438"/>
      <c r="Q35" s="438"/>
      <c r="R35" s="438"/>
      <c r="S35" s="438"/>
      <c r="T35" s="438"/>
      <c r="U35" s="438"/>
      <c r="V35" s="438"/>
      <c r="W35" s="438"/>
      <c r="X35" s="438"/>
      <c r="Y35" s="438"/>
      <c r="Z35" s="438"/>
      <c r="AA35" s="438"/>
      <c r="AB35" s="438"/>
      <c r="AC35" s="438"/>
      <c r="AD35" s="438"/>
      <c r="AE35" s="438"/>
      <c r="AF35" s="438"/>
      <c r="AG35" s="438"/>
      <c r="AH35" s="438"/>
      <c r="AI35" s="438"/>
      <c r="AJ35" s="438"/>
      <c r="AK35" s="438"/>
      <c r="AL35" s="438"/>
      <c r="AM35" s="438"/>
    </row>
    <row r="36" spans="1:95" s="21" customFormat="1" ht="21" customHeight="1" thickBot="1" x14ac:dyDescent="0.2">
      <c r="A36" s="58"/>
      <c r="B36" s="416"/>
      <c r="AC36" s="156"/>
      <c r="AD36" s="171" t="str">
        <f>IF(事前入力シート!$I$4="特定共同企業体","代表構成員","")</f>
        <v/>
      </c>
      <c r="AE36" s="1148" t="str">
        <f>IF(事前入力シート!$I$4="特定共同企業体",事前入力シート!$I$14,"")</f>
        <v/>
      </c>
      <c r="AF36" s="1148"/>
      <c r="AG36" s="1148"/>
      <c r="AH36" s="1148"/>
      <c r="AI36" s="1148"/>
      <c r="AJ36" s="1148"/>
      <c r="AK36" s="1148"/>
      <c r="AL36" s="1148"/>
      <c r="AM36" s="1148"/>
    </row>
    <row r="37" spans="1:95" ht="34.9" customHeight="1" x14ac:dyDescent="0.15">
      <c r="A37" s="177" t="str">
        <f>IF(事前入力シート!$I$4="特定共同企業体",IF(OR(U37="○",U39="○"),"○","未入力"),"不要")</f>
        <v>不要</v>
      </c>
      <c r="B37" s="415"/>
      <c r="C37" s="1139" t="s">
        <v>442</v>
      </c>
      <c r="D37" s="1140"/>
      <c r="E37" s="1140"/>
      <c r="F37" s="1140"/>
      <c r="G37" s="1140"/>
      <c r="H37" s="1140"/>
      <c r="I37" s="1140"/>
      <c r="J37" s="1140"/>
      <c r="K37" s="1140"/>
      <c r="L37" s="1140"/>
      <c r="M37" s="1140"/>
      <c r="N37" s="1140"/>
      <c r="O37" s="1140"/>
      <c r="P37" s="1140"/>
      <c r="Q37" s="1140"/>
      <c r="R37" s="1140"/>
      <c r="S37" s="1140"/>
      <c r="T37" s="1141"/>
      <c r="U37" s="1109"/>
      <c r="V37" s="1110"/>
      <c r="W37" s="1110"/>
      <c r="X37" s="1111"/>
      <c r="Y37" s="1149" t="s">
        <v>443</v>
      </c>
      <c r="Z37" s="773"/>
      <c r="AA37" s="773"/>
      <c r="AB37" s="773"/>
      <c r="AC37" s="773"/>
      <c r="AD37" s="773"/>
      <c r="AE37" s="773"/>
      <c r="AF37" s="773"/>
      <c r="AG37" s="773"/>
      <c r="AH37" s="773"/>
      <c r="AI37" s="773"/>
      <c r="AJ37" s="773"/>
      <c r="AK37" s="773"/>
      <c r="AL37" s="773"/>
      <c r="AM37" s="773"/>
    </row>
    <row r="38" spans="1:95" ht="34.9" customHeight="1" x14ac:dyDescent="0.15">
      <c r="B38" s="415"/>
      <c r="C38" s="1142"/>
      <c r="D38" s="1143"/>
      <c r="E38" s="1143"/>
      <c r="F38" s="1143"/>
      <c r="G38" s="1143"/>
      <c r="H38" s="1143"/>
      <c r="I38" s="1143"/>
      <c r="J38" s="1143"/>
      <c r="K38" s="1143"/>
      <c r="L38" s="1143"/>
      <c r="M38" s="1143"/>
      <c r="N38" s="1143"/>
      <c r="O38" s="1143"/>
      <c r="P38" s="1143"/>
      <c r="Q38" s="1143"/>
      <c r="R38" s="1143"/>
      <c r="S38" s="1143"/>
      <c r="T38" s="1144"/>
      <c r="U38" s="1112"/>
      <c r="V38" s="1068"/>
      <c r="W38" s="1068"/>
      <c r="X38" s="1113"/>
      <c r="Y38" s="1150"/>
      <c r="Z38" s="1151"/>
      <c r="AA38" s="1151"/>
      <c r="AB38" s="1151"/>
      <c r="AC38" s="1151"/>
      <c r="AD38" s="1151"/>
      <c r="AE38" s="1151"/>
      <c r="AF38" s="1151"/>
      <c r="AG38" s="1151"/>
      <c r="AH38" s="1151"/>
      <c r="AI38" s="1151"/>
      <c r="AJ38" s="1151"/>
      <c r="AK38" s="1151"/>
      <c r="AL38" s="1151"/>
      <c r="AM38" s="1151"/>
    </row>
    <row r="39" spans="1:95" ht="34.9" customHeight="1" x14ac:dyDescent="0.15">
      <c r="A39" s="58" t="str">
        <f>IF(事前入力シート!$I$4="特定共同企業体",IF(OR(U37="○",U39="○"),"○","未入力"),"不要")</f>
        <v>不要</v>
      </c>
      <c r="B39" s="415"/>
      <c r="C39" s="1142"/>
      <c r="D39" s="1143"/>
      <c r="E39" s="1143"/>
      <c r="F39" s="1143"/>
      <c r="G39" s="1143"/>
      <c r="H39" s="1143"/>
      <c r="I39" s="1143"/>
      <c r="J39" s="1143"/>
      <c r="K39" s="1143"/>
      <c r="L39" s="1143"/>
      <c r="M39" s="1143"/>
      <c r="N39" s="1143"/>
      <c r="O39" s="1143"/>
      <c r="P39" s="1143"/>
      <c r="Q39" s="1143"/>
      <c r="R39" s="1143"/>
      <c r="S39" s="1143"/>
      <c r="T39" s="1144"/>
      <c r="U39" s="1112"/>
      <c r="V39" s="1068"/>
      <c r="W39" s="1068"/>
      <c r="X39" s="1113"/>
      <c r="Y39" s="1152" t="s">
        <v>470</v>
      </c>
      <c r="Z39" s="1153"/>
      <c r="AA39" s="1153"/>
      <c r="AB39" s="1153"/>
      <c r="AC39" s="1153"/>
      <c r="AD39" s="1153"/>
      <c r="AE39" s="1153"/>
      <c r="AF39" s="1153"/>
      <c r="AG39" s="1153"/>
      <c r="AH39" s="1153"/>
      <c r="AI39" s="1153"/>
      <c r="AJ39" s="1153"/>
      <c r="AK39" s="1153"/>
      <c r="AL39" s="1153"/>
      <c r="AM39" s="1154"/>
    </row>
    <row r="40" spans="1:95" ht="34.9" customHeight="1" x14ac:dyDescent="0.15">
      <c r="B40" s="415"/>
      <c r="C40" s="1142"/>
      <c r="D40" s="1143"/>
      <c r="E40" s="1143"/>
      <c r="F40" s="1143"/>
      <c r="G40" s="1143"/>
      <c r="H40" s="1143"/>
      <c r="I40" s="1143"/>
      <c r="J40" s="1143"/>
      <c r="K40" s="1143"/>
      <c r="L40" s="1143"/>
      <c r="M40" s="1143"/>
      <c r="N40" s="1143"/>
      <c r="O40" s="1143"/>
      <c r="P40" s="1143"/>
      <c r="Q40" s="1143"/>
      <c r="R40" s="1143"/>
      <c r="S40" s="1143"/>
      <c r="T40" s="1144"/>
      <c r="U40" s="1112"/>
      <c r="V40" s="1068"/>
      <c r="W40" s="1068"/>
      <c r="X40" s="1113"/>
      <c r="Y40" s="1152"/>
      <c r="Z40" s="1153"/>
      <c r="AA40" s="1153"/>
      <c r="AB40" s="1153"/>
      <c r="AC40" s="1153"/>
      <c r="AD40" s="1153"/>
      <c r="AE40" s="1153"/>
      <c r="AF40" s="1153"/>
      <c r="AG40" s="1153"/>
      <c r="AH40" s="1153"/>
      <c r="AI40" s="1153"/>
      <c r="AJ40" s="1153"/>
      <c r="AK40" s="1153"/>
      <c r="AL40" s="1153"/>
      <c r="AM40" s="1154"/>
    </row>
    <row r="41" spans="1:95" ht="34.9" customHeight="1" x14ac:dyDescent="0.15">
      <c r="A41" s="58" t="str">
        <f>IF(事前入力シート!$I$4="特定共同企業体",IF(OR(U39="○",U41="○"),"○","未入力"),"不要")</f>
        <v>不要</v>
      </c>
      <c r="B41" s="415"/>
      <c r="C41" s="1142"/>
      <c r="D41" s="1143"/>
      <c r="E41" s="1143"/>
      <c r="F41" s="1143"/>
      <c r="G41" s="1143"/>
      <c r="H41" s="1143"/>
      <c r="I41" s="1143"/>
      <c r="J41" s="1143"/>
      <c r="K41" s="1143"/>
      <c r="L41" s="1143"/>
      <c r="M41" s="1143"/>
      <c r="N41" s="1143"/>
      <c r="O41" s="1143"/>
      <c r="P41" s="1143"/>
      <c r="Q41" s="1143"/>
      <c r="R41" s="1143"/>
      <c r="S41" s="1143"/>
      <c r="T41" s="1144"/>
      <c r="U41" s="1112"/>
      <c r="V41" s="1068"/>
      <c r="W41" s="1068"/>
      <c r="X41" s="1113"/>
      <c r="Y41" s="1152" t="s">
        <v>464</v>
      </c>
      <c r="Z41" s="1153"/>
      <c r="AA41" s="1153"/>
      <c r="AB41" s="1153"/>
      <c r="AC41" s="1153"/>
      <c r="AD41" s="1153"/>
      <c r="AE41" s="1153"/>
      <c r="AF41" s="1153"/>
      <c r="AG41" s="1153"/>
      <c r="AH41" s="1153"/>
      <c r="AI41" s="1153"/>
      <c r="AJ41" s="1153"/>
      <c r="AK41" s="1153"/>
      <c r="AL41" s="1153"/>
      <c r="AM41" s="1154"/>
    </row>
    <row r="42" spans="1:95" ht="34.9" customHeight="1" thickBot="1" x14ac:dyDescent="0.2">
      <c r="B42" s="415"/>
      <c r="C42" s="1145"/>
      <c r="D42" s="1146"/>
      <c r="E42" s="1146"/>
      <c r="F42" s="1146"/>
      <c r="G42" s="1146"/>
      <c r="H42" s="1146"/>
      <c r="I42" s="1146"/>
      <c r="J42" s="1146"/>
      <c r="K42" s="1146"/>
      <c r="L42" s="1146"/>
      <c r="M42" s="1146"/>
      <c r="N42" s="1146"/>
      <c r="O42" s="1146"/>
      <c r="P42" s="1146"/>
      <c r="Q42" s="1146"/>
      <c r="R42" s="1146"/>
      <c r="S42" s="1146"/>
      <c r="T42" s="1147"/>
      <c r="U42" s="1121"/>
      <c r="V42" s="1122"/>
      <c r="W42" s="1122"/>
      <c r="X42" s="1123"/>
      <c r="Y42" s="1155"/>
      <c r="Z42" s="1156"/>
      <c r="AA42" s="1156"/>
      <c r="AB42" s="1156"/>
      <c r="AC42" s="1156"/>
      <c r="AD42" s="1156"/>
      <c r="AE42" s="1156"/>
      <c r="AF42" s="1156"/>
      <c r="AG42" s="1156"/>
      <c r="AH42" s="1156"/>
      <c r="AI42" s="1156"/>
      <c r="AJ42" s="1156"/>
      <c r="AK42" s="1156"/>
      <c r="AL42" s="1156"/>
      <c r="AM42" s="1157"/>
    </row>
    <row r="43" spans="1:95" ht="34.9" customHeight="1" x14ac:dyDescent="0.15">
      <c r="A43" s="58" t="str">
        <f>IF(事前入力シート!$I$4="特定共同企業体",IF(U39="○","不要",IF(BU43&lt;&gt;"","○","未入力")),"不要")</f>
        <v>不要</v>
      </c>
      <c r="B43" s="415"/>
      <c r="C43" s="439"/>
      <c r="D43" s="439"/>
      <c r="E43" s="660"/>
      <c r="F43" s="660"/>
      <c r="G43" s="660"/>
      <c r="H43" s="660"/>
      <c r="I43" s="660"/>
      <c r="J43" s="660"/>
      <c r="K43" s="660"/>
      <c r="L43" s="660"/>
      <c r="M43" s="660"/>
      <c r="N43" s="660"/>
      <c r="O43" s="660"/>
      <c r="P43" s="660"/>
      <c r="Q43" s="660"/>
      <c r="R43" s="660"/>
      <c r="S43" s="660"/>
      <c r="T43" s="660"/>
      <c r="U43" s="660"/>
      <c r="V43" s="660"/>
      <c r="W43" s="660"/>
      <c r="X43" s="660"/>
      <c r="Y43" s="660"/>
      <c r="Z43" s="660"/>
      <c r="AA43" s="660"/>
      <c r="AB43" s="660"/>
      <c r="AC43" s="660"/>
      <c r="AD43" s="660"/>
      <c r="AE43" s="660"/>
      <c r="AF43" s="660"/>
      <c r="AG43" s="660"/>
      <c r="AH43" s="660"/>
      <c r="AI43" s="660"/>
      <c r="AJ43" s="660"/>
      <c r="AK43" s="660"/>
      <c r="AL43" s="660"/>
      <c r="AM43" s="660"/>
      <c r="BG43" s="1158"/>
      <c r="BH43" s="1158"/>
      <c r="BI43" s="1158"/>
      <c r="BJ43" s="1158"/>
      <c r="BK43" s="1158"/>
      <c r="BL43" s="1158"/>
      <c r="BM43" s="1158"/>
      <c r="BN43" s="1158"/>
      <c r="BO43" s="1158"/>
      <c r="BP43" s="1158"/>
      <c r="BQ43" s="1158"/>
      <c r="BR43" s="1158"/>
      <c r="BS43" s="1158"/>
      <c r="BT43" s="1158"/>
      <c r="BU43" s="1159"/>
      <c r="BV43" s="1160"/>
      <c r="BW43" s="1160"/>
      <c r="BX43" s="1160"/>
      <c r="BY43" s="1160"/>
      <c r="BZ43" s="1160"/>
      <c r="CA43" s="1160"/>
      <c r="CB43" s="1160"/>
      <c r="CC43" s="1160"/>
      <c r="CD43" s="1160"/>
      <c r="CE43" s="1160"/>
      <c r="CF43" s="1160"/>
      <c r="CG43" s="1160"/>
      <c r="CH43" s="1160"/>
      <c r="CI43" s="1160"/>
      <c r="CJ43" s="1160"/>
      <c r="CK43" s="1160"/>
      <c r="CL43" s="1160"/>
      <c r="CM43" s="1160"/>
      <c r="CN43" s="1160"/>
      <c r="CO43" s="1160"/>
      <c r="CP43" s="1160"/>
      <c r="CQ43" s="1160"/>
    </row>
    <row r="44" spans="1:95" ht="34.9" customHeight="1" thickBot="1" x14ac:dyDescent="0.2">
      <c r="B44" s="415"/>
      <c r="C44" s="659"/>
      <c r="D44" s="659"/>
      <c r="E44" s="660"/>
      <c r="F44" s="660"/>
      <c r="G44" s="660"/>
      <c r="H44" s="660"/>
      <c r="I44" s="660"/>
      <c r="J44" s="660"/>
      <c r="K44" s="660"/>
      <c r="L44" s="660"/>
      <c r="M44" s="660"/>
      <c r="N44" s="660"/>
      <c r="O44" s="660"/>
      <c r="P44" s="660"/>
      <c r="Q44" s="660"/>
      <c r="R44" s="660"/>
      <c r="S44" s="660"/>
      <c r="T44" s="660"/>
      <c r="U44" s="660"/>
      <c r="V44" s="660"/>
      <c r="W44" s="660"/>
      <c r="X44" s="660"/>
      <c r="Y44" s="660"/>
      <c r="Z44" s="660"/>
      <c r="AA44" s="660"/>
      <c r="AB44" s="660"/>
      <c r="AC44" s="660"/>
      <c r="AD44" s="660"/>
      <c r="AE44" s="660"/>
      <c r="AF44" s="660"/>
      <c r="AG44" s="660"/>
      <c r="AH44" s="660"/>
      <c r="AI44" s="660"/>
      <c r="AJ44" s="660"/>
      <c r="AK44" s="660"/>
      <c r="AL44" s="660"/>
      <c r="AM44" s="660"/>
      <c r="BG44" s="1158"/>
      <c r="BH44" s="1158"/>
      <c r="BI44" s="1158"/>
      <c r="BJ44" s="1158"/>
      <c r="BK44" s="1158"/>
      <c r="BL44" s="1158"/>
      <c r="BM44" s="1158"/>
      <c r="BN44" s="1158"/>
      <c r="BO44" s="1158"/>
      <c r="BP44" s="1158"/>
      <c r="BQ44" s="1158"/>
      <c r="BR44" s="1158"/>
      <c r="BS44" s="1158"/>
      <c r="BT44" s="1158"/>
      <c r="BU44" s="1160"/>
      <c r="BV44" s="1160"/>
      <c r="BW44" s="1160"/>
      <c r="BX44" s="1160"/>
      <c r="BY44" s="1160"/>
      <c r="BZ44" s="1160"/>
      <c r="CA44" s="1160"/>
      <c r="CB44" s="1160"/>
      <c r="CC44" s="1160"/>
      <c r="CD44" s="1160"/>
      <c r="CE44" s="1160"/>
      <c r="CF44" s="1160"/>
      <c r="CG44" s="1160"/>
      <c r="CH44" s="1160"/>
      <c r="CI44" s="1160"/>
      <c r="CJ44" s="1160"/>
      <c r="CK44" s="1160"/>
      <c r="CL44" s="1160"/>
      <c r="CM44" s="1160"/>
      <c r="CN44" s="1160"/>
      <c r="CO44" s="1160"/>
      <c r="CP44" s="1160"/>
      <c r="CQ44" s="1160"/>
    </row>
    <row r="45" spans="1:95" ht="21" customHeight="1" x14ac:dyDescent="0.15">
      <c r="A45" s="58" t="str">
        <f>IF(事前入力シート!$I$4="特定共同企業体",IF(U39="○","不要",IF(AND(BX45&lt;&gt;"",CB45&lt;&gt;"",CF45&lt;&gt;"",CM45&lt;&gt;""),"○","未入力")),"不要")</f>
        <v>不要</v>
      </c>
      <c r="C45" s="1100" t="s">
        <v>446</v>
      </c>
      <c r="D45" s="1101"/>
      <c r="E45" s="1101"/>
      <c r="F45" s="1101"/>
      <c r="G45" s="1101"/>
      <c r="H45" s="1101"/>
      <c r="I45" s="1101"/>
      <c r="J45" s="1101"/>
      <c r="K45" s="1101"/>
      <c r="L45" s="1101"/>
      <c r="M45" s="1101"/>
      <c r="N45" s="1101"/>
      <c r="O45" s="1101"/>
      <c r="P45" s="1101"/>
      <c r="Q45" s="1101"/>
      <c r="R45" s="1101"/>
      <c r="S45" s="1101"/>
      <c r="T45" s="1102"/>
      <c r="U45" s="1109"/>
      <c r="V45" s="1110"/>
      <c r="W45" s="1110"/>
      <c r="X45" s="1111"/>
      <c r="Y45" s="1114" t="s">
        <v>447</v>
      </c>
      <c r="Z45" s="1115"/>
      <c r="AA45" s="1115"/>
      <c r="AB45" s="1115"/>
      <c r="AC45" s="1115"/>
      <c r="AD45" s="1115"/>
      <c r="AE45" s="1115"/>
      <c r="AF45" s="1115"/>
      <c r="AG45" s="1115"/>
      <c r="AH45" s="1115"/>
      <c r="AI45" s="1115"/>
      <c r="AJ45" s="1115"/>
      <c r="AK45" s="1115"/>
      <c r="AL45" s="1115"/>
      <c r="AM45" s="1115"/>
      <c r="BG45" s="822"/>
      <c r="BH45" s="822"/>
      <c r="BI45" s="822"/>
      <c r="BJ45" s="1161"/>
      <c r="BK45" s="1161"/>
      <c r="BL45" s="1161"/>
      <c r="BM45" s="1161"/>
      <c r="BN45" s="1161"/>
      <c r="BO45" s="1161"/>
      <c r="BP45" s="1161"/>
      <c r="BQ45" s="1161"/>
      <c r="BR45" s="1161"/>
      <c r="BS45" s="1161"/>
      <c r="BT45" s="1161"/>
      <c r="BU45" s="1162"/>
      <c r="BV45" s="1162"/>
      <c r="BW45" s="1162"/>
      <c r="BX45" s="1163"/>
      <c r="BY45" s="1162"/>
      <c r="BZ45" s="1164"/>
      <c r="CA45" s="1164"/>
      <c r="CB45" s="1163"/>
      <c r="CC45" s="1162"/>
      <c r="CD45" s="1164"/>
      <c r="CE45" s="1164"/>
      <c r="CF45" s="1163"/>
      <c r="CG45" s="1162"/>
      <c r="CH45" s="1164"/>
      <c r="CI45" s="1164"/>
      <c r="CJ45" s="766"/>
      <c r="CK45" s="1164"/>
      <c r="CL45" s="1164"/>
      <c r="CM45" s="1159"/>
      <c r="CN45" s="1160"/>
      <c r="CO45" s="1160"/>
      <c r="CP45" s="1164"/>
      <c r="CQ45" s="1164"/>
    </row>
    <row r="46" spans="1:95" ht="21" customHeight="1" x14ac:dyDescent="0.15">
      <c r="C46" s="1103"/>
      <c r="D46" s="1104"/>
      <c r="E46" s="1104"/>
      <c r="F46" s="1104"/>
      <c r="G46" s="1104"/>
      <c r="H46" s="1104"/>
      <c r="I46" s="1104"/>
      <c r="J46" s="1104"/>
      <c r="K46" s="1104"/>
      <c r="L46" s="1104"/>
      <c r="M46" s="1104"/>
      <c r="N46" s="1104"/>
      <c r="O46" s="1104"/>
      <c r="P46" s="1104"/>
      <c r="Q46" s="1104"/>
      <c r="R46" s="1104"/>
      <c r="S46" s="1104"/>
      <c r="T46" s="1105"/>
      <c r="U46" s="1112"/>
      <c r="V46" s="1068"/>
      <c r="W46" s="1068"/>
      <c r="X46" s="1113"/>
      <c r="Y46" s="1116"/>
      <c r="Z46" s="1117"/>
      <c r="AA46" s="1117"/>
      <c r="AB46" s="1117"/>
      <c r="AC46" s="1117"/>
      <c r="AD46" s="1117"/>
      <c r="AE46" s="1117"/>
      <c r="AF46" s="1117"/>
      <c r="AG46" s="1117"/>
      <c r="AH46" s="1117"/>
      <c r="AI46" s="1117"/>
      <c r="AJ46" s="1117"/>
      <c r="AK46" s="1117"/>
      <c r="AL46" s="1117"/>
      <c r="AM46" s="1117"/>
      <c r="BG46" s="822"/>
      <c r="BH46" s="822"/>
      <c r="BI46" s="822"/>
      <c r="BJ46" s="1161"/>
      <c r="BK46" s="1161"/>
      <c r="BL46" s="1161"/>
      <c r="BM46" s="1161"/>
      <c r="BN46" s="1161"/>
      <c r="BO46" s="1161"/>
      <c r="BP46" s="1161"/>
      <c r="BQ46" s="1161"/>
      <c r="BR46" s="1161"/>
      <c r="BS46" s="1161"/>
      <c r="BT46" s="1161"/>
      <c r="BU46" s="1162"/>
      <c r="BV46" s="1162"/>
      <c r="BW46" s="1162"/>
      <c r="BX46" s="1162"/>
      <c r="BY46" s="1162"/>
      <c r="BZ46" s="1164"/>
      <c r="CA46" s="1164"/>
      <c r="CB46" s="1162"/>
      <c r="CC46" s="1162"/>
      <c r="CD46" s="1164"/>
      <c r="CE46" s="1164"/>
      <c r="CF46" s="1162"/>
      <c r="CG46" s="1162"/>
      <c r="CH46" s="1164"/>
      <c r="CI46" s="1164"/>
      <c r="CJ46" s="766"/>
      <c r="CK46" s="1164"/>
      <c r="CL46" s="1164"/>
      <c r="CM46" s="1160"/>
      <c r="CN46" s="1160"/>
      <c r="CO46" s="1160"/>
      <c r="CP46" s="1164"/>
      <c r="CQ46" s="1164"/>
    </row>
    <row r="47" spans="1:95" ht="21" customHeight="1" x14ac:dyDescent="0.15">
      <c r="C47" s="1103"/>
      <c r="D47" s="1104"/>
      <c r="E47" s="1104"/>
      <c r="F47" s="1104"/>
      <c r="G47" s="1104"/>
      <c r="H47" s="1104"/>
      <c r="I47" s="1104"/>
      <c r="J47" s="1104"/>
      <c r="K47" s="1104"/>
      <c r="L47" s="1104"/>
      <c r="M47" s="1104"/>
      <c r="N47" s="1104"/>
      <c r="O47" s="1104"/>
      <c r="P47" s="1104"/>
      <c r="Q47" s="1104"/>
      <c r="R47" s="1104"/>
      <c r="S47" s="1104"/>
      <c r="T47" s="1105"/>
      <c r="U47" s="1118"/>
      <c r="V47" s="1119"/>
      <c r="W47" s="1119"/>
      <c r="X47" s="1120"/>
      <c r="Y47" s="1124" t="s">
        <v>448</v>
      </c>
      <c r="Z47" s="1125"/>
      <c r="AA47" s="1125"/>
      <c r="AB47" s="1125"/>
      <c r="AC47" s="1125"/>
      <c r="AD47" s="1125"/>
      <c r="AE47" s="1125"/>
      <c r="AF47" s="1125"/>
      <c r="AG47" s="1125"/>
      <c r="AH47" s="1125"/>
      <c r="AI47" s="1125"/>
      <c r="AJ47" s="1125"/>
      <c r="AK47" s="1125"/>
      <c r="AL47" s="1125"/>
      <c r="AM47" s="1125"/>
      <c r="BG47" s="822"/>
      <c r="BH47" s="822"/>
      <c r="BI47" s="822"/>
      <c r="BJ47" s="766"/>
      <c r="BK47" s="766"/>
      <c r="BL47" s="766"/>
      <c r="BM47" s="766"/>
      <c r="BN47" s="766"/>
      <c r="BO47" s="766"/>
      <c r="BP47" s="766"/>
      <c r="BQ47" s="766"/>
      <c r="BR47" s="766"/>
      <c r="BS47" s="766"/>
      <c r="BT47" s="766"/>
      <c r="BU47" s="766"/>
      <c r="BV47" s="766"/>
      <c r="BW47" s="766"/>
      <c r="BX47" s="766"/>
      <c r="BY47" s="1162"/>
      <c r="BZ47" s="1162"/>
      <c r="CA47" s="1162"/>
      <c r="CB47" s="1163"/>
      <c r="CC47" s="1162"/>
      <c r="CD47" s="1164"/>
      <c r="CE47" s="1164"/>
      <c r="CF47" s="1163"/>
      <c r="CG47" s="1162"/>
      <c r="CH47" s="1164"/>
      <c r="CI47" s="1164"/>
      <c r="CJ47" s="1163"/>
      <c r="CK47" s="1162"/>
      <c r="CL47" s="1164"/>
      <c r="CM47" s="1164"/>
      <c r="CN47" s="766"/>
      <c r="CO47" s="766"/>
      <c r="CP47" s="766"/>
      <c r="CQ47" s="766"/>
    </row>
    <row r="48" spans="1:95" ht="21" customHeight="1" thickBot="1" x14ac:dyDescent="0.2">
      <c r="C48" s="1106"/>
      <c r="D48" s="1107"/>
      <c r="E48" s="1107"/>
      <c r="F48" s="1107"/>
      <c r="G48" s="1107"/>
      <c r="H48" s="1107"/>
      <c r="I48" s="1107"/>
      <c r="J48" s="1107"/>
      <c r="K48" s="1107"/>
      <c r="L48" s="1107"/>
      <c r="M48" s="1107"/>
      <c r="N48" s="1107"/>
      <c r="O48" s="1107"/>
      <c r="P48" s="1107"/>
      <c r="Q48" s="1107"/>
      <c r="R48" s="1107"/>
      <c r="S48" s="1107"/>
      <c r="T48" s="1108"/>
      <c r="U48" s="1121"/>
      <c r="V48" s="1122"/>
      <c r="W48" s="1122"/>
      <c r="X48" s="1123"/>
      <c r="Y48" s="1126"/>
      <c r="Z48" s="1115"/>
      <c r="AA48" s="1115"/>
      <c r="AB48" s="1115"/>
      <c r="AC48" s="1115"/>
      <c r="AD48" s="1115"/>
      <c r="AE48" s="1115"/>
      <c r="AF48" s="1115"/>
      <c r="AG48" s="1115"/>
      <c r="AH48" s="1115"/>
      <c r="AI48" s="1115"/>
      <c r="AJ48" s="1115"/>
      <c r="AK48" s="1115"/>
      <c r="AL48" s="1115"/>
      <c r="AM48" s="1115"/>
      <c r="BG48" s="822"/>
      <c r="BH48" s="822"/>
      <c r="BI48" s="822"/>
      <c r="BJ48" s="766"/>
      <c r="BK48" s="766"/>
      <c r="BL48" s="766"/>
      <c r="BM48" s="766"/>
      <c r="BN48" s="766"/>
      <c r="BO48" s="766"/>
      <c r="BP48" s="766"/>
      <c r="BQ48" s="766"/>
      <c r="BR48" s="766"/>
      <c r="BS48" s="766"/>
      <c r="BT48" s="766"/>
      <c r="BU48" s="766"/>
      <c r="BV48" s="766"/>
      <c r="BW48" s="766"/>
      <c r="BX48" s="766"/>
      <c r="BY48" s="1162"/>
      <c r="BZ48" s="1162"/>
      <c r="CA48" s="1162"/>
      <c r="CB48" s="1162"/>
      <c r="CC48" s="1162"/>
      <c r="CD48" s="1164"/>
      <c r="CE48" s="1164"/>
      <c r="CF48" s="1162"/>
      <c r="CG48" s="1162"/>
      <c r="CH48" s="1164"/>
      <c r="CI48" s="1164"/>
      <c r="CJ48" s="1162"/>
      <c r="CK48" s="1162"/>
      <c r="CL48" s="1164"/>
      <c r="CM48" s="1164"/>
      <c r="CN48" s="766"/>
      <c r="CO48" s="766"/>
      <c r="CP48" s="766"/>
      <c r="CQ48" s="766"/>
    </row>
    <row r="49" spans="3:95" ht="21" customHeight="1" x14ac:dyDescent="0.15">
      <c r="C49" s="1099" t="s">
        <v>445</v>
      </c>
      <c r="D49" s="1099"/>
      <c r="E49" s="1099"/>
      <c r="F49" s="1099"/>
      <c r="G49" s="1099"/>
      <c r="H49" s="1099"/>
      <c r="I49" s="1099"/>
      <c r="J49" s="1099"/>
      <c r="K49" s="1099"/>
      <c r="L49" s="1099"/>
      <c r="M49" s="1099"/>
      <c r="N49" s="1099"/>
      <c r="O49" s="1099"/>
      <c r="P49" s="1099"/>
      <c r="Q49" s="1099"/>
      <c r="R49" s="1099"/>
      <c r="S49" s="1099"/>
      <c r="T49" s="1099"/>
      <c r="U49" s="1099"/>
      <c r="V49" s="1099"/>
      <c r="W49" s="1099"/>
      <c r="X49" s="1099"/>
      <c r="Y49" s="1099"/>
      <c r="Z49" s="1099"/>
      <c r="AA49" s="1099"/>
      <c r="AB49" s="1099"/>
      <c r="AC49" s="1099"/>
      <c r="AD49" s="1099"/>
      <c r="AE49" s="1099"/>
      <c r="AF49" s="1099"/>
      <c r="AG49" s="1099"/>
      <c r="AH49" s="1099"/>
      <c r="AI49" s="1099"/>
      <c r="AJ49" s="1099"/>
      <c r="AK49" s="1099"/>
      <c r="AL49" s="1099"/>
      <c r="AM49" s="1099"/>
      <c r="BG49" s="822"/>
      <c r="BH49" s="822"/>
      <c r="BI49" s="822"/>
      <c r="BJ49" s="1158"/>
      <c r="BK49" s="1158"/>
      <c r="BL49" s="1158"/>
      <c r="BM49" s="1158"/>
      <c r="BN49" s="1158"/>
      <c r="BO49" s="1158"/>
      <c r="BP49" s="1158"/>
      <c r="BQ49" s="1158"/>
      <c r="BR49" s="1158"/>
      <c r="BS49" s="1158"/>
      <c r="BT49" s="1158"/>
      <c r="BU49" s="1159"/>
      <c r="BV49" s="1160"/>
      <c r="BW49" s="1160"/>
      <c r="BX49" s="1160"/>
      <c r="BY49" s="1165"/>
      <c r="BZ49" s="1165"/>
      <c r="CA49" s="1165"/>
      <c r="CB49" s="1165"/>
      <c r="CC49" s="1165"/>
      <c r="CD49" s="1165"/>
      <c r="CE49" s="1165"/>
      <c r="CF49" s="1165"/>
      <c r="CG49" s="1165"/>
      <c r="CH49" s="1165"/>
      <c r="CI49" s="1165"/>
      <c r="CJ49" s="1165"/>
      <c r="CK49" s="1165"/>
      <c r="CL49" s="1165"/>
      <c r="CM49" s="1165"/>
      <c r="CN49" s="1165"/>
      <c r="CO49" s="1165"/>
      <c r="CP49" s="1165"/>
      <c r="CQ49" s="1165"/>
    </row>
    <row r="50" spans="3:95" ht="21" customHeight="1" thickBot="1" x14ac:dyDescent="0.2">
      <c r="C50" s="1099"/>
      <c r="D50" s="1099"/>
      <c r="E50" s="1099"/>
      <c r="F50" s="1099"/>
      <c r="G50" s="1099"/>
      <c r="H50" s="1099"/>
      <c r="I50" s="1099"/>
      <c r="J50" s="1099"/>
      <c r="K50" s="1099"/>
      <c r="L50" s="1099"/>
      <c r="M50" s="1099"/>
      <c r="N50" s="1099"/>
      <c r="O50" s="1099"/>
      <c r="P50" s="1099"/>
      <c r="Q50" s="1099"/>
      <c r="R50" s="1099"/>
      <c r="S50" s="1099"/>
      <c r="T50" s="1099"/>
      <c r="U50" s="1099"/>
      <c r="V50" s="1099"/>
      <c r="W50" s="1099"/>
      <c r="X50" s="1099"/>
      <c r="Y50" s="1099"/>
      <c r="Z50" s="1099"/>
      <c r="AA50" s="1099"/>
      <c r="AB50" s="1099"/>
      <c r="AC50" s="1099"/>
      <c r="AD50" s="1099"/>
      <c r="AE50" s="1099"/>
      <c r="AF50" s="1099"/>
      <c r="AG50" s="1099"/>
      <c r="AH50" s="1099"/>
      <c r="AI50" s="1099"/>
      <c r="AJ50" s="1099"/>
      <c r="AK50" s="1099"/>
      <c r="AL50" s="1099"/>
      <c r="AM50" s="1099"/>
      <c r="BG50" s="822"/>
      <c r="BH50" s="822"/>
      <c r="BI50" s="822"/>
      <c r="BJ50" s="1158"/>
      <c r="BK50" s="1158"/>
      <c r="BL50" s="1158"/>
      <c r="BM50" s="1158"/>
      <c r="BN50" s="1158"/>
      <c r="BO50" s="1158"/>
      <c r="BP50" s="1158"/>
      <c r="BQ50" s="1158"/>
      <c r="BR50" s="1158"/>
      <c r="BS50" s="1158"/>
      <c r="BT50" s="1158"/>
      <c r="BU50" s="1159"/>
      <c r="BV50" s="1160"/>
      <c r="BW50" s="1160"/>
      <c r="BX50" s="1160"/>
      <c r="BY50" s="1165"/>
      <c r="BZ50" s="1165"/>
      <c r="CA50" s="1165"/>
      <c r="CB50" s="1165"/>
      <c r="CC50" s="1165"/>
      <c r="CD50" s="1165"/>
      <c r="CE50" s="1165"/>
      <c r="CF50" s="1165"/>
      <c r="CG50" s="1165"/>
      <c r="CH50" s="1165"/>
      <c r="CI50" s="1165"/>
      <c r="CJ50" s="1165"/>
      <c r="CK50" s="1165"/>
      <c r="CL50" s="1165"/>
      <c r="CM50" s="1165"/>
      <c r="CN50" s="1165"/>
      <c r="CO50" s="1165"/>
      <c r="CP50" s="1165"/>
      <c r="CQ50" s="1165"/>
    </row>
    <row r="51" spans="3:95" ht="21" customHeight="1" x14ac:dyDescent="0.15">
      <c r="C51" s="1100" t="s">
        <v>449</v>
      </c>
      <c r="D51" s="1101"/>
      <c r="E51" s="1101"/>
      <c r="F51" s="1101"/>
      <c r="G51" s="1101"/>
      <c r="H51" s="1101"/>
      <c r="I51" s="1101"/>
      <c r="J51" s="1101"/>
      <c r="K51" s="1101"/>
      <c r="L51" s="1101"/>
      <c r="M51" s="1101"/>
      <c r="N51" s="1101"/>
      <c r="O51" s="1101"/>
      <c r="P51" s="1101"/>
      <c r="Q51" s="1101"/>
      <c r="R51" s="1101"/>
      <c r="S51" s="1101"/>
      <c r="T51" s="1102"/>
      <c r="U51" s="1109"/>
      <c r="V51" s="1110"/>
      <c r="W51" s="1110"/>
      <c r="X51" s="1111"/>
      <c r="Y51" s="1114" t="s">
        <v>450</v>
      </c>
      <c r="Z51" s="1115"/>
      <c r="AA51" s="1115"/>
      <c r="AB51" s="1115"/>
      <c r="AC51" s="1115"/>
      <c r="AD51" s="1115"/>
      <c r="AE51" s="1115"/>
      <c r="AF51" s="1115"/>
      <c r="AG51" s="1115"/>
      <c r="AH51" s="1115"/>
      <c r="AI51" s="1115"/>
      <c r="AJ51" s="1115"/>
      <c r="AK51" s="1115"/>
      <c r="AL51" s="1115"/>
      <c r="AM51" s="1115"/>
      <c r="BG51" s="822"/>
      <c r="BH51" s="822"/>
      <c r="BI51" s="822"/>
      <c r="BJ51" s="1158"/>
      <c r="BK51" s="1158"/>
      <c r="BL51" s="1158"/>
      <c r="BM51" s="1158"/>
      <c r="BN51" s="1158"/>
      <c r="BO51" s="1158"/>
      <c r="BP51" s="1158"/>
      <c r="BQ51" s="1158"/>
      <c r="BR51" s="1158"/>
      <c r="BS51" s="1158"/>
      <c r="BT51" s="1158"/>
      <c r="BU51" s="1159"/>
      <c r="BV51" s="1160"/>
      <c r="BW51" s="1160"/>
      <c r="BX51" s="1160"/>
      <c r="BY51" s="1166"/>
      <c r="BZ51" s="1166"/>
      <c r="CA51" s="1166"/>
      <c r="CB51" s="1166"/>
      <c r="CC51" s="1167"/>
      <c r="CD51" s="1168"/>
      <c r="CE51" s="1168"/>
      <c r="CF51" s="1168"/>
      <c r="CG51" s="1168"/>
      <c r="CH51" s="1168"/>
      <c r="CI51" s="1168"/>
      <c r="CJ51" s="1168"/>
      <c r="CK51" s="1168"/>
      <c r="CL51" s="1168"/>
      <c r="CM51" s="1168"/>
      <c r="CN51" s="1168"/>
      <c r="CO51" s="1169"/>
      <c r="CP51" s="1169"/>
      <c r="CQ51" s="1169"/>
    </row>
    <row r="52" spans="3:95" ht="21" customHeight="1" x14ac:dyDescent="0.15">
      <c r="C52" s="1103"/>
      <c r="D52" s="1104"/>
      <c r="E52" s="1104"/>
      <c r="F52" s="1104"/>
      <c r="G52" s="1104"/>
      <c r="H52" s="1104"/>
      <c r="I52" s="1104"/>
      <c r="J52" s="1104"/>
      <c r="K52" s="1104"/>
      <c r="L52" s="1104"/>
      <c r="M52" s="1104"/>
      <c r="N52" s="1104"/>
      <c r="O52" s="1104"/>
      <c r="P52" s="1104"/>
      <c r="Q52" s="1104"/>
      <c r="R52" s="1104"/>
      <c r="S52" s="1104"/>
      <c r="T52" s="1105"/>
      <c r="U52" s="1112"/>
      <c r="V52" s="1068"/>
      <c r="W52" s="1068"/>
      <c r="X52" s="1113"/>
      <c r="Y52" s="1116"/>
      <c r="Z52" s="1117"/>
      <c r="AA52" s="1117"/>
      <c r="AB52" s="1117"/>
      <c r="AC52" s="1117"/>
      <c r="AD52" s="1117"/>
      <c r="AE52" s="1117"/>
      <c r="AF52" s="1117"/>
      <c r="AG52" s="1117"/>
      <c r="AH52" s="1117"/>
      <c r="AI52" s="1117"/>
      <c r="AJ52" s="1117"/>
      <c r="AK52" s="1117"/>
      <c r="AL52" s="1117"/>
      <c r="AM52" s="1117"/>
      <c r="BG52" s="822"/>
      <c r="BH52" s="822"/>
      <c r="BI52" s="822"/>
      <c r="BJ52" s="766"/>
      <c r="BK52" s="766"/>
      <c r="BL52" s="766"/>
      <c r="BM52" s="766"/>
      <c r="BN52" s="766"/>
      <c r="BO52" s="766"/>
      <c r="BP52" s="766"/>
      <c r="BQ52" s="766"/>
      <c r="BR52" s="766"/>
      <c r="BS52" s="766"/>
      <c r="BT52" s="766"/>
      <c r="BU52" s="1159"/>
      <c r="BV52" s="1160"/>
      <c r="BW52" s="1160"/>
      <c r="BX52" s="1160"/>
      <c r="BY52" s="1160"/>
      <c r="BZ52" s="1160"/>
      <c r="CA52" s="1160"/>
      <c r="CB52" s="1160"/>
      <c r="CC52" s="1160"/>
      <c r="CD52" s="1160"/>
      <c r="CE52" s="1160"/>
      <c r="CF52" s="1160"/>
      <c r="CG52" s="1160"/>
      <c r="CH52" s="1160"/>
      <c r="CI52" s="1160"/>
      <c r="CJ52" s="1160"/>
      <c r="CK52" s="1160"/>
      <c r="CL52" s="1160"/>
      <c r="CM52" s="1160"/>
      <c r="CN52" s="1160"/>
      <c r="CO52" s="1160"/>
      <c r="CP52" s="1160"/>
      <c r="CQ52" s="1160"/>
    </row>
    <row r="53" spans="3:95" ht="21" customHeight="1" x14ac:dyDescent="0.15">
      <c r="C53" s="1103"/>
      <c r="D53" s="1104"/>
      <c r="E53" s="1104"/>
      <c r="F53" s="1104"/>
      <c r="G53" s="1104"/>
      <c r="H53" s="1104"/>
      <c r="I53" s="1104"/>
      <c r="J53" s="1104"/>
      <c r="K53" s="1104"/>
      <c r="L53" s="1104"/>
      <c r="M53" s="1104"/>
      <c r="N53" s="1104"/>
      <c r="O53" s="1104"/>
      <c r="P53" s="1104"/>
      <c r="Q53" s="1104"/>
      <c r="R53" s="1104"/>
      <c r="S53" s="1104"/>
      <c r="T53" s="1105"/>
      <c r="U53" s="1118"/>
      <c r="V53" s="1119"/>
      <c r="W53" s="1119"/>
      <c r="X53" s="1120"/>
      <c r="Y53" s="1124" t="s">
        <v>451</v>
      </c>
      <c r="Z53" s="1125"/>
      <c r="AA53" s="1125"/>
      <c r="AB53" s="1125"/>
      <c r="AC53" s="1125"/>
      <c r="AD53" s="1125"/>
      <c r="AE53" s="1125"/>
      <c r="AF53" s="1125"/>
      <c r="AG53" s="1125"/>
      <c r="AH53" s="1125"/>
      <c r="AI53" s="1125"/>
      <c r="AJ53" s="1125"/>
      <c r="AK53" s="1125"/>
      <c r="AL53" s="1125"/>
      <c r="AM53" s="1125"/>
      <c r="BG53" s="822"/>
      <c r="BH53" s="822"/>
      <c r="BI53" s="822"/>
      <c r="BJ53" s="766"/>
      <c r="BK53" s="766"/>
      <c r="BL53" s="766"/>
      <c r="BM53" s="766"/>
      <c r="BN53" s="766"/>
      <c r="BO53" s="766"/>
      <c r="BP53" s="766"/>
      <c r="BQ53" s="766"/>
      <c r="BR53" s="766"/>
      <c r="BS53" s="766"/>
      <c r="BT53" s="766"/>
      <c r="BU53" s="1160"/>
      <c r="BV53" s="1160"/>
      <c r="BW53" s="1160"/>
      <c r="BX53" s="1160"/>
      <c r="BY53" s="1160"/>
      <c r="BZ53" s="1160"/>
      <c r="CA53" s="1160"/>
      <c r="CB53" s="1160"/>
      <c r="CC53" s="1160"/>
      <c r="CD53" s="1160"/>
      <c r="CE53" s="1160"/>
      <c r="CF53" s="1160"/>
      <c r="CG53" s="1160"/>
      <c r="CH53" s="1160"/>
      <c r="CI53" s="1160"/>
      <c r="CJ53" s="1160"/>
      <c r="CK53" s="1160"/>
      <c r="CL53" s="1160"/>
      <c r="CM53" s="1160"/>
      <c r="CN53" s="1160"/>
      <c r="CO53" s="1160"/>
      <c r="CP53" s="1160"/>
      <c r="CQ53" s="1160"/>
    </row>
    <row r="54" spans="3:95" ht="21" customHeight="1" thickBot="1" x14ac:dyDescent="0.2">
      <c r="C54" s="1106"/>
      <c r="D54" s="1107"/>
      <c r="E54" s="1107"/>
      <c r="F54" s="1107"/>
      <c r="G54" s="1107"/>
      <c r="H54" s="1107"/>
      <c r="I54" s="1107"/>
      <c r="J54" s="1107"/>
      <c r="K54" s="1107"/>
      <c r="L54" s="1107"/>
      <c r="M54" s="1107"/>
      <c r="N54" s="1107"/>
      <c r="O54" s="1107"/>
      <c r="P54" s="1107"/>
      <c r="Q54" s="1107"/>
      <c r="R54" s="1107"/>
      <c r="S54" s="1107"/>
      <c r="T54" s="1108"/>
      <c r="U54" s="1121"/>
      <c r="V54" s="1122"/>
      <c r="W54" s="1122"/>
      <c r="X54" s="1123"/>
      <c r="Y54" s="1126"/>
      <c r="Z54" s="1115"/>
      <c r="AA54" s="1115"/>
      <c r="AB54" s="1115"/>
      <c r="AC54" s="1115"/>
      <c r="AD54" s="1115"/>
      <c r="AE54" s="1115"/>
      <c r="AF54" s="1115"/>
      <c r="AG54" s="1115"/>
      <c r="AH54" s="1115"/>
      <c r="AI54" s="1115"/>
      <c r="AJ54" s="1115"/>
      <c r="AK54" s="1115"/>
      <c r="AL54" s="1115"/>
      <c r="AM54" s="1115"/>
      <c r="BG54" s="822"/>
      <c r="BH54" s="822"/>
      <c r="BI54" s="822"/>
      <c r="BJ54" s="1158"/>
      <c r="BK54" s="1158"/>
      <c r="BL54" s="1158"/>
      <c r="BM54" s="1158"/>
      <c r="BN54" s="1158"/>
      <c r="BO54" s="1158"/>
      <c r="BP54" s="1158"/>
      <c r="BQ54" s="1158"/>
      <c r="BR54" s="1158"/>
      <c r="BS54" s="1158"/>
      <c r="BT54" s="1158"/>
      <c r="BU54" s="1159"/>
      <c r="BV54" s="1160"/>
      <c r="BW54" s="1160"/>
      <c r="BX54" s="1160"/>
      <c r="BY54" s="1165"/>
      <c r="BZ54" s="1165"/>
      <c r="CA54" s="1165"/>
      <c r="CB54" s="1165"/>
      <c r="CC54" s="1165"/>
      <c r="CD54" s="1165"/>
      <c r="CE54" s="1165"/>
      <c r="CF54" s="1165"/>
      <c r="CG54" s="1165"/>
      <c r="CH54" s="1165"/>
      <c r="CI54" s="1165"/>
      <c r="CJ54" s="1165"/>
      <c r="CK54" s="1165"/>
      <c r="CL54" s="1165"/>
      <c r="CM54" s="1165"/>
      <c r="CN54" s="1165"/>
      <c r="CO54" s="1165"/>
      <c r="CP54" s="1165"/>
      <c r="CQ54" s="1165"/>
    </row>
    <row r="55" spans="3:95" ht="21" customHeight="1" x14ac:dyDescent="0.15">
      <c r="C55" s="1099" t="s">
        <v>444</v>
      </c>
      <c r="D55" s="1099"/>
      <c r="E55" s="1099"/>
      <c r="F55" s="1099"/>
      <c r="G55" s="1099"/>
      <c r="H55" s="1099"/>
      <c r="I55" s="1099"/>
      <c r="J55" s="1099"/>
      <c r="K55" s="1099"/>
      <c r="L55" s="1099"/>
      <c r="M55" s="1099"/>
      <c r="N55" s="1099"/>
      <c r="O55" s="1099"/>
      <c r="P55" s="1099"/>
      <c r="Q55" s="1099"/>
      <c r="R55" s="1099"/>
      <c r="S55" s="1099"/>
      <c r="T55" s="1099"/>
      <c r="U55" s="1099"/>
      <c r="V55" s="1099"/>
      <c r="W55" s="1099"/>
      <c r="X55" s="1099"/>
      <c r="Y55" s="1099"/>
      <c r="Z55" s="1099"/>
      <c r="AA55" s="1099"/>
      <c r="AB55" s="1099"/>
      <c r="AC55" s="1099"/>
      <c r="AD55" s="1099"/>
      <c r="AE55" s="1099"/>
      <c r="AF55" s="1099"/>
      <c r="AG55" s="1099"/>
      <c r="AH55" s="1099"/>
      <c r="AI55" s="1099"/>
      <c r="AJ55" s="1099"/>
      <c r="AK55" s="1099"/>
      <c r="AL55" s="1099"/>
      <c r="AM55" s="1099"/>
      <c r="BG55" s="822"/>
      <c r="BH55" s="822"/>
      <c r="BI55" s="822"/>
      <c r="BJ55" s="1158"/>
      <c r="BK55" s="1158"/>
      <c r="BL55" s="1158"/>
      <c r="BM55" s="1158"/>
      <c r="BN55" s="1158"/>
      <c r="BO55" s="1158"/>
      <c r="BP55" s="1158"/>
      <c r="BQ55" s="1158"/>
      <c r="BR55" s="1158"/>
      <c r="BS55" s="1158"/>
      <c r="BT55" s="1158"/>
      <c r="BU55" s="1159"/>
      <c r="BV55" s="1160"/>
      <c r="BW55" s="1160"/>
      <c r="BX55" s="1160"/>
      <c r="BY55" s="1165"/>
      <c r="BZ55" s="1165"/>
      <c r="CA55" s="1165"/>
      <c r="CB55" s="1165"/>
      <c r="CC55" s="1165"/>
      <c r="CD55" s="1165"/>
      <c r="CE55" s="1165"/>
      <c r="CF55" s="1165"/>
      <c r="CG55" s="1165"/>
      <c r="CH55" s="1165"/>
      <c r="CI55" s="1165"/>
      <c r="CJ55" s="1165"/>
      <c r="CK55" s="1165"/>
      <c r="CL55" s="1165"/>
      <c r="CM55" s="1165"/>
      <c r="CN55" s="1165"/>
      <c r="CO55" s="1165"/>
      <c r="CP55" s="1165"/>
      <c r="CQ55" s="1165"/>
    </row>
    <row r="56" spans="3:95" ht="21" customHeight="1" thickBot="1" x14ac:dyDescent="0.2">
      <c r="C56" s="1099"/>
      <c r="D56" s="1099"/>
      <c r="E56" s="1099"/>
      <c r="F56" s="1099"/>
      <c r="G56" s="1099"/>
      <c r="H56" s="1099"/>
      <c r="I56" s="1099"/>
      <c r="J56" s="1099"/>
      <c r="K56" s="1099"/>
      <c r="L56" s="1099"/>
      <c r="M56" s="1099"/>
      <c r="N56" s="1099"/>
      <c r="O56" s="1099"/>
      <c r="P56" s="1099"/>
      <c r="Q56" s="1099"/>
      <c r="R56" s="1099"/>
      <c r="S56" s="1099"/>
      <c r="T56" s="1099"/>
      <c r="U56" s="1099"/>
      <c r="V56" s="1099"/>
      <c r="W56" s="1099"/>
      <c r="X56" s="1099"/>
      <c r="Y56" s="1099"/>
      <c r="Z56" s="1099"/>
      <c r="AA56" s="1099"/>
      <c r="AB56" s="1099"/>
      <c r="AC56" s="1099"/>
      <c r="AD56" s="1099"/>
      <c r="AE56" s="1099"/>
      <c r="AF56" s="1099"/>
      <c r="AG56" s="1099"/>
      <c r="AH56" s="1099"/>
      <c r="AI56" s="1099"/>
      <c r="AJ56" s="1099"/>
      <c r="AK56" s="1099"/>
      <c r="AL56" s="1099"/>
      <c r="AM56" s="1099"/>
      <c r="BG56" s="822"/>
      <c r="BH56" s="822"/>
      <c r="BI56" s="822"/>
      <c r="BJ56" s="1158"/>
      <c r="BK56" s="1158"/>
      <c r="BL56" s="1158"/>
      <c r="BM56" s="1158"/>
      <c r="BN56" s="1158"/>
      <c r="BO56" s="1158"/>
      <c r="BP56" s="1158"/>
      <c r="BQ56" s="1158"/>
      <c r="BR56" s="1158"/>
      <c r="BS56" s="1158"/>
      <c r="BT56" s="1158"/>
      <c r="BU56" s="1159"/>
      <c r="BV56" s="1160"/>
      <c r="BW56" s="1160"/>
      <c r="BX56" s="1160"/>
      <c r="BY56" s="1165"/>
      <c r="BZ56" s="1165"/>
      <c r="CA56" s="1165"/>
      <c r="CB56" s="1165"/>
      <c r="CC56" s="1165"/>
      <c r="CD56" s="1165"/>
      <c r="CE56" s="1165"/>
      <c r="CF56" s="1165"/>
      <c r="CG56" s="1165"/>
      <c r="CH56" s="1165"/>
      <c r="CI56" s="1165"/>
      <c r="CJ56" s="1165"/>
      <c r="CK56" s="1165"/>
      <c r="CL56" s="1165"/>
      <c r="CM56" s="1165"/>
      <c r="CN56" s="1165"/>
      <c r="CO56" s="1165"/>
      <c r="CP56" s="1165"/>
      <c r="CQ56" s="1165"/>
    </row>
    <row r="57" spans="3:95" ht="21" customHeight="1" x14ac:dyDescent="0.15">
      <c r="C57" s="1127" t="s">
        <v>452</v>
      </c>
      <c r="D57" s="1101"/>
      <c r="E57" s="1101"/>
      <c r="F57" s="1101"/>
      <c r="G57" s="1101"/>
      <c r="H57" s="1101"/>
      <c r="I57" s="1101"/>
      <c r="J57" s="1101"/>
      <c r="K57" s="1101"/>
      <c r="L57" s="1101"/>
      <c r="M57" s="1101"/>
      <c r="N57" s="1101"/>
      <c r="O57" s="1101"/>
      <c r="P57" s="1101"/>
      <c r="Q57" s="1101"/>
      <c r="R57" s="1101"/>
      <c r="S57" s="1101"/>
      <c r="T57" s="1102"/>
      <c r="U57" s="1109"/>
      <c r="V57" s="1110"/>
      <c r="W57" s="1110"/>
      <c r="X57" s="1111"/>
      <c r="Y57" s="1128" t="s">
        <v>453</v>
      </c>
      <c r="Z57" s="1129"/>
      <c r="AA57" s="1129"/>
      <c r="AB57" s="1129"/>
      <c r="AC57" s="1129"/>
      <c r="AD57" s="1129"/>
      <c r="AE57" s="1129"/>
      <c r="AF57" s="1129"/>
      <c r="AG57" s="1129"/>
      <c r="AH57" s="1129"/>
      <c r="AI57" s="1129"/>
      <c r="AJ57" s="1129"/>
      <c r="AK57" s="1129"/>
      <c r="AL57" s="1129"/>
      <c r="AM57" s="1116"/>
      <c r="BG57" s="822"/>
      <c r="BH57" s="822"/>
      <c r="BI57" s="822"/>
      <c r="BJ57" s="1158"/>
      <c r="BK57" s="1158"/>
      <c r="BL57" s="1158"/>
      <c r="BM57" s="1158"/>
      <c r="BN57" s="1158"/>
      <c r="BO57" s="1158"/>
      <c r="BP57" s="1158"/>
      <c r="BQ57" s="1158"/>
      <c r="BR57" s="1158"/>
      <c r="BS57" s="1158"/>
      <c r="BT57" s="1158"/>
      <c r="BU57" s="1159"/>
      <c r="BV57" s="1160"/>
      <c r="BW57" s="1160"/>
      <c r="BX57" s="1160"/>
      <c r="BY57" s="1165"/>
      <c r="BZ57" s="1165"/>
      <c r="CA57" s="1165"/>
      <c r="CB57" s="1165"/>
      <c r="CC57" s="1165"/>
      <c r="CD57" s="1165"/>
      <c r="CE57" s="1165"/>
      <c r="CF57" s="1165"/>
      <c r="CG57" s="1165"/>
      <c r="CH57" s="1165"/>
      <c r="CI57" s="1165"/>
      <c r="CJ57" s="1165"/>
      <c r="CK57" s="1165"/>
      <c r="CL57" s="1165"/>
      <c r="CM57" s="1165"/>
      <c r="CN57" s="1165"/>
      <c r="CO57" s="1165"/>
      <c r="CP57" s="1165"/>
      <c r="CQ57" s="1165"/>
    </row>
    <row r="58" spans="3:95" ht="6" customHeight="1" x14ac:dyDescent="0.15">
      <c r="C58" s="1103"/>
      <c r="D58" s="1104"/>
      <c r="E58" s="1104"/>
      <c r="F58" s="1104"/>
      <c r="G58" s="1104"/>
      <c r="H58" s="1104"/>
      <c r="I58" s="1104"/>
      <c r="J58" s="1104"/>
      <c r="K58" s="1104"/>
      <c r="L58" s="1104"/>
      <c r="M58" s="1104"/>
      <c r="N58" s="1104"/>
      <c r="O58" s="1104"/>
      <c r="P58" s="1104"/>
      <c r="Q58" s="1104"/>
      <c r="R58" s="1104"/>
      <c r="S58" s="1104"/>
      <c r="T58" s="1105"/>
      <c r="U58" s="1112"/>
      <c r="V58" s="1068"/>
      <c r="W58" s="1068"/>
      <c r="X58" s="1113"/>
      <c r="Y58" s="1130"/>
      <c r="Z58" s="1131"/>
      <c r="AA58" s="1131"/>
      <c r="AB58" s="1131"/>
      <c r="AC58" s="1131"/>
      <c r="AD58" s="1131"/>
      <c r="AE58" s="1131"/>
      <c r="AF58" s="1131"/>
      <c r="AG58" s="1131"/>
      <c r="AH58" s="1131"/>
      <c r="AI58" s="1131"/>
      <c r="AJ58" s="1131"/>
      <c r="AK58" s="1131"/>
      <c r="AL58" s="1131"/>
      <c r="AM58" s="1132"/>
    </row>
    <row r="59" spans="3:95" ht="15.75" customHeight="1" x14ac:dyDescent="0.15">
      <c r="C59" s="1103"/>
      <c r="D59" s="1104"/>
      <c r="E59" s="1104"/>
      <c r="F59" s="1104"/>
      <c r="G59" s="1104"/>
      <c r="H59" s="1104"/>
      <c r="I59" s="1104"/>
      <c r="J59" s="1104"/>
      <c r="K59" s="1104"/>
      <c r="L59" s="1104"/>
      <c r="M59" s="1104"/>
      <c r="N59" s="1104"/>
      <c r="O59" s="1104"/>
      <c r="P59" s="1104"/>
      <c r="Q59" s="1104"/>
      <c r="R59" s="1104"/>
      <c r="S59" s="1104"/>
      <c r="T59" s="1105"/>
      <c r="U59" s="1118"/>
      <c r="V59" s="1119"/>
      <c r="W59" s="1119"/>
      <c r="X59" s="1120"/>
      <c r="Y59" s="1133" t="s">
        <v>455</v>
      </c>
      <c r="Z59" s="1134"/>
      <c r="AA59" s="1134"/>
      <c r="AB59" s="1134"/>
      <c r="AC59" s="1134"/>
      <c r="AD59" s="1134"/>
      <c r="AE59" s="1134"/>
      <c r="AF59" s="1134"/>
      <c r="AG59" s="1134"/>
      <c r="AH59" s="1134"/>
      <c r="AI59" s="1134"/>
      <c r="AJ59" s="1134"/>
      <c r="AK59" s="1134"/>
      <c r="AL59" s="1134"/>
      <c r="AM59" s="1135"/>
    </row>
    <row r="60" spans="3:95" ht="21" customHeight="1" thickBot="1" x14ac:dyDescent="0.2">
      <c r="C60" s="1106"/>
      <c r="D60" s="1107"/>
      <c r="E60" s="1107"/>
      <c r="F60" s="1107"/>
      <c r="G60" s="1107"/>
      <c r="H60" s="1107"/>
      <c r="I60" s="1107"/>
      <c r="J60" s="1107"/>
      <c r="K60" s="1107"/>
      <c r="L60" s="1107"/>
      <c r="M60" s="1107"/>
      <c r="N60" s="1107"/>
      <c r="O60" s="1107"/>
      <c r="P60" s="1107"/>
      <c r="Q60" s="1107"/>
      <c r="R60" s="1107"/>
      <c r="S60" s="1107"/>
      <c r="T60" s="1108"/>
      <c r="U60" s="1121"/>
      <c r="V60" s="1122"/>
      <c r="W60" s="1122"/>
      <c r="X60" s="1123"/>
      <c r="Y60" s="1136"/>
      <c r="Z60" s="1137"/>
      <c r="AA60" s="1137"/>
      <c r="AB60" s="1137"/>
      <c r="AC60" s="1137"/>
      <c r="AD60" s="1137"/>
      <c r="AE60" s="1137"/>
      <c r="AF60" s="1137"/>
      <c r="AG60" s="1137"/>
      <c r="AH60" s="1137"/>
      <c r="AI60" s="1137"/>
      <c r="AJ60" s="1137"/>
      <c r="AK60" s="1137"/>
      <c r="AL60" s="1137"/>
      <c r="AM60" s="1138"/>
    </row>
    <row r="61" spans="3:95" ht="13.5" x14ac:dyDescent="0.15">
      <c r="C61" s="1099" t="s">
        <v>454</v>
      </c>
      <c r="D61" s="1099"/>
      <c r="E61" s="1099"/>
      <c r="F61" s="1099"/>
      <c r="G61" s="1099"/>
      <c r="H61" s="1099"/>
      <c r="I61" s="1099"/>
      <c r="J61" s="1099"/>
      <c r="K61" s="1099"/>
      <c r="L61" s="1099"/>
      <c r="M61" s="1099"/>
      <c r="N61" s="1099"/>
      <c r="O61" s="1099"/>
      <c r="P61" s="1099"/>
      <c r="Q61" s="1099"/>
      <c r="R61" s="1099"/>
      <c r="S61" s="1099"/>
      <c r="T61" s="1099"/>
      <c r="U61" s="1099"/>
      <c r="V61" s="1099"/>
      <c r="W61" s="1099"/>
      <c r="X61" s="1099"/>
      <c r="Y61" s="1099"/>
      <c r="Z61" s="1099"/>
      <c r="AA61" s="1099"/>
      <c r="AB61" s="1099"/>
      <c r="AC61" s="1099"/>
      <c r="AD61" s="1099"/>
      <c r="AE61" s="1099"/>
      <c r="AF61" s="1099"/>
      <c r="AG61" s="1099"/>
      <c r="AH61" s="1099"/>
      <c r="AI61" s="1099"/>
      <c r="AJ61" s="1099"/>
      <c r="AK61" s="1099"/>
      <c r="AL61" s="1099"/>
      <c r="AM61" s="1099"/>
      <c r="AN61" s="32"/>
    </row>
    <row r="62" spans="3:95" ht="13.5" x14ac:dyDescent="0.15">
      <c r="C62" s="1099"/>
      <c r="D62" s="1099"/>
      <c r="E62" s="1099"/>
      <c r="F62" s="1099"/>
      <c r="G62" s="1099"/>
      <c r="H62" s="1099"/>
      <c r="I62" s="1099"/>
      <c r="J62" s="1099"/>
      <c r="K62" s="1099"/>
      <c r="L62" s="1099"/>
      <c r="M62" s="1099"/>
      <c r="N62" s="1099"/>
      <c r="O62" s="1099"/>
      <c r="P62" s="1099"/>
      <c r="Q62" s="1099"/>
      <c r="R62" s="1099"/>
      <c r="S62" s="1099"/>
      <c r="T62" s="1099"/>
      <c r="U62" s="1099"/>
      <c r="V62" s="1099"/>
      <c r="W62" s="1099"/>
      <c r="X62" s="1099"/>
      <c r="Y62" s="1099"/>
      <c r="Z62" s="1099"/>
      <c r="AA62" s="1099"/>
      <c r="AB62" s="1099"/>
      <c r="AC62" s="1099"/>
      <c r="AD62" s="1099"/>
      <c r="AE62" s="1099"/>
      <c r="AF62" s="1099"/>
      <c r="AG62" s="1099"/>
      <c r="AH62" s="1099"/>
      <c r="AI62" s="1099"/>
      <c r="AJ62" s="1099"/>
      <c r="AK62" s="1099"/>
      <c r="AL62" s="1099"/>
      <c r="AM62" s="1099"/>
      <c r="AN62" s="32"/>
    </row>
    <row r="63" spans="3:95" ht="21" customHeight="1" x14ac:dyDescent="0.15">
      <c r="C63" s="1099"/>
      <c r="D63" s="1099"/>
      <c r="E63" s="1099"/>
      <c r="F63" s="1099"/>
      <c r="G63" s="1099"/>
      <c r="H63" s="1099"/>
      <c r="I63" s="1099"/>
      <c r="J63" s="1099"/>
      <c r="K63" s="1099"/>
      <c r="L63" s="1099"/>
      <c r="M63" s="1099"/>
      <c r="N63" s="1099"/>
      <c r="O63" s="1099"/>
      <c r="P63" s="1099"/>
      <c r="Q63" s="1099"/>
      <c r="R63" s="1099"/>
      <c r="S63" s="1099"/>
      <c r="T63" s="1099"/>
      <c r="U63" s="1099"/>
      <c r="V63" s="1099"/>
      <c r="W63" s="1099"/>
      <c r="X63" s="1099"/>
      <c r="Y63" s="1099"/>
      <c r="Z63" s="1099"/>
      <c r="AA63" s="1099"/>
      <c r="AB63" s="1099"/>
      <c r="AC63" s="1099"/>
      <c r="AD63" s="1099"/>
      <c r="AE63" s="1099"/>
      <c r="AF63" s="1099"/>
      <c r="AG63" s="1099"/>
      <c r="AH63" s="1099"/>
      <c r="AI63" s="1099"/>
      <c r="AJ63" s="1099"/>
      <c r="AK63" s="1099"/>
      <c r="AL63" s="1099"/>
      <c r="AM63" s="1099"/>
      <c r="AN63" s="32"/>
    </row>
    <row r="64" spans="3:95" ht="21" customHeight="1" x14ac:dyDescent="0.15">
      <c r="C64" s="1094"/>
      <c r="D64" s="1094"/>
      <c r="E64" s="1095"/>
      <c r="F64" s="1095"/>
      <c r="G64" s="1095"/>
      <c r="H64" s="1095"/>
      <c r="I64" s="1095"/>
      <c r="J64" s="1095"/>
      <c r="K64" s="1095"/>
      <c r="L64" s="1095"/>
      <c r="M64" s="1095"/>
      <c r="N64" s="1095"/>
      <c r="O64" s="1095"/>
      <c r="P64" s="1095"/>
      <c r="Q64" s="1095"/>
      <c r="R64" s="1095"/>
      <c r="S64" s="1095"/>
      <c r="T64" s="1095"/>
      <c r="U64" s="1095"/>
      <c r="V64" s="1095"/>
      <c r="W64" s="1095"/>
      <c r="X64" s="1095"/>
      <c r="Y64" s="1095"/>
      <c r="Z64" s="1095"/>
      <c r="AA64" s="1095"/>
      <c r="AB64" s="1095"/>
      <c r="AC64" s="1095"/>
      <c r="AD64" s="1095"/>
      <c r="AE64" s="1095"/>
      <c r="AF64" s="1095"/>
      <c r="AG64" s="1095"/>
      <c r="AH64" s="1095"/>
      <c r="AI64" s="1095"/>
      <c r="AJ64" s="1095"/>
      <c r="AK64" s="1095"/>
      <c r="AL64" s="1095"/>
      <c r="AM64" s="1095"/>
      <c r="AN64" s="32"/>
    </row>
    <row r="65" spans="1:40" ht="21" customHeight="1" x14ac:dyDescent="0.15">
      <c r="C65" s="1094"/>
      <c r="D65" s="1094"/>
      <c r="E65" s="1098"/>
      <c r="F65" s="1098"/>
      <c r="G65" s="1098"/>
      <c r="H65" s="1098"/>
      <c r="I65" s="1098"/>
      <c r="J65" s="1098"/>
      <c r="K65" s="1098"/>
      <c r="L65" s="1098"/>
      <c r="M65" s="1098"/>
      <c r="N65" s="1098"/>
      <c r="O65" s="1098"/>
      <c r="P65" s="1098"/>
      <c r="Q65" s="1098"/>
      <c r="R65" s="1098"/>
      <c r="S65" s="1098"/>
      <c r="T65" s="1098"/>
      <c r="U65" s="1098"/>
      <c r="V65" s="1098"/>
      <c r="W65" s="1098"/>
      <c r="X65" s="1098"/>
      <c r="Y65" s="1098"/>
      <c r="Z65" s="1098"/>
      <c r="AA65" s="1098"/>
      <c r="AB65" s="1098"/>
      <c r="AC65" s="1098"/>
      <c r="AD65" s="1098"/>
      <c r="AE65" s="1098"/>
      <c r="AF65" s="1098"/>
      <c r="AG65" s="1098"/>
      <c r="AH65" s="1098"/>
      <c r="AI65" s="1098"/>
      <c r="AJ65" s="1098"/>
      <c r="AK65" s="1098"/>
      <c r="AL65" s="1098"/>
      <c r="AM65" s="1098"/>
      <c r="AN65" s="32"/>
    </row>
    <row r="66" spans="1:40" ht="21" customHeight="1" x14ac:dyDescent="0.15">
      <c r="C66" s="1094"/>
      <c r="D66" s="1094"/>
      <c r="E66" s="1095"/>
      <c r="F66" s="1095"/>
      <c r="G66" s="1095"/>
      <c r="H66" s="1095"/>
      <c r="I66" s="1095"/>
      <c r="J66" s="1095"/>
      <c r="K66" s="1095"/>
      <c r="L66" s="1095"/>
      <c r="M66" s="1095"/>
      <c r="N66" s="1095"/>
      <c r="O66" s="1095"/>
      <c r="P66" s="1095"/>
      <c r="Q66" s="1095"/>
      <c r="R66" s="1095"/>
      <c r="S66" s="1095"/>
      <c r="T66" s="1095"/>
      <c r="U66" s="1095"/>
      <c r="V66" s="1095"/>
      <c r="W66" s="1095"/>
      <c r="X66" s="1095"/>
      <c r="Y66" s="1095"/>
      <c r="Z66" s="1095"/>
      <c r="AA66" s="1095"/>
      <c r="AB66" s="1095"/>
      <c r="AC66" s="1095"/>
      <c r="AD66" s="1095"/>
      <c r="AE66" s="1095"/>
      <c r="AF66" s="1095"/>
      <c r="AG66" s="1095"/>
      <c r="AH66" s="1095"/>
      <c r="AI66" s="1095"/>
      <c r="AJ66" s="1095"/>
      <c r="AK66" s="1095"/>
      <c r="AL66" s="1095"/>
      <c r="AM66" s="1095"/>
      <c r="AN66" s="32"/>
    </row>
    <row r="70" spans="1:40" ht="21" customHeight="1" x14ac:dyDescent="0.15">
      <c r="A70" s="176"/>
    </row>
    <row r="75" spans="1:40" ht="21" customHeight="1" x14ac:dyDescent="0.15">
      <c r="A75" s="177"/>
    </row>
  </sheetData>
  <sheetProtection sheet="1" selectLockedCells="1"/>
  <mergeCells count="114">
    <mergeCell ref="C65:D65"/>
    <mergeCell ref="E65:AM65"/>
    <mergeCell ref="C66:D66"/>
    <mergeCell ref="E66:AM66"/>
    <mergeCell ref="C61:AM63"/>
    <mergeCell ref="C64:D64"/>
    <mergeCell ref="E64:AM64"/>
    <mergeCell ref="BU55:BX55"/>
    <mergeCell ref="BY55:CQ55"/>
    <mergeCell ref="BU56:BX56"/>
    <mergeCell ref="BY56:CQ56"/>
    <mergeCell ref="BU57:BX57"/>
    <mergeCell ref="BY57:CQ57"/>
    <mergeCell ref="BG52:BI57"/>
    <mergeCell ref="BJ52:BT53"/>
    <mergeCell ref="BU52:CQ53"/>
    <mergeCell ref="BJ54:BT57"/>
    <mergeCell ref="BY47:CA48"/>
    <mergeCell ref="CB47:CC48"/>
    <mergeCell ref="CD47:CE48"/>
    <mergeCell ref="CF47:CG48"/>
    <mergeCell ref="CH47:CI48"/>
    <mergeCell ref="CJ47:CK48"/>
    <mergeCell ref="CL47:CM48"/>
    <mergeCell ref="CN47:CQ48"/>
    <mergeCell ref="BU54:BX54"/>
    <mergeCell ref="BY54:CQ54"/>
    <mergeCell ref="BG45:BI51"/>
    <mergeCell ref="BJ45:BT46"/>
    <mergeCell ref="BU45:BW46"/>
    <mergeCell ref="BX45:BY46"/>
    <mergeCell ref="BZ45:CA46"/>
    <mergeCell ref="CB45:CC46"/>
    <mergeCell ref="CD45:CE46"/>
    <mergeCell ref="CF45:CG46"/>
    <mergeCell ref="CH45:CI46"/>
    <mergeCell ref="BJ49:BT51"/>
    <mergeCell ref="BU49:BX49"/>
    <mergeCell ref="BY49:CQ49"/>
    <mergeCell ref="BU50:BX50"/>
    <mergeCell ref="BY50:CQ50"/>
    <mergeCell ref="BU51:BX51"/>
    <mergeCell ref="BY51:CB51"/>
    <mergeCell ref="CC51:CN51"/>
    <mergeCell ref="CO51:CQ51"/>
    <mergeCell ref="CJ45:CJ46"/>
    <mergeCell ref="CK45:CL46"/>
    <mergeCell ref="CM45:CO46"/>
    <mergeCell ref="CP45:CQ46"/>
    <mergeCell ref="BJ47:BT48"/>
    <mergeCell ref="BU47:BX48"/>
    <mergeCell ref="BU43:CQ44"/>
    <mergeCell ref="C34:AM34"/>
    <mergeCell ref="AE36:AM36"/>
    <mergeCell ref="U37:X38"/>
    <mergeCell ref="Y37:AM38"/>
    <mergeCell ref="U39:X40"/>
    <mergeCell ref="Y39:AM40"/>
    <mergeCell ref="U41:X42"/>
    <mergeCell ref="Y41:AM42"/>
    <mergeCell ref="U25:X26"/>
    <mergeCell ref="Y25:AM26"/>
    <mergeCell ref="U27:X28"/>
    <mergeCell ref="Y27:AM28"/>
    <mergeCell ref="C23:AM24"/>
    <mergeCell ref="E32:AM32"/>
    <mergeCell ref="C32:D32"/>
    <mergeCell ref="C25:T28"/>
    <mergeCell ref="BG43:BT44"/>
    <mergeCell ref="C2:AM2"/>
    <mergeCell ref="AE4:AM4"/>
    <mergeCell ref="C5:T10"/>
    <mergeCell ref="U5:X6"/>
    <mergeCell ref="Y5:AM6"/>
    <mergeCell ref="Y7:AM8"/>
    <mergeCell ref="Y9:AM10"/>
    <mergeCell ref="U7:X8"/>
    <mergeCell ref="U9:X10"/>
    <mergeCell ref="E11:AM11"/>
    <mergeCell ref="C29:AM31"/>
    <mergeCell ref="C37:T42"/>
    <mergeCell ref="E43:AM43"/>
    <mergeCell ref="C44:D44"/>
    <mergeCell ref="E44:AM44"/>
    <mergeCell ref="C45:T48"/>
    <mergeCell ref="U45:X46"/>
    <mergeCell ref="Y45:AM46"/>
    <mergeCell ref="U47:X48"/>
    <mergeCell ref="Y47:AM48"/>
    <mergeCell ref="U13:X14"/>
    <mergeCell ref="Y13:AM14"/>
    <mergeCell ref="U15:X16"/>
    <mergeCell ref="Y15:AM16"/>
    <mergeCell ref="C13:T16"/>
    <mergeCell ref="C19:T22"/>
    <mergeCell ref="U19:X20"/>
    <mergeCell ref="Y19:AM20"/>
    <mergeCell ref="U21:X22"/>
    <mergeCell ref="Y21:AM22"/>
    <mergeCell ref="C17:AM18"/>
    <mergeCell ref="C12:D12"/>
    <mergeCell ref="E12:AM12"/>
    <mergeCell ref="C49:AM50"/>
    <mergeCell ref="C51:T54"/>
    <mergeCell ref="U51:X52"/>
    <mergeCell ref="Y51:AM52"/>
    <mergeCell ref="U53:X54"/>
    <mergeCell ref="Y53:AM54"/>
    <mergeCell ref="C55:AM56"/>
    <mergeCell ref="C57:T60"/>
    <mergeCell ref="U57:X58"/>
    <mergeCell ref="Y57:AM58"/>
    <mergeCell ref="U59:X60"/>
    <mergeCell ref="Y59:AM60"/>
  </mergeCells>
  <phoneticPr fontId="2"/>
  <conditionalFormatting sqref="C1:AM4 BG43:CQ57 Y7 Y9 C32:AM32 C5 U5:AM6 C73:AM65495">
    <cfRule type="expression" dxfId="57" priority="81" stopIfTrue="1">
      <formula>$A1="不要"</formula>
    </cfRule>
  </conditionalFormatting>
  <conditionalFormatting sqref="A1:A1048576">
    <cfRule type="expression" dxfId="56" priority="80" stopIfTrue="1">
      <formula>$A1="未入力"</formula>
    </cfRule>
  </conditionalFormatting>
  <conditionalFormatting sqref="A1:XFD4 AN29:IV30 AN7:IV13 Y7 Y9 A32:XFD32 A5:C5 U5:XFD6 AN14:XFD28 A6:B31 AN31:XFD31 AO33:IV72 A33:A72 A73:IV73">
    <cfRule type="expression" dxfId="55" priority="79" stopIfTrue="1">
      <formula>$A1="○"</formula>
    </cfRule>
  </conditionalFormatting>
  <conditionalFormatting sqref="C12:AM12 C13 Y13 Y15 Y19 Y21 Y25 Y27">
    <cfRule type="expression" dxfId="54" priority="82" stopIfTrue="1">
      <formula>$A29="不要"</formula>
    </cfRule>
  </conditionalFormatting>
  <conditionalFormatting sqref="C12:AM12 C13 Y13 Y15 Y19 Y21 Y25 Y27">
    <cfRule type="expression" dxfId="53" priority="83" stopIfTrue="1">
      <formula>$A29="○"</formula>
    </cfRule>
  </conditionalFormatting>
  <conditionalFormatting sqref="C67:AM72">
    <cfRule type="expression" dxfId="52" priority="76" stopIfTrue="1">
      <formula>$A67="不要"</formula>
    </cfRule>
  </conditionalFormatting>
  <conditionalFormatting sqref="B67:AN72">
    <cfRule type="expression" dxfId="51" priority="75" stopIfTrue="1">
      <formula>$A67="○"</formula>
    </cfRule>
  </conditionalFormatting>
  <conditionalFormatting sqref="C65:AM66">
    <cfRule type="expression" dxfId="50" priority="66" stopIfTrue="1">
      <formula>$A65="不要"</formula>
    </cfRule>
  </conditionalFormatting>
  <conditionalFormatting sqref="B65:AN66">
    <cfRule type="expression" dxfId="49" priority="65" stopIfTrue="1">
      <formula>$A65="○"</formula>
    </cfRule>
  </conditionalFormatting>
  <conditionalFormatting sqref="U9:X10">
    <cfRule type="expression" dxfId="48" priority="56" stopIfTrue="1">
      <formula>$A9="不要"</formula>
    </cfRule>
  </conditionalFormatting>
  <conditionalFormatting sqref="U9:X10">
    <cfRule type="expression" dxfId="47" priority="55" stopIfTrue="1">
      <formula>$A9="○"</formula>
    </cfRule>
  </conditionalFormatting>
  <conditionalFormatting sqref="U7:X8">
    <cfRule type="expression" dxfId="46" priority="54" stopIfTrue="1">
      <formula>$A7="不要"</formula>
    </cfRule>
  </conditionalFormatting>
  <conditionalFormatting sqref="U7:X8">
    <cfRule type="expression" dxfId="45" priority="53" stopIfTrue="1">
      <formula>$A7="○"</formula>
    </cfRule>
  </conditionalFormatting>
  <conditionalFormatting sqref="C19">
    <cfRule type="expression" dxfId="44" priority="51" stopIfTrue="1">
      <formula>$A36="不要"</formula>
    </cfRule>
  </conditionalFormatting>
  <conditionalFormatting sqref="C19">
    <cfRule type="expression" dxfId="43" priority="52" stopIfTrue="1">
      <formula>$A36="○"</formula>
    </cfRule>
  </conditionalFormatting>
  <conditionalFormatting sqref="C25">
    <cfRule type="expression" dxfId="42" priority="49" stopIfTrue="1">
      <formula>$A42="不要"</formula>
    </cfRule>
  </conditionalFormatting>
  <conditionalFormatting sqref="C25">
    <cfRule type="expression" dxfId="41" priority="50" stopIfTrue="1">
      <formula>$A42="○"</formula>
    </cfRule>
  </conditionalFormatting>
  <conditionalFormatting sqref="E11:AM11">
    <cfRule type="expression" dxfId="40" priority="734" stopIfTrue="1">
      <formula>#REF!="不要"</formula>
    </cfRule>
  </conditionalFormatting>
  <conditionalFormatting sqref="E11:AM11">
    <cfRule type="expression" dxfId="39" priority="738" stopIfTrue="1">
      <formula>#REF!="○"</formula>
    </cfRule>
  </conditionalFormatting>
  <conditionalFormatting sqref="C33:AM36 Y39 Y41 C64:AM64 C37 U37:AM38">
    <cfRule type="expression" dxfId="38" priority="34" stopIfTrue="1">
      <formula>$A33="不要"</formula>
    </cfRule>
  </conditionalFormatting>
  <conditionalFormatting sqref="B33:AN36 Y39 Y41 B64:AN64 B37:C37 U37:AN38 B38:B63 AN39:AN63">
    <cfRule type="expression" dxfId="37" priority="33" stopIfTrue="1">
      <formula>$A33="○"</formula>
    </cfRule>
  </conditionalFormatting>
  <conditionalFormatting sqref="C44:AM44 C45 Y45 Y47 Y51 Y53">
    <cfRule type="expression" dxfId="36" priority="35" stopIfTrue="1">
      <formula>$A61="不要"</formula>
    </cfRule>
  </conditionalFormatting>
  <conditionalFormatting sqref="C44:AM44 C45 Y45 Y47 Y51 Y53">
    <cfRule type="expression" dxfId="35" priority="36" stopIfTrue="1">
      <formula>$A61="○"</formula>
    </cfRule>
  </conditionalFormatting>
  <conditionalFormatting sqref="U41:X42">
    <cfRule type="expression" dxfId="34" priority="32" stopIfTrue="1">
      <formula>$A41="不要"</formula>
    </cfRule>
  </conditionalFormatting>
  <conditionalFormatting sqref="U41:X42">
    <cfRule type="expression" dxfId="33" priority="31" stopIfTrue="1">
      <formula>$A41="○"</formula>
    </cfRule>
  </conditionalFormatting>
  <conditionalFormatting sqref="U39:X40">
    <cfRule type="expression" dxfId="32" priority="30" stopIfTrue="1">
      <formula>$A39="不要"</formula>
    </cfRule>
  </conditionalFormatting>
  <conditionalFormatting sqref="U39:X40">
    <cfRule type="expression" dxfId="31" priority="29" stopIfTrue="1">
      <formula>$A39="○"</formula>
    </cfRule>
  </conditionalFormatting>
  <conditionalFormatting sqref="C51">
    <cfRule type="expression" dxfId="30" priority="27" stopIfTrue="1">
      <formula>$A68="不要"</formula>
    </cfRule>
  </conditionalFormatting>
  <conditionalFormatting sqref="C51">
    <cfRule type="expression" dxfId="29" priority="28" stopIfTrue="1">
      <formula>$A68="○"</formula>
    </cfRule>
  </conditionalFormatting>
  <conditionalFormatting sqref="U47:X48">
    <cfRule type="expression" dxfId="28" priority="24" stopIfTrue="1">
      <formula>$A47="不要"</formula>
    </cfRule>
  </conditionalFormatting>
  <conditionalFormatting sqref="U47:X48">
    <cfRule type="expression" dxfId="27" priority="23" stopIfTrue="1">
      <formula>$A47="○"</formula>
    </cfRule>
  </conditionalFormatting>
  <conditionalFormatting sqref="U51:X54">
    <cfRule type="expression" dxfId="26" priority="22" stopIfTrue="1">
      <formula>$A51="不要"</formula>
    </cfRule>
  </conditionalFormatting>
  <conditionalFormatting sqref="U51:X54">
    <cfRule type="expression" dxfId="25" priority="21" stopIfTrue="1">
      <formula>$A51="○"</formula>
    </cfRule>
  </conditionalFormatting>
  <conditionalFormatting sqref="U57:X60">
    <cfRule type="expression" dxfId="24" priority="19" stopIfTrue="1">
      <formula>$A57="○"</formula>
    </cfRule>
  </conditionalFormatting>
  <conditionalFormatting sqref="U57:X60">
    <cfRule type="expression" dxfId="23" priority="20" stopIfTrue="1">
      <formula>$A57="不要"</formula>
    </cfRule>
  </conditionalFormatting>
  <conditionalFormatting sqref="E43:AM43">
    <cfRule type="expression" dxfId="22" priority="37" stopIfTrue="1">
      <formula>#REF!="不要"</formula>
    </cfRule>
  </conditionalFormatting>
  <conditionalFormatting sqref="E43:AM43">
    <cfRule type="expression" dxfId="21" priority="38" stopIfTrue="1">
      <formula>#REF!="○"</formula>
    </cfRule>
  </conditionalFormatting>
  <conditionalFormatting sqref="Y57 Y59 C57">
    <cfRule type="expression" dxfId="20" priority="748" stopIfTrue="1">
      <formula>#REF!="不要"</formula>
    </cfRule>
  </conditionalFormatting>
  <conditionalFormatting sqref="Y57 Y59 C57">
    <cfRule type="expression" dxfId="19" priority="750" stopIfTrue="1">
      <formula>#REF!="○"</formula>
    </cfRule>
  </conditionalFormatting>
  <conditionalFormatting sqref="U13:X14">
    <cfRule type="expression" dxfId="16" priority="18">
      <formula>U13="○"</formula>
    </cfRule>
    <cfRule type="expression" dxfId="17" priority="17">
      <formula>U15="○"</formula>
    </cfRule>
    <cfRule type="expression" dxfId="15" priority="6">
      <formula>U9="○"</formula>
    </cfRule>
  </conditionalFormatting>
  <conditionalFormatting sqref="U15:X16">
    <cfRule type="expression" dxfId="13" priority="16">
      <formula>U13="○"</formula>
    </cfRule>
    <cfRule type="expression" dxfId="14" priority="15">
      <formula>U15="○"</formula>
    </cfRule>
    <cfRule type="expression" dxfId="12" priority="5">
      <formula>U9="○"</formula>
    </cfRule>
  </conditionalFormatting>
  <conditionalFormatting sqref="U19:X20">
    <cfRule type="expression" dxfId="10" priority="14">
      <formula>U19="○"</formula>
    </cfRule>
    <cfRule type="expression" dxfId="11" priority="11">
      <formula>U21="○"</formula>
    </cfRule>
    <cfRule type="expression" dxfId="9" priority="4">
      <formula>U9="○"</formula>
    </cfRule>
  </conditionalFormatting>
  <conditionalFormatting sqref="U21:X22">
    <cfRule type="expression" dxfId="7" priority="13">
      <formula>U19="○"</formula>
    </cfRule>
    <cfRule type="expression" dxfId="8" priority="12">
      <formula>U21="○"</formula>
    </cfRule>
    <cfRule type="expression" dxfId="6" priority="3">
      <formula>U9="○"</formula>
    </cfRule>
  </conditionalFormatting>
  <conditionalFormatting sqref="U25:X26">
    <cfRule type="expression" dxfId="4" priority="10">
      <formula>U25="○"</formula>
    </cfRule>
    <cfRule type="expression" dxfId="5" priority="7">
      <formula>U27="○"</formula>
    </cfRule>
    <cfRule type="expression" dxfId="3" priority="2">
      <formula>U9="○"</formula>
    </cfRule>
  </conditionalFormatting>
  <conditionalFormatting sqref="U27:X28">
    <cfRule type="expression" dxfId="1" priority="9">
      <formula>U25="○"</formula>
    </cfRule>
    <cfRule type="expression" dxfId="2" priority="8">
      <formula>U27="○"</formula>
    </cfRule>
    <cfRule type="expression" dxfId="0" priority="1">
      <formula>U9="○"</formula>
    </cfRule>
  </conditionalFormatting>
  <dataValidations count="8">
    <dataValidation imeMode="halfAlpha" allowBlank="1" showInputMessage="1" showErrorMessage="1" sqref="BY49:BY51 BY54:BY57"/>
    <dataValidation type="list" allowBlank="1" showInputMessage="1" showErrorMessage="1" sqref="BU49:BX51 BU54:BX57 U5:X10 U13:X16 U19:X22 U25:X28 U37:X42 U45:X48 U51:X54 U57:X60">
      <formula1>"○"</formula1>
    </dataValidation>
    <dataValidation type="list" allowBlank="1" showInputMessage="1" showErrorMessage="1" sqref="BU45:BW46 BY47:CA48">
      <formula1>"平成,昭和"</formula1>
    </dataValidation>
    <dataValidation type="whole" allowBlank="1" showInputMessage="1" showErrorMessage="1" sqref="BX45:BY46 CB47:CC48">
      <formula1>0</formula1>
      <formula2>99</formula2>
    </dataValidation>
    <dataValidation type="whole" allowBlank="1" showInputMessage="1" showErrorMessage="1" sqref="CB45:CC46 CF47:CG48">
      <formula1>1</formula1>
      <formula2>12</formula2>
    </dataValidation>
    <dataValidation type="whole" allowBlank="1" showInputMessage="1" showErrorMessage="1" sqref="CF45:CG46 CJ47:CK48">
      <formula1>1</formula1>
      <formula2>31</formula2>
    </dataValidation>
    <dataValidation type="whole" operator="lessThan" allowBlank="1" showInputMessage="1" showErrorMessage="1" sqref="CM45:CO46">
      <formula1>40</formula1>
    </dataValidation>
    <dataValidation imeMode="hiragana" allowBlank="1" showInputMessage="1" showErrorMessage="1" sqref="CC51:CN51"/>
  </dataValidations>
  <printOptions horizontalCentered="1"/>
  <pageMargins left="0.70866141732283472" right="0.70866141732283472" top="0.74803149606299213" bottom="0.74803149606299213" header="0.31496062992125984" footer="0.31496062992125984"/>
  <pageSetup paperSize="9" scale="88" orientation="portrait" r:id="rId1"/>
  <rowBreaks count="1" manualBreakCount="1">
    <brk id="32" min="1" max="39"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8" tint="0.79998168889431442"/>
  </sheetPr>
  <dimension ref="A1:BD122"/>
  <sheetViews>
    <sheetView showGridLines="0" view="pageBreakPreview" topLeftCell="A16" zoomScale="130" zoomScaleNormal="100" zoomScaleSheetLayoutView="130" workbookViewId="0">
      <selection activeCell="U7" sqref="U7:X8"/>
    </sheetView>
  </sheetViews>
  <sheetFormatPr defaultColWidth="2.25" defaultRowHeight="21" customHeight="1" x14ac:dyDescent="0.15"/>
  <cols>
    <col min="1" max="1" width="8.5" style="58" bestFit="1" customWidth="1"/>
    <col min="2" max="2" width="2.25" style="17"/>
    <col min="3" max="3" width="3" style="17" bestFit="1" customWidth="1"/>
    <col min="4" max="16384" width="2.25" style="17"/>
  </cols>
  <sheetData>
    <row r="1" spans="1:56" ht="21" customHeight="1" x14ac:dyDescent="0.15">
      <c r="A1" s="180" t="str">
        <f>IF(発注者入力シート!$H$16="","",IF(COUNTIF(A4:A41,"未入力")&gt;=1,"未入力あり",""))</f>
        <v>未入力あり</v>
      </c>
      <c r="AN1" s="31" t="s">
        <v>421</v>
      </c>
      <c r="AO1" s="21"/>
      <c r="AP1" s="35" t="s">
        <v>440</v>
      </c>
      <c r="AQ1" s="35"/>
      <c r="AR1" s="35"/>
      <c r="AS1" s="35"/>
      <c r="AT1" s="35"/>
      <c r="AU1" s="35"/>
      <c r="AV1" s="35"/>
      <c r="AW1" s="35"/>
      <c r="AX1" s="35"/>
      <c r="AY1" s="35"/>
      <c r="AZ1" s="21"/>
      <c r="BA1" s="35"/>
      <c r="BB1" s="35"/>
      <c r="BC1" s="35"/>
      <c r="BD1" s="35"/>
    </row>
    <row r="2" spans="1:56" ht="21" customHeight="1" x14ac:dyDescent="0.15">
      <c r="C2" s="786" t="s">
        <v>11</v>
      </c>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O2" s="21"/>
      <c r="AP2" s="35"/>
      <c r="AQ2" s="35"/>
      <c r="AR2" s="35"/>
      <c r="AS2" s="35"/>
      <c r="AT2" s="35"/>
      <c r="AU2" s="35"/>
      <c r="AV2" s="35"/>
      <c r="AW2" s="35"/>
      <c r="AX2" s="35"/>
      <c r="AY2" s="35"/>
      <c r="AZ2" s="21"/>
      <c r="BA2" s="35"/>
      <c r="BB2" s="35"/>
      <c r="BC2" s="35"/>
      <c r="BD2" s="35"/>
    </row>
    <row r="3" spans="1:56" ht="21" customHeight="1" x14ac:dyDescent="0.15">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row>
    <row r="4" spans="1:56" s="21" customFormat="1" ht="21" customHeight="1" thickBot="1" x14ac:dyDescent="0.2">
      <c r="A4" s="177" t="str">
        <f>IF(事前入力シート!$I$4="特定共同企業体",IF(AE4&lt;&gt;"","○","未入力"),"")</f>
        <v/>
      </c>
      <c r="AC4" s="156"/>
      <c r="AD4" s="171" t="str">
        <f>IF(事前入力シート!$I$4="特定共同企業体","代表構成員","")</f>
        <v/>
      </c>
      <c r="AE4" s="663" t="str">
        <f>IF(事前入力シート!$I$4="特定共同企業体",事前入力シート!$I$14,"")</f>
        <v/>
      </c>
      <c r="AF4" s="663"/>
      <c r="AG4" s="663"/>
      <c r="AH4" s="663"/>
      <c r="AI4" s="663"/>
      <c r="AJ4" s="663"/>
      <c r="AK4" s="663"/>
      <c r="AL4" s="663"/>
      <c r="AM4" s="663"/>
    </row>
    <row r="5" spans="1:56" ht="21" customHeight="1" x14ac:dyDescent="0.15">
      <c r="A5" s="177" t="str">
        <f>IF(OR(U5="○",U7="○"),"○","未入力")</f>
        <v>未入力</v>
      </c>
      <c r="C5" s="1188" t="s">
        <v>21</v>
      </c>
      <c r="D5" s="1189"/>
      <c r="E5" s="1194" t="s">
        <v>146</v>
      </c>
      <c r="F5" s="1194"/>
      <c r="G5" s="1194"/>
      <c r="H5" s="1194"/>
      <c r="I5" s="1194"/>
      <c r="J5" s="1194"/>
      <c r="K5" s="1194"/>
      <c r="L5" s="1194"/>
      <c r="M5" s="1194"/>
      <c r="N5" s="1194"/>
      <c r="O5" s="1194"/>
      <c r="P5" s="1194"/>
      <c r="Q5" s="1194"/>
      <c r="R5" s="1194"/>
      <c r="S5" s="1194"/>
      <c r="T5" s="1195"/>
      <c r="U5" s="672"/>
      <c r="V5" s="673"/>
      <c r="W5" s="673"/>
      <c r="X5" s="674"/>
      <c r="Y5" s="771" t="s">
        <v>149</v>
      </c>
      <c r="Z5" s="768"/>
      <c r="AA5" s="768"/>
      <c r="AB5" s="768"/>
      <c r="AC5" s="768"/>
      <c r="AD5" s="768"/>
      <c r="AE5" s="768"/>
      <c r="AF5" s="768"/>
      <c r="AG5" s="768"/>
      <c r="AH5" s="768"/>
      <c r="AI5" s="768"/>
      <c r="AJ5" s="768"/>
      <c r="AK5" s="768"/>
      <c r="AL5" s="768"/>
      <c r="AM5" s="768"/>
    </row>
    <row r="6" spans="1:56" ht="21" customHeight="1" x14ac:dyDescent="0.15">
      <c r="C6" s="1190"/>
      <c r="D6" s="1191"/>
      <c r="E6" s="1196"/>
      <c r="F6" s="1196"/>
      <c r="G6" s="1196"/>
      <c r="H6" s="1196"/>
      <c r="I6" s="1196"/>
      <c r="J6" s="1196"/>
      <c r="K6" s="1196"/>
      <c r="L6" s="1196"/>
      <c r="M6" s="1196"/>
      <c r="N6" s="1196"/>
      <c r="O6" s="1196"/>
      <c r="P6" s="1196"/>
      <c r="Q6" s="1196"/>
      <c r="R6" s="1196"/>
      <c r="S6" s="1196"/>
      <c r="T6" s="1197"/>
      <c r="U6" s="675"/>
      <c r="V6" s="676"/>
      <c r="W6" s="676"/>
      <c r="X6" s="677"/>
      <c r="Y6" s="772"/>
      <c r="Z6" s="773"/>
      <c r="AA6" s="773"/>
      <c r="AB6" s="773"/>
      <c r="AC6" s="773"/>
      <c r="AD6" s="773"/>
      <c r="AE6" s="773"/>
      <c r="AF6" s="773"/>
      <c r="AG6" s="773"/>
      <c r="AH6" s="773"/>
      <c r="AI6" s="773"/>
      <c r="AJ6" s="773"/>
      <c r="AK6" s="773"/>
      <c r="AL6" s="773"/>
      <c r="AM6" s="773"/>
    </row>
    <row r="7" spans="1:56" ht="21" customHeight="1" x14ac:dyDescent="0.15">
      <c r="A7" s="58" t="str">
        <f>IF(OR(U5="○",U7="○"),"○","未入力")</f>
        <v>未入力</v>
      </c>
      <c r="C7" s="1190"/>
      <c r="D7" s="1191"/>
      <c r="E7" s="1196"/>
      <c r="F7" s="1196"/>
      <c r="G7" s="1196"/>
      <c r="H7" s="1196"/>
      <c r="I7" s="1196"/>
      <c r="J7" s="1196"/>
      <c r="K7" s="1196"/>
      <c r="L7" s="1196"/>
      <c r="M7" s="1196"/>
      <c r="N7" s="1196"/>
      <c r="O7" s="1196"/>
      <c r="P7" s="1196"/>
      <c r="Q7" s="1196"/>
      <c r="R7" s="1196"/>
      <c r="S7" s="1196"/>
      <c r="T7" s="1197"/>
      <c r="U7" s="683"/>
      <c r="V7" s="684"/>
      <c r="W7" s="684"/>
      <c r="X7" s="685"/>
      <c r="Y7" s="774" t="s">
        <v>150</v>
      </c>
      <c r="Z7" s="775"/>
      <c r="AA7" s="775"/>
      <c r="AB7" s="775"/>
      <c r="AC7" s="775"/>
      <c r="AD7" s="775"/>
      <c r="AE7" s="775"/>
      <c r="AF7" s="775"/>
      <c r="AG7" s="775"/>
      <c r="AH7" s="775"/>
      <c r="AI7" s="775"/>
      <c r="AJ7" s="775"/>
      <c r="AK7" s="775"/>
      <c r="AL7" s="775"/>
      <c r="AM7" s="775"/>
    </row>
    <row r="8" spans="1:56" ht="23.25" customHeight="1" thickBot="1" x14ac:dyDescent="0.2">
      <c r="C8" s="1192"/>
      <c r="D8" s="1193"/>
      <c r="E8" s="1198"/>
      <c r="F8" s="1198"/>
      <c r="G8" s="1198"/>
      <c r="H8" s="1198"/>
      <c r="I8" s="1198"/>
      <c r="J8" s="1198"/>
      <c r="K8" s="1198"/>
      <c r="L8" s="1198"/>
      <c r="M8" s="1198"/>
      <c r="N8" s="1198"/>
      <c r="O8" s="1198"/>
      <c r="P8" s="1198"/>
      <c r="Q8" s="1198"/>
      <c r="R8" s="1198"/>
      <c r="S8" s="1198"/>
      <c r="T8" s="1199"/>
      <c r="U8" s="686"/>
      <c r="V8" s="687"/>
      <c r="W8" s="687"/>
      <c r="X8" s="688"/>
      <c r="Y8" s="771"/>
      <c r="Z8" s="768"/>
      <c r="AA8" s="768"/>
      <c r="AB8" s="768"/>
      <c r="AC8" s="768"/>
      <c r="AD8" s="768"/>
      <c r="AE8" s="768"/>
      <c r="AF8" s="768"/>
      <c r="AG8" s="768"/>
      <c r="AH8" s="768"/>
      <c r="AI8" s="768"/>
      <c r="AJ8" s="768"/>
      <c r="AK8" s="768"/>
      <c r="AL8" s="768"/>
      <c r="AM8" s="768"/>
    </row>
    <row r="9" spans="1:56" ht="21" customHeight="1" x14ac:dyDescent="0.15">
      <c r="A9" s="177" t="str">
        <f>IF(U5="○","○",IF(OR(U9="○",U11="○"),"○","未入力"))</f>
        <v>未入力</v>
      </c>
      <c r="C9" s="1188" t="s">
        <v>22</v>
      </c>
      <c r="D9" s="1189"/>
      <c r="E9" s="1194" t="s">
        <v>147</v>
      </c>
      <c r="F9" s="1194"/>
      <c r="G9" s="1194"/>
      <c r="H9" s="1194"/>
      <c r="I9" s="1194"/>
      <c r="J9" s="1194"/>
      <c r="K9" s="1194"/>
      <c r="L9" s="1194"/>
      <c r="M9" s="1194"/>
      <c r="N9" s="1194"/>
      <c r="O9" s="1194"/>
      <c r="P9" s="1194"/>
      <c r="Q9" s="1194"/>
      <c r="R9" s="1194"/>
      <c r="S9" s="1194"/>
      <c r="T9" s="1195"/>
      <c r="U9" s="672"/>
      <c r="V9" s="673"/>
      <c r="W9" s="673"/>
      <c r="X9" s="674"/>
      <c r="Y9" s="771" t="s">
        <v>151</v>
      </c>
      <c r="Z9" s="768"/>
      <c r="AA9" s="768"/>
      <c r="AB9" s="768"/>
      <c r="AC9" s="768"/>
      <c r="AD9" s="768"/>
      <c r="AE9" s="768"/>
      <c r="AF9" s="768"/>
      <c r="AG9" s="768"/>
      <c r="AH9" s="768"/>
      <c r="AI9" s="768"/>
      <c r="AJ9" s="768"/>
      <c r="AK9" s="768"/>
      <c r="AL9" s="768"/>
      <c r="AM9" s="768"/>
    </row>
    <row r="10" spans="1:56" ht="21" customHeight="1" x14ac:dyDescent="0.15">
      <c r="C10" s="1190"/>
      <c r="D10" s="1191"/>
      <c r="E10" s="1196"/>
      <c r="F10" s="1196"/>
      <c r="G10" s="1196"/>
      <c r="H10" s="1196"/>
      <c r="I10" s="1196"/>
      <c r="J10" s="1196"/>
      <c r="K10" s="1196"/>
      <c r="L10" s="1196"/>
      <c r="M10" s="1196"/>
      <c r="N10" s="1196"/>
      <c r="O10" s="1196"/>
      <c r="P10" s="1196"/>
      <c r="Q10" s="1196"/>
      <c r="R10" s="1196"/>
      <c r="S10" s="1196"/>
      <c r="T10" s="1197"/>
      <c r="U10" s="675"/>
      <c r="V10" s="676"/>
      <c r="W10" s="676"/>
      <c r="X10" s="677"/>
      <c r="Y10" s="772"/>
      <c r="Z10" s="773"/>
      <c r="AA10" s="773"/>
      <c r="AB10" s="773"/>
      <c r="AC10" s="773"/>
      <c r="AD10" s="773"/>
      <c r="AE10" s="773"/>
      <c r="AF10" s="773"/>
      <c r="AG10" s="773"/>
      <c r="AH10" s="773"/>
      <c r="AI10" s="773"/>
      <c r="AJ10" s="773"/>
      <c r="AK10" s="773"/>
      <c r="AL10" s="773"/>
      <c r="AM10" s="773"/>
    </row>
    <row r="11" spans="1:56" ht="21" customHeight="1" x14ac:dyDescent="0.15">
      <c r="A11" s="58" t="str">
        <f>IF(U5="○","○",IF(OR(U9="○",U11="○"),"○","未入力"))</f>
        <v>未入力</v>
      </c>
      <c r="C11" s="1190"/>
      <c r="D11" s="1191"/>
      <c r="E11" s="1196"/>
      <c r="F11" s="1196"/>
      <c r="G11" s="1196"/>
      <c r="H11" s="1196"/>
      <c r="I11" s="1196"/>
      <c r="J11" s="1196"/>
      <c r="K11" s="1196"/>
      <c r="L11" s="1196"/>
      <c r="M11" s="1196"/>
      <c r="N11" s="1196"/>
      <c r="O11" s="1196"/>
      <c r="P11" s="1196"/>
      <c r="Q11" s="1196"/>
      <c r="R11" s="1196"/>
      <c r="S11" s="1196"/>
      <c r="T11" s="1197"/>
      <c r="U11" s="683"/>
      <c r="V11" s="684"/>
      <c r="W11" s="684"/>
      <c r="X11" s="685"/>
      <c r="Y11" s="774" t="s">
        <v>152</v>
      </c>
      <c r="Z11" s="775"/>
      <c r="AA11" s="775"/>
      <c r="AB11" s="775"/>
      <c r="AC11" s="775"/>
      <c r="AD11" s="775"/>
      <c r="AE11" s="775"/>
      <c r="AF11" s="775"/>
      <c r="AG11" s="775"/>
      <c r="AH11" s="775"/>
      <c r="AI11" s="775"/>
      <c r="AJ11" s="775"/>
      <c r="AK11" s="775"/>
      <c r="AL11" s="775"/>
      <c r="AM11" s="775"/>
    </row>
    <row r="12" spans="1:56" ht="21" customHeight="1" thickBot="1" x14ac:dyDescent="0.2">
      <c r="C12" s="1192"/>
      <c r="D12" s="1193"/>
      <c r="E12" s="1198"/>
      <c r="F12" s="1198"/>
      <c r="G12" s="1198"/>
      <c r="H12" s="1198"/>
      <c r="I12" s="1198"/>
      <c r="J12" s="1198"/>
      <c r="K12" s="1198"/>
      <c r="L12" s="1198"/>
      <c r="M12" s="1198"/>
      <c r="N12" s="1198"/>
      <c r="O12" s="1198"/>
      <c r="P12" s="1198"/>
      <c r="Q12" s="1198"/>
      <c r="R12" s="1198"/>
      <c r="S12" s="1198"/>
      <c r="T12" s="1199"/>
      <c r="U12" s="686"/>
      <c r="V12" s="687"/>
      <c r="W12" s="687"/>
      <c r="X12" s="688"/>
      <c r="Y12" s="771"/>
      <c r="Z12" s="768"/>
      <c r="AA12" s="768"/>
      <c r="AB12" s="768"/>
      <c r="AC12" s="768"/>
      <c r="AD12" s="768"/>
      <c r="AE12" s="768"/>
      <c r="AF12" s="768"/>
      <c r="AG12" s="768"/>
      <c r="AH12" s="768"/>
      <c r="AI12" s="768"/>
      <c r="AJ12" s="768"/>
      <c r="AK12" s="768"/>
      <c r="AL12" s="768"/>
      <c r="AM12" s="768"/>
    </row>
    <row r="13" spans="1:56" ht="21" customHeight="1" x14ac:dyDescent="0.15">
      <c r="A13" s="177" t="str">
        <f>IF(U5="○","○",IF(OR(U13="○",U15="○"),"○","未入力"))</f>
        <v>未入力</v>
      </c>
      <c r="C13" s="1188" t="s">
        <v>23</v>
      </c>
      <c r="D13" s="1189"/>
      <c r="E13" s="1194" t="s">
        <v>148</v>
      </c>
      <c r="F13" s="1194"/>
      <c r="G13" s="1194"/>
      <c r="H13" s="1194"/>
      <c r="I13" s="1194"/>
      <c r="J13" s="1194"/>
      <c r="K13" s="1194"/>
      <c r="L13" s="1194"/>
      <c r="M13" s="1194"/>
      <c r="N13" s="1194"/>
      <c r="O13" s="1194"/>
      <c r="P13" s="1194"/>
      <c r="Q13" s="1194"/>
      <c r="R13" s="1194"/>
      <c r="S13" s="1194"/>
      <c r="T13" s="1195"/>
      <c r="U13" s="672"/>
      <c r="V13" s="673"/>
      <c r="W13" s="673"/>
      <c r="X13" s="674"/>
      <c r="Y13" s="771" t="s">
        <v>149</v>
      </c>
      <c r="Z13" s="768"/>
      <c r="AA13" s="768"/>
      <c r="AB13" s="768"/>
      <c r="AC13" s="768"/>
      <c r="AD13" s="768"/>
      <c r="AE13" s="768"/>
      <c r="AF13" s="768"/>
      <c r="AG13" s="768"/>
      <c r="AH13" s="768"/>
      <c r="AI13" s="768"/>
      <c r="AJ13" s="768"/>
      <c r="AK13" s="768"/>
      <c r="AL13" s="768"/>
      <c r="AM13" s="768"/>
    </row>
    <row r="14" spans="1:56" ht="21" customHeight="1" x14ac:dyDescent="0.15">
      <c r="C14" s="1190"/>
      <c r="D14" s="1191"/>
      <c r="E14" s="1196"/>
      <c r="F14" s="1196"/>
      <c r="G14" s="1196"/>
      <c r="H14" s="1196"/>
      <c r="I14" s="1196"/>
      <c r="J14" s="1196"/>
      <c r="K14" s="1196"/>
      <c r="L14" s="1196"/>
      <c r="M14" s="1196"/>
      <c r="N14" s="1196"/>
      <c r="O14" s="1196"/>
      <c r="P14" s="1196"/>
      <c r="Q14" s="1196"/>
      <c r="R14" s="1196"/>
      <c r="S14" s="1196"/>
      <c r="T14" s="1197"/>
      <c r="U14" s="675"/>
      <c r="V14" s="676"/>
      <c r="W14" s="676"/>
      <c r="X14" s="677"/>
      <c r="Y14" s="772"/>
      <c r="Z14" s="773"/>
      <c r="AA14" s="773"/>
      <c r="AB14" s="773"/>
      <c r="AC14" s="773"/>
      <c r="AD14" s="773"/>
      <c r="AE14" s="773"/>
      <c r="AF14" s="773"/>
      <c r="AG14" s="773"/>
      <c r="AH14" s="773"/>
      <c r="AI14" s="773"/>
      <c r="AJ14" s="773"/>
      <c r="AK14" s="773"/>
      <c r="AL14" s="773"/>
      <c r="AM14" s="773"/>
    </row>
    <row r="15" spans="1:56" ht="21" customHeight="1" x14ac:dyDescent="0.15">
      <c r="A15" s="58" t="str">
        <f>IF(U5="○","○",IF(OR(U13="○",U15="○"),"○","未入力"))</f>
        <v>未入力</v>
      </c>
      <c r="C15" s="1190"/>
      <c r="D15" s="1191"/>
      <c r="E15" s="1196"/>
      <c r="F15" s="1196"/>
      <c r="G15" s="1196"/>
      <c r="H15" s="1196"/>
      <c r="I15" s="1196"/>
      <c r="J15" s="1196"/>
      <c r="K15" s="1196"/>
      <c r="L15" s="1196"/>
      <c r="M15" s="1196"/>
      <c r="N15" s="1196"/>
      <c r="O15" s="1196"/>
      <c r="P15" s="1196"/>
      <c r="Q15" s="1196"/>
      <c r="R15" s="1196"/>
      <c r="S15" s="1196"/>
      <c r="T15" s="1197"/>
      <c r="U15" s="683"/>
      <c r="V15" s="684"/>
      <c r="W15" s="684"/>
      <c r="X15" s="685"/>
      <c r="Y15" s="774" t="s">
        <v>150</v>
      </c>
      <c r="Z15" s="775"/>
      <c r="AA15" s="775"/>
      <c r="AB15" s="775"/>
      <c r="AC15" s="775"/>
      <c r="AD15" s="775"/>
      <c r="AE15" s="775"/>
      <c r="AF15" s="775"/>
      <c r="AG15" s="775"/>
      <c r="AH15" s="775"/>
      <c r="AI15" s="775"/>
      <c r="AJ15" s="775"/>
      <c r="AK15" s="775"/>
      <c r="AL15" s="775"/>
      <c r="AM15" s="775"/>
    </row>
    <row r="16" spans="1:56" ht="21" customHeight="1" thickBot="1" x14ac:dyDescent="0.2">
      <c r="C16" s="1192"/>
      <c r="D16" s="1193"/>
      <c r="E16" s="1198"/>
      <c r="F16" s="1198"/>
      <c r="G16" s="1198"/>
      <c r="H16" s="1198"/>
      <c r="I16" s="1198"/>
      <c r="J16" s="1198"/>
      <c r="K16" s="1198"/>
      <c r="L16" s="1198"/>
      <c r="M16" s="1198"/>
      <c r="N16" s="1198"/>
      <c r="O16" s="1198"/>
      <c r="P16" s="1198"/>
      <c r="Q16" s="1198"/>
      <c r="R16" s="1198"/>
      <c r="S16" s="1198"/>
      <c r="T16" s="1199"/>
      <c r="U16" s="686"/>
      <c r="V16" s="687"/>
      <c r="W16" s="687"/>
      <c r="X16" s="688"/>
      <c r="Y16" s="771"/>
      <c r="Z16" s="768"/>
      <c r="AA16" s="768"/>
      <c r="AB16" s="768"/>
      <c r="AC16" s="768"/>
      <c r="AD16" s="768"/>
      <c r="AE16" s="768"/>
      <c r="AF16" s="768"/>
      <c r="AG16" s="768"/>
      <c r="AH16" s="768"/>
      <c r="AI16" s="768"/>
      <c r="AJ16" s="768"/>
      <c r="AK16" s="768"/>
      <c r="AL16" s="768"/>
      <c r="AM16" s="768"/>
    </row>
    <row r="17" spans="1:39" ht="21" customHeight="1" x14ac:dyDescent="0.15">
      <c r="C17" s="1206" t="s">
        <v>166</v>
      </c>
      <c r="D17" s="1206"/>
      <c r="E17" s="1095" t="s">
        <v>167</v>
      </c>
      <c r="F17" s="1095"/>
      <c r="G17" s="1095"/>
      <c r="H17" s="1095"/>
      <c r="I17" s="1095"/>
      <c r="J17" s="1095"/>
      <c r="K17" s="1095"/>
      <c r="L17" s="1095"/>
      <c r="M17" s="1095"/>
      <c r="N17" s="1095"/>
      <c r="O17" s="1095"/>
      <c r="P17" s="1095"/>
      <c r="Q17" s="1095"/>
      <c r="R17" s="1095"/>
      <c r="S17" s="1095"/>
      <c r="T17" s="1095"/>
      <c r="U17" s="1095"/>
      <c r="V17" s="1095"/>
      <c r="W17" s="1095"/>
      <c r="X17" s="1095"/>
      <c r="Y17" s="1095"/>
      <c r="Z17" s="1095"/>
      <c r="AA17" s="1095"/>
      <c r="AB17" s="1095"/>
      <c r="AC17" s="1095"/>
      <c r="AD17" s="1095"/>
      <c r="AE17" s="1095"/>
      <c r="AF17" s="1095"/>
      <c r="AG17" s="1095"/>
      <c r="AH17" s="1095"/>
      <c r="AI17" s="1095"/>
      <c r="AJ17" s="1095"/>
      <c r="AK17" s="1095"/>
      <c r="AL17" s="1095"/>
      <c r="AM17" s="1095"/>
    </row>
    <row r="19" spans="1:39" ht="25.5" customHeight="1" x14ac:dyDescent="0.15">
      <c r="C19" s="1207" t="s">
        <v>166</v>
      </c>
      <c r="D19" s="1207"/>
      <c r="E19" s="1208" t="s">
        <v>238</v>
      </c>
      <c r="F19" s="1208"/>
      <c r="G19" s="1208"/>
      <c r="H19" s="1208"/>
      <c r="I19" s="1208"/>
      <c r="J19" s="1208"/>
      <c r="K19" s="1208"/>
      <c r="L19" s="1208"/>
      <c r="M19" s="1208"/>
      <c r="N19" s="1208"/>
      <c r="O19" s="1208"/>
      <c r="P19" s="1208"/>
      <c r="Q19" s="1208"/>
      <c r="R19" s="1208"/>
      <c r="S19" s="1208"/>
      <c r="T19" s="1208"/>
      <c r="U19" s="1208"/>
      <c r="V19" s="1208"/>
      <c r="W19" s="1208"/>
      <c r="X19" s="1208"/>
      <c r="Y19" s="1208"/>
      <c r="Z19" s="1208"/>
      <c r="AA19" s="1208"/>
      <c r="AB19" s="1208"/>
      <c r="AC19" s="1208"/>
      <c r="AD19" s="1208"/>
      <c r="AE19" s="1208"/>
      <c r="AF19" s="1208"/>
      <c r="AG19" s="1208"/>
      <c r="AH19" s="1208"/>
      <c r="AI19" s="1208"/>
      <c r="AJ19" s="1208"/>
      <c r="AK19" s="1208"/>
      <c r="AL19" s="1208"/>
      <c r="AM19" s="1208"/>
    </row>
    <row r="20" spans="1:39" ht="21" customHeight="1" x14ac:dyDescent="0.15">
      <c r="A20" s="58" t="str">
        <f>IF(AND(U7="○",U11="○",U15="○"),"不要",IF(OR(U5="○",U9="○"),IF(Q20&lt;&gt;"","○","未入力"),IF(AND(U7="○",U11="○"),"○","未入力")))</f>
        <v>未入力</v>
      </c>
      <c r="C20" s="1209" t="s">
        <v>155</v>
      </c>
      <c r="D20" s="1209"/>
      <c r="E20" s="1210" t="s">
        <v>156</v>
      </c>
      <c r="F20" s="1211"/>
      <c r="G20" s="1216" t="s">
        <v>158</v>
      </c>
      <c r="H20" s="1217"/>
      <c r="I20" s="1222" t="s">
        <v>160</v>
      </c>
      <c r="J20" s="1222"/>
      <c r="K20" s="1222"/>
      <c r="L20" s="1222"/>
      <c r="M20" s="1222"/>
      <c r="N20" s="1222"/>
      <c r="O20" s="1222"/>
      <c r="P20" s="1223"/>
      <c r="Q20" s="1224"/>
      <c r="R20" s="1081"/>
      <c r="S20" s="1081"/>
      <c r="T20" s="1081"/>
      <c r="U20" s="1081"/>
      <c r="V20" s="1081"/>
      <c r="W20" s="1081"/>
      <c r="X20" s="1081"/>
      <c r="Y20" s="1081"/>
      <c r="Z20" s="1081"/>
      <c r="AA20" s="1081"/>
      <c r="AB20" s="1081"/>
      <c r="AC20" s="1081"/>
      <c r="AD20" s="1081"/>
      <c r="AE20" s="1081"/>
      <c r="AF20" s="1081"/>
      <c r="AG20" s="1081"/>
      <c r="AH20" s="1081"/>
      <c r="AI20" s="1081"/>
      <c r="AJ20" s="1081"/>
      <c r="AK20" s="1081"/>
      <c r="AL20" s="1081"/>
      <c r="AM20" s="1225"/>
    </row>
    <row r="21" spans="1:39" ht="21" customHeight="1" x14ac:dyDescent="0.15">
      <c r="C21" s="1209"/>
      <c r="D21" s="1209"/>
      <c r="E21" s="1212"/>
      <c r="F21" s="1213"/>
      <c r="G21" s="1218"/>
      <c r="H21" s="1219"/>
      <c r="I21" s="1222"/>
      <c r="J21" s="1222"/>
      <c r="K21" s="1222"/>
      <c r="L21" s="1222"/>
      <c r="M21" s="1222"/>
      <c r="N21" s="1222"/>
      <c r="O21" s="1222"/>
      <c r="P21" s="1223"/>
      <c r="Q21" s="1226"/>
      <c r="R21" s="1036"/>
      <c r="S21" s="1036"/>
      <c r="T21" s="1036"/>
      <c r="U21" s="1036"/>
      <c r="V21" s="1036"/>
      <c r="W21" s="1036"/>
      <c r="X21" s="1036"/>
      <c r="Y21" s="1036"/>
      <c r="Z21" s="1036"/>
      <c r="AA21" s="1036"/>
      <c r="AB21" s="1036"/>
      <c r="AC21" s="1036"/>
      <c r="AD21" s="1036"/>
      <c r="AE21" s="1036"/>
      <c r="AF21" s="1036"/>
      <c r="AG21" s="1036"/>
      <c r="AH21" s="1036"/>
      <c r="AI21" s="1036"/>
      <c r="AJ21" s="1036"/>
      <c r="AK21" s="1036"/>
      <c r="AL21" s="1036"/>
      <c r="AM21" s="1227"/>
    </row>
    <row r="22" spans="1:39" ht="21" customHeight="1" x14ac:dyDescent="0.15">
      <c r="A22" s="58" t="str">
        <f>IF(AND(U7="○",U11="○",U15="○"),"不要",IF(OR(U5="○",U9="○"),IF(OR(Q22&lt;&gt;"",Q24&lt;&gt;""),"○","未入力"),IF(AND(U7="○",U11="○"),"○","未入力")))</f>
        <v>未入力</v>
      </c>
      <c r="C22" s="1209"/>
      <c r="D22" s="1209"/>
      <c r="E22" s="1212"/>
      <c r="F22" s="1213"/>
      <c r="G22" s="1218"/>
      <c r="H22" s="1219"/>
      <c r="I22" s="1170" t="s">
        <v>163</v>
      </c>
      <c r="J22" s="1171"/>
      <c r="K22" s="1171"/>
      <c r="L22" s="1171"/>
      <c r="M22" s="1171"/>
      <c r="N22" s="1171"/>
      <c r="O22" s="1171"/>
      <c r="P22" s="1171"/>
      <c r="Q22" s="741"/>
      <c r="R22" s="742"/>
      <c r="S22" s="742"/>
      <c r="T22" s="1228"/>
      <c r="U22" s="1231" t="s">
        <v>153</v>
      </c>
      <c r="V22" s="1232"/>
      <c r="W22" s="1232"/>
      <c r="X22" s="1232"/>
      <c r="Y22" s="1232"/>
      <c r="Z22" s="1232"/>
      <c r="AA22" s="1232"/>
      <c r="AB22" s="1232"/>
      <c r="AC22" s="1232"/>
      <c r="AD22" s="1232"/>
      <c r="AE22" s="1232"/>
      <c r="AF22" s="1232"/>
      <c r="AG22" s="1232"/>
      <c r="AH22" s="1232"/>
      <c r="AI22" s="1232"/>
      <c r="AJ22" s="1232"/>
      <c r="AK22" s="1232"/>
      <c r="AL22" s="1232"/>
      <c r="AM22" s="1233"/>
    </row>
    <row r="23" spans="1:39" ht="21" customHeight="1" x14ac:dyDescent="0.15">
      <c r="C23" s="1209"/>
      <c r="D23" s="1209"/>
      <c r="E23" s="1212"/>
      <c r="F23" s="1213"/>
      <c r="G23" s="1218"/>
      <c r="H23" s="1219"/>
      <c r="I23" s="1172"/>
      <c r="J23" s="1173"/>
      <c r="K23" s="1173"/>
      <c r="L23" s="1173"/>
      <c r="M23" s="1173"/>
      <c r="N23" s="1173"/>
      <c r="O23" s="1173"/>
      <c r="P23" s="1173"/>
      <c r="Q23" s="1229"/>
      <c r="R23" s="709"/>
      <c r="S23" s="709"/>
      <c r="T23" s="1230"/>
      <c r="U23" s="1234"/>
      <c r="V23" s="1235"/>
      <c r="W23" s="1235"/>
      <c r="X23" s="1235"/>
      <c r="Y23" s="1235"/>
      <c r="Z23" s="1235"/>
      <c r="AA23" s="1235"/>
      <c r="AB23" s="1235"/>
      <c r="AC23" s="1235"/>
      <c r="AD23" s="1235"/>
      <c r="AE23" s="1235"/>
      <c r="AF23" s="1235"/>
      <c r="AG23" s="1235"/>
      <c r="AH23" s="1235"/>
      <c r="AI23" s="1235"/>
      <c r="AJ23" s="1235"/>
      <c r="AK23" s="1235"/>
      <c r="AL23" s="1235"/>
      <c r="AM23" s="1236"/>
    </row>
    <row r="24" spans="1:39" ht="21" customHeight="1" x14ac:dyDescent="0.15">
      <c r="A24" s="58" t="str">
        <f>IF(AND(U7="○",U11="○",U15="○"),"不要",IF(OR(U5="○",U9="○"),IF(OR(Q22&lt;&gt;"",Q24&lt;&gt;""),"○","未入力"),IF(AND(U7="○",U11="○"),"○","未入力")))</f>
        <v>未入力</v>
      </c>
      <c r="C24" s="1209"/>
      <c r="D24" s="1209"/>
      <c r="E24" s="1212"/>
      <c r="F24" s="1213"/>
      <c r="G24" s="1218"/>
      <c r="H24" s="1219"/>
      <c r="I24" s="1172"/>
      <c r="J24" s="1173"/>
      <c r="K24" s="1173"/>
      <c r="L24" s="1173"/>
      <c r="M24" s="1173"/>
      <c r="N24" s="1173"/>
      <c r="O24" s="1173"/>
      <c r="P24" s="1173"/>
      <c r="Q24" s="1237"/>
      <c r="R24" s="713"/>
      <c r="S24" s="713"/>
      <c r="T24" s="1238"/>
      <c r="U24" s="1240" t="s">
        <v>154</v>
      </c>
      <c r="V24" s="1240"/>
      <c r="W24" s="1240"/>
      <c r="X24" s="1240"/>
      <c r="Y24" s="1240"/>
      <c r="Z24" s="1240"/>
      <c r="AA24" s="1240"/>
      <c r="AB24" s="1240"/>
      <c r="AC24" s="1240"/>
      <c r="AD24" s="1240"/>
      <c r="AE24" s="1240"/>
      <c r="AF24" s="1240"/>
      <c r="AG24" s="1240"/>
      <c r="AH24" s="1240"/>
      <c r="AI24" s="1240"/>
      <c r="AJ24" s="1240"/>
      <c r="AK24" s="1240"/>
      <c r="AL24" s="1240"/>
      <c r="AM24" s="1241"/>
    </row>
    <row r="25" spans="1:39" ht="21" customHeight="1" x14ac:dyDescent="0.15">
      <c r="C25" s="1209"/>
      <c r="D25" s="1209"/>
      <c r="E25" s="1214"/>
      <c r="F25" s="1215"/>
      <c r="G25" s="1220"/>
      <c r="H25" s="1221"/>
      <c r="I25" s="1174"/>
      <c r="J25" s="1175"/>
      <c r="K25" s="1175"/>
      <c r="L25" s="1175"/>
      <c r="M25" s="1175"/>
      <c r="N25" s="1175"/>
      <c r="O25" s="1175"/>
      <c r="P25" s="1175"/>
      <c r="Q25" s="744"/>
      <c r="R25" s="745"/>
      <c r="S25" s="745"/>
      <c r="T25" s="1239"/>
      <c r="U25" s="1242"/>
      <c r="V25" s="1242"/>
      <c r="W25" s="1242"/>
      <c r="X25" s="1242"/>
      <c r="Y25" s="1242"/>
      <c r="Z25" s="1242"/>
      <c r="AA25" s="1242"/>
      <c r="AB25" s="1242"/>
      <c r="AC25" s="1242"/>
      <c r="AD25" s="1242"/>
      <c r="AE25" s="1242"/>
      <c r="AF25" s="1242"/>
      <c r="AG25" s="1242"/>
      <c r="AH25" s="1242"/>
      <c r="AI25" s="1242"/>
      <c r="AJ25" s="1242"/>
      <c r="AK25" s="1242"/>
      <c r="AL25" s="1242"/>
      <c r="AM25" s="1243"/>
    </row>
    <row r="26" spans="1:39" ht="21" customHeight="1" x14ac:dyDescent="0.15">
      <c r="A26" s="58" t="str">
        <f>IF(AND(U7="○",U11="○",U15="○"),"不要",IF(OR(U5="○",U13="○"),IF(AND(X26&lt;&gt;"",AB26&lt;&gt;"",AF26&lt;&gt;""),"○","未入力"),IF(AND(U7="○",U15="○"),"○","未入力")))</f>
        <v>未入力</v>
      </c>
      <c r="C26" s="1209"/>
      <c r="D26" s="1209"/>
      <c r="E26" s="1187" t="s">
        <v>157</v>
      </c>
      <c r="F26" s="1187"/>
      <c r="G26" s="1187" t="s">
        <v>159</v>
      </c>
      <c r="H26" s="1187"/>
      <c r="I26" s="1188" t="s">
        <v>161</v>
      </c>
      <c r="J26" s="1189"/>
      <c r="K26" s="1189"/>
      <c r="L26" s="1189"/>
      <c r="M26" s="1189"/>
      <c r="N26" s="1189"/>
      <c r="O26" s="1189"/>
      <c r="P26" s="1189"/>
      <c r="Q26" s="1247"/>
      <c r="R26" s="1248"/>
      <c r="S26" s="1248"/>
      <c r="T26" s="1248"/>
      <c r="U26" s="653" t="s">
        <v>37</v>
      </c>
      <c r="V26" s="653"/>
      <c r="W26" s="653"/>
      <c r="X26" s="1081"/>
      <c r="Y26" s="1081"/>
      <c r="Z26" s="1245" t="s">
        <v>36</v>
      </c>
      <c r="AA26" s="1245"/>
      <c r="AB26" s="1081"/>
      <c r="AC26" s="1081"/>
      <c r="AD26" s="1245" t="s">
        <v>78</v>
      </c>
      <c r="AE26" s="1245"/>
      <c r="AF26" s="1081"/>
      <c r="AG26" s="1081"/>
      <c r="AH26" s="1245" t="s">
        <v>35</v>
      </c>
      <c r="AI26" s="1245"/>
      <c r="AJ26" s="1248"/>
      <c r="AK26" s="1248"/>
      <c r="AL26" s="1248"/>
      <c r="AM26" s="1251"/>
    </row>
    <row r="27" spans="1:39" ht="21" customHeight="1" x14ac:dyDescent="0.15">
      <c r="C27" s="1209"/>
      <c r="D27" s="1209"/>
      <c r="E27" s="1187"/>
      <c r="F27" s="1187"/>
      <c r="G27" s="1187"/>
      <c r="H27" s="1187"/>
      <c r="I27" s="1192"/>
      <c r="J27" s="1193"/>
      <c r="K27" s="1193"/>
      <c r="L27" s="1193"/>
      <c r="M27" s="1193"/>
      <c r="N27" s="1193"/>
      <c r="O27" s="1193"/>
      <c r="P27" s="1193"/>
      <c r="Q27" s="1249"/>
      <c r="R27" s="1250"/>
      <c r="S27" s="1250"/>
      <c r="T27" s="1250"/>
      <c r="U27" s="654"/>
      <c r="V27" s="654"/>
      <c r="W27" s="654"/>
      <c r="X27" s="1036"/>
      <c r="Y27" s="1036"/>
      <c r="Z27" s="1246"/>
      <c r="AA27" s="1246"/>
      <c r="AB27" s="1036"/>
      <c r="AC27" s="1036"/>
      <c r="AD27" s="1246"/>
      <c r="AE27" s="1246"/>
      <c r="AF27" s="1036"/>
      <c r="AG27" s="1036"/>
      <c r="AH27" s="1246"/>
      <c r="AI27" s="1246"/>
      <c r="AJ27" s="1250"/>
      <c r="AK27" s="1250"/>
      <c r="AL27" s="1250"/>
      <c r="AM27" s="1252"/>
    </row>
    <row r="28" spans="1:39" ht="21" customHeight="1" x14ac:dyDescent="0.15">
      <c r="A28" s="58" t="str">
        <f>IF(AND(U7="○",U11="○",U15="○"),"不要",IF(OR(U5="○",U13="○"),IF(Q28&lt;&gt;"","○","未入力"),IF(AND(U7="○",U15="○"),"○","未入力")))</f>
        <v>未入力</v>
      </c>
      <c r="C28" s="1209"/>
      <c r="D28" s="1209"/>
      <c r="E28" s="1187"/>
      <c r="F28" s="1187"/>
      <c r="G28" s="1187"/>
      <c r="H28" s="1187"/>
      <c r="I28" s="1188" t="s">
        <v>164</v>
      </c>
      <c r="J28" s="1189"/>
      <c r="K28" s="1189"/>
      <c r="L28" s="1189"/>
      <c r="M28" s="1189"/>
      <c r="N28" s="1189"/>
      <c r="O28" s="1189"/>
      <c r="P28" s="1189"/>
      <c r="Q28" s="741"/>
      <c r="R28" s="742"/>
      <c r="S28" s="742"/>
      <c r="T28" s="742"/>
      <c r="U28" s="742"/>
      <c r="V28" s="742"/>
      <c r="W28" s="742"/>
      <c r="X28" s="742"/>
      <c r="Y28" s="742"/>
      <c r="Z28" s="742"/>
      <c r="AA28" s="742"/>
      <c r="AB28" s="742"/>
      <c r="AC28" s="742"/>
      <c r="AD28" s="742"/>
      <c r="AE28" s="742"/>
      <c r="AF28" s="742"/>
      <c r="AG28" s="742"/>
      <c r="AH28" s="742"/>
      <c r="AI28" s="742"/>
      <c r="AJ28" s="742"/>
      <c r="AK28" s="742"/>
      <c r="AL28" s="742"/>
      <c r="AM28" s="743"/>
    </row>
    <row r="29" spans="1:39" ht="21" customHeight="1" x14ac:dyDescent="0.15">
      <c r="C29" s="1209"/>
      <c r="D29" s="1209"/>
      <c r="E29" s="1187"/>
      <c r="F29" s="1187"/>
      <c r="G29" s="1187"/>
      <c r="H29" s="1187"/>
      <c r="I29" s="1192"/>
      <c r="J29" s="1193"/>
      <c r="K29" s="1193"/>
      <c r="L29" s="1193"/>
      <c r="M29" s="1193"/>
      <c r="N29" s="1193"/>
      <c r="O29" s="1193"/>
      <c r="P29" s="1193"/>
      <c r="Q29" s="744"/>
      <c r="R29" s="745"/>
      <c r="S29" s="745"/>
      <c r="T29" s="745"/>
      <c r="U29" s="745"/>
      <c r="V29" s="745"/>
      <c r="W29" s="745"/>
      <c r="X29" s="745"/>
      <c r="Y29" s="745"/>
      <c r="Z29" s="745"/>
      <c r="AA29" s="745"/>
      <c r="AB29" s="745"/>
      <c r="AC29" s="745"/>
      <c r="AD29" s="745"/>
      <c r="AE29" s="745"/>
      <c r="AF29" s="745"/>
      <c r="AG29" s="745"/>
      <c r="AH29" s="745"/>
      <c r="AI29" s="745"/>
      <c r="AJ29" s="745"/>
      <c r="AK29" s="745"/>
      <c r="AL29" s="745"/>
      <c r="AM29" s="746"/>
    </row>
    <row r="30" spans="1:39" ht="21" customHeight="1" x14ac:dyDescent="0.15">
      <c r="A30" s="58" t="str">
        <f>IF(AND(U7="○",U11="○",U15="○"),"不要",IF(OR(U5="○",U13="○"),IF(Q30&lt;&gt;"","○","未入力"),IF(AND(U7="○",U15="○"),"○","未入力")))</f>
        <v>未入力</v>
      </c>
      <c r="C30" s="1209"/>
      <c r="D30" s="1209"/>
      <c r="E30" s="1187"/>
      <c r="F30" s="1187"/>
      <c r="G30" s="1187"/>
      <c r="H30" s="1187"/>
      <c r="I30" s="1170" t="s">
        <v>162</v>
      </c>
      <c r="J30" s="1171"/>
      <c r="K30" s="1171"/>
      <c r="L30" s="1171"/>
      <c r="M30" s="1171"/>
      <c r="N30" s="1171"/>
      <c r="O30" s="1171"/>
      <c r="P30" s="1171"/>
      <c r="Q30" s="1176"/>
      <c r="R30" s="1177"/>
      <c r="S30" s="1177"/>
      <c r="T30" s="1177"/>
      <c r="U30" s="1177"/>
      <c r="V30" s="1177"/>
      <c r="W30" s="1177"/>
      <c r="X30" s="1177"/>
      <c r="Y30" s="1177"/>
      <c r="Z30" s="1177"/>
      <c r="AA30" s="1177"/>
      <c r="AB30" s="1177"/>
      <c r="AC30" s="1177"/>
      <c r="AD30" s="1177"/>
      <c r="AE30" s="1177"/>
      <c r="AF30" s="1177"/>
      <c r="AG30" s="1177"/>
      <c r="AH30" s="1177"/>
      <c r="AI30" s="1177"/>
      <c r="AJ30" s="1177"/>
      <c r="AK30" s="1177"/>
      <c r="AL30" s="1177"/>
      <c r="AM30" s="1178"/>
    </row>
    <row r="31" spans="1:39" ht="21" customHeight="1" x14ac:dyDescent="0.15">
      <c r="C31" s="1209"/>
      <c r="D31" s="1209"/>
      <c r="E31" s="1187"/>
      <c r="F31" s="1187"/>
      <c r="G31" s="1187"/>
      <c r="H31" s="1187"/>
      <c r="I31" s="1172"/>
      <c r="J31" s="1173"/>
      <c r="K31" s="1173"/>
      <c r="L31" s="1173"/>
      <c r="M31" s="1173"/>
      <c r="N31" s="1173"/>
      <c r="O31" s="1173"/>
      <c r="P31" s="1173"/>
      <c r="Q31" s="1179"/>
      <c r="R31" s="1180"/>
      <c r="S31" s="1180"/>
      <c r="T31" s="1180"/>
      <c r="U31" s="1180"/>
      <c r="V31" s="1180"/>
      <c r="W31" s="1180"/>
      <c r="X31" s="1180"/>
      <c r="Y31" s="1180"/>
      <c r="Z31" s="1180"/>
      <c r="AA31" s="1180"/>
      <c r="AB31" s="1180"/>
      <c r="AC31" s="1180"/>
      <c r="AD31" s="1180"/>
      <c r="AE31" s="1180"/>
      <c r="AF31" s="1180"/>
      <c r="AG31" s="1180"/>
      <c r="AH31" s="1180"/>
      <c r="AI31" s="1180"/>
      <c r="AJ31" s="1180"/>
      <c r="AK31" s="1180"/>
      <c r="AL31" s="1180"/>
      <c r="AM31" s="1181"/>
    </row>
    <row r="32" spans="1:39" ht="21" customHeight="1" x14ac:dyDescent="0.15">
      <c r="C32" s="1209"/>
      <c r="D32" s="1209"/>
      <c r="E32" s="1187"/>
      <c r="F32" s="1187"/>
      <c r="G32" s="1187"/>
      <c r="H32" s="1187"/>
      <c r="I32" s="1172"/>
      <c r="J32" s="1173"/>
      <c r="K32" s="1173"/>
      <c r="L32" s="1173"/>
      <c r="M32" s="1173"/>
      <c r="N32" s="1173"/>
      <c r="O32" s="1173"/>
      <c r="P32" s="1173"/>
      <c r="Q32" s="1179"/>
      <c r="R32" s="1180"/>
      <c r="S32" s="1180"/>
      <c r="T32" s="1180"/>
      <c r="U32" s="1180"/>
      <c r="V32" s="1180"/>
      <c r="W32" s="1180"/>
      <c r="X32" s="1180"/>
      <c r="Y32" s="1180"/>
      <c r="Z32" s="1180"/>
      <c r="AA32" s="1180"/>
      <c r="AB32" s="1180"/>
      <c r="AC32" s="1180"/>
      <c r="AD32" s="1180"/>
      <c r="AE32" s="1180"/>
      <c r="AF32" s="1180"/>
      <c r="AG32" s="1180"/>
      <c r="AH32" s="1180"/>
      <c r="AI32" s="1180"/>
      <c r="AJ32" s="1180"/>
      <c r="AK32" s="1180"/>
      <c r="AL32" s="1180"/>
      <c r="AM32" s="1181"/>
    </row>
    <row r="33" spans="1:40" ht="21" customHeight="1" x14ac:dyDescent="0.15">
      <c r="C33" s="1209"/>
      <c r="D33" s="1209"/>
      <c r="E33" s="1187"/>
      <c r="F33" s="1187"/>
      <c r="G33" s="1187"/>
      <c r="H33" s="1187"/>
      <c r="I33" s="1174"/>
      <c r="J33" s="1175"/>
      <c r="K33" s="1175"/>
      <c r="L33" s="1175"/>
      <c r="M33" s="1175"/>
      <c r="N33" s="1175"/>
      <c r="O33" s="1175"/>
      <c r="P33" s="1175"/>
      <c r="Q33" s="1182"/>
      <c r="R33" s="1183"/>
      <c r="S33" s="1183"/>
      <c r="T33" s="1183"/>
      <c r="U33" s="1183"/>
      <c r="V33" s="1183"/>
      <c r="W33" s="1183"/>
      <c r="X33" s="1183"/>
      <c r="Y33" s="1183"/>
      <c r="Z33" s="1183"/>
      <c r="AA33" s="1183"/>
      <c r="AB33" s="1183"/>
      <c r="AC33" s="1183"/>
      <c r="AD33" s="1183"/>
      <c r="AE33" s="1183"/>
      <c r="AF33" s="1183"/>
      <c r="AG33" s="1183"/>
      <c r="AH33" s="1183"/>
      <c r="AI33" s="1183"/>
      <c r="AJ33" s="1183"/>
      <c r="AK33" s="1183"/>
      <c r="AL33" s="1183"/>
      <c r="AM33" s="1184"/>
    </row>
    <row r="34" spans="1:40" ht="6" customHeight="1" x14ac:dyDescent="0.15">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row>
    <row r="35" spans="1:40" ht="22.5" customHeight="1" x14ac:dyDescent="0.15">
      <c r="C35" s="1094" t="s">
        <v>168</v>
      </c>
      <c r="D35" s="1094"/>
      <c r="E35" s="1185" t="s">
        <v>434</v>
      </c>
      <c r="F35" s="1185"/>
      <c r="G35" s="1185"/>
      <c r="H35" s="1185"/>
      <c r="I35" s="1185"/>
      <c r="J35" s="1185"/>
      <c r="K35" s="1185"/>
      <c r="L35" s="1185"/>
      <c r="M35" s="1185"/>
      <c r="N35" s="1185"/>
      <c r="O35" s="1185"/>
      <c r="P35" s="1185"/>
      <c r="Q35" s="1185"/>
      <c r="R35" s="1185"/>
      <c r="S35" s="1185"/>
      <c r="T35" s="1185"/>
      <c r="U35" s="1185"/>
      <c r="V35" s="1185"/>
      <c r="W35" s="1185"/>
      <c r="X35" s="1185"/>
      <c r="Y35" s="1185"/>
      <c r="Z35" s="1185"/>
      <c r="AA35" s="1185"/>
      <c r="AB35" s="1185"/>
      <c r="AC35" s="1185"/>
      <c r="AD35" s="1185"/>
      <c r="AE35" s="1185"/>
      <c r="AF35" s="1185"/>
      <c r="AG35" s="1185"/>
      <c r="AH35" s="1185"/>
      <c r="AI35" s="1185"/>
      <c r="AJ35" s="1185"/>
      <c r="AK35" s="1185"/>
      <c r="AL35" s="1185"/>
      <c r="AM35" s="1185"/>
      <c r="AN35" s="32"/>
    </row>
    <row r="36" spans="1:40" ht="22.5" customHeight="1" x14ac:dyDescent="0.15">
      <c r="C36" s="1094" t="s">
        <v>169</v>
      </c>
      <c r="D36" s="1094"/>
      <c r="E36" s="1186" t="s">
        <v>165</v>
      </c>
      <c r="F36" s="1186"/>
      <c r="G36" s="1186"/>
      <c r="H36" s="1186"/>
      <c r="I36" s="1186"/>
      <c r="J36" s="1186"/>
      <c r="K36" s="1186"/>
      <c r="L36" s="1186"/>
      <c r="M36" s="1186"/>
      <c r="N36" s="1186"/>
      <c r="O36" s="1186"/>
      <c r="P36" s="1186"/>
      <c r="Q36" s="1186"/>
      <c r="R36" s="1186"/>
      <c r="S36" s="1186"/>
      <c r="T36" s="1186"/>
      <c r="U36" s="1186"/>
      <c r="V36" s="1186"/>
      <c r="W36" s="1186"/>
      <c r="X36" s="1186"/>
      <c r="Y36" s="1186"/>
      <c r="Z36" s="1186"/>
      <c r="AA36" s="1186"/>
      <c r="AB36" s="1186"/>
      <c r="AC36" s="1186"/>
      <c r="AD36" s="1186"/>
      <c r="AE36" s="1186"/>
      <c r="AF36" s="1186"/>
      <c r="AG36" s="1186"/>
      <c r="AH36" s="1186"/>
      <c r="AI36" s="1186"/>
      <c r="AJ36" s="1186"/>
      <c r="AK36" s="1186"/>
      <c r="AL36" s="1186"/>
      <c r="AM36" s="1186"/>
      <c r="AN36" s="32"/>
    </row>
    <row r="37" spans="1:40" ht="22.5" customHeight="1" x14ac:dyDescent="0.15">
      <c r="C37" s="301"/>
      <c r="D37" s="301"/>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2"/>
    </row>
    <row r="38" spans="1:40" ht="13.5" customHeight="1" x14ac:dyDescent="0.15"/>
    <row r="39" spans="1:40" ht="21" customHeight="1" x14ac:dyDescent="0.15">
      <c r="A39" s="180" t="str">
        <f>IF(発注者入力シート!$H$16="","",IF(事前入力シート!$I$4="特定共同企業体",IF(COUNTIF(A40:A76,"未入力")&gt;=1,"未入力あり",""),"使用しない"))</f>
        <v>使用しない</v>
      </c>
      <c r="AN39" s="31" t="s">
        <v>421</v>
      </c>
    </row>
    <row r="40" spans="1:40" ht="21" customHeight="1" x14ac:dyDescent="0.15">
      <c r="C40" s="786" t="s">
        <v>11</v>
      </c>
      <c r="D40" s="786"/>
      <c r="E40" s="786"/>
      <c r="F40" s="786"/>
      <c r="G40" s="786"/>
      <c r="H40" s="786"/>
      <c r="I40" s="786"/>
      <c r="J40" s="786"/>
      <c r="K40" s="786"/>
      <c r="L40" s="786"/>
      <c r="M40" s="786"/>
      <c r="N40" s="786"/>
      <c r="O40" s="786"/>
      <c r="P40" s="786"/>
      <c r="Q40" s="786"/>
      <c r="R40" s="786"/>
      <c r="S40" s="786"/>
      <c r="T40" s="786"/>
      <c r="U40" s="786"/>
      <c r="V40" s="786"/>
      <c r="W40" s="786"/>
      <c r="X40" s="786"/>
      <c r="Y40" s="786"/>
      <c r="Z40" s="786"/>
      <c r="AA40" s="786"/>
      <c r="AB40" s="786"/>
      <c r="AC40" s="786"/>
      <c r="AD40" s="786"/>
      <c r="AE40" s="786"/>
      <c r="AF40" s="786"/>
      <c r="AG40" s="786"/>
      <c r="AH40" s="786"/>
      <c r="AI40" s="786"/>
      <c r="AJ40" s="786"/>
      <c r="AK40" s="786"/>
      <c r="AL40" s="786"/>
      <c r="AM40" s="786"/>
    </row>
    <row r="41" spans="1:40" ht="21" customHeight="1" x14ac:dyDescent="0.15">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row>
    <row r="42" spans="1:40" s="21" customFormat="1" ht="21" customHeight="1" thickBot="1" x14ac:dyDescent="0.2">
      <c r="A42" s="58" t="str">
        <f>IF(事前入力シート!$I$4="特定共同企業体",IF(AE42&lt;&gt;"","○","未入力"),"不要")</f>
        <v>不要</v>
      </c>
      <c r="AC42" s="156"/>
      <c r="AD42" s="171" t="s">
        <v>211</v>
      </c>
      <c r="AE42" s="663" t="str">
        <f>'様式-5'!$AE$44</f>
        <v>○○○○株式会社</v>
      </c>
      <c r="AF42" s="663"/>
      <c r="AG42" s="663"/>
      <c r="AH42" s="663"/>
      <c r="AI42" s="663"/>
      <c r="AJ42" s="663"/>
      <c r="AK42" s="663"/>
      <c r="AL42" s="663"/>
      <c r="AM42" s="663"/>
    </row>
    <row r="43" spans="1:40" ht="21" customHeight="1" x14ac:dyDescent="0.15">
      <c r="A43" s="177" t="str">
        <f>IF(事前入力シート!$I$4="特定共同企業体",IF(OR(U43="○",U45="○"),"○","未入力"),"不要")</f>
        <v>不要</v>
      </c>
      <c r="C43" s="1188" t="s">
        <v>21</v>
      </c>
      <c r="D43" s="1189"/>
      <c r="E43" s="1194" t="s">
        <v>146</v>
      </c>
      <c r="F43" s="1194"/>
      <c r="G43" s="1194"/>
      <c r="H43" s="1194"/>
      <c r="I43" s="1194"/>
      <c r="J43" s="1194"/>
      <c r="K43" s="1194"/>
      <c r="L43" s="1194"/>
      <c r="M43" s="1194"/>
      <c r="N43" s="1194"/>
      <c r="O43" s="1194"/>
      <c r="P43" s="1194"/>
      <c r="Q43" s="1194"/>
      <c r="R43" s="1194"/>
      <c r="S43" s="1194"/>
      <c r="T43" s="1195"/>
      <c r="U43" s="1200"/>
      <c r="V43" s="1201"/>
      <c r="W43" s="1201"/>
      <c r="X43" s="1202"/>
      <c r="Y43" s="771" t="s">
        <v>149</v>
      </c>
      <c r="Z43" s="768"/>
      <c r="AA43" s="768"/>
      <c r="AB43" s="768"/>
      <c r="AC43" s="768"/>
      <c r="AD43" s="768"/>
      <c r="AE43" s="768"/>
      <c r="AF43" s="768"/>
      <c r="AG43" s="768"/>
      <c r="AH43" s="768"/>
      <c r="AI43" s="768"/>
      <c r="AJ43" s="768"/>
      <c r="AK43" s="768"/>
      <c r="AL43" s="768"/>
      <c r="AM43" s="768"/>
    </row>
    <row r="44" spans="1:40" ht="21" customHeight="1" x14ac:dyDescent="0.15">
      <c r="C44" s="1190"/>
      <c r="D44" s="1191"/>
      <c r="E44" s="1196"/>
      <c r="F44" s="1196"/>
      <c r="G44" s="1196"/>
      <c r="H44" s="1196"/>
      <c r="I44" s="1196"/>
      <c r="J44" s="1196"/>
      <c r="K44" s="1196"/>
      <c r="L44" s="1196"/>
      <c r="M44" s="1196"/>
      <c r="N44" s="1196"/>
      <c r="O44" s="1196"/>
      <c r="P44" s="1196"/>
      <c r="Q44" s="1196"/>
      <c r="R44" s="1196"/>
      <c r="S44" s="1196"/>
      <c r="T44" s="1197"/>
      <c r="U44" s="1203"/>
      <c r="V44" s="1204"/>
      <c r="W44" s="1204"/>
      <c r="X44" s="1205"/>
      <c r="Y44" s="772"/>
      <c r="Z44" s="773"/>
      <c r="AA44" s="773"/>
      <c r="AB44" s="773"/>
      <c r="AC44" s="773"/>
      <c r="AD44" s="773"/>
      <c r="AE44" s="773"/>
      <c r="AF44" s="773"/>
      <c r="AG44" s="773"/>
      <c r="AH44" s="773"/>
      <c r="AI44" s="773"/>
      <c r="AJ44" s="773"/>
      <c r="AK44" s="773"/>
      <c r="AL44" s="773"/>
      <c r="AM44" s="773"/>
    </row>
    <row r="45" spans="1:40" ht="21" customHeight="1" x14ac:dyDescent="0.15">
      <c r="A45" s="58" t="str">
        <f>IF(事前入力シート!$I$4="特定共同企業体",IF(OR(U43="○",U45="○"),"○","未入力"),"不要")</f>
        <v>不要</v>
      </c>
      <c r="C45" s="1190"/>
      <c r="D45" s="1191"/>
      <c r="E45" s="1196"/>
      <c r="F45" s="1196"/>
      <c r="G45" s="1196"/>
      <c r="H45" s="1196"/>
      <c r="I45" s="1196"/>
      <c r="J45" s="1196"/>
      <c r="K45" s="1196"/>
      <c r="L45" s="1196"/>
      <c r="M45" s="1196"/>
      <c r="N45" s="1196"/>
      <c r="O45" s="1196"/>
      <c r="P45" s="1196"/>
      <c r="Q45" s="1196"/>
      <c r="R45" s="1196"/>
      <c r="S45" s="1196"/>
      <c r="T45" s="1197"/>
      <c r="U45" s="683"/>
      <c r="V45" s="684"/>
      <c r="W45" s="684"/>
      <c r="X45" s="685"/>
      <c r="Y45" s="774" t="s">
        <v>150</v>
      </c>
      <c r="Z45" s="775"/>
      <c r="AA45" s="775"/>
      <c r="AB45" s="775"/>
      <c r="AC45" s="775"/>
      <c r="AD45" s="775"/>
      <c r="AE45" s="775"/>
      <c r="AF45" s="775"/>
      <c r="AG45" s="775"/>
      <c r="AH45" s="775"/>
      <c r="AI45" s="775"/>
      <c r="AJ45" s="775"/>
      <c r="AK45" s="775"/>
      <c r="AL45" s="775"/>
      <c r="AM45" s="775"/>
    </row>
    <row r="46" spans="1:40" ht="21" customHeight="1" thickBot="1" x14ac:dyDescent="0.2">
      <c r="C46" s="1192"/>
      <c r="D46" s="1193"/>
      <c r="E46" s="1198"/>
      <c r="F46" s="1198"/>
      <c r="G46" s="1198"/>
      <c r="H46" s="1198"/>
      <c r="I46" s="1198"/>
      <c r="J46" s="1198"/>
      <c r="K46" s="1198"/>
      <c r="L46" s="1198"/>
      <c r="M46" s="1198"/>
      <c r="N46" s="1198"/>
      <c r="O46" s="1198"/>
      <c r="P46" s="1198"/>
      <c r="Q46" s="1198"/>
      <c r="R46" s="1198"/>
      <c r="S46" s="1198"/>
      <c r="T46" s="1199"/>
      <c r="U46" s="686"/>
      <c r="V46" s="687"/>
      <c r="W46" s="687"/>
      <c r="X46" s="688"/>
      <c r="Y46" s="771"/>
      <c r="Z46" s="768"/>
      <c r="AA46" s="768"/>
      <c r="AB46" s="768"/>
      <c r="AC46" s="768"/>
      <c r="AD46" s="768"/>
      <c r="AE46" s="768"/>
      <c r="AF46" s="768"/>
      <c r="AG46" s="768"/>
      <c r="AH46" s="768"/>
      <c r="AI46" s="768"/>
      <c r="AJ46" s="768"/>
      <c r="AK46" s="768"/>
      <c r="AL46" s="768"/>
      <c r="AM46" s="768"/>
    </row>
    <row r="47" spans="1:40" ht="21" customHeight="1" x14ac:dyDescent="0.15">
      <c r="A47" s="177" t="str">
        <f>IF(事前入力シート!$I$4="特定共同企業体",IF(U43="○","○",IF(OR(U47="○",U49="○"),"○","未入力")),"不要")</f>
        <v>不要</v>
      </c>
      <c r="C47" s="1188" t="s">
        <v>22</v>
      </c>
      <c r="D47" s="1189"/>
      <c r="E47" s="1194" t="s">
        <v>147</v>
      </c>
      <c r="F47" s="1194"/>
      <c r="G47" s="1194"/>
      <c r="H47" s="1194"/>
      <c r="I47" s="1194"/>
      <c r="J47" s="1194"/>
      <c r="K47" s="1194"/>
      <c r="L47" s="1194"/>
      <c r="M47" s="1194"/>
      <c r="N47" s="1194"/>
      <c r="O47" s="1194"/>
      <c r="P47" s="1194"/>
      <c r="Q47" s="1194"/>
      <c r="R47" s="1194"/>
      <c r="S47" s="1194"/>
      <c r="T47" s="1195"/>
      <c r="U47" s="672"/>
      <c r="V47" s="673"/>
      <c r="W47" s="673"/>
      <c r="X47" s="674"/>
      <c r="Y47" s="771" t="s">
        <v>151</v>
      </c>
      <c r="Z47" s="768"/>
      <c r="AA47" s="768"/>
      <c r="AB47" s="768"/>
      <c r="AC47" s="768"/>
      <c r="AD47" s="768"/>
      <c r="AE47" s="768"/>
      <c r="AF47" s="768"/>
      <c r="AG47" s="768"/>
      <c r="AH47" s="768"/>
      <c r="AI47" s="768"/>
      <c r="AJ47" s="768"/>
      <c r="AK47" s="768"/>
      <c r="AL47" s="768"/>
      <c r="AM47" s="768"/>
    </row>
    <row r="48" spans="1:40" ht="21" customHeight="1" x14ac:dyDescent="0.15">
      <c r="C48" s="1190"/>
      <c r="D48" s="1191"/>
      <c r="E48" s="1196"/>
      <c r="F48" s="1196"/>
      <c r="G48" s="1196"/>
      <c r="H48" s="1196"/>
      <c r="I48" s="1196"/>
      <c r="J48" s="1196"/>
      <c r="K48" s="1196"/>
      <c r="L48" s="1196"/>
      <c r="M48" s="1196"/>
      <c r="N48" s="1196"/>
      <c r="O48" s="1196"/>
      <c r="P48" s="1196"/>
      <c r="Q48" s="1196"/>
      <c r="R48" s="1196"/>
      <c r="S48" s="1196"/>
      <c r="T48" s="1197"/>
      <c r="U48" s="675"/>
      <c r="V48" s="676"/>
      <c r="W48" s="676"/>
      <c r="X48" s="677"/>
      <c r="Y48" s="772"/>
      <c r="Z48" s="773"/>
      <c r="AA48" s="773"/>
      <c r="AB48" s="773"/>
      <c r="AC48" s="773"/>
      <c r="AD48" s="773"/>
      <c r="AE48" s="773"/>
      <c r="AF48" s="773"/>
      <c r="AG48" s="773"/>
      <c r="AH48" s="773"/>
      <c r="AI48" s="773"/>
      <c r="AJ48" s="773"/>
      <c r="AK48" s="773"/>
      <c r="AL48" s="773"/>
      <c r="AM48" s="773"/>
    </row>
    <row r="49" spans="1:39" ht="21" customHeight="1" x14ac:dyDescent="0.15">
      <c r="A49" s="58" t="str">
        <f>IF(事前入力シート!$I$4="特定共同企業体",IF(U43="○","○",IF(OR(U47="○",U49="○"),"○","未入力")),"不要")</f>
        <v>不要</v>
      </c>
      <c r="C49" s="1190"/>
      <c r="D49" s="1191"/>
      <c r="E49" s="1196"/>
      <c r="F49" s="1196"/>
      <c r="G49" s="1196"/>
      <c r="H49" s="1196"/>
      <c r="I49" s="1196"/>
      <c r="J49" s="1196"/>
      <c r="K49" s="1196"/>
      <c r="L49" s="1196"/>
      <c r="M49" s="1196"/>
      <c r="N49" s="1196"/>
      <c r="O49" s="1196"/>
      <c r="P49" s="1196"/>
      <c r="Q49" s="1196"/>
      <c r="R49" s="1196"/>
      <c r="S49" s="1196"/>
      <c r="T49" s="1197"/>
      <c r="U49" s="683"/>
      <c r="V49" s="684"/>
      <c r="W49" s="684"/>
      <c r="X49" s="685"/>
      <c r="Y49" s="774" t="s">
        <v>152</v>
      </c>
      <c r="Z49" s="775"/>
      <c r="AA49" s="775"/>
      <c r="AB49" s="775"/>
      <c r="AC49" s="775"/>
      <c r="AD49" s="775"/>
      <c r="AE49" s="775"/>
      <c r="AF49" s="775"/>
      <c r="AG49" s="775"/>
      <c r="AH49" s="775"/>
      <c r="AI49" s="775"/>
      <c r="AJ49" s="775"/>
      <c r="AK49" s="775"/>
      <c r="AL49" s="775"/>
      <c r="AM49" s="775"/>
    </row>
    <row r="50" spans="1:39" ht="21" customHeight="1" thickBot="1" x14ac:dyDescent="0.2">
      <c r="C50" s="1192"/>
      <c r="D50" s="1193"/>
      <c r="E50" s="1198"/>
      <c r="F50" s="1198"/>
      <c r="G50" s="1198"/>
      <c r="H50" s="1198"/>
      <c r="I50" s="1198"/>
      <c r="J50" s="1198"/>
      <c r="K50" s="1198"/>
      <c r="L50" s="1198"/>
      <c r="M50" s="1198"/>
      <c r="N50" s="1198"/>
      <c r="O50" s="1198"/>
      <c r="P50" s="1198"/>
      <c r="Q50" s="1198"/>
      <c r="R50" s="1198"/>
      <c r="S50" s="1198"/>
      <c r="T50" s="1199"/>
      <c r="U50" s="686"/>
      <c r="V50" s="687"/>
      <c r="W50" s="687"/>
      <c r="X50" s="688"/>
      <c r="Y50" s="771"/>
      <c r="Z50" s="768"/>
      <c r="AA50" s="768"/>
      <c r="AB50" s="768"/>
      <c r="AC50" s="768"/>
      <c r="AD50" s="768"/>
      <c r="AE50" s="768"/>
      <c r="AF50" s="768"/>
      <c r="AG50" s="768"/>
      <c r="AH50" s="768"/>
      <c r="AI50" s="768"/>
      <c r="AJ50" s="768"/>
      <c r="AK50" s="768"/>
      <c r="AL50" s="768"/>
      <c r="AM50" s="768"/>
    </row>
    <row r="51" spans="1:39" ht="21" customHeight="1" x14ac:dyDescent="0.15">
      <c r="A51" s="177" t="str">
        <f>IF(事前入力シート!$I$4="特定共同企業体",IF(U43="○","○",IF(OR(U51="○",U53="○"),"○","未入力")),"不要")</f>
        <v>不要</v>
      </c>
      <c r="C51" s="1188" t="s">
        <v>23</v>
      </c>
      <c r="D51" s="1189"/>
      <c r="E51" s="1194" t="s">
        <v>148</v>
      </c>
      <c r="F51" s="1194"/>
      <c r="G51" s="1194"/>
      <c r="H51" s="1194"/>
      <c r="I51" s="1194"/>
      <c r="J51" s="1194"/>
      <c r="K51" s="1194"/>
      <c r="L51" s="1194"/>
      <c r="M51" s="1194"/>
      <c r="N51" s="1194"/>
      <c r="O51" s="1194"/>
      <c r="P51" s="1194"/>
      <c r="Q51" s="1194"/>
      <c r="R51" s="1194"/>
      <c r="S51" s="1194"/>
      <c r="T51" s="1195"/>
      <c r="U51" s="672"/>
      <c r="V51" s="673"/>
      <c r="W51" s="673"/>
      <c r="X51" s="674"/>
      <c r="Y51" s="771" t="s">
        <v>149</v>
      </c>
      <c r="Z51" s="768"/>
      <c r="AA51" s="768"/>
      <c r="AB51" s="768"/>
      <c r="AC51" s="768"/>
      <c r="AD51" s="768"/>
      <c r="AE51" s="768"/>
      <c r="AF51" s="768"/>
      <c r="AG51" s="768"/>
      <c r="AH51" s="768"/>
      <c r="AI51" s="768"/>
      <c r="AJ51" s="768"/>
      <c r="AK51" s="768"/>
      <c r="AL51" s="768"/>
      <c r="AM51" s="768"/>
    </row>
    <row r="52" spans="1:39" ht="21" customHeight="1" x14ac:dyDescent="0.15">
      <c r="C52" s="1190"/>
      <c r="D52" s="1191"/>
      <c r="E52" s="1196"/>
      <c r="F52" s="1196"/>
      <c r="G52" s="1196"/>
      <c r="H52" s="1196"/>
      <c r="I52" s="1196"/>
      <c r="J52" s="1196"/>
      <c r="K52" s="1196"/>
      <c r="L52" s="1196"/>
      <c r="M52" s="1196"/>
      <c r="N52" s="1196"/>
      <c r="O52" s="1196"/>
      <c r="P52" s="1196"/>
      <c r="Q52" s="1196"/>
      <c r="R52" s="1196"/>
      <c r="S52" s="1196"/>
      <c r="T52" s="1197"/>
      <c r="U52" s="675"/>
      <c r="V52" s="676"/>
      <c r="W52" s="676"/>
      <c r="X52" s="677"/>
      <c r="Y52" s="772"/>
      <c r="Z52" s="773"/>
      <c r="AA52" s="773"/>
      <c r="AB52" s="773"/>
      <c r="AC52" s="773"/>
      <c r="AD52" s="773"/>
      <c r="AE52" s="773"/>
      <c r="AF52" s="773"/>
      <c r="AG52" s="773"/>
      <c r="AH52" s="773"/>
      <c r="AI52" s="773"/>
      <c r="AJ52" s="773"/>
      <c r="AK52" s="773"/>
      <c r="AL52" s="773"/>
      <c r="AM52" s="773"/>
    </row>
    <row r="53" spans="1:39" ht="21" customHeight="1" x14ac:dyDescent="0.15">
      <c r="A53" s="58" t="str">
        <f>IF(事前入力シート!$I$4="特定共同企業体",IF(U43="○","○",IF(OR(U51="○",U53="○"),"○","未入力")),"不要")</f>
        <v>不要</v>
      </c>
      <c r="C53" s="1190"/>
      <c r="D53" s="1191"/>
      <c r="E53" s="1196"/>
      <c r="F53" s="1196"/>
      <c r="G53" s="1196"/>
      <c r="H53" s="1196"/>
      <c r="I53" s="1196"/>
      <c r="J53" s="1196"/>
      <c r="K53" s="1196"/>
      <c r="L53" s="1196"/>
      <c r="M53" s="1196"/>
      <c r="N53" s="1196"/>
      <c r="O53" s="1196"/>
      <c r="P53" s="1196"/>
      <c r="Q53" s="1196"/>
      <c r="R53" s="1196"/>
      <c r="S53" s="1196"/>
      <c r="T53" s="1197"/>
      <c r="U53" s="683"/>
      <c r="V53" s="684"/>
      <c r="W53" s="684"/>
      <c r="X53" s="685"/>
      <c r="Y53" s="774" t="s">
        <v>150</v>
      </c>
      <c r="Z53" s="775"/>
      <c r="AA53" s="775"/>
      <c r="AB53" s="775"/>
      <c r="AC53" s="775"/>
      <c r="AD53" s="775"/>
      <c r="AE53" s="775"/>
      <c r="AF53" s="775"/>
      <c r="AG53" s="775"/>
      <c r="AH53" s="775"/>
      <c r="AI53" s="775"/>
      <c r="AJ53" s="775"/>
      <c r="AK53" s="775"/>
      <c r="AL53" s="775"/>
      <c r="AM53" s="775"/>
    </row>
    <row r="54" spans="1:39" ht="21" customHeight="1" thickBot="1" x14ac:dyDescent="0.2">
      <c r="C54" s="1192"/>
      <c r="D54" s="1193"/>
      <c r="E54" s="1198"/>
      <c r="F54" s="1198"/>
      <c r="G54" s="1198"/>
      <c r="H54" s="1198"/>
      <c r="I54" s="1198"/>
      <c r="J54" s="1198"/>
      <c r="K54" s="1198"/>
      <c r="L54" s="1198"/>
      <c r="M54" s="1198"/>
      <c r="N54" s="1198"/>
      <c r="O54" s="1198"/>
      <c r="P54" s="1198"/>
      <c r="Q54" s="1198"/>
      <c r="R54" s="1198"/>
      <c r="S54" s="1198"/>
      <c r="T54" s="1199"/>
      <c r="U54" s="686"/>
      <c r="V54" s="687"/>
      <c r="W54" s="687"/>
      <c r="X54" s="688"/>
      <c r="Y54" s="771"/>
      <c r="Z54" s="768"/>
      <c r="AA54" s="768"/>
      <c r="AB54" s="768"/>
      <c r="AC54" s="768"/>
      <c r="AD54" s="768"/>
      <c r="AE54" s="768"/>
      <c r="AF54" s="768"/>
      <c r="AG54" s="768"/>
      <c r="AH54" s="768"/>
      <c r="AI54" s="768"/>
      <c r="AJ54" s="768"/>
      <c r="AK54" s="768"/>
      <c r="AL54" s="768"/>
      <c r="AM54" s="768"/>
    </row>
    <row r="55" spans="1:39" ht="21" customHeight="1" x14ac:dyDescent="0.15">
      <c r="C55" s="1206" t="s">
        <v>166</v>
      </c>
      <c r="D55" s="1206"/>
      <c r="E55" s="1095" t="s">
        <v>167</v>
      </c>
      <c r="F55" s="1095"/>
      <c r="G55" s="1095"/>
      <c r="H55" s="1095"/>
      <c r="I55" s="1095"/>
      <c r="J55" s="1095"/>
      <c r="K55" s="1095"/>
      <c r="L55" s="1095"/>
      <c r="M55" s="1095"/>
      <c r="N55" s="1095"/>
      <c r="O55" s="1095"/>
      <c r="P55" s="1095"/>
      <c r="Q55" s="1095"/>
      <c r="R55" s="1095"/>
      <c r="S55" s="1095"/>
      <c r="T55" s="1095"/>
      <c r="U55" s="1095"/>
      <c r="V55" s="1095"/>
      <c r="W55" s="1095"/>
      <c r="X55" s="1095"/>
      <c r="Y55" s="1095"/>
      <c r="Z55" s="1095"/>
      <c r="AA55" s="1095"/>
      <c r="AB55" s="1095"/>
      <c r="AC55" s="1095"/>
      <c r="AD55" s="1095"/>
      <c r="AE55" s="1095"/>
      <c r="AF55" s="1095"/>
      <c r="AG55" s="1095"/>
      <c r="AH55" s="1095"/>
      <c r="AI55" s="1095"/>
      <c r="AJ55" s="1095"/>
      <c r="AK55" s="1095"/>
      <c r="AL55" s="1095"/>
      <c r="AM55" s="1095"/>
    </row>
    <row r="57" spans="1:39" ht="25.5" customHeight="1" x14ac:dyDescent="0.15">
      <c r="C57" s="1207" t="s">
        <v>166</v>
      </c>
      <c r="D57" s="1207"/>
      <c r="E57" s="1208" t="s">
        <v>238</v>
      </c>
      <c r="F57" s="1208"/>
      <c r="G57" s="1208"/>
      <c r="H57" s="1208"/>
      <c r="I57" s="1208"/>
      <c r="J57" s="1208"/>
      <c r="K57" s="1208"/>
      <c r="L57" s="1208"/>
      <c r="M57" s="1208"/>
      <c r="N57" s="1208"/>
      <c r="O57" s="1208"/>
      <c r="P57" s="1208"/>
      <c r="Q57" s="1208"/>
      <c r="R57" s="1208"/>
      <c r="S57" s="1208"/>
      <c r="T57" s="1208"/>
      <c r="U57" s="1208"/>
      <c r="V57" s="1208"/>
      <c r="W57" s="1208"/>
      <c r="X57" s="1208"/>
      <c r="Y57" s="1208"/>
      <c r="Z57" s="1208"/>
      <c r="AA57" s="1208"/>
      <c r="AB57" s="1208"/>
      <c r="AC57" s="1208"/>
      <c r="AD57" s="1208"/>
      <c r="AE57" s="1208"/>
      <c r="AF57" s="1208"/>
      <c r="AG57" s="1208"/>
      <c r="AH57" s="1208"/>
      <c r="AI57" s="1208"/>
      <c r="AJ57" s="1208"/>
      <c r="AK57" s="1208"/>
      <c r="AL57" s="1208"/>
      <c r="AM57" s="1208"/>
    </row>
    <row r="58" spans="1:39" ht="21" customHeight="1" x14ac:dyDescent="0.15">
      <c r="A58" s="58" t="str">
        <f>IF(事前入力シート!$I$4="特定共同企業体",IF(AND(U45="○",U49="○",U53="○"),"不要",IF(OR(U43="○",U47="○"),IF(Q58&lt;&gt;"","○","未入力"),IF(AND(U45="○",U49="○"),"○","未入力"))),"不要")</f>
        <v>不要</v>
      </c>
      <c r="C58" s="1209" t="s">
        <v>155</v>
      </c>
      <c r="D58" s="1209"/>
      <c r="E58" s="1210" t="s">
        <v>156</v>
      </c>
      <c r="F58" s="1211"/>
      <c r="G58" s="1216" t="s">
        <v>158</v>
      </c>
      <c r="H58" s="1217"/>
      <c r="I58" s="1222" t="s">
        <v>160</v>
      </c>
      <c r="J58" s="1222"/>
      <c r="K58" s="1222"/>
      <c r="L58" s="1222"/>
      <c r="M58" s="1222"/>
      <c r="N58" s="1222"/>
      <c r="O58" s="1222"/>
      <c r="P58" s="1223"/>
      <c r="Q58" s="1224"/>
      <c r="R58" s="1081"/>
      <c r="S58" s="1081"/>
      <c r="T58" s="1081"/>
      <c r="U58" s="1081"/>
      <c r="V58" s="1081"/>
      <c r="W58" s="1081"/>
      <c r="X58" s="1081"/>
      <c r="Y58" s="1081"/>
      <c r="Z58" s="1081"/>
      <c r="AA58" s="1081"/>
      <c r="AB58" s="1081"/>
      <c r="AC58" s="1081"/>
      <c r="AD58" s="1081"/>
      <c r="AE58" s="1081"/>
      <c r="AF58" s="1081"/>
      <c r="AG58" s="1081"/>
      <c r="AH58" s="1081"/>
      <c r="AI58" s="1081"/>
      <c r="AJ58" s="1081"/>
      <c r="AK58" s="1081"/>
      <c r="AL58" s="1081"/>
      <c r="AM58" s="1225"/>
    </row>
    <row r="59" spans="1:39" ht="21" customHeight="1" x14ac:dyDescent="0.15">
      <c r="C59" s="1209"/>
      <c r="D59" s="1209"/>
      <c r="E59" s="1212"/>
      <c r="F59" s="1213"/>
      <c r="G59" s="1218"/>
      <c r="H59" s="1219"/>
      <c r="I59" s="1222"/>
      <c r="J59" s="1222"/>
      <c r="K59" s="1222"/>
      <c r="L59" s="1222"/>
      <c r="M59" s="1222"/>
      <c r="N59" s="1222"/>
      <c r="O59" s="1222"/>
      <c r="P59" s="1223"/>
      <c r="Q59" s="1226"/>
      <c r="R59" s="1036"/>
      <c r="S59" s="1036"/>
      <c r="T59" s="1036"/>
      <c r="U59" s="1036"/>
      <c r="V59" s="1036"/>
      <c r="W59" s="1036"/>
      <c r="X59" s="1036"/>
      <c r="Y59" s="1036"/>
      <c r="Z59" s="1036"/>
      <c r="AA59" s="1036"/>
      <c r="AB59" s="1036"/>
      <c r="AC59" s="1036"/>
      <c r="AD59" s="1036"/>
      <c r="AE59" s="1036"/>
      <c r="AF59" s="1036"/>
      <c r="AG59" s="1036"/>
      <c r="AH59" s="1036"/>
      <c r="AI59" s="1036"/>
      <c r="AJ59" s="1036"/>
      <c r="AK59" s="1036"/>
      <c r="AL59" s="1036"/>
      <c r="AM59" s="1227"/>
    </row>
    <row r="60" spans="1:39" ht="21" customHeight="1" x14ac:dyDescent="0.15">
      <c r="A60" s="58" t="str">
        <f>IF(事前入力シート!$I$4="特定共同企業体",IF(AND(U45="○",U49="○",U53="○"),"不要",IF(OR(U43="○",U47="○"),IF(OR(Q60&lt;&gt;"",Q62&lt;&gt;""),"○","未入力"),IF(AND(U45="○",U49="○"),"○","未入力"))),"不要")</f>
        <v>不要</v>
      </c>
      <c r="C60" s="1209"/>
      <c r="D60" s="1209"/>
      <c r="E60" s="1212"/>
      <c r="F60" s="1213"/>
      <c r="G60" s="1218"/>
      <c r="H60" s="1219"/>
      <c r="I60" s="1170" t="s">
        <v>163</v>
      </c>
      <c r="J60" s="1171"/>
      <c r="K60" s="1171"/>
      <c r="L60" s="1171"/>
      <c r="M60" s="1171"/>
      <c r="N60" s="1171"/>
      <c r="O60" s="1171"/>
      <c r="P60" s="1171"/>
      <c r="Q60" s="741"/>
      <c r="R60" s="742"/>
      <c r="S60" s="742"/>
      <c r="T60" s="1228"/>
      <c r="U60" s="1231" t="s">
        <v>153</v>
      </c>
      <c r="V60" s="1232"/>
      <c r="W60" s="1232"/>
      <c r="X60" s="1232"/>
      <c r="Y60" s="1232"/>
      <c r="Z60" s="1232"/>
      <c r="AA60" s="1232"/>
      <c r="AB60" s="1232"/>
      <c r="AC60" s="1232"/>
      <c r="AD60" s="1232"/>
      <c r="AE60" s="1232"/>
      <c r="AF60" s="1232"/>
      <c r="AG60" s="1232"/>
      <c r="AH60" s="1232"/>
      <c r="AI60" s="1232"/>
      <c r="AJ60" s="1232"/>
      <c r="AK60" s="1232"/>
      <c r="AL60" s="1232"/>
      <c r="AM60" s="1233"/>
    </row>
    <row r="61" spans="1:39" ht="21" customHeight="1" x14ac:dyDescent="0.15">
      <c r="C61" s="1209"/>
      <c r="D61" s="1209"/>
      <c r="E61" s="1212"/>
      <c r="F61" s="1213"/>
      <c r="G61" s="1218"/>
      <c r="H61" s="1219"/>
      <c r="I61" s="1172"/>
      <c r="J61" s="1173"/>
      <c r="K61" s="1173"/>
      <c r="L61" s="1173"/>
      <c r="M61" s="1173"/>
      <c r="N61" s="1173"/>
      <c r="O61" s="1173"/>
      <c r="P61" s="1173"/>
      <c r="Q61" s="1229"/>
      <c r="R61" s="709"/>
      <c r="S61" s="709"/>
      <c r="T61" s="1230"/>
      <c r="U61" s="1234"/>
      <c r="V61" s="1235"/>
      <c r="W61" s="1235"/>
      <c r="X61" s="1235"/>
      <c r="Y61" s="1235"/>
      <c r="Z61" s="1235"/>
      <c r="AA61" s="1235"/>
      <c r="AB61" s="1235"/>
      <c r="AC61" s="1235"/>
      <c r="AD61" s="1235"/>
      <c r="AE61" s="1235"/>
      <c r="AF61" s="1235"/>
      <c r="AG61" s="1235"/>
      <c r="AH61" s="1235"/>
      <c r="AI61" s="1235"/>
      <c r="AJ61" s="1235"/>
      <c r="AK61" s="1235"/>
      <c r="AL61" s="1235"/>
      <c r="AM61" s="1236"/>
    </row>
    <row r="62" spans="1:39" ht="21" customHeight="1" x14ac:dyDescent="0.15">
      <c r="A62" s="58" t="str">
        <f>IF(事前入力シート!$I$4="特定共同企業体",IF(AND(U45="○",U49="○",U53="○"),"不要",IF(OR(U43="○",U47="○"),IF(OR(Q60&lt;&gt;"",Q62&lt;&gt;""),"○","未入力"),IF(AND(U45="○",U49="○"),"○","未入力"))),"不要")</f>
        <v>不要</v>
      </c>
      <c r="C62" s="1209"/>
      <c r="D62" s="1209"/>
      <c r="E62" s="1212"/>
      <c r="F62" s="1213"/>
      <c r="G62" s="1218"/>
      <c r="H62" s="1219"/>
      <c r="I62" s="1172"/>
      <c r="J62" s="1173"/>
      <c r="K62" s="1173"/>
      <c r="L62" s="1173"/>
      <c r="M62" s="1173"/>
      <c r="N62" s="1173"/>
      <c r="O62" s="1173"/>
      <c r="P62" s="1173"/>
      <c r="Q62" s="1237"/>
      <c r="R62" s="713"/>
      <c r="S62" s="713"/>
      <c r="T62" s="1238"/>
      <c r="U62" s="1240" t="s">
        <v>154</v>
      </c>
      <c r="V62" s="1240"/>
      <c r="W62" s="1240"/>
      <c r="X62" s="1240"/>
      <c r="Y62" s="1240"/>
      <c r="Z62" s="1240"/>
      <c r="AA62" s="1240"/>
      <c r="AB62" s="1240"/>
      <c r="AC62" s="1240"/>
      <c r="AD62" s="1240"/>
      <c r="AE62" s="1240"/>
      <c r="AF62" s="1240"/>
      <c r="AG62" s="1240"/>
      <c r="AH62" s="1240"/>
      <c r="AI62" s="1240"/>
      <c r="AJ62" s="1240"/>
      <c r="AK62" s="1240"/>
      <c r="AL62" s="1240"/>
      <c r="AM62" s="1241"/>
    </row>
    <row r="63" spans="1:39" ht="21" customHeight="1" x14ac:dyDescent="0.15">
      <c r="C63" s="1209"/>
      <c r="D63" s="1209"/>
      <c r="E63" s="1214"/>
      <c r="F63" s="1215"/>
      <c r="G63" s="1220"/>
      <c r="H63" s="1221"/>
      <c r="I63" s="1174"/>
      <c r="J63" s="1175"/>
      <c r="K63" s="1175"/>
      <c r="L63" s="1175"/>
      <c r="M63" s="1175"/>
      <c r="N63" s="1175"/>
      <c r="O63" s="1175"/>
      <c r="P63" s="1175"/>
      <c r="Q63" s="744"/>
      <c r="R63" s="745"/>
      <c r="S63" s="745"/>
      <c r="T63" s="1239"/>
      <c r="U63" s="1242"/>
      <c r="V63" s="1242"/>
      <c r="W63" s="1242"/>
      <c r="X63" s="1242"/>
      <c r="Y63" s="1242"/>
      <c r="Z63" s="1242"/>
      <c r="AA63" s="1242"/>
      <c r="AB63" s="1242"/>
      <c r="AC63" s="1242"/>
      <c r="AD63" s="1242"/>
      <c r="AE63" s="1242"/>
      <c r="AF63" s="1242"/>
      <c r="AG63" s="1242"/>
      <c r="AH63" s="1242"/>
      <c r="AI63" s="1242"/>
      <c r="AJ63" s="1242"/>
      <c r="AK63" s="1242"/>
      <c r="AL63" s="1242"/>
      <c r="AM63" s="1243"/>
    </row>
    <row r="64" spans="1:39" ht="21" customHeight="1" x14ac:dyDescent="0.15">
      <c r="A64" s="58" t="str">
        <f>IF(事前入力シート!$I$4="特定共同企業体",IF(AND(U45="○",U49="○",U53="○"),"不要",IF(OR(U43="○",U51="○"),IF(AND(X64&lt;&gt;"",AB64&lt;&gt;"",AF64&lt;&gt;""),"○","未入力"),IF(AND(U45="○",U53="○"),"○","未入力"))),"不要")</f>
        <v>不要</v>
      </c>
      <c r="C64" s="1209"/>
      <c r="D64" s="1209"/>
      <c r="E64" s="1187" t="s">
        <v>157</v>
      </c>
      <c r="F64" s="1187"/>
      <c r="G64" s="1187" t="s">
        <v>159</v>
      </c>
      <c r="H64" s="1187"/>
      <c r="I64" s="1188" t="s">
        <v>161</v>
      </c>
      <c r="J64" s="1189"/>
      <c r="K64" s="1189"/>
      <c r="L64" s="1189"/>
      <c r="M64" s="1189"/>
      <c r="N64" s="1189"/>
      <c r="O64" s="1189"/>
      <c r="P64" s="1189"/>
      <c r="Q64" s="1247"/>
      <c r="R64" s="1248"/>
      <c r="S64" s="1248"/>
      <c r="T64" s="1248"/>
      <c r="U64" s="1244" t="s">
        <v>37</v>
      </c>
      <c r="V64" s="1244"/>
      <c r="W64" s="1244"/>
      <c r="X64" s="1081"/>
      <c r="Y64" s="1081"/>
      <c r="Z64" s="1084" t="s">
        <v>36</v>
      </c>
      <c r="AA64" s="1084"/>
      <c r="AB64" s="1081"/>
      <c r="AC64" s="1081"/>
      <c r="AD64" s="1245" t="s">
        <v>78</v>
      </c>
      <c r="AE64" s="1245"/>
      <c r="AF64" s="1081"/>
      <c r="AG64" s="1081"/>
      <c r="AH64" s="1245" t="s">
        <v>35</v>
      </c>
      <c r="AI64" s="1245"/>
      <c r="AJ64" s="1248"/>
      <c r="AK64" s="1248"/>
      <c r="AL64" s="1248"/>
      <c r="AM64" s="1251"/>
    </row>
    <row r="65" spans="1:40" ht="21" customHeight="1" x14ac:dyDescent="0.15">
      <c r="C65" s="1209"/>
      <c r="D65" s="1209"/>
      <c r="E65" s="1187"/>
      <c r="F65" s="1187"/>
      <c r="G65" s="1187"/>
      <c r="H65" s="1187"/>
      <c r="I65" s="1192"/>
      <c r="J65" s="1193"/>
      <c r="K65" s="1193"/>
      <c r="L65" s="1193"/>
      <c r="M65" s="1193"/>
      <c r="N65" s="1193"/>
      <c r="O65" s="1193"/>
      <c r="P65" s="1193"/>
      <c r="Q65" s="1249"/>
      <c r="R65" s="1250"/>
      <c r="S65" s="1250"/>
      <c r="T65" s="1250"/>
      <c r="U65" s="1038"/>
      <c r="V65" s="1038"/>
      <c r="W65" s="1038"/>
      <c r="X65" s="1036"/>
      <c r="Y65" s="1036"/>
      <c r="Z65" s="1085"/>
      <c r="AA65" s="1085"/>
      <c r="AB65" s="1036"/>
      <c r="AC65" s="1036"/>
      <c r="AD65" s="1246"/>
      <c r="AE65" s="1246"/>
      <c r="AF65" s="1036"/>
      <c r="AG65" s="1036"/>
      <c r="AH65" s="1246"/>
      <c r="AI65" s="1246"/>
      <c r="AJ65" s="1250"/>
      <c r="AK65" s="1250"/>
      <c r="AL65" s="1250"/>
      <c r="AM65" s="1252"/>
    </row>
    <row r="66" spans="1:40" ht="21" customHeight="1" x14ac:dyDescent="0.15">
      <c r="A66" s="58" t="str">
        <f>IF(事前入力シート!$I$4="特定共同企業体",IF(AND(U45="○",U49="○",U53="○"),"不要",IF(OR(U43="○",U51="○"),IF(Q66&lt;&gt;"","○","未入力"),IF(AND(U45="○",U53="○"),"○","未入力"))),"不要")</f>
        <v>不要</v>
      </c>
      <c r="C66" s="1209"/>
      <c r="D66" s="1209"/>
      <c r="E66" s="1187"/>
      <c r="F66" s="1187"/>
      <c r="G66" s="1187"/>
      <c r="H66" s="1187"/>
      <c r="I66" s="1188" t="s">
        <v>164</v>
      </c>
      <c r="J66" s="1189"/>
      <c r="K66" s="1189"/>
      <c r="L66" s="1189"/>
      <c r="M66" s="1189"/>
      <c r="N66" s="1189"/>
      <c r="O66" s="1189"/>
      <c r="P66" s="1189"/>
      <c r="Q66" s="741"/>
      <c r="R66" s="742"/>
      <c r="S66" s="742"/>
      <c r="T66" s="742"/>
      <c r="U66" s="742"/>
      <c r="V66" s="742"/>
      <c r="W66" s="742"/>
      <c r="X66" s="742"/>
      <c r="Y66" s="742"/>
      <c r="Z66" s="742"/>
      <c r="AA66" s="742"/>
      <c r="AB66" s="742"/>
      <c r="AC66" s="742"/>
      <c r="AD66" s="742"/>
      <c r="AE66" s="742"/>
      <c r="AF66" s="742"/>
      <c r="AG66" s="742"/>
      <c r="AH66" s="742"/>
      <c r="AI66" s="742"/>
      <c r="AJ66" s="742"/>
      <c r="AK66" s="742"/>
      <c r="AL66" s="742"/>
      <c r="AM66" s="743"/>
    </row>
    <row r="67" spans="1:40" ht="21" customHeight="1" x14ac:dyDescent="0.15">
      <c r="C67" s="1209"/>
      <c r="D67" s="1209"/>
      <c r="E67" s="1187"/>
      <c r="F67" s="1187"/>
      <c r="G67" s="1187"/>
      <c r="H67" s="1187"/>
      <c r="I67" s="1192"/>
      <c r="J67" s="1193"/>
      <c r="K67" s="1193"/>
      <c r="L67" s="1193"/>
      <c r="M67" s="1193"/>
      <c r="N67" s="1193"/>
      <c r="O67" s="1193"/>
      <c r="P67" s="1193"/>
      <c r="Q67" s="744"/>
      <c r="R67" s="745"/>
      <c r="S67" s="745"/>
      <c r="T67" s="745"/>
      <c r="U67" s="745"/>
      <c r="V67" s="745"/>
      <c r="W67" s="745"/>
      <c r="X67" s="745"/>
      <c r="Y67" s="745"/>
      <c r="Z67" s="745"/>
      <c r="AA67" s="745"/>
      <c r="AB67" s="745"/>
      <c r="AC67" s="745"/>
      <c r="AD67" s="745"/>
      <c r="AE67" s="745"/>
      <c r="AF67" s="745"/>
      <c r="AG67" s="745"/>
      <c r="AH67" s="745"/>
      <c r="AI67" s="745"/>
      <c r="AJ67" s="745"/>
      <c r="AK67" s="745"/>
      <c r="AL67" s="745"/>
      <c r="AM67" s="746"/>
    </row>
    <row r="68" spans="1:40" ht="21" customHeight="1" x14ac:dyDescent="0.15">
      <c r="A68" s="58" t="str">
        <f>IF(事前入力シート!$I$4="特定共同企業体",IF(AND(U45="○",U49="○",U53="○"),"不要",IF(OR(U43="○",U51="○"),IF(Q68&lt;&gt;"","○","未入力"),IF(AND(U45="○",U53="○"),"○","未入力"))),"不要")</f>
        <v>不要</v>
      </c>
      <c r="C68" s="1209"/>
      <c r="D68" s="1209"/>
      <c r="E68" s="1187"/>
      <c r="F68" s="1187"/>
      <c r="G68" s="1187"/>
      <c r="H68" s="1187"/>
      <c r="I68" s="1170" t="s">
        <v>162</v>
      </c>
      <c r="J68" s="1171"/>
      <c r="K68" s="1171"/>
      <c r="L68" s="1171"/>
      <c r="M68" s="1171"/>
      <c r="N68" s="1171"/>
      <c r="O68" s="1171"/>
      <c r="P68" s="1171"/>
      <c r="Q68" s="1176"/>
      <c r="R68" s="1177"/>
      <c r="S68" s="1177"/>
      <c r="T68" s="1177"/>
      <c r="U68" s="1177"/>
      <c r="V68" s="1177"/>
      <c r="W68" s="1177"/>
      <c r="X68" s="1177"/>
      <c r="Y68" s="1177"/>
      <c r="Z68" s="1177"/>
      <c r="AA68" s="1177"/>
      <c r="AB68" s="1177"/>
      <c r="AC68" s="1177"/>
      <c r="AD68" s="1177"/>
      <c r="AE68" s="1177"/>
      <c r="AF68" s="1177"/>
      <c r="AG68" s="1177"/>
      <c r="AH68" s="1177"/>
      <c r="AI68" s="1177"/>
      <c r="AJ68" s="1177"/>
      <c r="AK68" s="1177"/>
      <c r="AL68" s="1177"/>
      <c r="AM68" s="1178"/>
    </row>
    <row r="69" spans="1:40" ht="21" customHeight="1" x14ac:dyDescent="0.15">
      <c r="C69" s="1209"/>
      <c r="D69" s="1209"/>
      <c r="E69" s="1187"/>
      <c r="F69" s="1187"/>
      <c r="G69" s="1187"/>
      <c r="H69" s="1187"/>
      <c r="I69" s="1172"/>
      <c r="J69" s="1173"/>
      <c r="K69" s="1173"/>
      <c r="L69" s="1173"/>
      <c r="M69" s="1173"/>
      <c r="N69" s="1173"/>
      <c r="O69" s="1173"/>
      <c r="P69" s="1173"/>
      <c r="Q69" s="1179"/>
      <c r="R69" s="1180"/>
      <c r="S69" s="1180"/>
      <c r="T69" s="1180"/>
      <c r="U69" s="1180"/>
      <c r="V69" s="1180"/>
      <c r="W69" s="1180"/>
      <c r="X69" s="1180"/>
      <c r="Y69" s="1180"/>
      <c r="Z69" s="1180"/>
      <c r="AA69" s="1180"/>
      <c r="AB69" s="1180"/>
      <c r="AC69" s="1180"/>
      <c r="AD69" s="1180"/>
      <c r="AE69" s="1180"/>
      <c r="AF69" s="1180"/>
      <c r="AG69" s="1180"/>
      <c r="AH69" s="1180"/>
      <c r="AI69" s="1180"/>
      <c r="AJ69" s="1180"/>
      <c r="AK69" s="1180"/>
      <c r="AL69" s="1180"/>
      <c r="AM69" s="1181"/>
    </row>
    <row r="70" spans="1:40" ht="21" customHeight="1" x14ac:dyDescent="0.15">
      <c r="C70" s="1209"/>
      <c r="D70" s="1209"/>
      <c r="E70" s="1187"/>
      <c r="F70" s="1187"/>
      <c r="G70" s="1187"/>
      <c r="H70" s="1187"/>
      <c r="I70" s="1172"/>
      <c r="J70" s="1173"/>
      <c r="K70" s="1173"/>
      <c r="L70" s="1173"/>
      <c r="M70" s="1173"/>
      <c r="N70" s="1173"/>
      <c r="O70" s="1173"/>
      <c r="P70" s="1173"/>
      <c r="Q70" s="1179"/>
      <c r="R70" s="1180"/>
      <c r="S70" s="1180"/>
      <c r="T70" s="1180"/>
      <c r="U70" s="1180"/>
      <c r="V70" s="1180"/>
      <c r="W70" s="1180"/>
      <c r="X70" s="1180"/>
      <c r="Y70" s="1180"/>
      <c r="Z70" s="1180"/>
      <c r="AA70" s="1180"/>
      <c r="AB70" s="1180"/>
      <c r="AC70" s="1180"/>
      <c r="AD70" s="1180"/>
      <c r="AE70" s="1180"/>
      <c r="AF70" s="1180"/>
      <c r="AG70" s="1180"/>
      <c r="AH70" s="1180"/>
      <c r="AI70" s="1180"/>
      <c r="AJ70" s="1180"/>
      <c r="AK70" s="1180"/>
      <c r="AL70" s="1180"/>
      <c r="AM70" s="1181"/>
    </row>
    <row r="71" spans="1:40" ht="21" customHeight="1" x14ac:dyDescent="0.15">
      <c r="C71" s="1209"/>
      <c r="D71" s="1209"/>
      <c r="E71" s="1187"/>
      <c r="F71" s="1187"/>
      <c r="G71" s="1187"/>
      <c r="H71" s="1187"/>
      <c r="I71" s="1174"/>
      <c r="J71" s="1175"/>
      <c r="K71" s="1175"/>
      <c r="L71" s="1175"/>
      <c r="M71" s="1175"/>
      <c r="N71" s="1175"/>
      <c r="O71" s="1175"/>
      <c r="P71" s="1175"/>
      <c r="Q71" s="1182"/>
      <c r="R71" s="1183"/>
      <c r="S71" s="1183"/>
      <c r="T71" s="1183"/>
      <c r="U71" s="1183"/>
      <c r="V71" s="1183"/>
      <c r="W71" s="1183"/>
      <c r="X71" s="1183"/>
      <c r="Y71" s="1183"/>
      <c r="Z71" s="1183"/>
      <c r="AA71" s="1183"/>
      <c r="AB71" s="1183"/>
      <c r="AC71" s="1183"/>
      <c r="AD71" s="1183"/>
      <c r="AE71" s="1183"/>
      <c r="AF71" s="1183"/>
      <c r="AG71" s="1183"/>
      <c r="AH71" s="1183"/>
      <c r="AI71" s="1183"/>
      <c r="AJ71" s="1183"/>
      <c r="AK71" s="1183"/>
      <c r="AL71" s="1183"/>
      <c r="AM71" s="1184"/>
    </row>
    <row r="72" spans="1:40" ht="6" customHeight="1" x14ac:dyDescent="0.15">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row>
    <row r="73" spans="1:40" ht="22.5" customHeight="1" x14ac:dyDescent="0.15">
      <c r="C73" s="1094" t="s">
        <v>168</v>
      </c>
      <c r="D73" s="1094"/>
      <c r="E73" s="1185" t="s">
        <v>430</v>
      </c>
      <c r="F73" s="1185"/>
      <c r="G73" s="1185"/>
      <c r="H73" s="1185"/>
      <c r="I73" s="1185"/>
      <c r="J73" s="1185"/>
      <c r="K73" s="1185"/>
      <c r="L73" s="1185"/>
      <c r="M73" s="1185"/>
      <c r="N73" s="1185"/>
      <c r="O73" s="1185"/>
      <c r="P73" s="1185"/>
      <c r="Q73" s="1185"/>
      <c r="R73" s="1185"/>
      <c r="S73" s="1185"/>
      <c r="T73" s="1185"/>
      <c r="U73" s="1185"/>
      <c r="V73" s="1185"/>
      <c r="W73" s="1185"/>
      <c r="X73" s="1185"/>
      <c r="Y73" s="1185"/>
      <c r="Z73" s="1185"/>
      <c r="AA73" s="1185"/>
      <c r="AB73" s="1185"/>
      <c r="AC73" s="1185"/>
      <c r="AD73" s="1185"/>
      <c r="AE73" s="1185"/>
      <c r="AF73" s="1185"/>
      <c r="AG73" s="1185"/>
      <c r="AH73" s="1185"/>
      <c r="AI73" s="1185"/>
      <c r="AJ73" s="1185"/>
      <c r="AK73" s="1185"/>
      <c r="AL73" s="1185"/>
      <c r="AM73" s="1185"/>
      <c r="AN73" s="32"/>
    </row>
    <row r="74" spans="1:40" ht="22.5" customHeight="1" x14ac:dyDescent="0.15">
      <c r="C74" s="1094" t="s">
        <v>169</v>
      </c>
      <c r="D74" s="1094"/>
      <c r="E74" s="1186" t="s">
        <v>165</v>
      </c>
      <c r="F74" s="1186"/>
      <c r="G74" s="1186"/>
      <c r="H74" s="1186"/>
      <c r="I74" s="1186"/>
      <c r="J74" s="1186"/>
      <c r="K74" s="1186"/>
      <c r="L74" s="1186"/>
      <c r="M74" s="1186"/>
      <c r="N74" s="1186"/>
      <c r="O74" s="1186"/>
      <c r="P74" s="1186"/>
      <c r="Q74" s="1186"/>
      <c r="R74" s="1186"/>
      <c r="S74" s="1186"/>
      <c r="T74" s="1186"/>
      <c r="U74" s="1186"/>
      <c r="V74" s="1186"/>
      <c r="W74" s="1186"/>
      <c r="X74" s="1186"/>
      <c r="Y74" s="1186"/>
      <c r="Z74" s="1186"/>
      <c r="AA74" s="1186"/>
      <c r="AB74" s="1186"/>
      <c r="AC74" s="1186"/>
      <c r="AD74" s="1186"/>
      <c r="AE74" s="1186"/>
      <c r="AF74" s="1186"/>
      <c r="AG74" s="1186"/>
      <c r="AH74" s="1186"/>
      <c r="AI74" s="1186"/>
      <c r="AJ74" s="1186"/>
      <c r="AK74" s="1186"/>
      <c r="AL74" s="1186"/>
      <c r="AM74" s="1186"/>
      <c r="AN74" s="32"/>
    </row>
    <row r="76" spans="1:40" ht="15" customHeight="1" x14ac:dyDescent="0.15"/>
    <row r="77" spans="1:40" ht="21" customHeight="1" x14ac:dyDescent="0.15">
      <c r="A77" s="180" t="str">
        <f>IF(発注者入力シート!$H$16="","",IF(事前入力シート!$I$4="特定共同企業体",IF(COUNTIF(A78:A114,"未入力")&gt;=1,"未入力あり",""),"使用しない"))</f>
        <v>使用しない</v>
      </c>
      <c r="AN77" s="31" t="s">
        <v>421</v>
      </c>
    </row>
    <row r="78" spans="1:40" ht="21" customHeight="1" x14ac:dyDescent="0.15">
      <c r="C78" s="786" t="s">
        <v>11</v>
      </c>
      <c r="D78" s="786"/>
      <c r="E78" s="786"/>
      <c r="F78" s="786"/>
      <c r="G78" s="786"/>
      <c r="H78" s="786"/>
      <c r="I78" s="786"/>
      <c r="J78" s="786"/>
      <c r="K78" s="786"/>
      <c r="L78" s="786"/>
      <c r="M78" s="786"/>
      <c r="N78" s="786"/>
      <c r="O78" s="786"/>
      <c r="P78" s="786"/>
      <c r="Q78" s="786"/>
      <c r="R78" s="786"/>
      <c r="S78" s="786"/>
      <c r="T78" s="786"/>
      <c r="U78" s="786"/>
      <c r="V78" s="786"/>
      <c r="W78" s="786"/>
      <c r="X78" s="786"/>
      <c r="Y78" s="786"/>
      <c r="Z78" s="786"/>
      <c r="AA78" s="786"/>
      <c r="AB78" s="786"/>
      <c r="AC78" s="786"/>
      <c r="AD78" s="786"/>
      <c r="AE78" s="786"/>
      <c r="AF78" s="786"/>
      <c r="AG78" s="786"/>
      <c r="AH78" s="786"/>
      <c r="AI78" s="786"/>
      <c r="AJ78" s="786"/>
      <c r="AK78" s="786"/>
      <c r="AL78" s="786"/>
      <c r="AM78" s="786"/>
    </row>
    <row r="79" spans="1:40" ht="21" customHeight="1" x14ac:dyDescent="0.15">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row>
    <row r="80" spans="1:40" s="21" customFormat="1" ht="21" customHeight="1" thickBot="1" x14ac:dyDescent="0.2">
      <c r="A80" s="58" t="str">
        <f>IF(事前入力シート!$I$4="特定共同企業体",IF(AE80&lt;&gt;"","○","未入力"),"不要")</f>
        <v>不要</v>
      </c>
      <c r="AC80" s="156"/>
      <c r="AD80" s="171" t="s">
        <v>211</v>
      </c>
      <c r="AE80" s="663" t="str">
        <f>'様式-5'!$AE$84</f>
        <v>○○○○株式会社</v>
      </c>
      <c r="AF80" s="663"/>
      <c r="AG80" s="663"/>
      <c r="AH80" s="663"/>
      <c r="AI80" s="663"/>
      <c r="AJ80" s="663"/>
      <c r="AK80" s="663"/>
      <c r="AL80" s="663"/>
      <c r="AM80" s="663"/>
    </row>
    <row r="81" spans="1:39" ht="21" customHeight="1" x14ac:dyDescent="0.15">
      <c r="A81" s="177" t="str">
        <f>IF(事前入力シート!$I$4="特定共同企業体",IF(OR(U81="○",U83="○"),"○","未入力"),"不要")</f>
        <v>不要</v>
      </c>
      <c r="C81" s="1188" t="s">
        <v>21</v>
      </c>
      <c r="D81" s="1189"/>
      <c r="E81" s="1194" t="s">
        <v>146</v>
      </c>
      <c r="F81" s="1194"/>
      <c r="G81" s="1194"/>
      <c r="H81" s="1194"/>
      <c r="I81" s="1194"/>
      <c r="J81" s="1194"/>
      <c r="K81" s="1194"/>
      <c r="L81" s="1194"/>
      <c r="M81" s="1194"/>
      <c r="N81" s="1194"/>
      <c r="O81" s="1194"/>
      <c r="P81" s="1194"/>
      <c r="Q81" s="1194"/>
      <c r="R81" s="1194"/>
      <c r="S81" s="1194"/>
      <c r="T81" s="1195"/>
      <c r="U81" s="672"/>
      <c r="V81" s="673"/>
      <c r="W81" s="673"/>
      <c r="X81" s="674"/>
      <c r="Y81" s="771" t="s">
        <v>149</v>
      </c>
      <c r="Z81" s="768"/>
      <c r="AA81" s="768"/>
      <c r="AB81" s="768"/>
      <c r="AC81" s="768"/>
      <c r="AD81" s="768"/>
      <c r="AE81" s="768"/>
      <c r="AF81" s="768"/>
      <c r="AG81" s="768"/>
      <c r="AH81" s="768"/>
      <c r="AI81" s="768"/>
      <c r="AJ81" s="768"/>
      <c r="AK81" s="768"/>
      <c r="AL81" s="768"/>
      <c r="AM81" s="768"/>
    </row>
    <row r="82" spans="1:39" ht="21" customHeight="1" x14ac:dyDescent="0.15">
      <c r="C82" s="1190"/>
      <c r="D82" s="1191"/>
      <c r="E82" s="1196"/>
      <c r="F82" s="1196"/>
      <c r="G82" s="1196"/>
      <c r="H82" s="1196"/>
      <c r="I82" s="1196"/>
      <c r="J82" s="1196"/>
      <c r="K82" s="1196"/>
      <c r="L82" s="1196"/>
      <c r="M82" s="1196"/>
      <c r="N82" s="1196"/>
      <c r="O82" s="1196"/>
      <c r="P82" s="1196"/>
      <c r="Q82" s="1196"/>
      <c r="R82" s="1196"/>
      <c r="S82" s="1196"/>
      <c r="T82" s="1197"/>
      <c r="U82" s="675"/>
      <c r="V82" s="676"/>
      <c r="W82" s="676"/>
      <c r="X82" s="677"/>
      <c r="Y82" s="772"/>
      <c r="Z82" s="773"/>
      <c r="AA82" s="773"/>
      <c r="AB82" s="773"/>
      <c r="AC82" s="773"/>
      <c r="AD82" s="773"/>
      <c r="AE82" s="773"/>
      <c r="AF82" s="773"/>
      <c r="AG82" s="773"/>
      <c r="AH82" s="773"/>
      <c r="AI82" s="773"/>
      <c r="AJ82" s="773"/>
      <c r="AK82" s="773"/>
      <c r="AL82" s="773"/>
      <c r="AM82" s="773"/>
    </row>
    <row r="83" spans="1:39" ht="21" customHeight="1" x14ac:dyDescent="0.15">
      <c r="A83" s="58" t="str">
        <f>IF(事前入力シート!$I$4="特定共同企業体",IF(OR(U81="○",U83="○"),"○","未入力"),"不要")</f>
        <v>不要</v>
      </c>
      <c r="C83" s="1190"/>
      <c r="D83" s="1191"/>
      <c r="E83" s="1196"/>
      <c r="F83" s="1196"/>
      <c r="G83" s="1196"/>
      <c r="H83" s="1196"/>
      <c r="I83" s="1196"/>
      <c r="J83" s="1196"/>
      <c r="K83" s="1196"/>
      <c r="L83" s="1196"/>
      <c r="M83" s="1196"/>
      <c r="N83" s="1196"/>
      <c r="O83" s="1196"/>
      <c r="P83" s="1196"/>
      <c r="Q83" s="1196"/>
      <c r="R83" s="1196"/>
      <c r="S83" s="1196"/>
      <c r="T83" s="1197"/>
      <c r="U83" s="683"/>
      <c r="V83" s="684"/>
      <c r="W83" s="684"/>
      <c r="X83" s="685"/>
      <c r="Y83" s="774" t="s">
        <v>150</v>
      </c>
      <c r="Z83" s="775"/>
      <c r="AA83" s="775"/>
      <c r="AB83" s="775"/>
      <c r="AC83" s="775"/>
      <c r="AD83" s="775"/>
      <c r="AE83" s="775"/>
      <c r="AF83" s="775"/>
      <c r="AG83" s="775"/>
      <c r="AH83" s="775"/>
      <c r="AI83" s="775"/>
      <c r="AJ83" s="775"/>
      <c r="AK83" s="775"/>
      <c r="AL83" s="775"/>
      <c r="AM83" s="775"/>
    </row>
    <row r="84" spans="1:39" ht="21" customHeight="1" thickBot="1" x14ac:dyDescent="0.2">
      <c r="C84" s="1192"/>
      <c r="D84" s="1193"/>
      <c r="E84" s="1198"/>
      <c r="F84" s="1198"/>
      <c r="G84" s="1198"/>
      <c r="H84" s="1198"/>
      <c r="I84" s="1198"/>
      <c r="J84" s="1198"/>
      <c r="K84" s="1198"/>
      <c r="L84" s="1198"/>
      <c r="M84" s="1198"/>
      <c r="N84" s="1198"/>
      <c r="O84" s="1198"/>
      <c r="P84" s="1198"/>
      <c r="Q84" s="1198"/>
      <c r="R84" s="1198"/>
      <c r="S84" s="1198"/>
      <c r="T84" s="1199"/>
      <c r="U84" s="686"/>
      <c r="V84" s="687"/>
      <c r="W84" s="687"/>
      <c r="X84" s="688"/>
      <c r="Y84" s="771"/>
      <c r="Z84" s="768"/>
      <c r="AA84" s="768"/>
      <c r="AB84" s="768"/>
      <c r="AC84" s="768"/>
      <c r="AD84" s="768"/>
      <c r="AE84" s="768"/>
      <c r="AF84" s="768"/>
      <c r="AG84" s="768"/>
      <c r="AH84" s="768"/>
      <c r="AI84" s="768"/>
      <c r="AJ84" s="768"/>
      <c r="AK84" s="768"/>
      <c r="AL84" s="768"/>
      <c r="AM84" s="768"/>
    </row>
    <row r="85" spans="1:39" ht="21" customHeight="1" x14ac:dyDescent="0.15">
      <c r="A85" s="177" t="str">
        <f>IF(事前入力シート!$I$4="特定共同企業体",IF(U81="○","○",IF(OR(U85="○",U87="○"),"○","未入力")),"不要")</f>
        <v>不要</v>
      </c>
      <c r="C85" s="1188" t="s">
        <v>22</v>
      </c>
      <c r="D85" s="1189"/>
      <c r="E85" s="1194" t="s">
        <v>147</v>
      </c>
      <c r="F85" s="1194"/>
      <c r="G85" s="1194"/>
      <c r="H85" s="1194"/>
      <c r="I85" s="1194"/>
      <c r="J85" s="1194"/>
      <c r="K85" s="1194"/>
      <c r="L85" s="1194"/>
      <c r="M85" s="1194"/>
      <c r="N85" s="1194"/>
      <c r="O85" s="1194"/>
      <c r="P85" s="1194"/>
      <c r="Q85" s="1194"/>
      <c r="R85" s="1194"/>
      <c r="S85" s="1194"/>
      <c r="T85" s="1195"/>
      <c r="U85" s="672"/>
      <c r="V85" s="673"/>
      <c r="W85" s="673"/>
      <c r="X85" s="674"/>
      <c r="Y85" s="771" t="s">
        <v>151</v>
      </c>
      <c r="Z85" s="768"/>
      <c r="AA85" s="768"/>
      <c r="AB85" s="768"/>
      <c r="AC85" s="768"/>
      <c r="AD85" s="768"/>
      <c r="AE85" s="768"/>
      <c r="AF85" s="768"/>
      <c r="AG85" s="768"/>
      <c r="AH85" s="768"/>
      <c r="AI85" s="768"/>
      <c r="AJ85" s="768"/>
      <c r="AK85" s="768"/>
      <c r="AL85" s="768"/>
      <c r="AM85" s="768"/>
    </row>
    <row r="86" spans="1:39" ht="21" customHeight="1" x14ac:dyDescent="0.15">
      <c r="C86" s="1190"/>
      <c r="D86" s="1191"/>
      <c r="E86" s="1196"/>
      <c r="F86" s="1196"/>
      <c r="G86" s="1196"/>
      <c r="H86" s="1196"/>
      <c r="I86" s="1196"/>
      <c r="J86" s="1196"/>
      <c r="K86" s="1196"/>
      <c r="L86" s="1196"/>
      <c r="M86" s="1196"/>
      <c r="N86" s="1196"/>
      <c r="O86" s="1196"/>
      <c r="P86" s="1196"/>
      <c r="Q86" s="1196"/>
      <c r="R86" s="1196"/>
      <c r="S86" s="1196"/>
      <c r="T86" s="1197"/>
      <c r="U86" s="675"/>
      <c r="V86" s="676"/>
      <c r="W86" s="676"/>
      <c r="X86" s="677"/>
      <c r="Y86" s="772"/>
      <c r="Z86" s="773"/>
      <c r="AA86" s="773"/>
      <c r="AB86" s="773"/>
      <c r="AC86" s="773"/>
      <c r="AD86" s="773"/>
      <c r="AE86" s="773"/>
      <c r="AF86" s="773"/>
      <c r="AG86" s="773"/>
      <c r="AH86" s="773"/>
      <c r="AI86" s="773"/>
      <c r="AJ86" s="773"/>
      <c r="AK86" s="773"/>
      <c r="AL86" s="773"/>
      <c r="AM86" s="773"/>
    </row>
    <row r="87" spans="1:39" ht="21" customHeight="1" x14ac:dyDescent="0.15">
      <c r="A87" s="58" t="str">
        <f>IF(事前入力シート!$I$4="特定共同企業体",IF(U81="○","○",IF(OR(U85="○",U87="○"),"○","未入力")),"不要")</f>
        <v>不要</v>
      </c>
      <c r="C87" s="1190"/>
      <c r="D87" s="1191"/>
      <c r="E87" s="1196"/>
      <c r="F87" s="1196"/>
      <c r="G87" s="1196"/>
      <c r="H87" s="1196"/>
      <c r="I87" s="1196"/>
      <c r="J87" s="1196"/>
      <c r="K87" s="1196"/>
      <c r="L87" s="1196"/>
      <c r="M87" s="1196"/>
      <c r="N87" s="1196"/>
      <c r="O87" s="1196"/>
      <c r="P87" s="1196"/>
      <c r="Q87" s="1196"/>
      <c r="R87" s="1196"/>
      <c r="S87" s="1196"/>
      <c r="T87" s="1197"/>
      <c r="U87" s="683"/>
      <c r="V87" s="684"/>
      <c r="W87" s="684"/>
      <c r="X87" s="685"/>
      <c r="Y87" s="774" t="s">
        <v>152</v>
      </c>
      <c r="Z87" s="775"/>
      <c r="AA87" s="775"/>
      <c r="AB87" s="775"/>
      <c r="AC87" s="775"/>
      <c r="AD87" s="775"/>
      <c r="AE87" s="775"/>
      <c r="AF87" s="775"/>
      <c r="AG87" s="775"/>
      <c r="AH87" s="775"/>
      <c r="AI87" s="775"/>
      <c r="AJ87" s="775"/>
      <c r="AK87" s="775"/>
      <c r="AL87" s="775"/>
      <c r="AM87" s="775"/>
    </row>
    <row r="88" spans="1:39" ht="21" customHeight="1" thickBot="1" x14ac:dyDescent="0.2">
      <c r="C88" s="1192"/>
      <c r="D88" s="1193"/>
      <c r="E88" s="1198"/>
      <c r="F88" s="1198"/>
      <c r="G88" s="1198"/>
      <c r="H88" s="1198"/>
      <c r="I88" s="1198"/>
      <c r="J88" s="1198"/>
      <c r="K88" s="1198"/>
      <c r="L88" s="1198"/>
      <c r="M88" s="1198"/>
      <c r="N88" s="1198"/>
      <c r="O88" s="1198"/>
      <c r="P88" s="1198"/>
      <c r="Q88" s="1198"/>
      <c r="R88" s="1198"/>
      <c r="S88" s="1198"/>
      <c r="T88" s="1199"/>
      <c r="U88" s="686"/>
      <c r="V88" s="687"/>
      <c r="W88" s="687"/>
      <c r="X88" s="688"/>
      <c r="Y88" s="771"/>
      <c r="Z88" s="768"/>
      <c r="AA88" s="768"/>
      <c r="AB88" s="768"/>
      <c r="AC88" s="768"/>
      <c r="AD88" s="768"/>
      <c r="AE88" s="768"/>
      <c r="AF88" s="768"/>
      <c r="AG88" s="768"/>
      <c r="AH88" s="768"/>
      <c r="AI88" s="768"/>
      <c r="AJ88" s="768"/>
      <c r="AK88" s="768"/>
      <c r="AL88" s="768"/>
      <c r="AM88" s="768"/>
    </row>
    <row r="89" spans="1:39" ht="21" customHeight="1" x14ac:dyDescent="0.15">
      <c r="A89" s="177" t="str">
        <f>IF(事前入力シート!$I$4="特定共同企業体",IF(U81="○","○",IF(OR(U89="○",U91="○"),"○","未入力")),"不要")</f>
        <v>不要</v>
      </c>
      <c r="C89" s="1188" t="s">
        <v>23</v>
      </c>
      <c r="D89" s="1189"/>
      <c r="E89" s="1194" t="s">
        <v>148</v>
      </c>
      <c r="F89" s="1194"/>
      <c r="G89" s="1194"/>
      <c r="H89" s="1194"/>
      <c r="I89" s="1194"/>
      <c r="J89" s="1194"/>
      <c r="K89" s="1194"/>
      <c r="L89" s="1194"/>
      <c r="M89" s="1194"/>
      <c r="N89" s="1194"/>
      <c r="O89" s="1194"/>
      <c r="P89" s="1194"/>
      <c r="Q89" s="1194"/>
      <c r="R89" s="1194"/>
      <c r="S89" s="1194"/>
      <c r="T89" s="1195"/>
      <c r="U89" s="672"/>
      <c r="V89" s="673"/>
      <c r="W89" s="673"/>
      <c r="X89" s="674"/>
      <c r="Y89" s="771" t="s">
        <v>149</v>
      </c>
      <c r="Z89" s="768"/>
      <c r="AA89" s="768"/>
      <c r="AB89" s="768"/>
      <c r="AC89" s="768"/>
      <c r="AD89" s="768"/>
      <c r="AE89" s="768"/>
      <c r="AF89" s="768"/>
      <c r="AG89" s="768"/>
      <c r="AH89" s="768"/>
      <c r="AI89" s="768"/>
      <c r="AJ89" s="768"/>
      <c r="AK89" s="768"/>
      <c r="AL89" s="768"/>
      <c r="AM89" s="768"/>
    </row>
    <row r="90" spans="1:39" ht="21" customHeight="1" x14ac:dyDescent="0.15">
      <c r="C90" s="1190"/>
      <c r="D90" s="1191"/>
      <c r="E90" s="1196"/>
      <c r="F90" s="1196"/>
      <c r="G90" s="1196"/>
      <c r="H90" s="1196"/>
      <c r="I90" s="1196"/>
      <c r="J90" s="1196"/>
      <c r="K90" s="1196"/>
      <c r="L90" s="1196"/>
      <c r="M90" s="1196"/>
      <c r="N90" s="1196"/>
      <c r="O90" s="1196"/>
      <c r="P90" s="1196"/>
      <c r="Q90" s="1196"/>
      <c r="R90" s="1196"/>
      <c r="S90" s="1196"/>
      <c r="T90" s="1197"/>
      <c r="U90" s="675"/>
      <c r="V90" s="676"/>
      <c r="W90" s="676"/>
      <c r="X90" s="677"/>
      <c r="Y90" s="772"/>
      <c r="Z90" s="773"/>
      <c r="AA90" s="773"/>
      <c r="AB90" s="773"/>
      <c r="AC90" s="773"/>
      <c r="AD90" s="773"/>
      <c r="AE90" s="773"/>
      <c r="AF90" s="773"/>
      <c r="AG90" s="773"/>
      <c r="AH90" s="773"/>
      <c r="AI90" s="773"/>
      <c r="AJ90" s="773"/>
      <c r="AK90" s="773"/>
      <c r="AL90" s="773"/>
      <c r="AM90" s="773"/>
    </row>
    <row r="91" spans="1:39" ht="21" customHeight="1" x14ac:dyDescent="0.15">
      <c r="A91" s="58" t="str">
        <f>IF(事前入力シート!$I$4="特定共同企業体",IF(U81="○","○",IF(OR(U89="○",U91="○"),"○","未入力")),"不要")</f>
        <v>不要</v>
      </c>
      <c r="C91" s="1190"/>
      <c r="D91" s="1191"/>
      <c r="E91" s="1196"/>
      <c r="F91" s="1196"/>
      <c r="G91" s="1196"/>
      <c r="H91" s="1196"/>
      <c r="I91" s="1196"/>
      <c r="J91" s="1196"/>
      <c r="K91" s="1196"/>
      <c r="L91" s="1196"/>
      <c r="M91" s="1196"/>
      <c r="N91" s="1196"/>
      <c r="O91" s="1196"/>
      <c r="P91" s="1196"/>
      <c r="Q91" s="1196"/>
      <c r="R91" s="1196"/>
      <c r="S91" s="1196"/>
      <c r="T91" s="1197"/>
      <c r="U91" s="683"/>
      <c r="V91" s="684"/>
      <c r="W91" s="684"/>
      <c r="X91" s="685"/>
      <c r="Y91" s="774" t="s">
        <v>150</v>
      </c>
      <c r="Z91" s="775"/>
      <c r="AA91" s="775"/>
      <c r="AB91" s="775"/>
      <c r="AC91" s="775"/>
      <c r="AD91" s="775"/>
      <c r="AE91" s="775"/>
      <c r="AF91" s="775"/>
      <c r="AG91" s="775"/>
      <c r="AH91" s="775"/>
      <c r="AI91" s="775"/>
      <c r="AJ91" s="775"/>
      <c r="AK91" s="775"/>
      <c r="AL91" s="775"/>
      <c r="AM91" s="775"/>
    </row>
    <row r="92" spans="1:39" ht="21" customHeight="1" thickBot="1" x14ac:dyDescent="0.2">
      <c r="C92" s="1192"/>
      <c r="D92" s="1193"/>
      <c r="E92" s="1198"/>
      <c r="F92" s="1198"/>
      <c r="G92" s="1198"/>
      <c r="H92" s="1198"/>
      <c r="I92" s="1198"/>
      <c r="J92" s="1198"/>
      <c r="K92" s="1198"/>
      <c r="L92" s="1198"/>
      <c r="M92" s="1198"/>
      <c r="N92" s="1198"/>
      <c r="O92" s="1198"/>
      <c r="P92" s="1198"/>
      <c r="Q92" s="1198"/>
      <c r="R92" s="1198"/>
      <c r="S92" s="1198"/>
      <c r="T92" s="1199"/>
      <c r="U92" s="686"/>
      <c r="V92" s="687"/>
      <c r="W92" s="687"/>
      <c r="X92" s="688"/>
      <c r="Y92" s="771"/>
      <c r="Z92" s="768"/>
      <c r="AA92" s="768"/>
      <c r="AB92" s="768"/>
      <c r="AC92" s="768"/>
      <c r="AD92" s="768"/>
      <c r="AE92" s="768"/>
      <c r="AF92" s="768"/>
      <c r="AG92" s="768"/>
      <c r="AH92" s="768"/>
      <c r="AI92" s="768"/>
      <c r="AJ92" s="768"/>
      <c r="AK92" s="768"/>
      <c r="AL92" s="768"/>
      <c r="AM92" s="768"/>
    </row>
    <row r="93" spans="1:39" ht="21" customHeight="1" x14ac:dyDescent="0.15">
      <c r="C93" s="1206" t="s">
        <v>166</v>
      </c>
      <c r="D93" s="1206"/>
      <c r="E93" s="1095" t="s">
        <v>167</v>
      </c>
      <c r="F93" s="1095"/>
      <c r="G93" s="1095"/>
      <c r="H93" s="1095"/>
      <c r="I93" s="1095"/>
      <c r="J93" s="1095"/>
      <c r="K93" s="1095"/>
      <c r="L93" s="1095"/>
      <c r="M93" s="1095"/>
      <c r="N93" s="1095"/>
      <c r="O93" s="1095"/>
      <c r="P93" s="1095"/>
      <c r="Q93" s="1095"/>
      <c r="R93" s="1095"/>
      <c r="S93" s="1095"/>
      <c r="T93" s="1095"/>
      <c r="U93" s="1095"/>
      <c r="V93" s="1095"/>
      <c r="W93" s="1095"/>
      <c r="X93" s="1095"/>
      <c r="Y93" s="1095"/>
      <c r="Z93" s="1095"/>
      <c r="AA93" s="1095"/>
      <c r="AB93" s="1095"/>
      <c r="AC93" s="1095"/>
      <c r="AD93" s="1095"/>
      <c r="AE93" s="1095"/>
      <c r="AF93" s="1095"/>
      <c r="AG93" s="1095"/>
      <c r="AH93" s="1095"/>
      <c r="AI93" s="1095"/>
      <c r="AJ93" s="1095"/>
      <c r="AK93" s="1095"/>
      <c r="AL93" s="1095"/>
      <c r="AM93" s="1095"/>
    </row>
    <row r="95" spans="1:39" ht="25.5" customHeight="1" x14ac:dyDescent="0.15">
      <c r="C95" s="1207" t="s">
        <v>166</v>
      </c>
      <c r="D95" s="1207"/>
      <c r="E95" s="1208" t="s">
        <v>238</v>
      </c>
      <c r="F95" s="1208"/>
      <c r="G95" s="1208"/>
      <c r="H95" s="1208"/>
      <c r="I95" s="1208"/>
      <c r="J95" s="1208"/>
      <c r="K95" s="1208"/>
      <c r="L95" s="1208"/>
      <c r="M95" s="1208"/>
      <c r="N95" s="1208"/>
      <c r="O95" s="1208"/>
      <c r="P95" s="1208"/>
      <c r="Q95" s="1208"/>
      <c r="R95" s="1208"/>
      <c r="S95" s="1208"/>
      <c r="T95" s="1208"/>
      <c r="U95" s="1208"/>
      <c r="V95" s="1208"/>
      <c r="W95" s="1208"/>
      <c r="X95" s="1208"/>
      <c r="Y95" s="1208"/>
      <c r="Z95" s="1208"/>
      <c r="AA95" s="1208"/>
      <c r="AB95" s="1208"/>
      <c r="AC95" s="1208"/>
      <c r="AD95" s="1208"/>
      <c r="AE95" s="1208"/>
      <c r="AF95" s="1208"/>
      <c r="AG95" s="1208"/>
      <c r="AH95" s="1208"/>
      <c r="AI95" s="1208"/>
      <c r="AJ95" s="1208"/>
      <c r="AK95" s="1208"/>
      <c r="AL95" s="1208"/>
      <c r="AM95" s="1208"/>
    </row>
    <row r="96" spans="1:39" ht="21" customHeight="1" x14ac:dyDescent="0.15">
      <c r="A96" s="58" t="str">
        <f>IF(事前入力シート!$I$4="特定共同企業体",IF(AND(U83="○",U87="○",U91="○"),"不要",IF(OR(U81="○",U85="○"),IF(Q96&lt;&gt;"","○","未入力"),IF(AND(U83="○",U87="○"),"○","未入力"))),"不要")</f>
        <v>不要</v>
      </c>
      <c r="C96" s="1209" t="s">
        <v>155</v>
      </c>
      <c r="D96" s="1209"/>
      <c r="E96" s="1210" t="s">
        <v>156</v>
      </c>
      <c r="F96" s="1211"/>
      <c r="G96" s="1216" t="s">
        <v>158</v>
      </c>
      <c r="H96" s="1217"/>
      <c r="I96" s="1222" t="s">
        <v>160</v>
      </c>
      <c r="J96" s="1222"/>
      <c r="K96" s="1222"/>
      <c r="L96" s="1222"/>
      <c r="M96" s="1222"/>
      <c r="N96" s="1222"/>
      <c r="O96" s="1222"/>
      <c r="P96" s="1223"/>
      <c r="Q96" s="1224"/>
      <c r="R96" s="1081"/>
      <c r="S96" s="1081"/>
      <c r="T96" s="1081"/>
      <c r="U96" s="1081"/>
      <c r="V96" s="1081"/>
      <c r="W96" s="1081"/>
      <c r="X96" s="1081"/>
      <c r="Y96" s="1081"/>
      <c r="Z96" s="1081"/>
      <c r="AA96" s="1081"/>
      <c r="AB96" s="1081"/>
      <c r="AC96" s="1081"/>
      <c r="AD96" s="1081"/>
      <c r="AE96" s="1081"/>
      <c r="AF96" s="1081"/>
      <c r="AG96" s="1081"/>
      <c r="AH96" s="1081"/>
      <c r="AI96" s="1081"/>
      <c r="AJ96" s="1081"/>
      <c r="AK96" s="1081"/>
      <c r="AL96" s="1081"/>
      <c r="AM96" s="1225"/>
    </row>
    <row r="97" spans="1:40" ht="21" customHeight="1" x14ac:dyDescent="0.15">
      <c r="C97" s="1209"/>
      <c r="D97" s="1209"/>
      <c r="E97" s="1212"/>
      <c r="F97" s="1213"/>
      <c r="G97" s="1218"/>
      <c r="H97" s="1219"/>
      <c r="I97" s="1222"/>
      <c r="J97" s="1222"/>
      <c r="K97" s="1222"/>
      <c r="L97" s="1222"/>
      <c r="M97" s="1222"/>
      <c r="N97" s="1222"/>
      <c r="O97" s="1222"/>
      <c r="P97" s="1223"/>
      <c r="Q97" s="1226"/>
      <c r="R97" s="1036"/>
      <c r="S97" s="1036"/>
      <c r="T97" s="1036"/>
      <c r="U97" s="1036"/>
      <c r="V97" s="1036"/>
      <c r="W97" s="1036"/>
      <c r="X97" s="1036"/>
      <c r="Y97" s="1036"/>
      <c r="Z97" s="1036"/>
      <c r="AA97" s="1036"/>
      <c r="AB97" s="1036"/>
      <c r="AC97" s="1036"/>
      <c r="AD97" s="1036"/>
      <c r="AE97" s="1036"/>
      <c r="AF97" s="1036"/>
      <c r="AG97" s="1036"/>
      <c r="AH97" s="1036"/>
      <c r="AI97" s="1036"/>
      <c r="AJ97" s="1036"/>
      <c r="AK97" s="1036"/>
      <c r="AL97" s="1036"/>
      <c r="AM97" s="1227"/>
    </row>
    <row r="98" spans="1:40" ht="21" customHeight="1" x14ac:dyDescent="0.15">
      <c r="A98" s="58" t="str">
        <f>IF(事前入力シート!$I$4="特定共同企業体",IF(AND(U83="○",U87="○",U91="○"),"不要",IF(OR(U81="○",U85="○"),IF(OR(Q98&lt;&gt;"",Q100&lt;&gt;""),"○","未入力"),IF(AND(U83="○",U87="○"),"○","未入力"))),"不要")</f>
        <v>不要</v>
      </c>
      <c r="C98" s="1209"/>
      <c r="D98" s="1209"/>
      <c r="E98" s="1212"/>
      <c r="F98" s="1213"/>
      <c r="G98" s="1218"/>
      <c r="H98" s="1219"/>
      <c r="I98" s="1170" t="s">
        <v>163</v>
      </c>
      <c r="J98" s="1171"/>
      <c r="K98" s="1171"/>
      <c r="L98" s="1171"/>
      <c r="M98" s="1171"/>
      <c r="N98" s="1171"/>
      <c r="O98" s="1171"/>
      <c r="P98" s="1171"/>
      <c r="Q98" s="741"/>
      <c r="R98" s="742"/>
      <c r="S98" s="742"/>
      <c r="T98" s="1228"/>
      <c r="U98" s="1231" t="s">
        <v>153</v>
      </c>
      <c r="V98" s="1232"/>
      <c r="W98" s="1232"/>
      <c r="X98" s="1232"/>
      <c r="Y98" s="1232"/>
      <c r="Z98" s="1232"/>
      <c r="AA98" s="1232"/>
      <c r="AB98" s="1232"/>
      <c r="AC98" s="1232"/>
      <c r="AD98" s="1232"/>
      <c r="AE98" s="1232"/>
      <c r="AF98" s="1232"/>
      <c r="AG98" s="1232"/>
      <c r="AH98" s="1232"/>
      <c r="AI98" s="1232"/>
      <c r="AJ98" s="1232"/>
      <c r="AK98" s="1232"/>
      <c r="AL98" s="1232"/>
      <c r="AM98" s="1233"/>
    </row>
    <row r="99" spans="1:40" ht="21" customHeight="1" x14ac:dyDescent="0.15">
      <c r="C99" s="1209"/>
      <c r="D99" s="1209"/>
      <c r="E99" s="1212"/>
      <c r="F99" s="1213"/>
      <c r="G99" s="1218"/>
      <c r="H99" s="1219"/>
      <c r="I99" s="1172"/>
      <c r="J99" s="1173"/>
      <c r="K99" s="1173"/>
      <c r="L99" s="1173"/>
      <c r="M99" s="1173"/>
      <c r="N99" s="1173"/>
      <c r="O99" s="1173"/>
      <c r="P99" s="1173"/>
      <c r="Q99" s="1229"/>
      <c r="R99" s="709"/>
      <c r="S99" s="709"/>
      <c r="T99" s="1230"/>
      <c r="U99" s="1234"/>
      <c r="V99" s="1235"/>
      <c r="W99" s="1235"/>
      <c r="X99" s="1235"/>
      <c r="Y99" s="1235"/>
      <c r="Z99" s="1235"/>
      <c r="AA99" s="1235"/>
      <c r="AB99" s="1235"/>
      <c r="AC99" s="1235"/>
      <c r="AD99" s="1235"/>
      <c r="AE99" s="1235"/>
      <c r="AF99" s="1235"/>
      <c r="AG99" s="1235"/>
      <c r="AH99" s="1235"/>
      <c r="AI99" s="1235"/>
      <c r="AJ99" s="1235"/>
      <c r="AK99" s="1235"/>
      <c r="AL99" s="1235"/>
      <c r="AM99" s="1236"/>
    </row>
    <row r="100" spans="1:40" ht="21" customHeight="1" x14ac:dyDescent="0.15">
      <c r="A100" s="58" t="str">
        <f>IF(事前入力シート!$I$4="特定共同企業体",IF(AND(U83="○",U87="○",U91="○"),"不要",IF(OR(U81="○",U85="○"),IF(OR(Q98&lt;&gt;"",Q100&lt;&gt;""),"○","未入力"),IF(AND(U83="○",U87="○"),"○","未入力"))),"不要")</f>
        <v>不要</v>
      </c>
      <c r="C100" s="1209"/>
      <c r="D100" s="1209"/>
      <c r="E100" s="1212"/>
      <c r="F100" s="1213"/>
      <c r="G100" s="1218"/>
      <c r="H100" s="1219"/>
      <c r="I100" s="1172"/>
      <c r="J100" s="1173"/>
      <c r="K100" s="1173"/>
      <c r="L100" s="1173"/>
      <c r="M100" s="1173"/>
      <c r="N100" s="1173"/>
      <c r="O100" s="1173"/>
      <c r="P100" s="1173"/>
      <c r="Q100" s="1237"/>
      <c r="R100" s="713"/>
      <c r="S100" s="713"/>
      <c r="T100" s="1238"/>
      <c r="U100" s="1240" t="s">
        <v>154</v>
      </c>
      <c r="V100" s="1240"/>
      <c r="W100" s="1240"/>
      <c r="X100" s="1240"/>
      <c r="Y100" s="1240"/>
      <c r="Z100" s="1240"/>
      <c r="AA100" s="1240"/>
      <c r="AB100" s="1240"/>
      <c r="AC100" s="1240"/>
      <c r="AD100" s="1240"/>
      <c r="AE100" s="1240"/>
      <c r="AF100" s="1240"/>
      <c r="AG100" s="1240"/>
      <c r="AH100" s="1240"/>
      <c r="AI100" s="1240"/>
      <c r="AJ100" s="1240"/>
      <c r="AK100" s="1240"/>
      <c r="AL100" s="1240"/>
      <c r="AM100" s="1241"/>
    </row>
    <row r="101" spans="1:40" ht="21" customHeight="1" x14ac:dyDescent="0.15">
      <c r="C101" s="1209"/>
      <c r="D101" s="1209"/>
      <c r="E101" s="1214"/>
      <c r="F101" s="1215"/>
      <c r="G101" s="1220"/>
      <c r="H101" s="1221"/>
      <c r="I101" s="1174"/>
      <c r="J101" s="1175"/>
      <c r="K101" s="1175"/>
      <c r="L101" s="1175"/>
      <c r="M101" s="1175"/>
      <c r="N101" s="1175"/>
      <c r="O101" s="1175"/>
      <c r="P101" s="1175"/>
      <c r="Q101" s="744"/>
      <c r="R101" s="745"/>
      <c r="S101" s="745"/>
      <c r="T101" s="1239"/>
      <c r="U101" s="1242"/>
      <c r="V101" s="1242"/>
      <c r="W101" s="1242"/>
      <c r="X101" s="1242"/>
      <c r="Y101" s="1242"/>
      <c r="Z101" s="1242"/>
      <c r="AA101" s="1242"/>
      <c r="AB101" s="1242"/>
      <c r="AC101" s="1242"/>
      <c r="AD101" s="1242"/>
      <c r="AE101" s="1242"/>
      <c r="AF101" s="1242"/>
      <c r="AG101" s="1242"/>
      <c r="AH101" s="1242"/>
      <c r="AI101" s="1242"/>
      <c r="AJ101" s="1242"/>
      <c r="AK101" s="1242"/>
      <c r="AL101" s="1242"/>
      <c r="AM101" s="1243"/>
    </row>
    <row r="102" spans="1:40" ht="21" customHeight="1" x14ac:dyDescent="0.15">
      <c r="A102" s="58" t="str">
        <f>IF(事前入力シート!$I$4="特定共同企業体",IF(AND(U83="○",U87="○",U91="○"),"不要",IF(OR(U81="○",U89="○"),IF(AND(X102&lt;&gt;"",AB102&lt;&gt;"",AF102&lt;&gt;""),"○","未入力"),IF(AND(U83="○",U91="○"),"○","未入力"))),"不要")</f>
        <v>不要</v>
      </c>
      <c r="C102" s="1209"/>
      <c r="D102" s="1209"/>
      <c r="E102" s="1187" t="s">
        <v>157</v>
      </c>
      <c r="F102" s="1187"/>
      <c r="G102" s="1187" t="s">
        <v>159</v>
      </c>
      <c r="H102" s="1187"/>
      <c r="I102" s="1188" t="s">
        <v>161</v>
      </c>
      <c r="J102" s="1189"/>
      <c r="K102" s="1189"/>
      <c r="L102" s="1189"/>
      <c r="M102" s="1189"/>
      <c r="N102" s="1189"/>
      <c r="O102" s="1189"/>
      <c r="P102" s="1189"/>
      <c r="Q102" s="1247"/>
      <c r="R102" s="1248"/>
      <c r="S102" s="1248"/>
      <c r="T102" s="1248"/>
      <c r="U102" s="1244" t="s">
        <v>37</v>
      </c>
      <c r="V102" s="1244"/>
      <c r="W102" s="1244"/>
      <c r="X102" s="1081"/>
      <c r="Y102" s="1081"/>
      <c r="Z102" s="1245" t="s">
        <v>36</v>
      </c>
      <c r="AA102" s="1245"/>
      <c r="AB102" s="1081"/>
      <c r="AC102" s="1081"/>
      <c r="AD102" s="1245" t="s">
        <v>78</v>
      </c>
      <c r="AE102" s="1245"/>
      <c r="AF102" s="1081"/>
      <c r="AG102" s="1081"/>
      <c r="AH102" s="1245" t="s">
        <v>35</v>
      </c>
      <c r="AI102" s="1245"/>
      <c r="AJ102" s="1248"/>
      <c r="AK102" s="1248"/>
      <c r="AL102" s="1248"/>
      <c r="AM102" s="1251"/>
    </row>
    <row r="103" spans="1:40" ht="21" customHeight="1" x14ac:dyDescent="0.15">
      <c r="C103" s="1209"/>
      <c r="D103" s="1209"/>
      <c r="E103" s="1187"/>
      <c r="F103" s="1187"/>
      <c r="G103" s="1187"/>
      <c r="H103" s="1187"/>
      <c r="I103" s="1192"/>
      <c r="J103" s="1193"/>
      <c r="K103" s="1193"/>
      <c r="L103" s="1193"/>
      <c r="M103" s="1193"/>
      <c r="N103" s="1193"/>
      <c r="O103" s="1193"/>
      <c r="P103" s="1193"/>
      <c r="Q103" s="1249"/>
      <c r="R103" s="1250"/>
      <c r="S103" s="1250"/>
      <c r="T103" s="1250"/>
      <c r="U103" s="1038"/>
      <c r="V103" s="1038"/>
      <c r="W103" s="1038"/>
      <c r="X103" s="1036"/>
      <c r="Y103" s="1036"/>
      <c r="Z103" s="1246"/>
      <c r="AA103" s="1246"/>
      <c r="AB103" s="1036"/>
      <c r="AC103" s="1036"/>
      <c r="AD103" s="1246"/>
      <c r="AE103" s="1246"/>
      <c r="AF103" s="1036"/>
      <c r="AG103" s="1036"/>
      <c r="AH103" s="1246"/>
      <c r="AI103" s="1246"/>
      <c r="AJ103" s="1250"/>
      <c r="AK103" s="1250"/>
      <c r="AL103" s="1250"/>
      <c r="AM103" s="1252"/>
    </row>
    <row r="104" spans="1:40" ht="21" customHeight="1" x14ac:dyDescent="0.15">
      <c r="A104" s="58" t="str">
        <f>IF(事前入力シート!$I$4="特定共同企業体",IF(AND(U83="○",U87="○",U91="○"),"不要",IF(OR(U81="○",U89="○"),IF(Q104&lt;&gt;"","○","未入力"),IF(AND(U83="○",U91="○"),"○","未入力"))),"不要")</f>
        <v>不要</v>
      </c>
      <c r="C104" s="1209"/>
      <c r="D104" s="1209"/>
      <c r="E104" s="1187"/>
      <c r="F104" s="1187"/>
      <c r="G104" s="1187"/>
      <c r="H104" s="1187"/>
      <c r="I104" s="1188" t="s">
        <v>164</v>
      </c>
      <c r="J104" s="1189"/>
      <c r="K104" s="1189"/>
      <c r="L104" s="1189"/>
      <c r="M104" s="1189"/>
      <c r="N104" s="1189"/>
      <c r="O104" s="1189"/>
      <c r="P104" s="1189"/>
      <c r="Q104" s="741"/>
      <c r="R104" s="742"/>
      <c r="S104" s="742"/>
      <c r="T104" s="742"/>
      <c r="U104" s="742"/>
      <c r="V104" s="742"/>
      <c r="W104" s="742"/>
      <c r="X104" s="742"/>
      <c r="Y104" s="742"/>
      <c r="Z104" s="742"/>
      <c r="AA104" s="742"/>
      <c r="AB104" s="742"/>
      <c r="AC104" s="742"/>
      <c r="AD104" s="742"/>
      <c r="AE104" s="742"/>
      <c r="AF104" s="742"/>
      <c r="AG104" s="742"/>
      <c r="AH104" s="742"/>
      <c r="AI104" s="742"/>
      <c r="AJ104" s="742"/>
      <c r="AK104" s="742"/>
      <c r="AL104" s="742"/>
      <c r="AM104" s="743"/>
    </row>
    <row r="105" spans="1:40" ht="21" customHeight="1" x14ac:dyDescent="0.15">
      <c r="C105" s="1209"/>
      <c r="D105" s="1209"/>
      <c r="E105" s="1187"/>
      <c r="F105" s="1187"/>
      <c r="G105" s="1187"/>
      <c r="H105" s="1187"/>
      <c r="I105" s="1192"/>
      <c r="J105" s="1193"/>
      <c r="K105" s="1193"/>
      <c r="L105" s="1193"/>
      <c r="M105" s="1193"/>
      <c r="N105" s="1193"/>
      <c r="O105" s="1193"/>
      <c r="P105" s="1193"/>
      <c r="Q105" s="744"/>
      <c r="R105" s="745"/>
      <c r="S105" s="745"/>
      <c r="T105" s="745"/>
      <c r="U105" s="745"/>
      <c r="V105" s="745"/>
      <c r="W105" s="745"/>
      <c r="X105" s="745"/>
      <c r="Y105" s="745"/>
      <c r="Z105" s="745"/>
      <c r="AA105" s="745"/>
      <c r="AB105" s="745"/>
      <c r="AC105" s="745"/>
      <c r="AD105" s="745"/>
      <c r="AE105" s="745"/>
      <c r="AF105" s="745"/>
      <c r="AG105" s="745"/>
      <c r="AH105" s="745"/>
      <c r="AI105" s="745"/>
      <c r="AJ105" s="745"/>
      <c r="AK105" s="745"/>
      <c r="AL105" s="745"/>
      <c r="AM105" s="746"/>
    </row>
    <row r="106" spans="1:40" ht="21" customHeight="1" x14ac:dyDescent="0.15">
      <c r="A106" s="58" t="str">
        <f>IF(事前入力シート!$I$4="特定共同企業体",IF(AND(U83="○",U87="○",U91="○"),"不要",IF(OR(U81="○",U89="○"),IF(Q106&lt;&gt;"","○","未入力"),IF(AND(U83="○",U91="○"),"○","未入力"))),"不要")</f>
        <v>不要</v>
      </c>
      <c r="C106" s="1209"/>
      <c r="D106" s="1209"/>
      <c r="E106" s="1187"/>
      <c r="F106" s="1187"/>
      <c r="G106" s="1187"/>
      <c r="H106" s="1187"/>
      <c r="I106" s="1170" t="s">
        <v>162</v>
      </c>
      <c r="J106" s="1171"/>
      <c r="K106" s="1171"/>
      <c r="L106" s="1171"/>
      <c r="M106" s="1171"/>
      <c r="N106" s="1171"/>
      <c r="O106" s="1171"/>
      <c r="P106" s="1171"/>
      <c r="Q106" s="1176"/>
      <c r="R106" s="1177"/>
      <c r="S106" s="1177"/>
      <c r="T106" s="1177"/>
      <c r="U106" s="1177"/>
      <c r="V106" s="1177"/>
      <c r="W106" s="1177"/>
      <c r="X106" s="1177"/>
      <c r="Y106" s="1177"/>
      <c r="Z106" s="1177"/>
      <c r="AA106" s="1177"/>
      <c r="AB106" s="1177"/>
      <c r="AC106" s="1177"/>
      <c r="AD106" s="1177"/>
      <c r="AE106" s="1177"/>
      <c r="AF106" s="1177"/>
      <c r="AG106" s="1177"/>
      <c r="AH106" s="1177"/>
      <c r="AI106" s="1177"/>
      <c r="AJ106" s="1177"/>
      <c r="AK106" s="1177"/>
      <c r="AL106" s="1177"/>
      <c r="AM106" s="1178"/>
    </row>
    <row r="107" spans="1:40" ht="21" customHeight="1" x14ac:dyDescent="0.15">
      <c r="C107" s="1209"/>
      <c r="D107" s="1209"/>
      <c r="E107" s="1187"/>
      <c r="F107" s="1187"/>
      <c r="G107" s="1187"/>
      <c r="H107" s="1187"/>
      <c r="I107" s="1172"/>
      <c r="J107" s="1173"/>
      <c r="K107" s="1173"/>
      <c r="L107" s="1173"/>
      <c r="M107" s="1173"/>
      <c r="N107" s="1173"/>
      <c r="O107" s="1173"/>
      <c r="P107" s="1173"/>
      <c r="Q107" s="1179"/>
      <c r="R107" s="1180"/>
      <c r="S107" s="1180"/>
      <c r="T107" s="1180"/>
      <c r="U107" s="1180"/>
      <c r="V107" s="1180"/>
      <c r="W107" s="1180"/>
      <c r="X107" s="1180"/>
      <c r="Y107" s="1180"/>
      <c r="Z107" s="1180"/>
      <c r="AA107" s="1180"/>
      <c r="AB107" s="1180"/>
      <c r="AC107" s="1180"/>
      <c r="AD107" s="1180"/>
      <c r="AE107" s="1180"/>
      <c r="AF107" s="1180"/>
      <c r="AG107" s="1180"/>
      <c r="AH107" s="1180"/>
      <c r="AI107" s="1180"/>
      <c r="AJ107" s="1180"/>
      <c r="AK107" s="1180"/>
      <c r="AL107" s="1180"/>
      <c r="AM107" s="1181"/>
    </row>
    <row r="108" spans="1:40" ht="21" customHeight="1" x14ac:dyDescent="0.15">
      <c r="C108" s="1209"/>
      <c r="D108" s="1209"/>
      <c r="E108" s="1187"/>
      <c r="F108" s="1187"/>
      <c r="G108" s="1187"/>
      <c r="H108" s="1187"/>
      <c r="I108" s="1172"/>
      <c r="J108" s="1173"/>
      <c r="K108" s="1173"/>
      <c r="L108" s="1173"/>
      <c r="M108" s="1173"/>
      <c r="N108" s="1173"/>
      <c r="O108" s="1173"/>
      <c r="P108" s="1173"/>
      <c r="Q108" s="1179"/>
      <c r="R108" s="1180"/>
      <c r="S108" s="1180"/>
      <c r="T108" s="1180"/>
      <c r="U108" s="1180"/>
      <c r="V108" s="1180"/>
      <c r="W108" s="1180"/>
      <c r="X108" s="1180"/>
      <c r="Y108" s="1180"/>
      <c r="Z108" s="1180"/>
      <c r="AA108" s="1180"/>
      <c r="AB108" s="1180"/>
      <c r="AC108" s="1180"/>
      <c r="AD108" s="1180"/>
      <c r="AE108" s="1180"/>
      <c r="AF108" s="1180"/>
      <c r="AG108" s="1180"/>
      <c r="AH108" s="1180"/>
      <c r="AI108" s="1180"/>
      <c r="AJ108" s="1180"/>
      <c r="AK108" s="1180"/>
      <c r="AL108" s="1180"/>
      <c r="AM108" s="1181"/>
    </row>
    <row r="109" spans="1:40" ht="21" customHeight="1" x14ac:dyDescent="0.15">
      <c r="C109" s="1209"/>
      <c r="D109" s="1209"/>
      <c r="E109" s="1187"/>
      <c r="F109" s="1187"/>
      <c r="G109" s="1187"/>
      <c r="H109" s="1187"/>
      <c r="I109" s="1174"/>
      <c r="J109" s="1175"/>
      <c r="K109" s="1175"/>
      <c r="L109" s="1175"/>
      <c r="M109" s="1175"/>
      <c r="N109" s="1175"/>
      <c r="O109" s="1175"/>
      <c r="P109" s="1175"/>
      <c r="Q109" s="1182"/>
      <c r="R109" s="1183"/>
      <c r="S109" s="1183"/>
      <c r="T109" s="1183"/>
      <c r="U109" s="1183"/>
      <c r="V109" s="1183"/>
      <c r="W109" s="1183"/>
      <c r="X109" s="1183"/>
      <c r="Y109" s="1183"/>
      <c r="Z109" s="1183"/>
      <c r="AA109" s="1183"/>
      <c r="AB109" s="1183"/>
      <c r="AC109" s="1183"/>
      <c r="AD109" s="1183"/>
      <c r="AE109" s="1183"/>
      <c r="AF109" s="1183"/>
      <c r="AG109" s="1183"/>
      <c r="AH109" s="1183"/>
      <c r="AI109" s="1183"/>
      <c r="AJ109" s="1183"/>
      <c r="AK109" s="1183"/>
      <c r="AL109" s="1183"/>
      <c r="AM109" s="1184"/>
    </row>
    <row r="110" spans="1:40" ht="6" customHeight="1" x14ac:dyDescent="0.15">
      <c r="C110" s="33"/>
      <c r="D110" s="33"/>
      <c r="E110" s="33"/>
      <c r="F110" s="33"/>
      <c r="G110" s="33"/>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row>
    <row r="111" spans="1:40" ht="22.5" customHeight="1" x14ac:dyDescent="0.15">
      <c r="C111" s="1094" t="s">
        <v>168</v>
      </c>
      <c r="D111" s="1094"/>
      <c r="E111" s="1185" t="s">
        <v>430</v>
      </c>
      <c r="F111" s="1185"/>
      <c r="G111" s="1185"/>
      <c r="H111" s="1185"/>
      <c r="I111" s="1185"/>
      <c r="J111" s="1185"/>
      <c r="K111" s="1185"/>
      <c r="L111" s="1185"/>
      <c r="M111" s="1185"/>
      <c r="N111" s="1185"/>
      <c r="O111" s="1185"/>
      <c r="P111" s="1185"/>
      <c r="Q111" s="1185"/>
      <c r="R111" s="1185"/>
      <c r="S111" s="1185"/>
      <c r="T111" s="1185"/>
      <c r="U111" s="1185"/>
      <c r="V111" s="1185"/>
      <c r="W111" s="1185"/>
      <c r="X111" s="1185"/>
      <c r="Y111" s="1185"/>
      <c r="Z111" s="1185"/>
      <c r="AA111" s="1185"/>
      <c r="AB111" s="1185"/>
      <c r="AC111" s="1185"/>
      <c r="AD111" s="1185"/>
      <c r="AE111" s="1185"/>
      <c r="AF111" s="1185"/>
      <c r="AG111" s="1185"/>
      <c r="AH111" s="1185"/>
      <c r="AI111" s="1185"/>
      <c r="AJ111" s="1185"/>
      <c r="AK111" s="1185"/>
      <c r="AL111" s="1185"/>
      <c r="AM111" s="1185"/>
      <c r="AN111" s="32"/>
    </row>
    <row r="112" spans="1:40" ht="22.5" customHeight="1" x14ac:dyDescent="0.15">
      <c r="C112" s="1094" t="s">
        <v>169</v>
      </c>
      <c r="D112" s="1094"/>
      <c r="E112" s="1186" t="s">
        <v>165</v>
      </c>
      <c r="F112" s="1186"/>
      <c r="G112" s="1186"/>
      <c r="H112" s="1186"/>
      <c r="I112" s="1186"/>
      <c r="J112" s="1186"/>
      <c r="K112" s="1186"/>
      <c r="L112" s="1186"/>
      <c r="M112" s="1186"/>
      <c r="N112" s="1186"/>
      <c r="O112" s="1186"/>
      <c r="P112" s="1186"/>
      <c r="Q112" s="1186"/>
      <c r="R112" s="1186"/>
      <c r="S112" s="1186"/>
      <c r="T112" s="1186"/>
      <c r="U112" s="1186"/>
      <c r="V112" s="1186"/>
      <c r="W112" s="1186"/>
      <c r="X112" s="1186"/>
      <c r="Y112" s="1186"/>
      <c r="Z112" s="1186"/>
      <c r="AA112" s="1186"/>
      <c r="AB112" s="1186"/>
      <c r="AC112" s="1186"/>
      <c r="AD112" s="1186"/>
      <c r="AE112" s="1186"/>
      <c r="AF112" s="1186"/>
      <c r="AG112" s="1186"/>
      <c r="AH112" s="1186"/>
      <c r="AI112" s="1186"/>
      <c r="AJ112" s="1186"/>
      <c r="AK112" s="1186"/>
      <c r="AL112" s="1186"/>
      <c r="AM112" s="1186"/>
      <c r="AN112" s="32"/>
    </row>
    <row r="119" spans="1:1" ht="21" customHeight="1" x14ac:dyDescent="0.15">
      <c r="A119" s="176"/>
    </row>
    <row r="122" spans="1:1" ht="21" customHeight="1" x14ac:dyDescent="0.15">
      <c r="A122" s="177"/>
    </row>
  </sheetData>
  <sheetProtection sheet="1" selectLockedCells="1"/>
  <customSheetViews>
    <customSheetView guid="{1C967CD3-22AF-4928-9CB8-5279C2ED784C}" scale="70" showPageBreaks="1" showGridLines="0" printArea="1" view="pageBreakPreview">
      <selection activeCell="U5" sqref="U5:X6"/>
      <pageMargins left="0.7" right="0.7" top="0.75" bottom="0.75" header="0.3" footer="0.3"/>
      <pageSetup paperSize="9" orientation="portrait" r:id="rId1"/>
    </customSheetView>
  </customSheetViews>
  <mergeCells count="162">
    <mergeCell ref="U13:X14"/>
    <mergeCell ref="Y13:AM14"/>
    <mergeCell ref="Q20:AM21"/>
    <mergeCell ref="E5:T8"/>
    <mergeCell ref="U22:AM23"/>
    <mergeCell ref="Q22:T23"/>
    <mergeCell ref="U15:X16"/>
    <mergeCell ref="Y15:AM16"/>
    <mergeCell ref="C36:D36"/>
    <mergeCell ref="E36:AM36"/>
    <mergeCell ref="Q30:AM33"/>
    <mergeCell ref="U26:W27"/>
    <mergeCell ref="AF26:AG27"/>
    <mergeCell ref="Q28:AM29"/>
    <mergeCell ref="Q26:T27"/>
    <mergeCell ref="AJ26:AM27"/>
    <mergeCell ref="Z26:AA27"/>
    <mergeCell ref="C35:D35"/>
    <mergeCell ref="I28:P29"/>
    <mergeCell ref="AH26:AI27"/>
    <mergeCell ref="G26:H33"/>
    <mergeCell ref="AB26:AC27"/>
    <mergeCell ref="I30:P33"/>
    <mergeCell ref="C17:D17"/>
    <mergeCell ref="E17:AM17"/>
    <mergeCell ref="C20:D33"/>
    <mergeCell ref="AD26:AE27"/>
    <mergeCell ref="E19:AM19"/>
    <mergeCell ref="I20:P21"/>
    <mergeCell ref="C19:D19"/>
    <mergeCell ref="Q24:T25"/>
    <mergeCell ref="I22:P25"/>
    <mergeCell ref="X26:Y27"/>
    <mergeCell ref="E20:F25"/>
    <mergeCell ref="G20:H25"/>
    <mergeCell ref="U24:AM25"/>
    <mergeCell ref="C2:AM2"/>
    <mergeCell ref="U5:X6"/>
    <mergeCell ref="Y5:AM6"/>
    <mergeCell ref="U9:X10"/>
    <mergeCell ref="Y9:AM10"/>
    <mergeCell ref="U11:X12"/>
    <mergeCell ref="Y11:AM12"/>
    <mergeCell ref="AE4:AM4"/>
    <mergeCell ref="U7:X8"/>
    <mergeCell ref="C96:D109"/>
    <mergeCell ref="E96:F101"/>
    <mergeCell ref="G96:H101"/>
    <mergeCell ref="I96:P97"/>
    <mergeCell ref="Q96:AM97"/>
    <mergeCell ref="I98:P101"/>
    <mergeCell ref="Q98:T99"/>
    <mergeCell ref="U98:AM99"/>
    <mergeCell ref="Q100:T101"/>
    <mergeCell ref="U100:AM101"/>
    <mergeCell ref="E102:F109"/>
    <mergeCell ref="G102:H109"/>
    <mergeCell ref="I102:P103"/>
    <mergeCell ref="U102:W103"/>
    <mergeCell ref="X102:Y103"/>
    <mergeCell ref="Z102:AA103"/>
    <mergeCell ref="AB102:AC103"/>
    <mergeCell ref="AD102:AE103"/>
    <mergeCell ref="AF102:AG103"/>
    <mergeCell ref="AH102:AI103"/>
    <mergeCell ref="I104:P105"/>
    <mergeCell ref="Q104:AM105"/>
    <mergeCell ref="Q102:T103"/>
    <mergeCell ref="AJ102:AM103"/>
    <mergeCell ref="C89:D92"/>
    <mergeCell ref="E89:T92"/>
    <mergeCell ref="U89:X90"/>
    <mergeCell ref="Y89:AM90"/>
    <mergeCell ref="U91:X92"/>
    <mergeCell ref="Y91:AM92"/>
    <mergeCell ref="C93:D93"/>
    <mergeCell ref="E93:AM93"/>
    <mergeCell ref="C95:D95"/>
    <mergeCell ref="E95:AM95"/>
    <mergeCell ref="C78:AM78"/>
    <mergeCell ref="AE80:AM80"/>
    <mergeCell ref="C81:D84"/>
    <mergeCell ref="E81:T84"/>
    <mergeCell ref="U81:X82"/>
    <mergeCell ref="Y81:AM82"/>
    <mergeCell ref="U83:X84"/>
    <mergeCell ref="Y83:AM84"/>
    <mergeCell ref="C85:D88"/>
    <mergeCell ref="E85:T88"/>
    <mergeCell ref="U85:X86"/>
    <mergeCell ref="Y85:AM86"/>
    <mergeCell ref="U87:X88"/>
    <mergeCell ref="Y87:AM88"/>
    <mergeCell ref="I66:P67"/>
    <mergeCell ref="Q66:AM67"/>
    <mergeCell ref="Q64:T65"/>
    <mergeCell ref="AJ64:AM65"/>
    <mergeCell ref="I68:P71"/>
    <mergeCell ref="Q68:AM71"/>
    <mergeCell ref="C73:D73"/>
    <mergeCell ref="E73:AM73"/>
    <mergeCell ref="C74:D74"/>
    <mergeCell ref="E74:AM74"/>
    <mergeCell ref="C55:D55"/>
    <mergeCell ref="E55:AM55"/>
    <mergeCell ref="C57:D57"/>
    <mergeCell ref="E57:AM57"/>
    <mergeCell ref="C58:D71"/>
    <mergeCell ref="E58:F63"/>
    <mergeCell ref="G58:H63"/>
    <mergeCell ref="I58:P59"/>
    <mergeCell ref="Q58:AM59"/>
    <mergeCell ref="I60:P63"/>
    <mergeCell ref="Q60:T61"/>
    <mergeCell ref="U60:AM61"/>
    <mergeCell ref="Q62:T63"/>
    <mergeCell ref="U62:AM63"/>
    <mergeCell ref="E64:F71"/>
    <mergeCell ref="G64:H71"/>
    <mergeCell ref="I64:P65"/>
    <mergeCell ref="U64:W65"/>
    <mergeCell ref="X64:Y65"/>
    <mergeCell ref="Z64:AA65"/>
    <mergeCell ref="AB64:AC65"/>
    <mergeCell ref="AD64:AE65"/>
    <mergeCell ref="AF64:AG65"/>
    <mergeCell ref="AH64:AI65"/>
    <mergeCell ref="E47:T50"/>
    <mergeCell ref="U47:X48"/>
    <mergeCell ref="Y47:AM48"/>
    <mergeCell ref="U49:X50"/>
    <mergeCell ref="Y49:AM50"/>
    <mergeCell ref="C51:D54"/>
    <mergeCell ref="E51:T54"/>
    <mergeCell ref="U51:X52"/>
    <mergeCell ref="Y51:AM52"/>
    <mergeCell ref="U53:X54"/>
    <mergeCell ref="Y53:AM54"/>
    <mergeCell ref="I106:P109"/>
    <mergeCell ref="Q106:AM109"/>
    <mergeCell ref="C111:D111"/>
    <mergeCell ref="E111:AM111"/>
    <mergeCell ref="C112:D112"/>
    <mergeCell ref="E112:AM112"/>
    <mergeCell ref="C40:AM40"/>
    <mergeCell ref="Y7:AM8"/>
    <mergeCell ref="E26:F33"/>
    <mergeCell ref="C5:D8"/>
    <mergeCell ref="I26:P27"/>
    <mergeCell ref="C9:D12"/>
    <mergeCell ref="C13:D16"/>
    <mergeCell ref="E9:T12"/>
    <mergeCell ref="E35:AM35"/>
    <mergeCell ref="E13:T16"/>
    <mergeCell ref="AE42:AM42"/>
    <mergeCell ref="C43:D46"/>
    <mergeCell ref="E43:T46"/>
    <mergeCell ref="U43:X44"/>
    <mergeCell ref="Y43:AM44"/>
    <mergeCell ref="U45:X46"/>
    <mergeCell ref="Y45:AM46"/>
    <mergeCell ref="C47:D50"/>
  </mergeCells>
  <phoneticPr fontId="2"/>
  <conditionalFormatting sqref="A1:A1048576">
    <cfRule type="expression" dxfId="82" priority="15" stopIfTrue="1">
      <formula>$A1="未入力"</formula>
    </cfRule>
  </conditionalFormatting>
  <conditionalFormatting sqref="A1:XFD114">
    <cfRule type="expression" dxfId="81" priority="16" stopIfTrue="1">
      <formula>$A1="○"</formula>
    </cfRule>
  </conditionalFormatting>
  <conditionalFormatting sqref="C1:AM1048576">
    <cfRule type="expression" dxfId="80" priority="5" stopIfTrue="1">
      <formula>$A1="不要"</formula>
    </cfRule>
  </conditionalFormatting>
  <dataValidations count="7">
    <dataValidation type="list" allowBlank="1" showInputMessage="1" showErrorMessage="1" sqref="Q24 Q22 U5:X16 Q62 Q60 U43:X54 Q100 Q98 U81:X92">
      <formula1>"○"</formula1>
    </dataValidation>
    <dataValidation imeMode="halfAlpha" allowBlank="1" showInputMessage="1" showErrorMessage="1" sqref="U24 U22 U62 U60 U100 U98"/>
    <dataValidation imeMode="hiragana" allowBlank="1" showInputMessage="1" showErrorMessage="1" sqref="Q30:AM33 Q68:AM71 Q106:AM109"/>
    <dataValidation type="whole" imeMode="halfAlpha" allowBlank="1" showInputMessage="1" showErrorMessage="1" sqref="AB26:AC27 AB64:AC65 AB102:AC103">
      <formula1>1</formula1>
      <formula2>12</formula2>
    </dataValidation>
    <dataValidation type="whole" allowBlank="1" showInputMessage="1" showErrorMessage="1" sqref="AF26:AG27 AF64:AG65 AF102:AG103">
      <formula1>1</formula1>
      <formula2>31</formula2>
    </dataValidation>
    <dataValidation type="whole" allowBlank="1" showInputMessage="1" showErrorMessage="1" sqref="X26:Y27 X64:Y65 X102:Y103">
      <formula1>0</formula1>
      <formula2>99</formula2>
    </dataValidation>
    <dataValidation type="list" allowBlank="1" showInputMessage="1" showErrorMessage="1" sqref="U26:W27">
      <formula1>"令和,平成"</formula1>
    </dataValidation>
  </dataValidations>
  <pageMargins left="0.70866141732283472" right="0.70866141732283472" top="0.74803149606299213" bottom="0.74803149606299213" header="0.31496062992125984" footer="0.31496062992125984"/>
  <pageSetup paperSize="9" orientation="portrait" r:id="rId2"/>
  <rowBreaks count="2" manualBreakCount="2">
    <brk id="38" min="1" max="39" man="1"/>
    <brk id="76" min="1" max="39" man="1"/>
  </rowBreaks>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AN28"/>
  <sheetViews>
    <sheetView view="pageBreakPreview" zoomScale="70" zoomScaleNormal="70" zoomScaleSheetLayoutView="70" workbookViewId="0">
      <selection activeCell="T5" sqref="T5:W6"/>
    </sheetView>
  </sheetViews>
  <sheetFormatPr defaultColWidth="9" defaultRowHeight="13.5" x14ac:dyDescent="0.15"/>
  <cols>
    <col min="1" max="1" width="7.625" style="363" customWidth="1"/>
    <col min="2" max="39" width="2.375" style="363" customWidth="1"/>
    <col min="40" max="16384" width="9" style="363"/>
  </cols>
  <sheetData>
    <row r="1" spans="1:40" x14ac:dyDescent="0.15">
      <c r="A1" s="180" t="str">
        <f>IF(発注者入力シート!$H$16="","",IF(COUNTIF(A4:A41,"未入力")&gt;=1,"未入力あり",""))</f>
        <v>未入力あり</v>
      </c>
      <c r="B1" s="361"/>
      <c r="C1" s="361"/>
      <c r="D1" s="361"/>
      <c r="E1" s="361"/>
      <c r="F1" s="361"/>
      <c r="G1" s="361"/>
      <c r="H1" s="361"/>
      <c r="I1" s="361"/>
      <c r="J1" s="361"/>
      <c r="K1" s="361"/>
      <c r="L1" s="361"/>
      <c r="M1" s="361"/>
      <c r="N1" s="361"/>
      <c r="O1" s="361"/>
      <c r="P1" s="361"/>
      <c r="Q1" s="361"/>
      <c r="R1" s="361"/>
      <c r="S1" s="361"/>
      <c r="T1" s="361"/>
      <c r="U1" s="361"/>
      <c r="V1" s="361"/>
      <c r="W1" s="361"/>
      <c r="X1" s="361"/>
      <c r="Y1" s="361"/>
      <c r="Z1" s="361"/>
      <c r="AA1" s="361"/>
      <c r="AB1" s="361"/>
      <c r="AC1" s="361"/>
      <c r="AD1" s="361"/>
      <c r="AE1" s="361"/>
      <c r="AF1" s="1253" t="s">
        <v>460</v>
      </c>
      <c r="AG1" s="1253"/>
      <c r="AH1" s="1253"/>
      <c r="AI1" s="1253"/>
      <c r="AJ1" s="1253"/>
      <c r="AK1" s="1253"/>
      <c r="AL1" s="1253"/>
      <c r="AM1" s="362"/>
      <c r="AN1" s="363" t="s">
        <v>375</v>
      </c>
    </row>
    <row r="2" spans="1:40" ht="18.75" x14ac:dyDescent="0.15">
      <c r="A2" s="361"/>
      <c r="B2" s="1254" t="s">
        <v>342</v>
      </c>
      <c r="C2" s="1254"/>
      <c r="D2" s="1254"/>
      <c r="E2" s="1254"/>
      <c r="F2" s="1254"/>
      <c r="G2" s="1254"/>
      <c r="H2" s="1254"/>
      <c r="I2" s="1254"/>
      <c r="J2" s="1254"/>
      <c r="K2" s="1254"/>
      <c r="L2" s="1254"/>
      <c r="M2" s="1254"/>
      <c r="N2" s="1254"/>
      <c r="O2" s="1254"/>
      <c r="P2" s="1254"/>
      <c r="Q2" s="1254"/>
      <c r="R2" s="1254"/>
      <c r="S2" s="1254"/>
      <c r="T2" s="1254"/>
      <c r="U2" s="1254"/>
      <c r="V2" s="1254"/>
      <c r="W2" s="1254"/>
      <c r="X2" s="1254"/>
      <c r="Y2" s="1254"/>
      <c r="Z2" s="1254"/>
      <c r="AA2" s="1254"/>
      <c r="AB2" s="1254"/>
      <c r="AC2" s="1254"/>
      <c r="AD2" s="1254"/>
      <c r="AE2" s="1254"/>
      <c r="AF2" s="1254"/>
      <c r="AG2" s="1254"/>
      <c r="AH2" s="1254"/>
      <c r="AI2" s="1254"/>
      <c r="AJ2" s="1254"/>
      <c r="AK2" s="1254"/>
      <c r="AL2" s="1254"/>
      <c r="AM2" s="361"/>
    </row>
    <row r="3" spans="1:40" ht="18.75" x14ac:dyDescent="0.15">
      <c r="A3" s="361"/>
      <c r="B3" s="364"/>
      <c r="C3" s="364"/>
      <c r="D3" s="364"/>
      <c r="E3" s="364"/>
      <c r="F3" s="364"/>
      <c r="G3" s="364"/>
      <c r="H3" s="364"/>
      <c r="I3" s="364"/>
      <c r="J3" s="364"/>
      <c r="K3" s="364"/>
      <c r="L3" s="364"/>
      <c r="M3" s="364"/>
      <c r="N3" s="364"/>
      <c r="O3" s="364"/>
      <c r="P3" s="364"/>
      <c r="Q3" s="364"/>
      <c r="R3" s="364"/>
      <c r="S3" s="364"/>
      <c r="T3" s="364"/>
      <c r="U3" s="364"/>
      <c r="V3" s="364"/>
      <c r="W3" s="364"/>
      <c r="X3" s="364"/>
      <c r="Y3" s="364"/>
      <c r="Z3" s="364"/>
      <c r="AA3" s="364"/>
      <c r="AB3" s="364"/>
      <c r="AC3" s="364"/>
      <c r="AD3" s="364"/>
      <c r="AE3" s="364"/>
      <c r="AF3" s="364"/>
      <c r="AG3" s="364"/>
      <c r="AH3" s="364"/>
      <c r="AI3" s="364"/>
      <c r="AJ3" s="364"/>
      <c r="AK3" s="364"/>
      <c r="AL3" s="364"/>
      <c r="AM3" s="361"/>
    </row>
    <row r="4" spans="1:40" ht="14.25" thickBot="1" x14ac:dyDescent="0.2">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6"/>
      <c r="AC4" s="341" t="str">
        <f>IF([1]事前入力シート!$I$4="特定共同企業体","代表構成員","")</f>
        <v/>
      </c>
      <c r="AD4" s="890" t="str">
        <f>IF([1]事前入力シート!$I$4="特定共同企業体",[1]事前入力シート!$I$14,"")</f>
        <v/>
      </c>
      <c r="AE4" s="890"/>
      <c r="AF4" s="890"/>
      <c r="AG4" s="890"/>
      <c r="AH4" s="890"/>
      <c r="AI4" s="890"/>
      <c r="AJ4" s="890"/>
      <c r="AK4" s="890"/>
      <c r="AL4" s="890"/>
      <c r="AM4" s="365"/>
    </row>
    <row r="5" spans="1:40" ht="15.75" customHeight="1" x14ac:dyDescent="0.15">
      <c r="A5" s="365" t="str">
        <f>IF(OR(T7="○",T9="○"),"○",IF(AND(T5&lt;&gt;""),"○","未入力"))</f>
        <v>未入力</v>
      </c>
      <c r="B5" s="952" t="s">
        <v>343</v>
      </c>
      <c r="C5" s="952"/>
      <c r="D5" s="952"/>
      <c r="E5" s="952"/>
      <c r="F5" s="952"/>
      <c r="G5" s="952"/>
      <c r="H5" s="952"/>
      <c r="I5" s="952"/>
      <c r="J5" s="952"/>
      <c r="K5" s="952"/>
      <c r="L5" s="952"/>
      <c r="M5" s="952"/>
      <c r="N5" s="952"/>
      <c r="O5" s="952"/>
      <c r="P5" s="952"/>
      <c r="Q5" s="952"/>
      <c r="R5" s="952"/>
      <c r="S5" s="953"/>
      <c r="T5" s="893"/>
      <c r="U5" s="894"/>
      <c r="V5" s="894"/>
      <c r="W5" s="895"/>
      <c r="X5" s="1255" t="s">
        <v>344</v>
      </c>
      <c r="Y5" s="1256"/>
      <c r="Z5" s="1256"/>
      <c r="AA5" s="1256"/>
      <c r="AB5" s="1256"/>
      <c r="AC5" s="1256"/>
      <c r="AD5" s="1256"/>
      <c r="AE5" s="1256"/>
      <c r="AF5" s="1256"/>
      <c r="AG5" s="1256"/>
      <c r="AH5" s="1256"/>
      <c r="AI5" s="1256"/>
      <c r="AJ5" s="1256"/>
      <c r="AK5" s="1256"/>
      <c r="AL5" s="1256"/>
      <c r="AM5" s="361"/>
    </row>
    <row r="6" spans="1:40" ht="25.15" customHeight="1" x14ac:dyDescent="0.15">
      <c r="A6" s="361"/>
      <c r="B6" s="952"/>
      <c r="C6" s="952"/>
      <c r="D6" s="952"/>
      <c r="E6" s="952"/>
      <c r="F6" s="952"/>
      <c r="G6" s="952"/>
      <c r="H6" s="952"/>
      <c r="I6" s="952"/>
      <c r="J6" s="952"/>
      <c r="K6" s="952"/>
      <c r="L6" s="952"/>
      <c r="M6" s="952"/>
      <c r="N6" s="952"/>
      <c r="O6" s="952"/>
      <c r="P6" s="952"/>
      <c r="Q6" s="952"/>
      <c r="R6" s="952"/>
      <c r="S6" s="953"/>
      <c r="T6" s="896"/>
      <c r="U6" s="897"/>
      <c r="V6" s="897"/>
      <c r="W6" s="898"/>
      <c r="X6" s="1257"/>
      <c r="Y6" s="1258"/>
      <c r="Z6" s="1258"/>
      <c r="AA6" s="1258"/>
      <c r="AB6" s="1258"/>
      <c r="AC6" s="1258"/>
      <c r="AD6" s="1258"/>
      <c r="AE6" s="1258"/>
      <c r="AF6" s="1258"/>
      <c r="AG6" s="1258"/>
      <c r="AH6" s="1258"/>
      <c r="AI6" s="1258"/>
      <c r="AJ6" s="1258"/>
      <c r="AK6" s="1258"/>
      <c r="AL6" s="1258"/>
      <c r="AM6" s="361"/>
    </row>
    <row r="7" spans="1:40" ht="15.75" customHeight="1" x14ac:dyDescent="0.15">
      <c r="A7" s="365" t="str">
        <f>IF(OR(T9="○",T5="○"),"○",IF(AND(T7&lt;&gt;""),"○","未入力"))</f>
        <v>未入力</v>
      </c>
      <c r="B7" s="952"/>
      <c r="C7" s="952"/>
      <c r="D7" s="952"/>
      <c r="E7" s="952"/>
      <c r="F7" s="952"/>
      <c r="G7" s="952"/>
      <c r="H7" s="952"/>
      <c r="I7" s="952"/>
      <c r="J7" s="952"/>
      <c r="K7" s="952"/>
      <c r="L7" s="952"/>
      <c r="M7" s="952"/>
      <c r="N7" s="952"/>
      <c r="O7" s="952"/>
      <c r="P7" s="952"/>
      <c r="Q7" s="952"/>
      <c r="R7" s="952"/>
      <c r="S7" s="953"/>
      <c r="T7" s="903"/>
      <c r="U7" s="904"/>
      <c r="V7" s="904"/>
      <c r="W7" s="905"/>
      <c r="X7" s="1259" t="s">
        <v>345</v>
      </c>
      <c r="Y7" s="1260"/>
      <c r="Z7" s="1260"/>
      <c r="AA7" s="1260"/>
      <c r="AB7" s="1260"/>
      <c r="AC7" s="1260"/>
      <c r="AD7" s="1260"/>
      <c r="AE7" s="1260"/>
      <c r="AF7" s="1260"/>
      <c r="AG7" s="1260"/>
      <c r="AH7" s="1260"/>
      <c r="AI7" s="1260"/>
      <c r="AJ7" s="1260"/>
      <c r="AK7" s="1260"/>
      <c r="AL7" s="1260"/>
      <c r="AM7" s="361"/>
    </row>
    <row r="8" spans="1:40" ht="25.15" customHeight="1" x14ac:dyDescent="0.15">
      <c r="A8" s="361"/>
      <c r="B8" s="952"/>
      <c r="C8" s="952"/>
      <c r="D8" s="952"/>
      <c r="E8" s="952"/>
      <c r="F8" s="952"/>
      <c r="G8" s="952"/>
      <c r="H8" s="952"/>
      <c r="I8" s="952"/>
      <c r="J8" s="952"/>
      <c r="K8" s="952"/>
      <c r="L8" s="952"/>
      <c r="M8" s="952"/>
      <c r="N8" s="952"/>
      <c r="O8" s="952"/>
      <c r="P8" s="952"/>
      <c r="Q8" s="952"/>
      <c r="R8" s="952"/>
      <c r="S8" s="953"/>
      <c r="T8" s="906"/>
      <c r="U8" s="907"/>
      <c r="V8" s="907"/>
      <c r="W8" s="908"/>
      <c r="X8" s="1261"/>
      <c r="Y8" s="1262"/>
      <c r="Z8" s="1262"/>
      <c r="AA8" s="1262"/>
      <c r="AB8" s="1262"/>
      <c r="AC8" s="1262"/>
      <c r="AD8" s="1262"/>
      <c r="AE8" s="1262"/>
      <c r="AF8" s="1262"/>
      <c r="AG8" s="1262"/>
      <c r="AH8" s="1262"/>
      <c r="AI8" s="1262"/>
      <c r="AJ8" s="1262"/>
      <c r="AK8" s="1262"/>
      <c r="AL8" s="1262"/>
      <c r="AM8" s="361"/>
    </row>
    <row r="9" spans="1:40" ht="15.75" customHeight="1" x14ac:dyDescent="0.15">
      <c r="A9" s="365" t="str">
        <f>IF(OR(T5="○",T7="○"),"○",IF(AND(T9&lt;&gt;""),"○","未入力"))</f>
        <v>未入力</v>
      </c>
      <c r="B9" s="952"/>
      <c r="C9" s="952"/>
      <c r="D9" s="952"/>
      <c r="E9" s="952"/>
      <c r="F9" s="952"/>
      <c r="G9" s="952"/>
      <c r="H9" s="952"/>
      <c r="I9" s="952"/>
      <c r="J9" s="952"/>
      <c r="K9" s="952"/>
      <c r="L9" s="952"/>
      <c r="M9" s="952"/>
      <c r="N9" s="952"/>
      <c r="O9" s="952"/>
      <c r="P9" s="952"/>
      <c r="Q9" s="952"/>
      <c r="R9" s="952"/>
      <c r="S9" s="953"/>
      <c r="T9" s="913"/>
      <c r="U9" s="914"/>
      <c r="V9" s="914"/>
      <c r="W9" s="915"/>
      <c r="X9" s="1263" t="s">
        <v>346</v>
      </c>
      <c r="Y9" s="1264"/>
      <c r="Z9" s="1264"/>
      <c r="AA9" s="1264"/>
      <c r="AB9" s="1264"/>
      <c r="AC9" s="1264"/>
      <c r="AD9" s="1264"/>
      <c r="AE9" s="1264"/>
      <c r="AF9" s="1264"/>
      <c r="AG9" s="1264"/>
      <c r="AH9" s="1264"/>
      <c r="AI9" s="1264"/>
      <c r="AJ9" s="1264"/>
      <c r="AK9" s="1264"/>
      <c r="AL9" s="1264"/>
      <c r="AM9" s="361"/>
    </row>
    <row r="10" spans="1:40" ht="25.15" customHeight="1" thickBot="1" x14ac:dyDescent="0.2">
      <c r="A10" s="361"/>
      <c r="B10" s="952"/>
      <c r="C10" s="952"/>
      <c r="D10" s="952"/>
      <c r="E10" s="952"/>
      <c r="F10" s="952"/>
      <c r="G10" s="952"/>
      <c r="H10" s="952"/>
      <c r="I10" s="952"/>
      <c r="J10" s="952"/>
      <c r="K10" s="952"/>
      <c r="L10" s="952"/>
      <c r="M10" s="952"/>
      <c r="N10" s="952"/>
      <c r="O10" s="952"/>
      <c r="P10" s="952"/>
      <c r="Q10" s="952"/>
      <c r="R10" s="952"/>
      <c r="S10" s="953"/>
      <c r="T10" s="916"/>
      <c r="U10" s="917"/>
      <c r="V10" s="917"/>
      <c r="W10" s="918"/>
      <c r="X10" s="1255"/>
      <c r="Y10" s="1256"/>
      <c r="Z10" s="1256"/>
      <c r="AA10" s="1256"/>
      <c r="AB10" s="1256"/>
      <c r="AC10" s="1256"/>
      <c r="AD10" s="1256"/>
      <c r="AE10" s="1256"/>
      <c r="AF10" s="1256"/>
      <c r="AG10" s="1256"/>
      <c r="AH10" s="1256"/>
      <c r="AI10" s="1256"/>
      <c r="AJ10" s="1256"/>
      <c r="AK10" s="1256"/>
      <c r="AL10" s="1256"/>
      <c r="AM10" s="361"/>
    </row>
    <row r="11" spans="1:40" x14ac:dyDescent="0.15">
      <c r="A11" s="361"/>
      <c r="B11" s="367" t="s">
        <v>347</v>
      </c>
      <c r="C11" s="361"/>
      <c r="D11" s="361"/>
      <c r="E11" s="361"/>
      <c r="F11" s="361"/>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1"/>
    </row>
    <row r="12" spans="1:40" x14ac:dyDescent="0.15">
      <c r="A12" s="361"/>
      <c r="B12" s="369"/>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1"/>
    </row>
    <row r="13" spans="1:40" ht="18.75" customHeight="1" x14ac:dyDescent="0.15">
      <c r="A13" s="361"/>
      <c r="B13" s="1265"/>
      <c r="C13" s="1266"/>
      <c r="D13" s="958" t="s">
        <v>348</v>
      </c>
      <c r="E13" s="959"/>
      <c r="F13" s="959"/>
      <c r="G13" s="959"/>
      <c r="H13" s="959"/>
      <c r="I13" s="959"/>
      <c r="J13" s="959"/>
      <c r="K13" s="959"/>
      <c r="L13" s="959"/>
      <c r="M13" s="959"/>
      <c r="N13" s="959"/>
      <c r="O13" s="959"/>
      <c r="P13" s="959"/>
      <c r="Q13" s="959"/>
      <c r="R13" s="959"/>
      <c r="S13" s="959"/>
      <c r="T13" s="959"/>
      <c r="U13" s="959"/>
      <c r="V13" s="959"/>
      <c r="W13" s="1269" t="s">
        <v>349</v>
      </c>
      <c r="X13" s="1270"/>
      <c r="Y13" s="1270"/>
      <c r="Z13" s="1270"/>
      <c r="AA13" s="1270"/>
      <c r="AB13" s="1270"/>
      <c r="AC13" s="1270"/>
      <c r="AD13" s="1271"/>
      <c r="AE13" s="1270" t="s">
        <v>350</v>
      </c>
      <c r="AF13" s="1270"/>
      <c r="AG13" s="1270"/>
      <c r="AH13" s="1270"/>
      <c r="AI13" s="1270"/>
      <c r="AJ13" s="1270"/>
      <c r="AK13" s="1270"/>
      <c r="AL13" s="1275"/>
      <c r="AM13" s="361"/>
    </row>
    <row r="14" spans="1:40" x14ac:dyDescent="0.15">
      <c r="A14" s="361"/>
      <c r="B14" s="1267"/>
      <c r="C14" s="1268"/>
      <c r="D14" s="997"/>
      <c r="E14" s="998"/>
      <c r="F14" s="998"/>
      <c r="G14" s="998"/>
      <c r="H14" s="998"/>
      <c r="I14" s="998"/>
      <c r="J14" s="998"/>
      <c r="K14" s="998"/>
      <c r="L14" s="998"/>
      <c r="M14" s="998"/>
      <c r="N14" s="998"/>
      <c r="O14" s="998"/>
      <c r="P14" s="998"/>
      <c r="Q14" s="998"/>
      <c r="R14" s="998"/>
      <c r="S14" s="998"/>
      <c r="T14" s="998"/>
      <c r="U14" s="998"/>
      <c r="V14" s="998"/>
      <c r="W14" s="1272"/>
      <c r="X14" s="1273"/>
      <c r="Y14" s="1273"/>
      <c r="Z14" s="1273"/>
      <c r="AA14" s="1273"/>
      <c r="AB14" s="1273"/>
      <c r="AC14" s="1273"/>
      <c r="AD14" s="1274"/>
      <c r="AE14" s="1273"/>
      <c r="AF14" s="1273"/>
      <c r="AG14" s="1273"/>
      <c r="AH14" s="1273"/>
      <c r="AI14" s="1273"/>
      <c r="AJ14" s="1273"/>
      <c r="AK14" s="1273"/>
      <c r="AL14" s="1276"/>
      <c r="AM14" s="361"/>
    </row>
    <row r="15" spans="1:40" ht="18.75" customHeight="1" x14ac:dyDescent="0.15">
      <c r="A15" s="361" t="str">
        <f>IF(T5="○","不要",IF(AND(D15&lt;&gt;"",W15&lt;&gt;"",AE15&lt;&gt;""),"○","未入力"))</f>
        <v>未入力</v>
      </c>
      <c r="B15" s="1285">
        <v>1</v>
      </c>
      <c r="C15" s="1286"/>
      <c r="D15" s="1281"/>
      <c r="E15" s="1282"/>
      <c r="F15" s="1282"/>
      <c r="G15" s="1282"/>
      <c r="H15" s="1282"/>
      <c r="I15" s="1282"/>
      <c r="J15" s="1282"/>
      <c r="K15" s="1282"/>
      <c r="L15" s="1282"/>
      <c r="M15" s="1282"/>
      <c r="N15" s="1282"/>
      <c r="O15" s="1282"/>
      <c r="P15" s="1282"/>
      <c r="Q15" s="1282"/>
      <c r="R15" s="1282"/>
      <c r="S15" s="1282"/>
      <c r="T15" s="1282"/>
      <c r="U15" s="1282"/>
      <c r="V15" s="1282"/>
      <c r="W15" s="1289"/>
      <c r="X15" s="924"/>
      <c r="Y15" s="924"/>
      <c r="Z15" s="924"/>
      <c r="AA15" s="924"/>
      <c r="AB15" s="924"/>
      <c r="AC15" s="924"/>
      <c r="AD15" s="1290"/>
      <c r="AE15" s="1289"/>
      <c r="AF15" s="924"/>
      <c r="AG15" s="924"/>
      <c r="AH15" s="924"/>
      <c r="AI15" s="924"/>
      <c r="AJ15" s="924"/>
      <c r="AK15" s="924"/>
      <c r="AL15" s="925"/>
      <c r="AM15" s="361"/>
    </row>
    <row r="16" spans="1:40" x14ac:dyDescent="0.15">
      <c r="A16" s="361"/>
      <c r="B16" s="1287"/>
      <c r="C16" s="1288"/>
      <c r="D16" s="1283"/>
      <c r="E16" s="1284"/>
      <c r="F16" s="1284"/>
      <c r="G16" s="1284"/>
      <c r="H16" s="1284"/>
      <c r="I16" s="1284"/>
      <c r="J16" s="1284"/>
      <c r="K16" s="1284"/>
      <c r="L16" s="1284"/>
      <c r="M16" s="1284"/>
      <c r="N16" s="1284"/>
      <c r="O16" s="1284"/>
      <c r="P16" s="1284"/>
      <c r="Q16" s="1284"/>
      <c r="R16" s="1284"/>
      <c r="S16" s="1284"/>
      <c r="T16" s="1284"/>
      <c r="U16" s="1284"/>
      <c r="V16" s="1284"/>
      <c r="W16" s="1291"/>
      <c r="X16" s="927"/>
      <c r="Y16" s="927"/>
      <c r="Z16" s="927"/>
      <c r="AA16" s="927"/>
      <c r="AB16" s="927"/>
      <c r="AC16" s="927"/>
      <c r="AD16" s="1292"/>
      <c r="AE16" s="1291"/>
      <c r="AF16" s="927"/>
      <c r="AG16" s="927"/>
      <c r="AH16" s="927"/>
      <c r="AI16" s="927"/>
      <c r="AJ16" s="927"/>
      <c r="AK16" s="927"/>
      <c r="AL16" s="928"/>
      <c r="AM16" s="361"/>
    </row>
    <row r="17" spans="1:39" ht="18.75" customHeight="1" x14ac:dyDescent="0.15">
      <c r="A17" s="361"/>
      <c r="B17" s="1277">
        <v>2</v>
      </c>
      <c r="C17" s="1278"/>
      <c r="D17" s="1281"/>
      <c r="E17" s="1282"/>
      <c r="F17" s="1282"/>
      <c r="G17" s="1282"/>
      <c r="H17" s="1282"/>
      <c r="I17" s="1282"/>
      <c r="J17" s="1282"/>
      <c r="K17" s="1282"/>
      <c r="L17" s="1282"/>
      <c r="M17" s="1282"/>
      <c r="N17" s="1282"/>
      <c r="O17" s="1282"/>
      <c r="P17" s="1282"/>
      <c r="Q17" s="1282"/>
      <c r="R17" s="1282"/>
      <c r="S17" s="1282"/>
      <c r="T17" s="1282"/>
      <c r="U17" s="1282"/>
      <c r="V17" s="1282"/>
      <c r="W17" s="1289"/>
      <c r="X17" s="924"/>
      <c r="Y17" s="924"/>
      <c r="Z17" s="924"/>
      <c r="AA17" s="924"/>
      <c r="AB17" s="924"/>
      <c r="AC17" s="924"/>
      <c r="AD17" s="1290"/>
      <c r="AE17" s="1289"/>
      <c r="AF17" s="924"/>
      <c r="AG17" s="924"/>
      <c r="AH17" s="924"/>
      <c r="AI17" s="924"/>
      <c r="AJ17" s="924"/>
      <c r="AK17" s="924"/>
      <c r="AL17" s="925"/>
      <c r="AM17" s="361"/>
    </row>
    <row r="18" spans="1:39" x14ac:dyDescent="0.15">
      <c r="A18" s="361"/>
      <c r="B18" s="1279"/>
      <c r="C18" s="1280"/>
      <c r="D18" s="1283"/>
      <c r="E18" s="1284"/>
      <c r="F18" s="1284"/>
      <c r="G18" s="1284"/>
      <c r="H18" s="1284"/>
      <c r="I18" s="1284"/>
      <c r="J18" s="1284"/>
      <c r="K18" s="1284"/>
      <c r="L18" s="1284"/>
      <c r="M18" s="1284"/>
      <c r="N18" s="1284"/>
      <c r="O18" s="1284"/>
      <c r="P18" s="1284"/>
      <c r="Q18" s="1284"/>
      <c r="R18" s="1284"/>
      <c r="S18" s="1284"/>
      <c r="T18" s="1284"/>
      <c r="U18" s="1284"/>
      <c r="V18" s="1284"/>
      <c r="W18" s="1291"/>
      <c r="X18" s="927"/>
      <c r="Y18" s="927"/>
      <c r="Z18" s="927"/>
      <c r="AA18" s="927"/>
      <c r="AB18" s="927"/>
      <c r="AC18" s="927"/>
      <c r="AD18" s="1292"/>
      <c r="AE18" s="1291"/>
      <c r="AF18" s="927"/>
      <c r="AG18" s="927"/>
      <c r="AH18" s="927"/>
      <c r="AI18" s="927"/>
      <c r="AJ18" s="927"/>
      <c r="AK18" s="927"/>
      <c r="AL18" s="928"/>
      <c r="AM18" s="361"/>
    </row>
    <row r="19" spans="1:39" s="372" customFormat="1" ht="15.75" customHeight="1" x14ac:dyDescent="0.15">
      <c r="A19" s="370"/>
      <c r="B19" s="347"/>
      <c r="C19" s="347"/>
      <c r="D19" s="347"/>
      <c r="E19" s="347"/>
      <c r="F19" s="347"/>
      <c r="G19" s="347"/>
      <c r="H19" s="347"/>
      <c r="I19" s="347"/>
      <c r="J19" s="347"/>
      <c r="K19" s="347"/>
      <c r="L19" s="347"/>
      <c r="M19" s="347"/>
      <c r="N19" s="347"/>
      <c r="O19" s="347"/>
      <c r="P19" s="347"/>
      <c r="Q19" s="347"/>
      <c r="R19" s="347"/>
      <c r="S19" s="347"/>
      <c r="T19" s="347"/>
      <c r="U19" s="347"/>
      <c r="V19" s="347"/>
      <c r="W19" s="371"/>
      <c r="X19" s="371"/>
      <c r="Y19" s="371"/>
      <c r="Z19" s="371"/>
      <c r="AA19" s="371"/>
      <c r="AB19" s="371"/>
      <c r="AC19" s="371"/>
      <c r="AD19" s="371"/>
      <c r="AE19" s="371"/>
      <c r="AF19" s="371"/>
      <c r="AG19" s="371"/>
      <c r="AH19" s="371"/>
      <c r="AI19" s="371"/>
      <c r="AJ19" s="371"/>
      <c r="AK19" s="371"/>
      <c r="AL19" s="371"/>
      <c r="AM19" s="370"/>
    </row>
    <row r="20" spans="1:39" x14ac:dyDescent="0.15">
      <c r="A20" s="361"/>
      <c r="B20" s="989" t="s">
        <v>351</v>
      </c>
      <c r="C20" s="989"/>
      <c r="D20" s="990" t="s">
        <v>352</v>
      </c>
      <c r="E20" s="990"/>
      <c r="F20" s="990"/>
      <c r="G20" s="990"/>
      <c r="H20" s="990"/>
      <c r="I20" s="990"/>
      <c r="J20" s="990"/>
      <c r="K20" s="990"/>
      <c r="L20" s="990"/>
      <c r="M20" s="990"/>
      <c r="N20" s="990"/>
      <c r="O20" s="990"/>
      <c r="P20" s="990"/>
      <c r="Q20" s="990"/>
      <c r="R20" s="990"/>
      <c r="S20" s="990"/>
      <c r="T20" s="990"/>
      <c r="U20" s="990"/>
      <c r="V20" s="990"/>
      <c r="W20" s="990"/>
      <c r="X20" s="990"/>
      <c r="Y20" s="990"/>
      <c r="Z20" s="990"/>
      <c r="AA20" s="990"/>
      <c r="AB20" s="990"/>
      <c r="AC20" s="990"/>
      <c r="AD20" s="990"/>
      <c r="AE20" s="990"/>
      <c r="AF20" s="990"/>
      <c r="AG20" s="990"/>
      <c r="AH20" s="990"/>
      <c r="AI20" s="990"/>
      <c r="AJ20" s="990"/>
      <c r="AK20" s="990"/>
      <c r="AL20" s="990"/>
      <c r="AM20" s="361"/>
    </row>
    <row r="21" spans="1:39" x14ac:dyDescent="0.15">
      <c r="A21" s="361"/>
      <c r="B21" s="361"/>
      <c r="C21" s="361"/>
      <c r="D21" s="361"/>
      <c r="E21" s="361"/>
      <c r="F21" s="361"/>
      <c r="G21" s="361"/>
      <c r="H21" s="361"/>
      <c r="I21" s="361"/>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1"/>
      <c r="AM21" s="361"/>
    </row>
    <row r="22" spans="1:39" x14ac:dyDescent="0.15">
      <c r="A22" s="361"/>
      <c r="B22" s="361"/>
      <c r="C22" s="361"/>
      <c r="D22" s="361"/>
      <c r="E22" s="361"/>
      <c r="F22" s="361"/>
      <c r="G22" s="361"/>
      <c r="H22" s="361"/>
      <c r="I22" s="361"/>
      <c r="J22" s="361"/>
      <c r="K22" s="361"/>
      <c r="L22" s="361"/>
      <c r="M22" s="361"/>
      <c r="N22" s="361"/>
      <c r="O22" s="361"/>
      <c r="P22" s="361"/>
      <c r="Q22" s="361"/>
      <c r="R22" s="361"/>
      <c r="S22" s="361"/>
      <c r="T22" s="361"/>
      <c r="U22" s="361"/>
      <c r="V22" s="361"/>
      <c r="W22" s="361"/>
      <c r="X22" s="361"/>
      <c r="Y22" s="361"/>
      <c r="Z22" s="361"/>
      <c r="AA22" s="361"/>
      <c r="AB22" s="361"/>
      <c r="AC22" s="361"/>
      <c r="AD22" s="361"/>
      <c r="AE22" s="361"/>
      <c r="AF22" s="361"/>
      <c r="AG22" s="361"/>
      <c r="AH22" s="361"/>
      <c r="AI22" s="361"/>
      <c r="AJ22" s="361"/>
      <c r="AK22" s="361"/>
      <c r="AL22" s="361"/>
      <c r="AM22" s="361"/>
    </row>
    <row r="23" spans="1:39" x14ac:dyDescent="0.15">
      <c r="A23" s="361"/>
      <c r="B23" s="361"/>
      <c r="C23" s="361"/>
      <c r="D23" s="361"/>
      <c r="E23" s="361"/>
      <c r="F23" s="361"/>
      <c r="G23" s="361"/>
      <c r="H23" s="361"/>
      <c r="I23" s="361"/>
      <c r="J23" s="361"/>
      <c r="K23" s="361"/>
      <c r="L23" s="361"/>
      <c r="M23" s="361"/>
      <c r="N23" s="361"/>
      <c r="O23" s="361"/>
      <c r="P23" s="361"/>
      <c r="Q23" s="361"/>
      <c r="R23" s="361"/>
      <c r="S23" s="361"/>
      <c r="T23" s="361"/>
      <c r="U23" s="361"/>
      <c r="V23" s="361"/>
      <c r="W23" s="361"/>
      <c r="X23" s="361"/>
      <c r="Y23" s="361"/>
      <c r="Z23" s="361"/>
      <c r="AA23" s="361"/>
      <c r="AB23" s="361"/>
      <c r="AC23" s="361"/>
      <c r="AD23" s="361"/>
      <c r="AE23" s="361"/>
      <c r="AF23" s="361"/>
      <c r="AG23" s="361"/>
      <c r="AH23" s="361"/>
      <c r="AI23" s="361"/>
      <c r="AJ23" s="361"/>
      <c r="AK23" s="361"/>
      <c r="AL23" s="361"/>
      <c r="AM23" s="361"/>
    </row>
    <row r="24" spans="1:39" x14ac:dyDescent="0.15">
      <c r="A24" s="361"/>
      <c r="B24" s="361"/>
      <c r="C24" s="361"/>
      <c r="D24" s="361"/>
      <c r="E24" s="361"/>
      <c r="F24" s="361"/>
      <c r="G24" s="361"/>
      <c r="H24" s="361"/>
      <c r="I24" s="361"/>
      <c r="J24" s="361"/>
      <c r="K24" s="361"/>
      <c r="L24" s="361"/>
      <c r="M24" s="361"/>
      <c r="N24" s="361"/>
      <c r="O24" s="361"/>
      <c r="P24" s="361"/>
      <c r="Q24" s="361"/>
      <c r="R24" s="361"/>
      <c r="S24" s="361"/>
      <c r="T24" s="361"/>
      <c r="U24" s="361"/>
      <c r="V24" s="361"/>
      <c r="W24" s="361"/>
      <c r="X24" s="361"/>
      <c r="Y24" s="361"/>
      <c r="Z24" s="361"/>
      <c r="AA24" s="361"/>
      <c r="AB24" s="361"/>
      <c r="AC24" s="361"/>
      <c r="AD24" s="361"/>
      <c r="AE24" s="361"/>
      <c r="AF24" s="361"/>
      <c r="AG24" s="361"/>
      <c r="AH24" s="361"/>
      <c r="AI24" s="361"/>
      <c r="AJ24" s="361"/>
      <c r="AK24" s="361"/>
      <c r="AL24" s="361"/>
      <c r="AM24" s="361"/>
    </row>
    <row r="25" spans="1:39" x14ac:dyDescent="0.15">
      <c r="A25" s="361"/>
      <c r="B25" s="361"/>
      <c r="C25" s="361"/>
      <c r="D25" s="361"/>
      <c r="E25" s="361"/>
      <c r="F25" s="361"/>
      <c r="G25" s="361"/>
      <c r="H25" s="361"/>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row>
    <row r="26" spans="1:39" x14ac:dyDescent="0.15">
      <c r="A26" s="361"/>
      <c r="B26" s="361"/>
      <c r="C26" s="361"/>
      <c r="D26" s="361"/>
      <c r="E26" s="361"/>
      <c r="F26" s="361"/>
      <c r="G26" s="361"/>
      <c r="H26" s="361"/>
      <c r="I26" s="361"/>
      <c r="J26" s="361"/>
      <c r="K26" s="361"/>
      <c r="L26" s="361"/>
      <c r="M26" s="361"/>
      <c r="N26" s="361"/>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1"/>
    </row>
    <row r="27" spans="1:39" x14ac:dyDescent="0.15">
      <c r="A27" s="361"/>
      <c r="B27" s="361"/>
      <c r="C27" s="361"/>
      <c r="D27" s="361"/>
      <c r="E27" s="361"/>
      <c r="F27" s="361"/>
      <c r="G27" s="361"/>
      <c r="H27" s="361"/>
      <c r="I27" s="361"/>
      <c r="J27" s="361"/>
      <c r="K27" s="361"/>
      <c r="L27" s="361"/>
      <c r="M27" s="361"/>
      <c r="N27" s="361"/>
      <c r="O27" s="361"/>
      <c r="P27" s="361"/>
      <c r="Q27" s="361"/>
      <c r="R27" s="361"/>
      <c r="S27" s="361"/>
      <c r="T27" s="361"/>
      <c r="U27" s="361"/>
      <c r="V27" s="361"/>
      <c r="W27" s="361"/>
      <c r="X27" s="361"/>
      <c r="Y27" s="361"/>
      <c r="Z27" s="361"/>
      <c r="AA27" s="361"/>
      <c r="AB27" s="361"/>
      <c r="AC27" s="361"/>
      <c r="AD27" s="361"/>
      <c r="AE27" s="361"/>
      <c r="AF27" s="361"/>
      <c r="AG27" s="361"/>
      <c r="AH27" s="361"/>
      <c r="AI27" s="361"/>
      <c r="AJ27" s="361"/>
      <c r="AK27" s="361"/>
      <c r="AL27" s="361"/>
      <c r="AM27" s="361"/>
    </row>
    <row r="28" spans="1:39" x14ac:dyDescent="0.15">
      <c r="A28" s="361"/>
      <c r="B28" s="361"/>
      <c r="C28" s="361"/>
      <c r="D28" s="361"/>
      <c r="E28" s="361"/>
      <c r="F28" s="361"/>
      <c r="G28" s="361"/>
      <c r="H28" s="361"/>
      <c r="I28" s="361"/>
      <c r="J28" s="361"/>
      <c r="K28" s="361"/>
      <c r="L28" s="361"/>
      <c r="M28" s="361"/>
      <c r="N28" s="361"/>
      <c r="O28" s="361"/>
      <c r="P28" s="361"/>
      <c r="Q28" s="361"/>
      <c r="R28" s="361"/>
      <c r="S28" s="361"/>
      <c r="T28" s="361"/>
      <c r="U28" s="361"/>
      <c r="V28" s="361"/>
      <c r="W28" s="361"/>
      <c r="X28" s="361"/>
      <c r="Y28" s="361"/>
      <c r="Z28" s="361"/>
      <c r="AA28" s="361"/>
      <c r="AB28" s="361"/>
      <c r="AC28" s="361"/>
      <c r="AD28" s="361"/>
      <c r="AE28" s="361"/>
      <c r="AF28" s="361"/>
      <c r="AG28" s="361"/>
      <c r="AH28" s="361"/>
      <c r="AI28" s="361"/>
      <c r="AJ28" s="361"/>
      <c r="AK28" s="361"/>
      <c r="AL28" s="361"/>
      <c r="AM28" s="361"/>
    </row>
  </sheetData>
  <sheetProtection sheet="1" selectLockedCells="1"/>
  <mergeCells count="24">
    <mergeCell ref="B20:C20"/>
    <mergeCell ref="D20:AL20"/>
    <mergeCell ref="B13:C14"/>
    <mergeCell ref="D13:V14"/>
    <mergeCell ref="W13:AD14"/>
    <mergeCell ref="AE13:AL14"/>
    <mergeCell ref="B17:C18"/>
    <mergeCell ref="D17:V18"/>
    <mergeCell ref="B15:C16"/>
    <mergeCell ref="D15:V16"/>
    <mergeCell ref="W17:AD18"/>
    <mergeCell ref="AE17:AL18"/>
    <mergeCell ref="W15:AD16"/>
    <mergeCell ref="AE15:AL16"/>
    <mergeCell ref="AF1:AL1"/>
    <mergeCell ref="B2:AL2"/>
    <mergeCell ref="AD4:AL4"/>
    <mergeCell ref="B5:S10"/>
    <mergeCell ref="T5:W6"/>
    <mergeCell ref="X5:AL6"/>
    <mergeCell ref="T7:W8"/>
    <mergeCell ref="X7:AL8"/>
    <mergeCell ref="T9:W10"/>
    <mergeCell ref="X9:AL10"/>
  </mergeCells>
  <phoneticPr fontId="2"/>
  <conditionalFormatting sqref="A2:AM4 AM1 B1:AF1 A21:AM28 A14 A13:B13 D13 AM13:AM14 AE13 A20 AM20 A6:AM6 B5:AM5 A8:AM8 B7:AM7 A10:AM12 B9:AM9">
    <cfRule type="expression" dxfId="79" priority="20" stopIfTrue="1">
      <formula>$A1="○"</formula>
    </cfRule>
  </conditionalFormatting>
  <conditionalFormatting sqref="A1">
    <cfRule type="expression" dxfId="78" priority="13" stopIfTrue="1">
      <formula>$A1="○"</formula>
    </cfRule>
  </conditionalFormatting>
  <conditionalFormatting sqref="A1">
    <cfRule type="expression" dxfId="77" priority="12" stopIfTrue="1">
      <formula>$A1="未入力"</formula>
    </cfRule>
  </conditionalFormatting>
  <conditionalFormatting sqref="A5">
    <cfRule type="expression" dxfId="76" priority="11" stopIfTrue="1">
      <formula>$A$1="○"</formula>
    </cfRule>
  </conditionalFormatting>
  <conditionalFormatting sqref="A5">
    <cfRule type="expression" dxfId="75" priority="10" stopIfTrue="1">
      <formula>$A5="未入力"</formula>
    </cfRule>
  </conditionalFormatting>
  <conditionalFormatting sqref="A7">
    <cfRule type="expression" dxfId="74" priority="9" stopIfTrue="1">
      <formula>$A$1="○"</formula>
    </cfRule>
  </conditionalFormatting>
  <conditionalFormatting sqref="A7">
    <cfRule type="expression" dxfId="73" priority="8" stopIfTrue="1">
      <formula>$A7="未入力"</formula>
    </cfRule>
  </conditionalFormatting>
  <conditionalFormatting sqref="A9">
    <cfRule type="expression" dxfId="72" priority="7" stopIfTrue="1">
      <formula>$A$1="○"</formula>
    </cfRule>
  </conditionalFormatting>
  <conditionalFormatting sqref="A9">
    <cfRule type="expression" dxfId="71" priority="6" stopIfTrue="1">
      <formula>$A9="未入力"</formula>
    </cfRule>
  </conditionalFormatting>
  <conditionalFormatting sqref="B15:AL18">
    <cfRule type="expression" dxfId="70" priority="2" stopIfTrue="1">
      <formula>$A$15="○"</formula>
    </cfRule>
    <cfRule type="expression" dxfId="69" priority="4" stopIfTrue="1">
      <formula>$A$15="不要"</formula>
    </cfRule>
  </conditionalFormatting>
  <conditionalFormatting sqref="A15">
    <cfRule type="expression" dxfId="68" priority="1" stopIfTrue="1">
      <formula>$A15="未入力"</formula>
    </cfRule>
  </conditionalFormatting>
  <dataValidations count="1">
    <dataValidation type="list" allowBlank="1" showInputMessage="1" showErrorMessage="1" sqref="T5:W10">
      <formula1>"○"</formula1>
    </dataValidation>
  </dataValidations>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M53"/>
  <sheetViews>
    <sheetView showGridLines="0" view="pageBreakPreview" zoomScale="55" zoomScaleNormal="100" zoomScaleSheetLayoutView="55" workbookViewId="0">
      <selection activeCell="G21" sqref="G21:H25"/>
    </sheetView>
  </sheetViews>
  <sheetFormatPr defaultColWidth="9" defaultRowHeight="13.5" x14ac:dyDescent="0.15"/>
  <cols>
    <col min="1" max="3" width="4.125" style="257" customWidth="1"/>
    <col min="4" max="4" width="12.5" style="254" customWidth="1"/>
    <col min="5" max="5" width="12.25" style="254" customWidth="1"/>
    <col min="6" max="6" width="42.625" style="254" customWidth="1"/>
    <col min="7" max="7" width="10.75" style="254" customWidth="1"/>
    <col min="8" max="8" width="10.75" style="257" customWidth="1"/>
    <col min="9" max="10" width="10.625" style="89" customWidth="1"/>
    <col min="11" max="11" width="12" style="257" customWidth="1"/>
    <col min="12" max="12" width="9.75" style="254" customWidth="1"/>
    <col min="13" max="13" width="9.875" style="254" customWidth="1"/>
    <col min="14" max="16384" width="9" style="254"/>
  </cols>
  <sheetData>
    <row r="1" spans="1:13" ht="24" customHeight="1" x14ac:dyDescent="0.15">
      <c r="A1" s="475" t="s">
        <v>3</v>
      </c>
      <c r="B1" s="475"/>
      <c r="C1" s="475"/>
      <c r="D1" s="475"/>
      <c r="E1" s="475"/>
      <c r="F1" s="475"/>
      <c r="G1" s="475"/>
      <c r="H1" s="475"/>
      <c r="I1" s="475"/>
      <c r="J1" s="475"/>
      <c r="K1" s="475"/>
      <c r="L1" s="475"/>
      <c r="M1" s="475"/>
    </row>
    <row r="2" spans="1:13" ht="30.75" customHeight="1" x14ac:dyDescent="0.15">
      <c r="A2" s="255"/>
      <c r="B2" s="255"/>
      <c r="C2" s="255"/>
      <c r="D2" s="256"/>
      <c r="E2" s="256"/>
      <c r="F2" s="256"/>
      <c r="G2" s="256"/>
      <c r="H2" s="256"/>
      <c r="I2" s="105"/>
      <c r="J2" s="105"/>
    </row>
    <row r="3" spans="1:13" ht="24" customHeight="1" x14ac:dyDescent="0.15">
      <c r="A3" s="255"/>
      <c r="B3" s="255"/>
      <c r="C3" s="255"/>
      <c r="D3" s="182" t="s">
        <v>19</v>
      </c>
      <c r="E3" s="495" t="str">
        <f>IF(発注者入力シート!H4="","○○○○○○○工事",発注者入力シート!H4)</f>
        <v>○○○○○○○工事</v>
      </c>
      <c r="F3" s="495"/>
      <c r="G3" s="322"/>
      <c r="H3" s="375" t="s">
        <v>194</v>
      </c>
      <c r="I3" s="491" t="str">
        <f>IF(発注者入力シート!H16="","",発注者入力シート!H16)</f>
        <v>特別簡易型</v>
      </c>
      <c r="J3" s="491"/>
      <c r="K3" s="374"/>
      <c r="L3" s="387"/>
    </row>
    <row r="4" spans="1:13" ht="24" customHeight="1" x14ac:dyDescent="0.15">
      <c r="A4" s="255"/>
      <c r="B4" s="255"/>
      <c r="C4" s="255"/>
      <c r="D4" s="183" t="s">
        <v>20</v>
      </c>
      <c r="E4" s="496" t="str">
        <f>IF(発注者入力シート!H7="","さいたま市○○区○○○地内",発注者入力シート!H7)</f>
        <v>さいたま市○○区○○○地内</v>
      </c>
      <c r="F4" s="496"/>
      <c r="G4" s="322"/>
      <c r="H4" s="376" t="s">
        <v>193</v>
      </c>
      <c r="I4" s="492" t="str">
        <f>IF(発注者入力シート!H10="","",発注者入力シート!H10)</f>
        <v/>
      </c>
      <c r="J4" s="492"/>
      <c r="K4" s="388"/>
      <c r="L4" s="389"/>
    </row>
    <row r="5" spans="1:13" ht="15" customHeight="1" thickBot="1" x14ac:dyDescent="0.2">
      <c r="A5" s="255"/>
      <c r="B5" s="255"/>
      <c r="C5" s="255"/>
      <c r="D5" s="258"/>
      <c r="E5" s="258"/>
      <c r="F5" s="259"/>
      <c r="G5" s="260"/>
      <c r="H5" s="261"/>
      <c r="I5" s="115"/>
      <c r="J5" s="115"/>
    </row>
    <row r="6" spans="1:13" ht="54" customHeight="1" x14ac:dyDescent="0.15">
      <c r="A6" s="262" t="s">
        <v>314</v>
      </c>
      <c r="B6" s="378" t="s">
        <v>376</v>
      </c>
      <c r="C6" s="15" t="s">
        <v>377</v>
      </c>
      <c r="D6" s="481" t="s">
        <v>1</v>
      </c>
      <c r="E6" s="482"/>
      <c r="F6" s="263" t="s">
        <v>2</v>
      </c>
      <c r="G6" s="264" t="s">
        <v>192</v>
      </c>
      <c r="H6" s="265" t="s">
        <v>315</v>
      </c>
      <c r="I6" s="190" t="s">
        <v>189</v>
      </c>
      <c r="J6" s="191" t="s">
        <v>61</v>
      </c>
      <c r="K6" s="392" t="s">
        <v>378</v>
      </c>
      <c r="L6" s="379" t="s">
        <v>379</v>
      </c>
      <c r="M6" s="380" t="s">
        <v>380</v>
      </c>
    </row>
    <row r="7" spans="1:13" ht="32.25" customHeight="1" x14ac:dyDescent="0.15">
      <c r="A7" s="490" t="s">
        <v>381</v>
      </c>
      <c r="B7" s="490" t="s">
        <v>382</v>
      </c>
      <c r="C7" s="490" t="s">
        <v>381</v>
      </c>
      <c r="D7" s="531" t="s">
        <v>383</v>
      </c>
      <c r="E7" s="507"/>
      <c r="F7" s="377" t="s">
        <v>384</v>
      </c>
      <c r="G7" s="501"/>
      <c r="H7" s="510"/>
      <c r="I7" s="520"/>
      <c r="J7" s="521"/>
      <c r="K7" s="381">
        <v>5</v>
      </c>
      <c r="L7" s="382" t="s">
        <v>4</v>
      </c>
      <c r="M7" s="501"/>
    </row>
    <row r="8" spans="1:13" ht="32.25" customHeight="1" x14ac:dyDescent="0.15">
      <c r="A8" s="490"/>
      <c r="B8" s="490"/>
      <c r="C8" s="490"/>
      <c r="D8" s="507"/>
      <c r="E8" s="507"/>
      <c r="F8" s="377" t="s">
        <v>385</v>
      </c>
      <c r="G8" s="501"/>
      <c r="H8" s="510"/>
      <c r="I8" s="520"/>
      <c r="J8" s="521"/>
      <c r="K8" s="381">
        <v>3</v>
      </c>
      <c r="L8" s="502" t="s">
        <v>386</v>
      </c>
      <c r="M8" s="501"/>
    </row>
    <row r="9" spans="1:13" ht="32.25" customHeight="1" x14ac:dyDescent="0.15">
      <c r="A9" s="490"/>
      <c r="B9" s="490"/>
      <c r="C9" s="490"/>
      <c r="D9" s="507"/>
      <c r="E9" s="507"/>
      <c r="F9" s="377" t="s">
        <v>387</v>
      </c>
      <c r="G9" s="501"/>
      <c r="H9" s="510"/>
      <c r="I9" s="520"/>
      <c r="J9" s="521"/>
      <c r="K9" s="381">
        <v>3</v>
      </c>
      <c r="L9" s="503"/>
      <c r="M9" s="501"/>
    </row>
    <row r="10" spans="1:13" ht="32.25" customHeight="1" x14ac:dyDescent="0.15">
      <c r="A10" s="490"/>
      <c r="B10" s="490"/>
      <c r="C10" s="490"/>
      <c r="D10" s="507"/>
      <c r="E10" s="507"/>
      <c r="F10" s="377" t="s">
        <v>388</v>
      </c>
      <c r="G10" s="501"/>
      <c r="H10" s="510"/>
      <c r="I10" s="520"/>
      <c r="J10" s="521"/>
      <c r="K10" s="381">
        <v>3</v>
      </c>
      <c r="L10" s="503"/>
      <c r="M10" s="501"/>
    </row>
    <row r="11" spans="1:13" ht="32.25" customHeight="1" x14ac:dyDescent="0.15">
      <c r="A11" s="490"/>
      <c r="B11" s="490"/>
      <c r="C11" s="490"/>
      <c r="D11" s="507"/>
      <c r="E11" s="507"/>
      <c r="F11" s="377" t="s">
        <v>389</v>
      </c>
      <c r="G11" s="501"/>
      <c r="H11" s="510"/>
      <c r="I11" s="520"/>
      <c r="J11" s="521"/>
      <c r="K11" s="381">
        <v>5</v>
      </c>
      <c r="L11" s="503"/>
      <c r="M11" s="501"/>
    </row>
    <row r="12" spans="1:13" ht="32.25" customHeight="1" x14ac:dyDescent="0.15">
      <c r="A12" s="493" t="s">
        <v>21</v>
      </c>
      <c r="B12" s="490" t="s">
        <v>391</v>
      </c>
      <c r="C12" s="490" t="s">
        <v>390</v>
      </c>
      <c r="D12" s="513" t="s">
        <v>413</v>
      </c>
      <c r="E12" s="514"/>
      <c r="F12" s="441" t="s">
        <v>392</v>
      </c>
      <c r="G12" s="511"/>
      <c r="H12" s="512"/>
      <c r="I12" s="522"/>
      <c r="J12" s="523"/>
      <c r="K12" s="381">
        <v>2</v>
      </c>
      <c r="L12" s="382" t="s">
        <v>393</v>
      </c>
      <c r="M12" s="382" t="s">
        <v>394</v>
      </c>
    </row>
    <row r="13" spans="1:13" ht="28.5" customHeight="1" x14ac:dyDescent="0.15">
      <c r="A13" s="509"/>
      <c r="B13" s="490"/>
      <c r="C13" s="490"/>
      <c r="D13" s="515"/>
      <c r="E13" s="516"/>
      <c r="F13" s="268" t="s">
        <v>6</v>
      </c>
      <c r="G13" s="269">
        <v>2</v>
      </c>
      <c r="H13" s="271" t="s">
        <v>55</v>
      </c>
      <c r="I13" s="104" t="str">
        <f t="shared" ref="I13:I28" si="0">IF($I$3="","","◎")</f>
        <v>◎</v>
      </c>
      <c r="J13" s="197">
        <f>IF(I3="","",IF(I13="◎",G13,"－"))</f>
        <v>2</v>
      </c>
      <c r="K13" s="381">
        <v>2</v>
      </c>
      <c r="L13" s="382" t="s">
        <v>394</v>
      </c>
      <c r="M13" s="382" t="s">
        <v>4</v>
      </c>
    </row>
    <row r="14" spans="1:13" ht="39.75" customHeight="1" x14ac:dyDescent="0.15">
      <c r="A14" s="509"/>
      <c r="B14" s="490"/>
      <c r="C14" s="490"/>
      <c r="D14" s="515"/>
      <c r="E14" s="516"/>
      <c r="F14" s="268" t="s">
        <v>7</v>
      </c>
      <c r="G14" s="269">
        <v>1</v>
      </c>
      <c r="H14" s="271" t="s">
        <v>55</v>
      </c>
      <c r="I14" s="104" t="str">
        <f t="shared" si="0"/>
        <v>◎</v>
      </c>
      <c r="J14" s="197">
        <f>IF(I3="","",IF(I14="◎",G14,"－"))</f>
        <v>1</v>
      </c>
      <c r="K14" s="381">
        <v>2</v>
      </c>
      <c r="L14" s="382" t="s">
        <v>394</v>
      </c>
      <c r="M14" s="382" t="s">
        <v>394</v>
      </c>
    </row>
    <row r="15" spans="1:13" ht="28.5" customHeight="1" x14ac:dyDescent="0.15">
      <c r="A15" s="494"/>
      <c r="B15" s="490"/>
      <c r="C15" s="490"/>
      <c r="D15" s="517"/>
      <c r="E15" s="518"/>
      <c r="F15" s="272" t="s">
        <v>8</v>
      </c>
      <c r="G15" s="273">
        <v>1</v>
      </c>
      <c r="H15" s="274" t="s">
        <v>55</v>
      </c>
      <c r="I15" s="195" t="str">
        <f t="shared" si="0"/>
        <v>◎</v>
      </c>
      <c r="J15" s="196">
        <f>IF(I3="","",IF(I15="◎",G15,"－"))</f>
        <v>1</v>
      </c>
      <c r="K15" s="381">
        <v>2</v>
      </c>
      <c r="L15" s="382" t="s">
        <v>394</v>
      </c>
      <c r="M15" s="382" t="s">
        <v>394</v>
      </c>
    </row>
    <row r="16" spans="1:13" ht="28.5" customHeight="1" x14ac:dyDescent="0.15">
      <c r="A16" s="493" t="s">
        <v>318</v>
      </c>
      <c r="B16" s="490" t="s">
        <v>23</v>
      </c>
      <c r="C16" s="490" t="s">
        <v>391</v>
      </c>
      <c r="D16" s="486" t="s">
        <v>30</v>
      </c>
      <c r="E16" s="487"/>
      <c r="F16" s="266" t="s">
        <v>15</v>
      </c>
      <c r="G16" s="276">
        <v>1</v>
      </c>
      <c r="H16" s="277" t="s">
        <v>55</v>
      </c>
      <c r="I16" s="103" t="str">
        <f t="shared" si="0"/>
        <v>◎</v>
      </c>
      <c r="J16" s="192">
        <f>IF(I3="","",IF(I16="◎",G16,"－"))</f>
        <v>1</v>
      </c>
      <c r="K16" s="381">
        <v>1</v>
      </c>
      <c r="L16" s="382" t="s">
        <v>394</v>
      </c>
      <c r="M16" s="382" t="s">
        <v>394</v>
      </c>
    </row>
    <row r="17" spans="1:13" ht="28.5" customHeight="1" x14ac:dyDescent="0.15">
      <c r="A17" s="509"/>
      <c r="B17" s="490"/>
      <c r="C17" s="490"/>
      <c r="D17" s="488"/>
      <c r="E17" s="489"/>
      <c r="F17" s="440" t="s">
        <v>395</v>
      </c>
      <c r="G17" s="529"/>
      <c r="H17" s="530"/>
      <c r="I17" s="532"/>
      <c r="J17" s="533"/>
      <c r="K17" s="381">
        <v>2</v>
      </c>
      <c r="L17" s="382" t="s">
        <v>394</v>
      </c>
      <c r="M17" s="382" t="s">
        <v>394</v>
      </c>
    </row>
    <row r="18" spans="1:13" ht="28.5" customHeight="1" x14ac:dyDescent="0.15">
      <c r="A18" s="509"/>
      <c r="B18" s="490"/>
      <c r="C18" s="490"/>
      <c r="D18" s="488"/>
      <c r="E18" s="489"/>
      <c r="F18" s="268" t="s">
        <v>16</v>
      </c>
      <c r="G18" s="269">
        <v>2</v>
      </c>
      <c r="H18" s="271" t="s">
        <v>55</v>
      </c>
      <c r="I18" s="193" t="str">
        <f t="shared" si="0"/>
        <v>◎</v>
      </c>
      <c r="J18" s="194">
        <f>IF(I3="","",IF(I18="◎",G18,"－"))</f>
        <v>2</v>
      </c>
      <c r="K18" s="381">
        <v>2</v>
      </c>
      <c r="L18" s="382" t="s">
        <v>393</v>
      </c>
      <c r="M18" s="382" t="s">
        <v>394</v>
      </c>
    </row>
    <row r="19" spans="1:13" ht="28.5" customHeight="1" x14ac:dyDescent="0.15">
      <c r="A19" s="509"/>
      <c r="B19" s="490"/>
      <c r="C19" s="490"/>
      <c r="D19" s="488"/>
      <c r="E19" s="489"/>
      <c r="F19" s="270" t="s">
        <v>17</v>
      </c>
      <c r="G19" s="267">
        <v>2</v>
      </c>
      <c r="H19" s="278" t="s">
        <v>317</v>
      </c>
      <c r="I19" s="193" t="str">
        <f t="shared" si="0"/>
        <v>◎</v>
      </c>
      <c r="J19" s="194">
        <f>IF(I3="","",IF(I19="◎",G19,"－"))</f>
        <v>2</v>
      </c>
      <c r="K19" s="381">
        <v>2</v>
      </c>
      <c r="L19" s="382" t="s">
        <v>396</v>
      </c>
      <c r="M19" s="382" t="s">
        <v>394</v>
      </c>
    </row>
    <row r="20" spans="1:13" ht="28.5" customHeight="1" x14ac:dyDescent="0.15">
      <c r="A20" s="509"/>
      <c r="B20" s="490"/>
      <c r="C20" s="490"/>
      <c r="D20" s="488"/>
      <c r="E20" s="489"/>
      <c r="F20" s="323" t="s">
        <v>316</v>
      </c>
      <c r="G20" s="324">
        <v>2</v>
      </c>
      <c r="H20" s="325" t="s">
        <v>4</v>
      </c>
      <c r="I20" s="193" t="str">
        <f t="shared" si="0"/>
        <v>◎</v>
      </c>
      <c r="J20" s="196">
        <f>IF(I3="","",IF(I20="◎",G20,"－"))</f>
        <v>2</v>
      </c>
      <c r="K20" s="504"/>
      <c r="L20" s="505"/>
      <c r="M20" s="505"/>
    </row>
    <row r="21" spans="1:13" ht="28.5" customHeight="1" x14ac:dyDescent="0.15">
      <c r="A21" s="509"/>
      <c r="B21" s="490"/>
      <c r="C21" s="490"/>
      <c r="D21" s="373"/>
      <c r="E21" s="270"/>
      <c r="F21" s="440" t="s">
        <v>397</v>
      </c>
      <c r="G21" s="525"/>
      <c r="H21" s="526"/>
      <c r="I21" s="525"/>
      <c r="J21" s="526"/>
      <c r="K21" s="381">
        <v>2</v>
      </c>
      <c r="L21" s="382" t="s">
        <v>0</v>
      </c>
      <c r="M21" s="382" t="s">
        <v>0</v>
      </c>
    </row>
    <row r="22" spans="1:13" ht="28.5" customHeight="1" x14ac:dyDescent="0.15">
      <c r="A22" s="509"/>
      <c r="B22" s="490"/>
      <c r="C22" s="490"/>
      <c r="D22" s="373"/>
      <c r="E22" s="270"/>
      <c r="F22" s="440" t="s">
        <v>18</v>
      </c>
      <c r="G22" s="527"/>
      <c r="H22" s="528"/>
      <c r="I22" s="527"/>
      <c r="J22" s="528"/>
      <c r="K22" s="381">
        <v>2</v>
      </c>
      <c r="L22" s="382" t="s">
        <v>0</v>
      </c>
      <c r="M22" s="382" t="s">
        <v>0</v>
      </c>
    </row>
    <row r="23" spans="1:13" ht="28.5" customHeight="1" x14ac:dyDescent="0.15">
      <c r="A23" s="509"/>
      <c r="B23" s="490"/>
      <c r="C23" s="490"/>
      <c r="D23" s="383"/>
      <c r="E23" s="524" t="s">
        <v>398</v>
      </c>
      <c r="F23" s="440" t="s">
        <v>399</v>
      </c>
      <c r="G23" s="527"/>
      <c r="H23" s="528"/>
      <c r="I23" s="527"/>
      <c r="J23" s="528"/>
      <c r="K23" s="381">
        <v>2</v>
      </c>
      <c r="L23" s="382" t="s">
        <v>0</v>
      </c>
      <c r="M23" s="382" t="s">
        <v>0</v>
      </c>
    </row>
    <row r="24" spans="1:13" ht="28.5" customHeight="1" x14ac:dyDescent="0.15">
      <c r="A24" s="509"/>
      <c r="B24" s="490"/>
      <c r="C24" s="490"/>
      <c r="D24" s="383"/>
      <c r="E24" s="524"/>
      <c r="F24" s="440" t="s">
        <v>400</v>
      </c>
      <c r="G24" s="527"/>
      <c r="H24" s="528"/>
      <c r="I24" s="527"/>
      <c r="J24" s="528"/>
      <c r="K24" s="381">
        <v>2</v>
      </c>
      <c r="L24" s="382" t="s">
        <v>0</v>
      </c>
      <c r="M24" s="382" t="s">
        <v>0</v>
      </c>
    </row>
    <row r="25" spans="1:13" ht="28.5" customHeight="1" x14ac:dyDescent="0.15">
      <c r="A25" s="494"/>
      <c r="B25" s="490"/>
      <c r="C25" s="490"/>
      <c r="D25" s="384"/>
      <c r="E25" s="524"/>
      <c r="F25" s="440" t="s">
        <v>401</v>
      </c>
      <c r="G25" s="527"/>
      <c r="H25" s="528"/>
      <c r="I25" s="527"/>
      <c r="J25" s="528"/>
      <c r="K25" s="381">
        <v>2</v>
      </c>
      <c r="L25" s="382" t="s">
        <v>0</v>
      </c>
      <c r="M25" s="382" t="s">
        <v>0</v>
      </c>
    </row>
    <row r="26" spans="1:13" ht="28.5" customHeight="1" x14ac:dyDescent="0.15">
      <c r="A26" s="509" t="s">
        <v>23</v>
      </c>
      <c r="B26" s="490" t="s">
        <v>403</v>
      </c>
      <c r="C26" s="490" t="s">
        <v>402</v>
      </c>
      <c r="D26" s="519" t="s">
        <v>319</v>
      </c>
      <c r="E26" s="519"/>
      <c r="F26" s="440" t="s">
        <v>404</v>
      </c>
      <c r="G26" s="511"/>
      <c r="H26" s="512"/>
      <c r="I26" s="522"/>
      <c r="J26" s="523"/>
      <c r="K26" s="381">
        <v>2</v>
      </c>
      <c r="L26" s="382" t="s">
        <v>394</v>
      </c>
      <c r="M26" s="382" t="s">
        <v>394</v>
      </c>
    </row>
    <row r="27" spans="1:13" ht="28.5" customHeight="1" x14ac:dyDescent="0.15">
      <c r="A27" s="509"/>
      <c r="B27" s="490"/>
      <c r="C27" s="490"/>
      <c r="D27" s="519"/>
      <c r="E27" s="519"/>
      <c r="F27" s="270" t="s">
        <v>9</v>
      </c>
      <c r="G27" s="267">
        <v>2</v>
      </c>
      <c r="H27" s="278" t="s">
        <v>55</v>
      </c>
      <c r="I27" s="193" t="str">
        <f t="shared" si="0"/>
        <v>◎</v>
      </c>
      <c r="J27" s="194">
        <f>IF(I3="","",IF(I27="◎",G27,"－"))</f>
        <v>2</v>
      </c>
      <c r="K27" s="381">
        <v>2</v>
      </c>
      <c r="L27" s="382" t="s">
        <v>4</v>
      </c>
      <c r="M27" s="382" t="s">
        <v>394</v>
      </c>
    </row>
    <row r="28" spans="1:13" ht="28.5" customHeight="1" x14ac:dyDescent="0.15">
      <c r="A28" s="509"/>
      <c r="B28" s="490"/>
      <c r="C28" s="490"/>
      <c r="D28" s="519"/>
      <c r="E28" s="519"/>
      <c r="F28" s="268" t="s">
        <v>56</v>
      </c>
      <c r="G28" s="269">
        <v>2</v>
      </c>
      <c r="H28" s="421" t="s">
        <v>4</v>
      </c>
      <c r="I28" s="193" t="str">
        <f t="shared" si="0"/>
        <v>◎</v>
      </c>
      <c r="J28" s="194">
        <f>IF(I3="","",IF(I28="◎",G28,"－"))</f>
        <v>2</v>
      </c>
      <c r="K28" s="381">
        <v>1</v>
      </c>
      <c r="L28" s="382" t="s">
        <v>0</v>
      </c>
      <c r="M28" s="382" t="s">
        <v>0</v>
      </c>
    </row>
    <row r="29" spans="1:13" ht="39.75" customHeight="1" x14ac:dyDescent="0.15">
      <c r="A29" s="509"/>
      <c r="B29" s="490"/>
      <c r="C29" s="490"/>
      <c r="D29" s="519"/>
      <c r="E29" s="519"/>
      <c r="F29" s="420" t="s">
        <v>457</v>
      </c>
      <c r="G29" s="267">
        <v>2</v>
      </c>
      <c r="H29" s="278" t="s">
        <v>4</v>
      </c>
      <c r="I29" s="193" t="str">
        <f>IF($I$3="","","◎")</f>
        <v>◎</v>
      </c>
      <c r="J29" s="194">
        <f>IF(I3="","",IF(I29="◎",G29,"－"))</f>
        <v>2</v>
      </c>
      <c r="K29" s="381"/>
      <c r="L29" s="382"/>
      <c r="M29" s="382"/>
    </row>
    <row r="30" spans="1:13" ht="28.5" customHeight="1" x14ac:dyDescent="0.15">
      <c r="A30" s="509"/>
      <c r="B30" s="490"/>
      <c r="C30" s="490"/>
      <c r="D30" s="519"/>
      <c r="E30" s="519"/>
      <c r="F30" s="440" t="s">
        <v>405</v>
      </c>
      <c r="G30" s="529"/>
      <c r="H30" s="530"/>
      <c r="I30" s="532"/>
      <c r="J30" s="533"/>
      <c r="K30" s="381">
        <v>2</v>
      </c>
      <c r="L30" s="382" t="s">
        <v>0</v>
      </c>
      <c r="M30" s="382" t="s">
        <v>0</v>
      </c>
    </row>
    <row r="31" spans="1:13" ht="28.5" customHeight="1" x14ac:dyDescent="0.15">
      <c r="A31" s="509"/>
      <c r="B31" s="490"/>
      <c r="C31" s="490"/>
      <c r="D31" s="519"/>
      <c r="E31" s="519"/>
      <c r="F31" s="268" t="s">
        <v>11</v>
      </c>
      <c r="G31" s="269">
        <v>2</v>
      </c>
      <c r="H31" s="422" t="s">
        <v>4</v>
      </c>
      <c r="I31" s="193" t="str">
        <f>IF($I$3="","","◎")</f>
        <v>◎</v>
      </c>
      <c r="J31" s="194">
        <f>IF(I3="","",IF(I31="◎",G31,"－"))</f>
        <v>2</v>
      </c>
      <c r="K31" s="381">
        <v>2</v>
      </c>
      <c r="L31" s="382" t="s">
        <v>0</v>
      </c>
      <c r="M31" s="382" t="s">
        <v>0</v>
      </c>
    </row>
    <row r="32" spans="1:13" ht="28.5" customHeight="1" x14ac:dyDescent="0.15">
      <c r="A32" s="509"/>
      <c r="B32" s="490"/>
      <c r="C32" s="490"/>
      <c r="D32" s="519"/>
      <c r="E32" s="519"/>
      <c r="F32" s="440" t="s">
        <v>406</v>
      </c>
      <c r="G32" s="511"/>
      <c r="H32" s="512"/>
      <c r="I32" s="532"/>
      <c r="J32" s="533"/>
      <c r="K32" s="381">
        <v>2</v>
      </c>
      <c r="L32" s="382" t="s">
        <v>0</v>
      </c>
      <c r="M32" s="382" t="s">
        <v>0</v>
      </c>
    </row>
    <row r="33" spans="1:13" ht="28.5" customHeight="1" x14ac:dyDescent="0.15">
      <c r="A33" s="494"/>
      <c r="B33" s="490"/>
      <c r="C33" s="490"/>
      <c r="D33" s="519"/>
      <c r="E33" s="519"/>
      <c r="F33" s="270" t="s">
        <v>320</v>
      </c>
      <c r="G33" s="267">
        <v>2</v>
      </c>
      <c r="H33" s="326" t="s">
        <v>4</v>
      </c>
      <c r="I33" s="335" t="str">
        <f>IF($I$3="","","◎")</f>
        <v>◎</v>
      </c>
      <c r="J33" s="196">
        <f>IF(I3="","",IF(I33="◎",G33,"－"))</f>
        <v>2</v>
      </c>
      <c r="K33" s="506"/>
      <c r="L33" s="501"/>
      <c r="M33" s="501"/>
    </row>
    <row r="34" spans="1:13" ht="39.75" customHeight="1" x14ac:dyDescent="0.15">
      <c r="A34" s="280" t="s">
        <v>24</v>
      </c>
      <c r="B34" s="16" t="s">
        <v>407</v>
      </c>
      <c r="C34" s="16" t="s">
        <v>408</v>
      </c>
      <c r="D34" s="499" t="s">
        <v>28</v>
      </c>
      <c r="E34" s="500"/>
      <c r="F34" s="281" t="s">
        <v>31</v>
      </c>
      <c r="G34" s="282">
        <v>-6</v>
      </c>
      <c r="H34" s="283" t="s">
        <v>55</v>
      </c>
      <c r="I34" s="394" t="str">
        <f>IF($I$3="","","◎")</f>
        <v>◎</v>
      </c>
      <c r="J34" s="196">
        <f>IF(I3="","",IF(I34="◎",G34,"－"))</f>
        <v>-6</v>
      </c>
      <c r="K34" s="381">
        <v>-6</v>
      </c>
      <c r="L34" s="382" t="s">
        <v>4</v>
      </c>
      <c r="M34" s="382" t="s">
        <v>394</v>
      </c>
    </row>
    <row r="35" spans="1:13" ht="28.5" customHeight="1" x14ac:dyDescent="0.15">
      <c r="A35" s="493" t="s">
        <v>25</v>
      </c>
      <c r="B35" s="490" t="s">
        <v>409</v>
      </c>
      <c r="C35" s="490" t="s">
        <v>410</v>
      </c>
      <c r="D35" s="486" t="s">
        <v>29</v>
      </c>
      <c r="E35" s="487"/>
      <c r="F35" s="275" t="s">
        <v>12</v>
      </c>
      <c r="G35" s="279">
        <v>1</v>
      </c>
      <c r="H35" s="393" t="s">
        <v>4</v>
      </c>
      <c r="I35" s="193" t="str">
        <f>IF($I$3="","","◎")</f>
        <v>◎</v>
      </c>
      <c r="J35" s="192">
        <f>IF(I3="","",IF(I35="◎",G35,"－"))</f>
        <v>1</v>
      </c>
      <c r="K35" s="381">
        <v>1</v>
      </c>
      <c r="L35" s="382" t="s">
        <v>0</v>
      </c>
      <c r="M35" s="382" t="s">
        <v>0</v>
      </c>
    </row>
    <row r="36" spans="1:13" ht="28.5" customHeight="1" x14ac:dyDescent="0.15">
      <c r="A36" s="494"/>
      <c r="B36" s="490"/>
      <c r="C36" s="490"/>
      <c r="D36" s="497"/>
      <c r="E36" s="498"/>
      <c r="F36" s="284" t="s">
        <v>13</v>
      </c>
      <c r="G36" s="273">
        <v>1</v>
      </c>
      <c r="H36" s="325" t="s">
        <v>0</v>
      </c>
      <c r="I36" s="198" t="str">
        <f>IF($I$3="","",IF(発注者入力シート!AA20="選択する","○","－"))</f>
        <v>－</v>
      </c>
      <c r="J36" s="199" t="str">
        <f>IF(I3="","",IF(I36="○",G36,"－"))</f>
        <v>－</v>
      </c>
      <c r="K36" s="381">
        <v>1</v>
      </c>
      <c r="L36" s="382" t="s">
        <v>0</v>
      </c>
      <c r="M36" s="382" t="s">
        <v>0</v>
      </c>
    </row>
    <row r="37" spans="1:13" ht="28.5" customHeight="1" x14ac:dyDescent="0.15">
      <c r="A37" s="16" t="s">
        <v>381</v>
      </c>
      <c r="B37" s="16" t="s">
        <v>381</v>
      </c>
      <c r="C37" s="16" t="s">
        <v>407</v>
      </c>
      <c r="D37" s="507" t="s">
        <v>411</v>
      </c>
      <c r="E37" s="507"/>
      <c r="F37" s="508"/>
      <c r="G37" s="501"/>
      <c r="H37" s="510"/>
      <c r="I37" s="520"/>
      <c r="J37" s="521"/>
      <c r="K37" s="381">
        <v>6</v>
      </c>
      <c r="L37" s="501"/>
      <c r="M37" s="382" t="s">
        <v>394</v>
      </c>
    </row>
    <row r="38" spans="1:13" ht="28.5" customHeight="1" x14ac:dyDescent="0.15">
      <c r="A38" s="16" t="s">
        <v>381</v>
      </c>
      <c r="B38" s="16" t="s">
        <v>381</v>
      </c>
      <c r="C38" s="16" t="s">
        <v>409</v>
      </c>
      <c r="D38" s="507" t="s">
        <v>412</v>
      </c>
      <c r="E38" s="507"/>
      <c r="F38" s="508"/>
      <c r="G38" s="501"/>
      <c r="H38" s="510"/>
      <c r="I38" s="520"/>
      <c r="J38" s="521"/>
      <c r="K38" s="381">
        <v>12</v>
      </c>
      <c r="L38" s="501"/>
      <c r="M38" s="382" t="s">
        <v>394</v>
      </c>
    </row>
    <row r="39" spans="1:13" ht="28.5" customHeight="1" x14ac:dyDescent="0.15">
      <c r="A39" s="483" t="s">
        <v>190</v>
      </c>
      <c r="B39" s="484"/>
      <c r="C39" s="484"/>
      <c r="D39" s="484"/>
      <c r="E39" s="484"/>
      <c r="F39" s="485"/>
      <c r="G39" s="327" t="s">
        <v>191</v>
      </c>
      <c r="H39" s="328">
        <f>SUM(G13:G31)+SUM(G33:G33)+SUM(G35:G35)</f>
        <v>22</v>
      </c>
      <c r="I39" s="479"/>
      <c r="J39" s="286">
        <f>IF(I3="","",SUBTOTAL(109,J35:J36,J13:J33))</f>
        <v>22</v>
      </c>
      <c r="K39" s="385" t="s">
        <v>191</v>
      </c>
      <c r="L39" s="390">
        <v>27</v>
      </c>
      <c r="M39" s="390">
        <v>37</v>
      </c>
    </row>
    <row r="40" spans="1:13" ht="28.5" customHeight="1" thickBot="1" x14ac:dyDescent="0.2">
      <c r="A40" s="476" t="s">
        <v>310</v>
      </c>
      <c r="B40" s="477"/>
      <c r="C40" s="477"/>
      <c r="D40" s="477"/>
      <c r="E40" s="477"/>
      <c r="F40" s="478"/>
      <c r="G40" s="287"/>
      <c r="H40" s="329">
        <v>20</v>
      </c>
      <c r="I40" s="480"/>
      <c r="J40" s="200">
        <v>20</v>
      </c>
      <c r="K40" s="386"/>
      <c r="L40" s="391">
        <v>30</v>
      </c>
      <c r="M40" s="391">
        <v>40</v>
      </c>
    </row>
    <row r="41" spans="1:13" ht="21" customHeight="1" x14ac:dyDescent="0.15">
      <c r="D41" s="254" t="s">
        <v>14</v>
      </c>
      <c r="E41" s="288"/>
      <c r="F41" s="288"/>
      <c r="G41" s="289"/>
      <c r="H41" s="290" t="s">
        <v>195</v>
      </c>
      <c r="I41" s="101"/>
      <c r="J41" s="254"/>
    </row>
    <row r="42" spans="1:13" ht="21" customHeight="1" x14ac:dyDescent="0.15">
      <c r="I42" s="254"/>
      <c r="J42" s="285"/>
      <c r="K42" s="254"/>
    </row>
    <row r="43" spans="1:13" ht="14.25" x14ac:dyDescent="0.15">
      <c r="I43" s="254"/>
      <c r="J43" s="254"/>
      <c r="L43" s="291"/>
    </row>
    <row r="44" spans="1:13" ht="14.25" x14ac:dyDescent="0.15">
      <c r="I44" s="254"/>
      <c r="J44" s="254"/>
      <c r="L44" s="291"/>
    </row>
    <row r="45" spans="1:13" ht="14.25" x14ac:dyDescent="0.15">
      <c r="I45" s="254"/>
      <c r="J45" s="254"/>
      <c r="L45" s="291"/>
    </row>
    <row r="46" spans="1:13" x14ac:dyDescent="0.15">
      <c r="I46" s="254"/>
      <c r="J46" s="254"/>
    </row>
    <row r="47" spans="1:13" x14ac:dyDescent="0.15">
      <c r="I47" s="254"/>
      <c r="J47" s="254"/>
    </row>
    <row r="48" spans="1:13" x14ac:dyDescent="0.15">
      <c r="I48" s="254"/>
      <c r="J48" s="254"/>
    </row>
    <row r="49" spans="9:10" x14ac:dyDescent="0.15">
      <c r="I49" s="254"/>
      <c r="J49" s="254"/>
    </row>
    <row r="50" spans="9:10" x14ac:dyDescent="0.15">
      <c r="I50" s="83"/>
      <c r="J50" s="83"/>
    </row>
    <row r="51" spans="9:10" x14ac:dyDescent="0.15">
      <c r="I51" s="83"/>
      <c r="J51" s="83"/>
    </row>
    <row r="52" spans="9:10" x14ac:dyDescent="0.15">
      <c r="I52" s="83"/>
      <c r="J52" s="86"/>
    </row>
    <row r="53" spans="9:10" x14ac:dyDescent="0.15">
      <c r="I53" s="83"/>
      <c r="J53" s="83"/>
    </row>
  </sheetData>
  <sheetProtection sheet="1" selectLockedCells="1"/>
  <customSheetViews>
    <customSheetView guid="{1C967CD3-22AF-4928-9CB8-5279C2ED784C}" scale="55" showPageBreaks="1" showGridLines="0" fitToPage="1" printArea="1" view="pageBreakPreview" topLeftCell="A4">
      <selection activeCell="E22" sqref="E22"/>
      <pageMargins left="0.70866141732283472" right="0.70866141732283472" top="0.74803149606299213" bottom="0.74803149606299213" header="0.31496062992125984" footer="0.31496062992125984"/>
      <printOptions horizontalCentered="1" verticalCentered="1"/>
      <pageSetup paperSize="9" scale="68" firstPageNumber="14" orientation="portrait" useFirstPageNumber="1" r:id="rId1"/>
      <headerFooter alignWithMargins="0">
        <oddHeader>&amp;R&amp;12様式４</oddHeader>
      </headerFooter>
    </customSheetView>
  </customSheetViews>
  <mergeCells count="54">
    <mergeCell ref="D38:F38"/>
    <mergeCell ref="G37:H38"/>
    <mergeCell ref="I37:J38"/>
    <mergeCell ref="I7:J11"/>
    <mergeCell ref="I12:J12"/>
    <mergeCell ref="E23:E25"/>
    <mergeCell ref="G21:H25"/>
    <mergeCell ref="G26:H26"/>
    <mergeCell ref="G30:H30"/>
    <mergeCell ref="D7:E11"/>
    <mergeCell ref="I30:J30"/>
    <mergeCell ref="I32:J32"/>
    <mergeCell ref="I21:J25"/>
    <mergeCell ref="I26:J26"/>
    <mergeCell ref="G17:H17"/>
    <mergeCell ref="I17:J17"/>
    <mergeCell ref="A16:A25"/>
    <mergeCell ref="G7:H11"/>
    <mergeCell ref="G12:H12"/>
    <mergeCell ref="D12:E15"/>
    <mergeCell ref="D26:E33"/>
    <mergeCell ref="G32:H32"/>
    <mergeCell ref="L8:L11"/>
    <mergeCell ref="K20:M20"/>
    <mergeCell ref="K33:M33"/>
    <mergeCell ref="A7:A11"/>
    <mergeCell ref="L37:L38"/>
    <mergeCell ref="B7:B11"/>
    <mergeCell ref="C7:C11"/>
    <mergeCell ref="B12:B15"/>
    <mergeCell ref="C12:C15"/>
    <mergeCell ref="B16:B25"/>
    <mergeCell ref="C26:C33"/>
    <mergeCell ref="B35:B36"/>
    <mergeCell ref="C35:C36"/>
    <mergeCell ref="D37:F37"/>
    <mergeCell ref="A12:A15"/>
    <mergeCell ref="A26:A33"/>
    <mergeCell ref="A1:M1"/>
    <mergeCell ref="A40:F40"/>
    <mergeCell ref="I39:I40"/>
    <mergeCell ref="D6:E6"/>
    <mergeCell ref="A39:F39"/>
    <mergeCell ref="D16:E20"/>
    <mergeCell ref="C16:C25"/>
    <mergeCell ref="B26:B33"/>
    <mergeCell ref="I3:J3"/>
    <mergeCell ref="I4:J4"/>
    <mergeCell ref="A35:A36"/>
    <mergeCell ref="E3:F3"/>
    <mergeCell ref="E4:F4"/>
    <mergeCell ref="D35:E36"/>
    <mergeCell ref="D34:E34"/>
    <mergeCell ref="M7:M11"/>
  </mergeCells>
  <phoneticPr fontId="2"/>
  <conditionalFormatting sqref="A6:C12 B13:C15 A16:C16 A26:C26 B17:C25 A34:C38 B27:C33">
    <cfRule type="expression" dxfId="169" priority="477" stopIfTrue="1">
      <formula>$I$3="技術提案型"</formula>
    </cfRule>
  </conditionalFormatting>
  <conditionalFormatting sqref="H6:H20 H26:H40">
    <cfRule type="expression" dxfId="168" priority="481" stopIfTrue="1">
      <formula>$I$3="簡易型"</formula>
    </cfRule>
  </conditionalFormatting>
  <conditionalFormatting sqref="I13:I16 I33:I38 I18:I20 I31 I27:I29">
    <cfRule type="expression" dxfId="167" priority="9" stopIfTrue="1">
      <formula>I13="○"</formula>
    </cfRule>
    <cfRule type="expression" dxfId="166" priority="10" stopIfTrue="1">
      <formula>I13="－"</formula>
    </cfRule>
    <cfRule type="expression" dxfId="165" priority="12" stopIfTrue="1">
      <formula>I13="◎"</formula>
    </cfRule>
  </conditionalFormatting>
  <conditionalFormatting sqref="J7:J12">
    <cfRule type="expression" dxfId="164" priority="6" stopIfTrue="1">
      <formula>$I$3="簡易型"</formula>
    </cfRule>
  </conditionalFormatting>
  <conditionalFormatting sqref="J30">
    <cfRule type="expression" dxfId="163" priority="5" stopIfTrue="1">
      <formula>$I$3="簡易型"</formula>
    </cfRule>
  </conditionalFormatting>
  <conditionalFormatting sqref="J32">
    <cfRule type="expression" dxfId="162" priority="4" stopIfTrue="1">
      <formula>$I$3="簡易型"</formula>
    </cfRule>
  </conditionalFormatting>
  <conditionalFormatting sqref="J26">
    <cfRule type="expression" dxfId="161" priority="3" stopIfTrue="1">
      <formula>$I$3="簡易型"</formula>
    </cfRule>
  </conditionalFormatting>
  <conditionalFormatting sqref="J17">
    <cfRule type="expression" dxfId="160" priority="2" stopIfTrue="1">
      <formula>$I$3="簡易型"</formula>
    </cfRule>
  </conditionalFormatting>
  <conditionalFormatting sqref="A37:A38 D37:J38 D7:J11 A7 K6:M40 B6:C38">
    <cfRule type="expression" dxfId="159" priority="1" stopIfTrue="1">
      <formula>$I$3="特別簡易型"</formula>
    </cfRule>
  </conditionalFormatting>
  <printOptions horizontalCentered="1" verticalCentered="1"/>
  <pageMargins left="0.51181102362204722" right="0.51181102362204722" top="0.74803149606299213" bottom="0.55118110236220474" header="0.70866141732283472" footer="0.31496062992125984"/>
  <pageSetup paperSize="9" scale="61" firstPageNumber="14" orientation="portrait" useFirstPageNumber="1" r:id="rId2"/>
  <headerFooter alignWithMargins="0">
    <oddHeader>&amp;R&amp;12様式５</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8" tint="0.79998168889431442"/>
  </sheetPr>
  <dimension ref="A1:BC118"/>
  <sheetViews>
    <sheetView showGridLines="0" view="pageBreakPreview" zoomScale="115" zoomScaleNormal="100" zoomScaleSheetLayoutView="115" workbookViewId="0">
      <selection activeCell="U4" sqref="U4:X5"/>
    </sheetView>
  </sheetViews>
  <sheetFormatPr defaultColWidth="2.25" defaultRowHeight="21" customHeight="1" x14ac:dyDescent="0.15"/>
  <cols>
    <col min="1" max="1" width="8.5" style="58" bestFit="1" customWidth="1"/>
    <col min="2" max="2" width="2.5" style="17" customWidth="1"/>
    <col min="3" max="3" width="3" style="17" bestFit="1" customWidth="1"/>
    <col min="4" max="20" width="2.5" style="17" customWidth="1"/>
    <col min="21" max="16384" width="2.25" style="17"/>
  </cols>
  <sheetData>
    <row r="1" spans="1:55" ht="21" customHeight="1" x14ac:dyDescent="0.15">
      <c r="A1" s="180" t="str">
        <f>IF(発注者入力シート!$H$16="","",IF(COUNTIF(A4:A37,"未入力")&gt;=1,"未入力あり",""))</f>
        <v>未入力あり</v>
      </c>
      <c r="C1" s="67"/>
      <c r="AN1" s="31" t="s">
        <v>461</v>
      </c>
      <c r="AO1" s="21"/>
      <c r="AP1" s="35" t="s">
        <v>375</v>
      </c>
      <c r="AQ1" s="35"/>
      <c r="AR1" s="35"/>
      <c r="AS1" s="35"/>
      <c r="AT1" s="35"/>
      <c r="AU1" s="35"/>
      <c r="AV1" s="35"/>
      <c r="AW1" s="35"/>
      <c r="AX1" s="35"/>
      <c r="AY1" s="35"/>
      <c r="AZ1" s="21"/>
      <c r="BA1" s="35"/>
      <c r="BB1" s="35"/>
      <c r="BC1" s="35"/>
    </row>
    <row r="2" spans="1:55" ht="21" customHeight="1" x14ac:dyDescent="0.15">
      <c r="C2" s="786" t="s">
        <v>12</v>
      </c>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O2" s="21"/>
      <c r="AP2" s="35"/>
      <c r="AQ2" s="35"/>
      <c r="AR2" s="35"/>
      <c r="AS2" s="35"/>
      <c r="AT2" s="35"/>
      <c r="AU2" s="35"/>
      <c r="AV2" s="35"/>
      <c r="AW2" s="35"/>
      <c r="AX2" s="35"/>
      <c r="AY2" s="35"/>
      <c r="AZ2" s="21"/>
      <c r="BA2" s="35"/>
      <c r="BB2" s="35"/>
      <c r="BC2" s="35"/>
    </row>
    <row r="3" spans="1:55" s="21" customFormat="1" ht="21" customHeight="1" thickBot="1" x14ac:dyDescent="0.2">
      <c r="A3" s="58"/>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row>
    <row r="4" spans="1:55" ht="21" customHeight="1" x14ac:dyDescent="0.15">
      <c r="A4" s="177" t="str">
        <f>IF(OR(U4="○",U6="○"),"○","未入力")</f>
        <v>未入力</v>
      </c>
      <c r="C4" s="1188" t="s">
        <v>183</v>
      </c>
      <c r="D4" s="1189"/>
      <c r="E4" s="1189"/>
      <c r="F4" s="1189"/>
      <c r="G4" s="1189"/>
      <c r="H4" s="1189"/>
      <c r="I4" s="1189"/>
      <c r="J4" s="1189"/>
      <c r="K4" s="1189"/>
      <c r="L4" s="1189"/>
      <c r="M4" s="1189"/>
      <c r="N4" s="1189"/>
      <c r="O4" s="1189"/>
      <c r="P4" s="1189"/>
      <c r="Q4" s="1189"/>
      <c r="R4" s="1189"/>
      <c r="S4" s="1189"/>
      <c r="T4" s="1299"/>
      <c r="U4" s="672"/>
      <c r="V4" s="1041"/>
      <c r="W4" s="1041"/>
      <c r="X4" s="1042"/>
      <c r="Y4" s="1293" t="s">
        <v>181</v>
      </c>
      <c r="Z4" s="768"/>
      <c r="AA4" s="768"/>
      <c r="AB4" s="768"/>
      <c r="AC4" s="768"/>
      <c r="AD4" s="768"/>
      <c r="AE4" s="768"/>
      <c r="AF4" s="768"/>
      <c r="AG4" s="768"/>
      <c r="AH4" s="768"/>
      <c r="AI4" s="768"/>
      <c r="AJ4" s="768"/>
      <c r="AK4" s="768"/>
      <c r="AL4" s="768"/>
      <c r="AM4" s="768"/>
    </row>
    <row r="5" spans="1:55" ht="21" customHeight="1" x14ac:dyDescent="0.15">
      <c r="C5" s="1190"/>
      <c r="D5" s="1191"/>
      <c r="E5" s="1191"/>
      <c r="F5" s="1191"/>
      <c r="G5" s="1191"/>
      <c r="H5" s="1191"/>
      <c r="I5" s="1191"/>
      <c r="J5" s="1191"/>
      <c r="K5" s="1191"/>
      <c r="L5" s="1191"/>
      <c r="M5" s="1191"/>
      <c r="N5" s="1191"/>
      <c r="O5" s="1191"/>
      <c r="P5" s="1191"/>
      <c r="Q5" s="1191"/>
      <c r="R5" s="1191"/>
      <c r="S5" s="1191"/>
      <c r="T5" s="1300"/>
      <c r="U5" s="1043"/>
      <c r="V5" s="1044"/>
      <c r="W5" s="1044"/>
      <c r="X5" s="1045"/>
      <c r="Y5" s="1149"/>
      <c r="Z5" s="773"/>
      <c r="AA5" s="773"/>
      <c r="AB5" s="773"/>
      <c r="AC5" s="773"/>
      <c r="AD5" s="773"/>
      <c r="AE5" s="773"/>
      <c r="AF5" s="773"/>
      <c r="AG5" s="773"/>
      <c r="AH5" s="773"/>
      <c r="AI5" s="773"/>
      <c r="AJ5" s="773"/>
      <c r="AK5" s="773"/>
      <c r="AL5" s="773"/>
      <c r="AM5" s="773"/>
    </row>
    <row r="6" spans="1:55" ht="21" customHeight="1" x14ac:dyDescent="0.15">
      <c r="A6" s="58" t="str">
        <f>IF(OR(U4="○",U6="○"),"○","未入力")</f>
        <v>未入力</v>
      </c>
      <c r="C6" s="1190"/>
      <c r="D6" s="1191"/>
      <c r="E6" s="1191"/>
      <c r="F6" s="1191"/>
      <c r="G6" s="1191"/>
      <c r="H6" s="1191"/>
      <c r="I6" s="1191"/>
      <c r="J6" s="1191"/>
      <c r="K6" s="1191"/>
      <c r="L6" s="1191"/>
      <c r="M6" s="1191"/>
      <c r="N6" s="1191"/>
      <c r="O6" s="1191"/>
      <c r="P6" s="1191"/>
      <c r="Q6" s="1191"/>
      <c r="R6" s="1191"/>
      <c r="S6" s="1191"/>
      <c r="T6" s="1300"/>
      <c r="U6" s="1294"/>
      <c r="V6" s="1295"/>
      <c r="W6" s="1295"/>
      <c r="X6" s="1296"/>
      <c r="Y6" s="1297" t="s">
        <v>435</v>
      </c>
      <c r="Z6" s="1298"/>
      <c r="AA6" s="1298"/>
      <c r="AB6" s="1298"/>
      <c r="AC6" s="1298"/>
      <c r="AD6" s="1298"/>
      <c r="AE6" s="1298"/>
      <c r="AF6" s="1298"/>
      <c r="AG6" s="1298"/>
      <c r="AH6" s="1298"/>
      <c r="AI6" s="1298"/>
      <c r="AJ6" s="1298"/>
      <c r="AK6" s="1298"/>
      <c r="AL6" s="1298"/>
      <c r="AM6" s="1298"/>
    </row>
    <row r="7" spans="1:55" ht="21" customHeight="1" thickBot="1" x14ac:dyDescent="0.2">
      <c r="C7" s="1192"/>
      <c r="D7" s="1193"/>
      <c r="E7" s="1193"/>
      <c r="F7" s="1193"/>
      <c r="G7" s="1193"/>
      <c r="H7" s="1193"/>
      <c r="I7" s="1193"/>
      <c r="J7" s="1193"/>
      <c r="K7" s="1193"/>
      <c r="L7" s="1193"/>
      <c r="M7" s="1193"/>
      <c r="N7" s="1193"/>
      <c r="O7" s="1193"/>
      <c r="P7" s="1193"/>
      <c r="Q7" s="1193"/>
      <c r="R7" s="1193"/>
      <c r="S7" s="1193"/>
      <c r="T7" s="1301"/>
      <c r="U7" s="1043"/>
      <c r="V7" s="1044"/>
      <c r="W7" s="1044"/>
      <c r="X7" s="1045"/>
      <c r="Y7" s="1149"/>
      <c r="Z7" s="773"/>
      <c r="AA7" s="773"/>
      <c r="AB7" s="773"/>
      <c r="AC7" s="773"/>
      <c r="AD7" s="773"/>
      <c r="AE7" s="773"/>
      <c r="AF7" s="773"/>
      <c r="AG7" s="773"/>
      <c r="AH7" s="773"/>
      <c r="AI7" s="773"/>
      <c r="AJ7" s="773"/>
      <c r="AK7" s="773"/>
      <c r="AL7" s="773"/>
      <c r="AM7" s="773"/>
    </row>
    <row r="8" spans="1:55" ht="21" customHeight="1" x14ac:dyDescent="0.15">
      <c r="A8" s="177" t="str">
        <f>IF(U6="○","不要",IF(U10="○","○",IF(AND(U8&lt;&gt;"",AD9&lt;&gt;""),"○","未入力")))</f>
        <v>未入力</v>
      </c>
      <c r="C8" s="1188" t="s">
        <v>462</v>
      </c>
      <c r="D8" s="1189"/>
      <c r="E8" s="1189"/>
      <c r="F8" s="1189"/>
      <c r="G8" s="1189"/>
      <c r="H8" s="1189"/>
      <c r="I8" s="1189"/>
      <c r="J8" s="1189"/>
      <c r="K8" s="1189"/>
      <c r="L8" s="1189"/>
      <c r="M8" s="1189"/>
      <c r="N8" s="1189"/>
      <c r="O8" s="1189"/>
      <c r="P8" s="1189"/>
      <c r="Q8" s="1189"/>
      <c r="R8" s="1189"/>
      <c r="S8" s="1189"/>
      <c r="T8" s="1299"/>
      <c r="U8" s="705"/>
      <c r="V8" s="706"/>
      <c r="W8" s="706"/>
      <c r="X8" s="707"/>
      <c r="Y8" s="1306" t="s">
        <v>465</v>
      </c>
      <c r="Z8" s="1307"/>
      <c r="AA8" s="1307"/>
      <c r="AB8" s="1307"/>
      <c r="AC8" s="1307"/>
      <c r="AD8" s="1307"/>
      <c r="AE8" s="1307"/>
      <c r="AF8" s="1307"/>
      <c r="AG8" s="1307"/>
      <c r="AH8" s="1307"/>
      <c r="AI8" s="1307"/>
      <c r="AJ8" s="1307"/>
      <c r="AK8" s="1307"/>
      <c r="AL8" s="1307"/>
      <c r="AM8" s="1308"/>
    </row>
    <row r="9" spans="1:55" ht="21" customHeight="1" x14ac:dyDescent="0.15">
      <c r="A9" s="58" t="str">
        <f>IF(U6="○","不要",IF(U10="○","○",IF(AND(U8&lt;&gt;"",AD9&lt;&gt;""),"○","未入力")))</f>
        <v>未入力</v>
      </c>
      <c r="C9" s="1190"/>
      <c r="D9" s="1191"/>
      <c r="E9" s="1191"/>
      <c r="F9" s="1191"/>
      <c r="G9" s="1191"/>
      <c r="H9" s="1191"/>
      <c r="I9" s="1191"/>
      <c r="J9" s="1191"/>
      <c r="K9" s="1191"/>
      <c r="L9" s="1191"/>
      <c r="M9" s="1191"/>
      <c r="N9" s="1191"/>
      <c r="O9" s="1191"/>
      <c r="P9" s="1191"/>
      <c r="Q9" s="1191"/>
      <c r="R9" s="1191"/>
      <c r="S9" s="1191"/>
      <c r="T9" s="1300"/>
      <c r="U9" s="708"/>
      <c r="V9" s="709"/>
      <c r="W9" s="709"/>
      <c r="X9" s="710"/>
      <c r="Y9" s="1309"/>
      <c r="Z9" s="1310"/>
      <c r="AA9" s="1310"/>
      <c r="AB9" s="1310"/>
      <c r="AC9" s="1310"/>
      <c r="AD9" s="1310"/>
      <c r="AE9" s="1310"/>
      <c r="AF9" s="1310"/>
      <c r="AG9" s="1310"/>
      <c r="AH9" s="1310"/>
      <c r="AI9" s="1310"/>
      <c r="AJ9" s="1310"/>
      <c r="AK9" s="1310"/>
      <c r="AL9" s="1310"/>
      <c r="AM9" s="1311"/>
    </row>
    <row r="10" spans="1:55" ht="21" customHeight="1" x14ac:dyDescent="0.15">
      <c r="A10" s="58" t="str">
        <f>IF(U6="○","不要",IF(OR(U8="○",U10="○"),"○","未入力"))</f>
        <v>未入力</v>
      </c>
      <c r="C10" s="1190"/>
      <c r="D10" s="1191"/>
      <c r="E10" s="1191"/>
      <c r="F10" s="1191"/>
      <c r="G10" s="1191"/>
      <c r="H10" s="1191"/>
      <c r="I10" s="1191"/>
      <c r="J10" s="1191"/>
      <c r="K10" s="1191"/>
      <c r="L10" s="1191"/>
      <c r="M10" s="1191"/>
      <c r="N10" s="1191"/>
      <c r="O10" s="1191"/>
      <c r="P10" s="1191"/>
      <c r="Q10" s="1191"/>
      <c r="R10" s="1191"/>
      <c r="S10" s="1191"/>
      <c r="T10" s="1300"/>
      <c r="U10" s="712"/>
      <c r="V10" s="713"/>
      <c r="W10" s="713"/>
      <c r="X10" s="714"/>
      <c r="Y10" s="1302" t="s">
        <v>463</v>
      </c>
      <c r="Z10" s="1303"/>
      <c r="AA10" s="1303"/>
      <c r="AB10" s="1303"/>
      <c r="AC10" s="1303"/>
      <c r="AD10" s="1303"/>
      <c r="AE10" s="1303"/>
      <c r="AF10" s="1303"/>
      <c r="AG10" s="1303"/>
      <c r="AH10" s="1303"/>
      <c r="AI10" s="1303"/>
      <c r="AJ10" s="1303"/>
      <c r="AK10" s="1303"/>
      <c r="AL10" s="1303"/>
      <c r="AM10" s="1304"/>
    </row>
    <row r="11" spans="1:55" ht="21" customHeight="1" thickBot="1" x14ac:dyDescent="0.2">
      <c r="C11" s="1192"/>
      <c r="D11" s="1193"/>
      <c r="E11" s="1193"/>
      <c r="F11" s="1193"/>
      <c r="G11" s="1193"/>
      <c r="H11" s="1193"/>
      <c r="I11" s="1193"/>
      <c r="J11" s="1193"/>
      <c r="K11" s="1193"/>
      <c r="L11" s="1193"/>
      <c r="M11" s="1193"/>
      <c r="N11" s="1193"/>
      <c r="O11" s="1193"/>
      <c r="P11" s="1193"/>
      <c r="Q11" s="1193"/>
      <c r="R11" s="1193"/>
      <c r="S11" s="1193"/>
      <c r="T11" s="1301"/>
      <c r="U11" s="715"/>
      <c r="V11" s="716"/>
      <c r="W11" s="716"/>
      <c r="X11" s="717"/>
      <c r="Y11" s="1305"/>
      <c r="Z11" s="1193"/>
      <c r="AA11" s="1193"/>
      <c r="AB11" s="1193"/>
      <c r="AC11" s="1193"/>
      <c r="AD11" s="1193"/>
      <c r="AE11" s="1193"/>
      <c r="AF11" s="1193"/>
      <c r="AG11" s="1193"/>
      <c r="AH11" s="1193"/>
      <c r="AI11" s="1193"/>
      <c r="AJ11" s="1193"/>
      <c r="AK11" s="1193"/>
      <c r="AL11" s="1193"/>
      <c r="AM11" s="774"/>
    </row>
    <row r="12" spans="1:55" ht="5.25" customHeight="1" x14ac:dyDescent="0.15">
      <c r="B12" s="19"/>
      <c r="C12" s="66"/>
      <c r="D12" s="66"/>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32"/>
    </row>
    <row r="13" spans="1:55" ht="15.75" customHeight="1" x14ac:dyDescent="0.15">
      <c r="C13" s="784" t="s">
        <v>168</v>
      </c>
      <c r="D13" s="784"/>
      <c r="E13" s="785" t="s">
        <v>182</v>
      </c>
      <c r="F13" s="785"/>
      <c r="G13" s="785"/>
      <c r="H13" s="785"/>
      <c r="I13" s="785"/>
      <c r="J13" s="785"/>
      <c r="K13" s="785"/>
      <c r="L13" s="785"/>
      <c r="M13" s="785"/>
      <c r="N13" s="785"/>
      <c r="O13" s="785"/>
      <c r="P13" s="785"/>
      <c r="Q13" s="785"/>
      <c r="R13" s="785"/>
      <c r="S13" s="785"/>
      <c r="T13" s="785"/>
      <c r="U13" s="785"/>
      <c r="V13" s="785"/>
      <c r="W13" s="785"/>
      <c r="X13" s="785"/>
      <c r="Y13" s="785"/>
      <c r="Z13" s="785"/>
      <c r="AA13" s="785"/>
      <c r="AB13" s="785"/>
      <c r="AC13" s="785"/>
      <c r="AD13" s="785"/>
      <c r="AE13" s="785"/>
      <c r="AF13" s="785"/>
      <c r="AG13" s="785"/>
      <c r="AH13" s="785"/>
      <c r="AI13" s="785"/>
      <c r="AJ13" s="785"/>
      <c r="AK13" s="785"/>
      <c r="AL13" s="785"/>
      <c r="AM13" s="785"/>
      <c r="AN13" s="32"/>
    </row>
    <row r="14" spans="1:55" ht="25.5" customHeight="1" x14ac:dyDescent="0.15">
      <c r="B14" s="19"/>
      <c r="C14" s="784" t="s">
        <v>169</v>
      </c>
      <c r="D14" s="784"/>
      <c r="E14" s="785" t="s">
        <v>436</v>
      </c>
      <c r="F14" s="785"/>
      <c r="G14" s="785"/>
      <c r="H14" s="785"/>
      <c r="I14" s="785"/>
      <c r="J14" s="785"/>
      <c r="K14" s="785"/>
      <c r="L14" s="785"/>
      <c r="M14" s="785"/>
      <c r="N14" s="785"/>
      <c r="O14" s="785"/>
      <c r="P14" s="785"/>
      <c r="Q14" s="785"/>
      <c r="R14" s="785"/>
      <c r="S14" s="785"/>
      <c r="T14" s="785"/>
      <c r="U14" s="785"/>
      <c r="V14" s="785"/>
      <c r="W14" s="785"/>
      <c r="X14" s="785"/>
      <c r="Y14" s="785"/>
      <c r="Z14" s="785"/>
      <c r="AA14" s="785"/>
      <c r="AB14" s="785"/>
      <c r="AC14" s="785"/>
      <c r="AD14" s="785"/>
      <c r="AE14" s="785"/>
      <c r="AF14" s="785"/>
      <c r="AG14" s="785"/>
      <c r="AH14" s="785"/>
      <c r="AI14" s="785"/>
      <c r="AJ14" s="785"/>
      <c r="AK14" s="785"/>
      <c r="AL14" s="785"/>
      <c r="AM14" s="785"/>
      <c r="AN14" s="32"/>
    </row>
    <row r="15" spans="1:55" ht="18" customHeight="1" x14ac:dyDescent="0.15">
      <c r="B15" s="19"/>
      <c r="C15" s="784" t="s">
        <v>170</v>
      </c>
      <c r="D15" s="784"/>
      <c r="E15" s="1185" t="s">
        <v>427</v>
      </c>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c r="AJ15" s="1185"/>
      <c r="AK15" s="1185"/>
      <c r="AL15" s="1185"/>
      <c r="AM15" s="1185"/>
      <c r="AN15" s="32"/>
    </row>
    <row r="16" spans="1:55" ht="20.25" customHeight="1" x14ac:dyDescent="0.15">
      <c r="B16" s="19"/>
      <c r="C16" s="784" t="s">
        <v>428</v>
      </c>
      <c r="D16" s="784"/>
      <c r="E16" s="1185" t="s">
        <v>429</v>
      </c>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c r="AJ16" s="1185"/>
      <c r="AK16" s="1185"/>
      <c r="AL16" s="1185"/>
      <c r="AM16" s="1185"/>
      <c r="AN16" s="32"/>
    </row>
    <row r="17" spans="2:40" ht="20.25" customHeight="1" x14ac:dyDescent="0.15">
      <c r="B17" s="19"/>
      <c r="C17" s="784" t="s">
        <v>466</v>
      </c>
      <c r="D17" s="784"/>
      <c r="E17" s="1185" t="s">
        <v>467</v>
      </c>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c r="AJ17" s="1185"/>
      <c r="AK17" s="1185"/>
      <c r="AL17" s="1185"/>
      <c r="AM17" s="1185"/>
      <c r="AN17" s="32"/>
    </row>
    <row r="18" spans="2:40" ht="20.25" customHeight="1" x14ac:dyDescent="0.15">
      <c r="B18" s="19"/>
      <c r="C18" s="66"/>
      <c r="D18" s="66"/>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32"/>
    </row>
    <row r="19" spans="2:40" ht="20.25" customHeight="1" x14ac:dyDescent="0.15">
      <c r="B19" s="19"/>
      <c r="C19" s="66"/>
      <c r="D19" s="66"/>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32"/>
    </row>
    <row r="20" spans="2:40" ht="20.25" customHeight="1" x14ac:dyDescent="0.15">
      <c r="B20" s="19"/>
      <c r="C20" s="66"/>
      <c r="D20" s="66"/>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32"/>
    </row>
    <row r="21" spans="2:40" ht="20.25" customHeight="1" x14ac:dyDescent="0.15">
      <c r="C21" s="66"/>
      <c r="D21" s="66"/>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32"/>
    </row>
    <row r="22" spans="2:40" ht="20.25" customHeight="1" x14ac:dyDescent="0.15">
      <c r="C22" s="66"/>
      <c r="D22" s="66"/>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32"/>
    </row>
    <row r="23" spans="2:40" ht="20.25" customHeight="1" x14ac:dyDescent="0.15">
      <c r="C23" s="66"/>
      <c r="D23" s="66"/>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row>
    <row r="24" spans="2:40" ht="20.25" customHeight="1" x14ac:dyDescent="0.15"/>
    <row r="25" spans="2:40" ht="20.25" customHeight="1" x14ac:dyDescent="0.15"/>
    <row r="26" spans="2:40" ht="20.25" customHeight="1" x14ac:dyDescent="0.15"/>
    <row r="27" spans="2:40" ht="20.25" customHeight="1" x14ac:dyDescent="0.15"/>
    <row r="28" spans="2:40" ht="20.25" customHeight="1" x14ac:dyDescent="0.15"/>
    <row r="29" spans="2:40" ht="20.25" customHeight="1" x14ac:dyDescent="0.15"/>
    <row r="30" spans="2:40" ht="21" customHeight="1" x14ac:dyDescent="0.15">
      <c r="B30" s="19"/>
      <c r="C30" s="66"/>
      <c r="D30" s="66"/>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32"/>
    </row>
    <row r="31" spans="2:40" ht="21" customHeight="1" x14ac:dyDescent="0.15">
      <c r="B31" s="19"/>
      <c r="C31" s="66"/>
      <c r="D31" s="66"/>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32"/>
    </row>
    <row r="32" spans="2:40" ht="21" customHeight="1" x14ac:dyDescent="0.15">
      <c r="B32" s="19"/>
      <c r="C32" s="66"/>
      <c r="D32" s="66"/>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32"/>
    </row>
    <row r="33" spans="1:40" ht="21" customHeight="1" x14ac:dyDescent="0.15">
      <c r="B33" s="19"/>
      <c r="C33" s="66"/>
      <c r="D33" s="66"/>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32"/>
    </row>
    <row r="34" spans="1:40" ht="21" customHeight="1" x14ac:dyDescent="0.15">
      <c r="B34" s="19"/>
      <c r="C34" s="66"/>
      <c r="D34" s="66"/>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32"/>
    </row>
    <row r="35" spans="1:40" ht="21" customHeight="1" x14ac:dyDescent="0.15">
      <c r="B35" s="19"/>
      <c r="C35" s="66"/>
      <c r="D35" s="66"/>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32"/>
    </row>
    <row r="36" spans="1:40" ht="21" customHeight="1" x14ac:dyDescent="0.15">
      <c r="B36" s="19"/>
      <c r="C36" s="66"/>
      <c r="D36" s="66"/>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32"/>
    </row>
    <row r="37" spans="1:40" ht="21" customHeight="1" x14ac:dyDescent="0.15">
      <c r="A37" s="181"/>
      <c r="B37" s="19"/>
      <c r="C37" s="66"/>
      <c r="D37" s="66"/>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32"/>
    </row>
    <row r="38" spans="1:40" ht="21" customHeight="1" x14ac:dyDescent="0.15">
      <c r="C38" s="66"/>
      <c r="D38" s="66"/>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32"/>
    </row>
    <row r="39" spans="1:40" ht="21" customHeight="1" x14ac:dyDescent="0.15">
      <c r="C39" s="66"/>
      <c r="D39" s="66"/>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32"/>
    </row>
    <row r="40" spans="1:40" ht="21" customHeight="1" x14ac:dyDescent="0.15">
      <c r="C40" s="66"/>
      <c r="D40" s="66"/>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row>
    <row r="41" spans="1:40" ht="21" customHeight="1" x14ac:dyDescent="0.15">
      <c r="A41" s="177"/>
    </row>
    <row r="45" spans="1:40" ht="21" customHeight="1" x14ac:dyDescent="0.15">
      <c r="A45" s="177"/>
    </row>
    <row r="74" spans="1:1" ht="21" customHeight="1" x14ac:dyDescent="0.15">
      <c r="A74" s="176"/>
    </row>
    <row r="77" spans="1:1" ht="21" customHeight="1" x14ac:dyDescent="0.15">
      <c r="A77" s="181"/>
    </row>
    <row r="81" spans="1:1" ht="21" customHeight="1" x14ac:dyDescent="0.15">
      <c r="A81" s="177"/>
    </row>
    <row r="85" spans="1:1" ht="21" customHeight="1" x14ac:dyDescent="0.15">
      <c r="A85" s="177"/>
    </row>
    <row r="115" spans="1:1" ht="21" customHeight="1" x14ac:dyDescent="0.15">
      <c r="A115" s="176"/>
    </row>
    <row r="118" spans="1:1" ht="21" customHeight="1" x14ac:dyDescent="0.15">
      <c r="A118" s="177"/>
    </row>
  </sheetData>
  <sheetProtection sheet="1" selectLockedCells="1"/>
  <customSheetViews>
    <customSheetView guid="{1C967CD3-22AF-4928-9CB8-5279C2ED784C}" scale="70" showPageBreaks="1" showGridLines="0" printArea="1" view="pageBreakPreview">
      <selection activeCell="U4" sqref="U4:X5"/>
      <pageMargins left="0.7" right="0.7" top="0.75" bottom="0.75" header="0.3" footer="0.3"/>
      <pageSetup paperSize="9" orientation="portrait" r:id="rId1"/>
    </customSheetView>
  </customSheetViews>
  <mergeCells count="21">
    <mergeCell ref="E16:AM16"/>
    <mergeCell ref="E15:AM15"/>
    <mergeCell ref="E14:AM14"/>
    <mergeCell ref="C4:T7"/>
    <mergeCell ref="C17:D17"/>
    <mergeCell ref="E17:AM17"/>
    <mergeCell ref="C16:D16"/>
    <mergeCell ref="C15:D15"/>
    <mergeCell ref="C14:D14"/>
    <mergeCell ref="C13:D13"/>
    <mergeCell ref="E13:AM13"/>
    <mergeCell ref="U8:X9"/>
    <mergeCell ref="C8:T11"/>
    <mergeCell ref="U10:X11"/>
    <mergeCell ref="Y10:AM11"/>
    <mergeCell ref="Y8:AM9"/>
    <mergeCell ref="C2:AM2"/>
    <mergeCell ref="U4:X5"/>
    <mergeCell ref="Y4:AM5"/>
    <mergeCell ref="U6:X7"/>
    <mergeCell ref="Y6:AM7"/>
  </mergeCells>
  <phoneticPr fontId="2"/>
  <conditionalFormatting sqref="A1:A3 A11:A1048576">
    <cfRule type="expression" dxfId="67" priority="6" stopIfTrue="1">
      <formula>$A1="未入力"</formula>
    </cfRule>
  </conditionalFormatting>
  <conditionalFormatting sqref="A1:XFD3 A11:XFD12 B4:C4 B5:B7 U4:XFD7 B10:XFD10 A18:XFD37 A13:B17 AN13:XFD17 B8:Y8 B9:X9 AN8:XFD9">
    <cfRule type="expression" dxfId="66" priority="7" stopIfTrue="1">
      <formula>$A1="○"</formula>
    </cfRule>
  </conditionalFormatting>
  <conditionalFormatting sqref="C1:AM3 C10:AM12 C4 U4:AM7 C18:AM1048576 C8:Y8 C9:X9">
    <cfRule type="expression" dxfId="65" priority="5" stopIfTrue="1">
      <formula>$A1="不要"</formula>
    </cfRule>
  </conditionalFormatting>
  <conditionalFormatting sqref="A4:A10">
    <cfRule type="expression" dxfId="64" priority="3" stopIfTrue="1">
      <formula>$A4="未入力"</formula>
    </cfRule>
  </conditionalFormatting>
  <conditionalFormatting sqref="A4:A10">
    <cfRule type="expression" dxfId="63" priority="4" stopIfTrue="1">
      <formula>$A4="○"</formula>
    </cfRule>
  </conditionalFormatting>
  <conditionalFormatting sqref="C13:AM17">
    <cfRule type="expression" dxfId="62" priority="2" stopIfTrue="1">
      <formula>$A13="○"</formula>
    </cfRule>
  </conditionalFormatting>
  <conditionalFormatting sqref="C13:AM17">
    <cfRule type="expression" dxfId="61" priority="1" stopIfTrue="1">
      <formula>$A13="不要"</formula>
    </cfRule>
  </conditionalFormatting>
  <dataValidations count="1">
    <dataValidation type="list" allowBlank="1" showInputMessage="1" showErrorMessage="1" sqref="U10:X11 V4:X7 U4:U8">
      <formula1>"○"</formula1>
    </dataValidation>
  </dataValidations>
  <pageMargins left="0.70866141732283472" right="0.70866141732283472" top="0.74803149606299213" bottom="0.74803149606299213" header="0.31496062992125984" footer="0.31496062992125984"/>
  <pageSetup paperSize="9" scale="95" orientation="portrait" r:id="rId2"/>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8" tint="0.79998168889431442"/>
  </sheetPr>
  <dimension ref="A1:BC121"/>
  <sheetViews>
    <sheetView showGridLines="0" view="pageBreakPreview" zoomScale="70" zoomScaleNormal="100" zoomScaleSheetLayoutView="70" workbookViewId="0">
      <selection activeCell="Q9" sqref="Q9:AM10"/>
    </sheetView>
  </sheetViews>
  <sheetFormatPr defaultColWidth="2.25" defaultRowHeight="21" customHeight="1" x14ac:dyDescent="0.15"/>
  <cols>
    <col min="1" max="1" width="8.5" style="58" bestFit="1" customWidth="1"/>
    <col min="2" max="2" width="2.25" style="17"/>
    <col min="3" max="3" width="3" style="17" bestFit="1" customWidth="1"/>
    <col min="4" max="16384" width="2.25" style="17"/>
  </cols>
  <sheetData>
    <row r="1" spans="1:55" ht="21" customHeight="1" x14ac:dyDescent="0.15">
      <c r="A1" s="180" t="str">
        <f>IF(発注者入力シート!$H$16="","",IF(COUNTIF(A4:A40,"未入力")&gt;=1,"未入力あり",""))</f>
        <v>未入力あり</v>
      </c>
      <c r="C1" s="67"/>
      <c r="AN1" s="31" t="s">
        <v>422</v>
      </c>
      <c r="AO1" s="21"/>
      <c r="AP1" s="35" t="str">
        <f>IF(チェックリスト!G21="○","提出：○","提出：×")</f>
        <v>提出：×</v>
      </c>
      <c r="AQ1" s="35"/>
      <c r="AR1" s="35"/>
      <c r="AS1" s="35"/>
      <c r="AT1" s="35"/>
      <c r="AU1" s="35"/>
      <c r="AV1" s="35"/>
      <c r="AW1" s="35"/>
      <c r="AX1" s="35"/>
      <c r="AY1" s="35"/>
      <c r="AZ1" s="21"/>
      <c r="BA1" s="35"/>
      <c r="BB1" s="35"/>
      <c r="BC1" s="35"/>
    </row>
    <row r="2" spans="1:55" ht="21" customHeight="1" x14ac:dyDescent="0.15">
      <c r="C2" s="786" t="s">
        <v>184</v>
      </c>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O2" s="21"/>
      <c r="AP2" s="35"/>
      <c r="AQ2" s="35"/>
      <c r="AR2" s="35"/>
      <c r="AS2" s="35"/>
      <c r="AT2" s="35"/>
      <c r="AU2" s="35"/>
      <c r="AV2" s="35"/>
      <c r="AW2" s="35"/>
      <c r="AX2" s="35"/>
      <c r="AY2" s="35"/>
      <c r="AZ2" s="21"/>
      <c r="BA2" s="35"/>
      <c r="BB2" s="35"/>
      <c r="BC2" s="35"/>
    </row>
    <row r="3" spans="1:55" s="21" customFormat="1" ht="21" customHeight="1" thickBot="1" x14ac:dyDescent="0.2">
      <c r="A3" s="58"/>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row>
    <row r="4" spans="1:55" ht="21" customHeight="1" x14ac:dyDescent="0.15">
      <c r="A4" s="177" t="str">
        <f>IF(OR(U4="○",U6="○"),"○","未入力")</f>
        <v>未入力</v>
      </c>
      <c r="C4" s="768" t="s">
        <v>239</v>
      </c>
      <c r="D4" s="768"/>
      <c r="E4" s="768"/>
      <c r="F4" s="768"/>
      <c r="G4" s="768"/>
      <c r="H4" s="768"/>
      <c r="I4" s="768"/>
      <c r="J4" s="768"/>
      <c r="K4" s="768"/>
      <c r="L4" s="768"/>
      <c r="M4" s="768"/>
      <c r="N4" s="768"/>
      <c r="O4" s="768"/>
      <c r="P4" s="768"/>
      <c r="Q4" s="768"/>
      <c r="R4" s="768"/>
      <c r="S4" s="768"/>
      <c r="T4" s="769"/>
      <c r="U4" s="672"/>
      <c r="V4" s="1041"/>
      <c r="W4" s="1041"/>
      <c r="X4" s="1042"/>
      <c r="Y4" s="1293" t="s">
        <v>185</v>
      </c>
      <c r="Z4" s="768"/>
      <c r="AA4" s="768"/>
      <c r="AB4" s="768"/>
      <c r="AC4" s="768"/>
      <c r="AD4" s="768"/>
      <c r="AE4" s="768"/>
      <c r="AF4" s="768"/>
      <c r="AG4" s="768"/>
      <c r="AH4" s="768"/>
      <c r="AI4" s="768"/>
      <c r="AJ4" s="768"/>
      <c r="AK4" s="768"/>
      <c r="AL4" s="768"/>
      <c r="AM4" s="768"/>
    </row>
    <row r="5" spans="1:55" ht="21" customHeight="1" x14ac:dyDescent="0.15">
      <c r="C5" s="768"/>
      <c r="D5" s="768"/>
      <c r="E5" s="768"/>
      <c r="F5" s="768"/>
      <c r="G5" s="768"/>
      <c r="H5" s="768"/>
      <c r="I5" s="768"/>
      <c r="J5" s="768"/>
      <c r="K5" s="768"/>
      <c r="L5" s="768"/>
      <c r="M5" s="768"/>
      <c r="N5" s="768"/>
      <c r="O5" s="768"/>
      <c r="P5" s="768"/>
      <c r="Q5" s="768"/>
      <c r="R5" s="768"/>
      <c r="S5" s="768"/>
      <c r="T5" s="769"/>
      <c r="U5" s="1043"/>
      <c r="V5" s="1044"/>
      <c r="W5" s="1044"/>
      <c r="X5" s="1045"/>
      <c r="Y5" s="1149"/>
      <c r="Z5" s="773"/>
      <c r="AA5" s="773"/>
      <c r="AB5" s="773"/>
      <c r="AC5" s="773"/>
      <c r="AD5" s="773"/>
      <c r="AE5" s="773"/>
      <c r="AF5" s="773"/>
      <c r="AG5" s="773"/>
      <c r="AH5" s="773"/>
      <c r="AI5" s="773"/>
      <c r="AJ5" s="773"/>
      <c r="AK5" s="773"/>
      <c r="AL5" s="773"/>
      <c r="AM5" s="773"/>
    </row>
    <row r="6" spans="1:55" ht="21" customHeight="1" x14ac:dyDescent="0.15">
      <c r="A6" s="58" t="str">
        <f>IF(OR(U4="○",U6="○"),"○","未入力")</f>
        <v>未入力</v>
      </c>
      <c r="C6" s="768"/>
      <c r="D6" s="768"/>
      <c r="E6" s="768"/>
      <c r="F6" s="768"/>
      <c r="G6" s="768"/>
      <c r="H6" s="768"/>
      <c r="I6" s="768"/>
      <c r="J6" s="768"/>
      <c r="K6" s="768"/>
      <c r="L6" s="768"/>
      <c r="M6" s="768"/>
      <c r="N6" s="768"/>
      <c r="O6" s="768"/>
      <c r="P6" s="768"/>
      <c r="Q6" s="768"/>
      <c r="R6" s="768"/>
      <c r="S6" s="768"/>
      <c r="T6" s="769"/>
      <c r="U6" s="683"/>
      <c r="V6" s="1049"/>
      <c r="W6" s="1049"/>
      <c r="X6" s="1050"/>
      <c r="Y6" s="774" t="s">
        <v>186</v>
      </c>
      <c r="Z6" s="775"/>
      <c r="AA6" s="775"/>
      <c r="AB6" s="775"/>
      <c r="AC6" s="775"/>
      <c r="AD6" s="775"/>
      <c r="AE6" s="775"/>
      <c r="AF6" s="775"/>
      <c r="AG6" s="775"/>
      <c r="AH6" s="775"/>
      <c r="AI6" s="775"/>
      <c r="AJ6" s="775"/>
      <c r="AK6" s="775"/>
      <c r="AL6" s="775"/>
      <c r="AM6" s="775"/>
    </row>
    <row r="7" spans="1:55" ht="21" customHeight="1" thickBot="1" x14ac:dyDescent="0.2">
      <c r="C7" s="768"/>
      <c r="D7" s="768"/>
      <c r="E7" s="768"/>
      <c r="F7" s="768"/>
      <c r="G7" s="768"/>
      <c r="H7" s="768"/>
      <c r="I7" s="768"/>
      <c r="J7" s="768"/>
      <c r="K7" s="768"/>
      <c r="L7" s="768"/>
      <c r="M7" s="768"/>
      <c r="N7" s="768"/>
      <c r="O7" s="768"/>
      <c r="P7" s="768"/>
      <c r="Q7" s="768"/>
      <c r="R7" s="768"/>
      <c r="S7" s="768"/>
      <c r="T7" s="769"/>
      <c r="U7" s="1051"/>
      <c r="V7" s="1052"/>
      <c r="W7" s="1052"/>
      <c r="X7" s="1053"/>
      <c r="Y7" s="771"/>
      <c r="Z7" s="768"/>
      <c r="AA7" s="768"/>
      <c r="AB7" s="768"/>
      <c r="AC7" s="768"/>
      <c r="AD7" s="768"/>
      <c r="AE7" s="768"/>
      <c r="AF7" s="768"/>
      <c r="AG7" s="768"/>
      <c r="AH7" s="768"/>
      <c r="AI7" s="768"/>
      <c r="AJ7" s="768"/>
      <c r="AK7" s="768"/>
      <c r="AL7" s="768"/>
      <c r="AM7" s="768"/>
    </row>
    <row r="8" spans="1:55" ht="21" customHeight="1" x14ac:dyDescent="0.15">
      <c r="A8" s="177"/>
      <c r="C8" s="51" t="s">
        <v>240</v>
      </c>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row>
    <row r="9" spans="1:55" ht="21" customHeight="1" x14ac:dyDescent="0.15">
      <c r="A9" s="58" t="str">
        <f>IF(U6="○","不要",IF(Q9&lt;&gt;"","○","未入力"))</f>
        <v>未入力</v>
      </c>
      <c r="C9" s="768" t="s">
        <v>187</v>
      </c>
      <c r="D9" s="768"/>
      <c r="E9" s="768"/>
      <c r="F9" s="768"/>
      <c r="G9" s="768"/>
      <c r="H9" s="768"/>
      <c r="I9" s="768" t="s">
        <v>160</v>
      </c>
      <c r="J9" s="768"/>
      <c r="K9" s="768"/>
      <c r="L9" s="768"/>
      <c r="M9" s="768"/>
      <c r="N9" s="768"/>
      <c r="O9" s="768"/>
      <c r="P9" s="768"/>
      <c r="Q9" s="770"/>
      <c r="R9" s="1313"/>
      <c r="S9" s="1313"/>
      <c r="T9" s="1313"/>
      <c r="U9" s="1313"/>
      <c r="V9" s="1313"/>
      <c r="W9" s="1313"/>
      <c r="X9" s="1313"/>
      <c r="Y9" s="1313"/>
      <c r="Z9" s="1313"/>
      <c r="AA9" s="1313"/>
      <c r="AB9" s="1313"/>
      <c r="AC9" s="1313"/>
      <c r="AD9" s="1313"/>
      <c r="AE9" s="1313"/>
      <c r="AF9" s="1313"/>
      <c r="AG9" s="1313"/>
      <c r="AH9" s="1313"/>
      <c r="AI9" s="1313"/>
      <c r="AJ9" s="1313"/>
      <c r="AK9" s="1313"/>
      <c r="AL9" s="1313"/>
      <c r="AM9" s="1313"/>
    </row>
    <row r="10" spans="1:55" ht="21" customHeight="1" x14ac:dyDescent="0.15">
      <c r="C10" s="768"/>
      <c r="D10" s="768"/>
      <c r="E10" s="768"/>
      <c r="F10" s="768"/>
      <c r="G10" s="768"/>
      <c r="H10" s="768"/>
      <c r="I10" s="768"/>
      <c r="J10" s="768"/>
      <c r="K10" s="768"/>
      <c r="L10" s="768"/>
      <c r="M10" s="768"/>
      <c r="N10" s="768"/>
      <c r="O10" s="768"/>
      <c r="P10" s="768"/>
      <c r="Q10" s="1313"/>
      <c r="R10" s="1313"/>
      <c r="S10" s="1313"/>
      <c r="T10" s="1313"/>
      <c r="U10" s="1313"/>
      <c r="V10" s="1313"/>
      <c r="W10" s="1313"/>
      <c r="X10" s="1313"/>
      <c r="Y10" s="1313"/>
      <c r="Z10" s="1313"/>
      <c r="AA10" s="1313"/>
      <c r="AB10" s="1313"/>
      <c r="AC10" s="1313"/>
      <c r="AD10" s="1313"/>
      <c r="AE10" s="1313"/>
      <c r="AF10" s="1313"/>
      <c r="AG10" s="1313"/>
      <c r="AH10" s="1313"/>
      <c r="AI10" s="1313"/>
      <c r="AJ10" s="1313"/>
      <c r="AK10" s="1313"/>
      <c r="AL10" s="1313"/>
      <c r="AM10" s="1313"/>
    </row>
    <row r="11" spans="1:55" ht="21" customHeight="1" x14ac:dyDescent="0.15">
      <c r="A11" s="58" t="str">
        <f>IF(U6="○","不要",IF(Q11&lt;&gt;"","○","未入力"))</f>
        <v>未入力</v>
      </c>
      <c r="C11" s="768"/>
      <c r="D11" s="768"/>
      <c r="E11" s="768"/>
      <c r="F11" s="768"/>
      <c r="G11" s="768"/>
      <c r="H11" s="768"/>
      <c r="I11" s="768" t="s">
        <v>188</v>
      </c>
      <c r="J11" s="768"/>
      <c r="K11" s="768"/>
      <c r="L11" s="768"/>
      <c r="M11" s="768"/>
      <c r="N11" s="768"/>
      <c r="O11" s="768"/>
      <c r="P11" s="768"/>
      <c r="Q11" s="770"/>
      <c r="R11" s="1313"/>
      <c r="S11" s="1313"/>
      <c r="T11" s="1313"/>
      <c r="U11" s="1313"/>
      <c r="V11" s="1313"/>
      <c r="W11" s="1313"/>
      <c r="X11" s="1313"/>
      <c r="Y11" s="1313"/>
      <c r="Z11" s="1313"/>
      <c r="AA11" s="1313"/>
      <c r="AB11" s="1313"/>
      <c r="AC11" s="1313"/>
      <c r="AD11" s="1313"/>
      <c r="AE11" s="1313"/>
      <c r="AF11" s="1313"/>
      <c r="AG11" s="1313"/>
      <c r="AH11" s="1313"/>
      <c r="AI11" s="1313"/>
      <c r="AJ11" s="1313"/>
      <c r="AK11" s="1313"/>
      <c r="AL11" s="1313"/>
      <c r="AM11" s="1313"/>
    </row>
    <row r="12" spans="1:55" ht="21" customHeight="1" x14ac:dyDescent="0.15">
      <c r="C12" s="768"/>
      <c r="D12" s="768"/>
      <c r="E12" s="768"/>
      <c r="F12" s="768"/>
      <c r="G12" s="768"/>
      <c r="H12" s="768"/>
      <c r="I12" s="768"/>
      <c r="J12" s="768"/>
      <c r="K12" s="768"/>
      <c r="L12" s="768"/>
      <c r="M12" s="768"/>
      <c r="N12" s="768"/>
      <c r="O12" s="768"/>
      <c r="P12" s="768"/>
      <c r="Q12" s="1313"/>
      <c r="R12" s="1313"/>
      <c r="S12" s="1313"/>
      <c r="T12" s="1313"/>
      <c r="U12" s="1313"/>
      <c r="V12" s="1313"/>
      <c r="W12" s="1313"/>
      <c r="X12" s="1313"/>
      <c r="Y12" s="1313"/>
      <c r="Z12" s="1313"/>
      <c r="AA12" s="1313"/>
      <c r="AB12" s="1313"/>
      <c r="AC12" s="1313"/>
      <c r="AD12" s="1313"/>
      <c r="AE12" s="1313"/>
      <c r="AF12" s="1313"/>
      <c r="AG12" s="1313"/>
      <c r="AH12" s="1313"/>
      <c r="AI12" s="1313"/>
      <c r="AJ12" s="1313"/>
      <c r="AK12" s="1313"/>
      <c r="AL12" s="1313"/>
      <c r="AM12" s="1313"/>
    </row>
    <row r="13" spans="1:55" ht="5.25" customHeight="1" x14ac:dyDescent="0.15">
      <c r="B13" s="19"/>
      <c r="C13" s="66"/>
      <c r="D13" s="66"/>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32"/>
    </row>
    <row r="14" spans="1:55" ht="21" customHeight="1" x14ac:dyDescent="0.15">
      <c r="C14" s="1314" t="s">
        <v>171</v>
      </c>
      <c r="D14" s="1314"/>
      <c r="E14" s="1312" t="s">
        <v>437</v>
      </c>
      <c r="F14" s="1312"/>
      <c r="G14" s="1312"/>
      <c r="H14" s="1312"/>
      <c r="I14" s="1312"/>
      <c r="J14" s="1312"/>
      <c r="K14" s="1312"/>
      <c r="L14" s="1312"/>
      <c r="M14" s="1312"/>
      <c r="N14" s="1312"/>
      <c r="O14" s="1312"/>
      <c r="P14" s="1312"/>
      <c r="Q14" s="1312"/>
      <c r="R14" s="1312"/>
      <c r="S14" s="1312"/>
      <c r="T14" s="1312"/>
      <c r="U14" s="1312"/>
      <c r="V14" s="1312"/>
      <c r="W14" s="1312"/>
      <c r="X14" s="1312"/>
      <c r="Y14" s="1312"/>
      <c r="Z14" s="1312"/>
      <c r="AA14" s="1312"/>
      <c r="AB14" s="1312"/>
      <c r="AC14" s="1312"/>
      <c r="AD14" s="1312"/>
      <c r="AE14" s="1312"/>
      <c r="AF14" s="1312"/>
      <c r="AG14" s="1312"/>
      <c r="AH14" s="1312"/>
      <c r="AI14" s="1312"/>
      <c r="AJ14" s="1312"/>
      <c r="AK14" s="1312"/>
      <c r="AL14" s="1312"/>
      <c r="AM14" s="1312"/>
      <c r="AN14" s="32"/>
    </row>
    <row r="15" spans="1:55" ht="20.25" customHeight="1" x14ac:dyDescent="0.15"/>
    <row r="16" spans="1:55" ht="20.25" customHeight="1" x14ac:dyDescent="0.15"/>
    <row r="17" spans="2:40" ht="20.25" customHeight="1" x14ac:dyDescent="0.15"/>
    <row r="18" spans="2:40" ht="20.25" customHeight="1" x14ac:dyDescent="0.15"/>
    <row r="19" spans="2:40" ht="20.25" customHeight="1" x14ac:dyDescent="0.15"/>
    <row r="20" spans="2:40" ht="20.25" customHeight="1" x14ac:dyDescent="0.15"/>
    <row r="21" spans="2:40" ht="20.25" customHeight="1" x14ac:dyDescent="0.15"/>
    <row r="22" spans="2:40" ht="20.25" customHeight="1" x14ac:dyDescent="0.15">
      <c r="B22" s="19"/>
      <c r="C22" s="66"/>
      <c r="D22" s="66"/>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32"/>
    </row>
    <row r="23" spans="2:40" ht="20.25" customHeight="1" x14ac:dyDescent="0.15">
      <c r="B23" s="19"/>
      <c r="C23" s="66"/>
      <c r="D23" s="66"/>
      <c r="E23" s="65"/>
      <c r="F23" s="65"/>
      <c r="G23" s="65"/>
      <c r="H23" s="65"/>
      <c r="I23" s="65"/>
      <c r="J23" s="65"/>
      <c r="K23" s="65"/>
      <c r="L23" s="65"/>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32"/>
    </row>
    <row r="24" spans="2:40" ht="20.25" customHeight="1" x14ac:dyDescent="0.15">
      <c r="C24" s="66"/>
      <c r="D24" s="66"/>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32"/>
    </row>
    <row r="25" spans="2:40" ht="20.25" customHeight="1" x14ac:dyDescent="0.15">
      <c r="C25" s="66"/>
      <c r="D25" s="66"/>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5"/>
      <c r="AG25" s="65"/>
      <c r="AH25" s="65"/>
      <c r="AI25" s="65"/>
      <c r="AJ25" s="65"/>
      <c r="AK25" s="65"/>
      <c r="AL25" s="65"/>
      <c r="AM25" s="65"/>
      <c r="AN25" s="32"/>
    </row>
    <row r="26" spans="2:40" ht="20.25" customHeight="1" x14ac:dyDescent="0.15">
      <c r="C26" s="66"/>
      <c r="D26" s="66"/>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row>
    <row r="27" spans="2:40" ht="20.25" customHeight="1" x14ac:dyDescent="0.15"/>
    <row r="28" spans="2:40" ht="20.25" customHeight="1" x14ac:dyDescent="0.15"/>
    <row r="29" spans="2:40" ht="20.25" customHeight="1" x14ac:dyDescent="0.15"/>
    <row r="30" spans="2:40" ht="20.25" customHeight="1" x14ac:dyDescent="0.15"/>
    <row r="31" spans="2:40" ht="20.25" customHeight="1" x14ac:dyDescent="0.15"/>
    <row r="32" spans="2:40" ht="20.25" customHeight="1" x14ac:dyDescent="0.15"/>
    <row r="33" spans="1:40" ht="21" customHeight="1" x14ac:dyDescent="0.15">
      <c r="B33" s="19"/>
      <c r="C33" s="66"/>
      <c r="D33" s="66"/>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32"/>
    </row>
    <row r="34" spans="1:40" ht="21" customHeight="1" x14ac:dyDescent="0.15">
      <c r="B34" s="19"/>
      <c r="C34" s="66"/>
      <c r="D34" s="66"/>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32"/>
    </row>
    <row r="35" spans="1:40" ht="21" customHeight="1" x14ac:dyDescent="0.15">
      <c r="B35" s="19"/>
      <c r="C35" s="66"/>
      <c r="D35" s="66"/>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32"/>
    </row>
    <row r="36" spans="1:40" ht="21" customHeight="1" x14ac:dyDescent="0.15">
      <c r="B36" s="19"/>
      <c r="C36" s="66"/>
      <c r="D36" s="66"/>
      <c r="E36" s="65"/>
      <c r="F36" s="65"/>
      <c r="G36" s="65"/>
      <c r="H36" s="65"/>
      <c r="I36" s="65"/>
      <c r="J36" s="65"/>
      <c r="K36" s="65"/>
      <c r="L36" s="65"/>
      <c r="M36" s="65"/>
      <c r="N36" s="65"/>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32"/>
    </row>
    <row r="37" spans="1:40" ht="21" customHeight="1" x14ac:dyDescent="0.15">
      <c r="B37" s="19"/>
      <c r="C37" s="66"/>
      <c r="D37" s="66"/>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32"/>
    </row>
    <row r="38" spans="1:40" ht="21" customHeight="1" x14ac:dyDescent="0.15">
      <c r="B38" s="19"/>
      <c r="C38" s="66"/>
      <c r="D38" s="66"/>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65"/>
      <c r="AN38" s="32"/>
    </row>
    <row r="39" spans="1:40" ht="21" customHeight="1" x14ac:dyDescent="0.15">
      <c r="B39" s="19"/>
      <c r="C39" s="66"/>
      <c r="D39" s="66"/>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32"/>
    </row>
    <row r="40" spans="1:40" ht="21" customHeight="1" x14ac:dyDescent="0.15">
      <c r="A40" s="181"/>
      <c r="B40" s="19"/>
      <c r="C40" s="66"/>
      <c r="D40" s="66"/>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32"/>
    </row>
    <row r="41" spans="1:40" ht="21" customHeight="1" x14ac:dyDescent="0.15">
      <c r="B41" s="19"/>
      <c r="C41" s="66"/>
      <c r="D41" s="66"/>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32"/>
    </row>
    <row r="42" spans="1:40" ht="21" customHeight="1" x14ac:dyDescent="0.15">
      <c r="C42" s="66"/>
      <c r="D42" s="66"/>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32"/>
    </row>
    <row r="43" spans="1:40" ht="21" customHeight="1" x14ac:dyDescent="0.15">
      <c r="C43" s="66"/>
      <c r="D43" s="66"/>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32"/>
    </row>
    <row r="44" spans="1:40" ht="21" customHeight="1" x14ac:dyDescent="0.15">
      <c r="A44" s="177"/>
      <c r="C44" s="66"/>
      <c r="D44" s="66"/>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row>
    <row r="48" spans="1:40" ht="21" customHeight="1" x14ac:dyDescent="0.15">
      <c r="A48" s="177"/>
    </row>
    <row r="77" spans="1:1" ht="21" customHeight="1" x14ac:dyDescent="0.15">
      <c r="A77" s="176"/>
    </row>
    <row r="80" spans="1:1" ht="21" customHeight="1" x14ac:dyDescent="0.15">
      <c r="A80" s="181"/>
    </row>
    <row r="84" spans="1:1" ht="21" customHeight="1" x14ac:dyDescent="0.15">
      <c r="A84" s="177"/>
    </row>
    <row r="88" spans="1:1" ht="21" customHeight="1" x14ac:dyDescent="0.15">
      <c r="A88" s="177"/>
    </row>
    <row r="118" spans="1:1" ht="21" customHeight="1" x14ac:dyDescent="0.15">
      <c r="A118" s="176"/>
    </row>
    <row r="121" spans="1:1" ht="21" customHeight="1" x14ac:dyDescent="0.15">
      <c r="A121" s="177"/>
    </row>
  </sheetData>
  <sheetProtection sheet="1" selectLockedCells="1"/>
  <customSheetViews>
    <customSheetView guid="{1C967CD3-22AF-4928-9CB8-5279C2ED784C}" scale="70" showPageBreaks="1" showGridLines="0" printArea="1" view="pageBreakPreview">
      <selection activeCell="U4" sqref="U4:X5"/>
      <pageMargins left="0.7" right="0.7" top="0.75" bottom="0.75" header="0.3" footer="0.3"/>
      <pageSetup paperSize="9" orientation="portrait" r:id="rId1"/>
    </customSheetView>
  </customSheetViews>
  <mergeCells count="13">
    <mergeCell ref="C9:H12"/>
    <mergeCell ref="I11:P12"/>
    <mergeCell ref="I9:P10"/>
    <mergeCell ref="Y6:AM7"/>
    <mergeCell ref="E14:AM14"/>
    <mergeCell ref="Q9:AM10"/>
    <mergeCell ref="C14:D14"/>
    <mergeCell ref="Q11:AM12"/>
    <mergeCell ref="C2:AM2"/>
    <mergeCell ref="C4:T7"/>
    <mergeCell ref="U4:X5"/>
    <mergeCell ref="Y4:AM5"/>
    <mergeCell ref="U6:X7"/>
  </mergeCells>
  <phoneticPr fontId="2"/>
  <conditionalFormatting sqref="C1:AM1048576">
    <cfRule type="expression" dxfId="60" priority="5" stopIfTrue="1">
      <formula>$A1="不要"</formula>
    </cfRule>
  </conditionalFormatting>
  <conditionalFormatting sqref="A1:A1048576">
    <cfRule type="expression" dxfId="59" priority="1" stopIfTrue="1">
      <formula>$A1="未入力"</formula>
    </cfRule>
  </conditionalFormatting>
  <conditionalFormatting sqref="A1:XFD39">
    <cfRule type="expression" dxfId="58" priority="2" stopIfTrue="1">
      <formula>$A1="○"</formula>
    </cfRule>
  </conditionalFormatting>
  <dataValidations count="1">
    <dataValidation type="list" allowBlank="1" showInputMessage="1" showErrorMessage="1" sqref="U4:X7">
      <formula1>"○"</formula1>
    </dataValidation>
  </dataValidations>
  <pageMargins left="0.70866141732283472" right="0.70866141732283472" top="0.74803149606299213" bottom="0.74803149606299213" header="0.31496062992125984" footer="0.31496062992125984"/>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AL46"/>
  <sheetViews>
    <sheetView showGridLines="0" view="pageBreakPreview" zoomScale="85" zoomScaleNormal="85" zoomScaleSheetLayoutView="85" workbookViewId="0">
      <selection sqref="A1:AG2"/>
    </sheetView>
  </sheetViews>
  <sheetFormatPr defaultColWidth="2.625" defaultRowHeight="18.75" customHeight="1" x14ac:dyDescent="0.15"/>
  <cols>
    <col min="1" max="1" width="2.625" style="82" customWidth="1"/>
    <col min="2" max="2" width="2.625" style="207" customWidth="1"/>
    <col min="3" max="4" width="2.625" style="82" customWidth="1"/>
    <col min="5" max="5" width="3.375" style="58" customWidth="1"/>
    <col min="6" max="6" width="2.625" customWidth="1"/>
    <col min="7" max="33" width="2.625" style="35" customWidth="1"/>
    <col min="34" max="34" width="2.625" style="36" customWidth="1"/>
    <col min="35" max="35" width="2.625" style="35"/>
    <col min="36" max="36" width="2.625" style="37" customWidth="1"/>
    <col min="37" max="38" width="2.625" style="38" customWidth="1"/>
    <col min="39" max="39" width="2.625" style="35" customWidth="1"/>
    <col min="40" max="41" width="2.625" style="35"/>
    <col min="42" max="42" width="2.625" style="35" customWidth="1"/>
    <col min="43" max="16384" width="2.625" style="35"/>
  </cols>
  <sheetData>
    <row r="1" spans="1:38" ht="18.75" customHeight="1" x14ac:dyDescent="0.15">
      <c r="A1" s="457" t="s">
        <v>204</v>
      </c>
      <c r="B1" s="458"/>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c r="AG1" s="459"/>
      <c r="AH1" s="35"/>
      <c r="AJ1" s="35"/>
      <c r="AK1" s="35"/>
      <c r="AL1" s="35"/>
    </row>
    <row r="2" spans="1:38" ht="17.25" customHeight="1" thickBot="1" x14ac:dyDescent="0.2">
      <c r="A2" s="460"/>
      <c r="B2" s="461"/>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2"/>
      <c r="AH2" s="35"/>
      <c r="AJ2" s="35"/>
      <c r="AK2" s="35"/>
      <c r="AL2" s="35"/>
    </row>
    <row r="3" spans="1:38" ht="21" customHeight="1" thickTop="1" x14ac:dyDescent="0.15">
      <c r="A3" s="208"/>
      <c r="B3" s="201" t="s">
        <v>245</v>
      </c>
      <c r="C3" s="179"/>
      <c r="D3" s="179"/>
      <c r="E3" s="179"/>
      <c r="F3" s="179"/>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209"/>
      <c r="AH3" s="35"/>
      <c r="AJ3" s="35"/>
      <c r="AK3" s="35"/>
      <c r="AL3" s="35"/>
    </row>
    <row r="4" spans="1:38" s="17" customFormat="1" ht="21" customHeight="1" x14ac:dyDescent="0.15">
      <c r="A4" s="210"/>
      <c r="B4" s="71">
        <v>1</v>
      </c>
      <c r="C4" s="534" t="s">
        <v>258</v>
      </c>
      <c r="D4" s="534"/>
      <c r="E4" s="534"/>
      <c r="F4" s="534"/>
      <c r="G4" s="534"/>
      <c r="H4" s="534"/>
      <c r="I4" s="534"/>
      <c r="J4" s="534"/>
      <c r="K4" s="534"/>
      <c r="L4" s="534"/>
      <c r="M4" s="534"/>
      <c r="N4" s="534"/>
      <c r="O4" s="534"/>
      <c r="P4" s="534"/>
      <c r="Q4" s="534"/>
      <c r="R4" s="534"/>
      <c r="S4" s="534"/>
      <c r="T4" s="534"/>
      <c r="U4" s="534"/>
      <c r="V4" s="534"/>
      <c r="W4" s="534"/>
      <c r="X4" s="534"/>
      <c r="Y4" s="534"/>
      <c r="Z4" s="534"/>
      <c r="AA4" s="534"/>
      <c r="AB4" s="534"/>
      <c r="AC4" s="534"/>
      <c r="AD4" s="534"/>
      <c r="AE4" s="534"/>
      <c r="AF4" s="534"/>
      <c r="AG4" s="535"/>
    </row>
    <row r="5" spans="1:38" s="17" customFormat="1" ht="21" customHeight="1" x14ac:dyDescent="0.15">
      <c r="A5" s="210"/>
      <c r="B5" s="27">
        <v>2</v>
      </c>
      <c r="C5" s="542" t="s">
        <v>305</v>
      </c>
      <c r="D5" s="542"/>
      <c r="E5" s="542"/>
      <c r="F5" s="542"/>
      <c r="G5" s="542"/>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2"/>
      <c r="AG5" s="543"/>
    </row>
    <row r="6" spans="1:38" s="17" customFormat="1" ht="21" customHeight="1" x14ac:dyDescent="0.15">
      <c r="A6" s="210"/>
      <c r="B6" s="27"/>
      <c r="C6" s="212" t="s">
        <v>304</v>
      </c>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40"/>
    </row>
    <row r="7" spans="1:38" s="17" customFormat="1" ht="21" customHeight="1" x14ac:dyDescent="0.15">
      <c r="A7" s="210"/>
      <c r="B7" s="27">
        <v>3</v>
      </c>
      <c r="C7" s="540" t="s">
        <v>246</v>
      </c>
      <c r="D7" s="540"/>
      <c r="E7" s="540"/>
      <c r="F7" s="540"/>
      <c r="G7" s="540"/>
      <c r="H7" s="540"/>
      <c r="I7" s="540"/>
      <c r="J7" s="540"/>
      <c r="K7" s="540"/>
      <c r="L7" s="540"/>
      <c r="M7" s="540"/>
      <c r="N7" s="540"/>
      <c r="O7" s="540"/>
      <c r="P7" s="540"/>
      <c r="Q7" s="540"/>
      <c r="R7" s="540"/>
      <c r="S7" s="540"/>
      <c r="T7" s="540"/>
      <c r="U7" s="540"/>
      <c r="V7" s="540"/>
      <c r="W7" s="540"/>
      <c r="X7" s="540"/>
      <c r="Y7" s="540"/>
      <c r="Z7" s="540"/>
      <c r="AA7" s="540"/>
      <c r="AB7" s="540"/>
      <c r="AC7" s="540"/>
      <c r="AD7" s="540"/>
      <c r="AE7" s="540"/>
      <c r="AF7" s="540"/>
      <c r="AG7" s="541"/>
    </row>
    <row r="8" spans="1:38" s="17" customFormat="1" ht="21" customHeight="1" x14ac:dyDescent="0.15">
      <c r="A8" s="210"/>
      <c r="B8" s="27"/>
      <c r="C8" s="544" t="s">
        <v>259</v>
      </c>
      <c r="D8" s="544"/>
      <c r="E8" s="544"/>
      <c r="F8" s="544"/>
      <c r="G8" s="544"/>
      <c r="H8" s="544"/>
      <c r="I8" s="544"/>
      <c r="J8" s="544"/>
      <c r="K8" s="544"/>
      <c r="L8" s="544"/>
      <c r="M8" s="544"/>
      <c r="N8" s="544"/>
      <c r="O8" s="544"/>
      <c r="P8" s="544"/>
      <c r="Q8" s="544"/>
      <c r="R8" s="544"/>
      <c r="S8" s="544"/>
      <c r="T8" s="544"/>
      <c r="U8" s="544"/>
      <c r="V8" s="544"/>
      <c r="W8" s="544"/>
      <c r="X8" s="544"/>
      <c r="Y8" s="544"/>
      <c r="Z8" s="544"/>
      <c r="AA8" s="544"/>
      <c r="AB8" s="544"/>
      <c r="AC8" s="544"/>
      <c r="AD8" s="544"/>
      <c r="AE8" s="544"/>
      <c r="AF8" s="544"/>
      <c r="AG8" s="545"/>
    </row>
    <row r="9" spans="1:38" s="134" customFormat="1" ht="21" customHeight="1" x14ac:dyDescent="0.15">
      <c r="A9" s="213"/>
      <c r="B9" s="27">
        <v>4</v>
      </c>
      <c r="C9" s="542" t="s">
        <v>205</v>
      </c>
      <c r="D9" s="542"/>
      <c r="E9" s="542"/>
      <c r="F9" s="542"/>
      <c r="G9" s="542"/>
      <c r="H9" s="542"/>
      <c r="I9" s="542"/>
      <c r="J9" s="542"/>
      <c r="K9" s="542"/>
      <c r="L9" s="542"/>
      <c r="M9" s="542"/>
      <c r="N9" s="542"/>
      <c r="O9" s="542"/>
      <c r="P9" s="542"/>
      <c r="Q9" s="542"/>
      <c r="R9" s="542"/>
      <c r="S9" s="542"/>
      <c r="T9" s="542"/>
      <c r="U9" s="542"/>
      <c r="V9" s="542"/>
      <c r="W9" s="542"/>
      <c r="X9" s="542"/>
      <c r="Y9" s="542"/>
      <c r="Z9" s="542"/>
      <c r="AA9" s="542"/>
      <c r="AB9" s="542"/>
      <c r="AC9" s="542"/>
      <c r="AD9" s="542"/>
      <c r="AE9" s="542"/>
      <c r="AF9" s="542"/>
      <c r="AG9" s="543"/>
    </row>
    <row r="10" spans="1:38" s="134" customFormat="1" ht="21" customHeight="1" x14ac:dyDescent="0.15">
      <c r="A10" s="213"/>
      <c r="B10" s="27"/>
      <c r="C10" s="234" t="s">
        <v>21</v>
      </c>
      <c r="D10" s="538" t="s">
        <v>247</v>
      </c>
      <c r="E10" s="538"/>
      <c r="F10" s="538"/>
      <c r="G10" s="538"/>
      <c r="H10" s="538"/>
      <c r="I10" s="538"/>
      <c r="J10" s="538"/>
      <c r="K10" s="538"/>
      <c r="L10" s="538"/>
      <c r="M10" s="538"/>
      <c r="N10" s="538"/>
      <c r="O10" s="538"/>
      <c r="P10" s="538"/>
      <c r="Q10" s="538"/>
      <c r="R10" s="538"/>
      <c r="S10" s="538"/>
      <c r="T10" s="538"/>
      <c r="U10" s="538"/>
      <c r="V10" s="538"/>
      <c r="W10" s="538"/>
      <c r="X10" s="538"/>
      <c r="Y10" s="538"/>
      <c r="Z10" s="538"/>
      <c r="AA10" s="538"/>
      <c r="AB10" s="538"/>
      <c r="AC10" s="538"/>
      <c r="AD10" s="538"/>
      <c r="AE10" s="538"/>
      <c r="AF10" s="538"/>
      <c r="AG10" s="539"/>
    </row>
    <row r="11" spans="1:38" s="134" customFormat="1" ht="21" customHeight="1" x14ac:dyDescent="0.15">
      <c r="A11" s="213"/>
      <c r="B11" s="27"/>
      <c r="C11" s="234" t="s">
        <v>22</v>
      </c>
      <c r="D11" s="538" t="s">
        <v>248</v>
      </c>
      <c r="E11" s="538"/>
      <c r="F11" s="538"/>
      <c r="G11" s="538"/>
      <c r="H11" s="538"/>
      <c r="I11" s="538"/>
      <c r="J11" s="538"/>
      <c r="K11" s="538"/>
      <c r="L11" s="538"/>
      <c r="M11" s="538"/>
      <c r="N11" s="538"/>
      <c r="O11" s="538"/>
      <c r="P11" s="538"/>
      <c r="Q11" s="538"/>
      <c r="R11" s="538"/>
      <c r="S11" s="538"/>
      <c r="T11" s="538"/>
      <c r="U11" s="538"/>
      <c r="V11" s="538"/>
      <c r="W11" s="538"/>
      <c r="X11" s="538"/>
      <c r="Y11" s="538"/>
      <c r="Z11" s="538"/>
      <c r="AA11" s="538"/>
      <c r="AB11" s="538"/>
      <c r="AC11" s="538"/>
      <c r="AD11" s="538"/>
      <c r="AE11" s="538"/>
      <c r="AF11" s="538"/>
      <c r="AG11" s="539"/>
    </row>
    <row r="12" spans="1:38" s="134" customFormat="1" ht="21" customHeight="1" x14ac:dyDescent="0.15">
      <c r="A12" s="213"/>
      <c r="B12" s="27"/>
      <c r="C12" s="234" t="s">
        <v>23</v>
      </c>
      <c r="D12" s="538" t="s">
        <v>260</v>
      </c>
      <c r="E12" s="538"/>
      <c r="F12" s="538"/>
      <c r="G12" s="538"/>
      <c r="H12" s="538"/>
      <c r="I12" s="538"/>
      <c r="J12" s="538"/>
      <c r="K12" s="538"/>
      <c r="L12" s="538"/>
      <c r="M12" s="538"/>
      <c r="N12" s="538"/>
      <c r="O12" s="538"/>
      <c r="P12" s="538"/>
      <c r="Q12" s="538"/>
      <c r="R12" s="538"/>
      <c r="S12" s="538"/>
      <c r="T12" s="538"/>
      <c r="U12" s="538"/>
      <c r="V12" s="538"/>
      <c r="W12" s="538"/>
      <c r="X12" s="538"/>
      <c r="Y12" s="538"/>
      <c r="Z12" s="538"/>
      <c r="AA12" s="538"/>
      <c r="AB12" s="538"/>
      <c r="AC12" s="538"/>
      <c r="AD12" s="538"/>
      <c r="AE12" s="538"/>
      <c r="AF12" s="538"/>
      <c r="AG12" s="539"/>
    </row>
    <row r="13" spans="1:38" s="134" customFormat="1" ht="21.75" customHeight="1" x14ac:dyDescent="0.15">
      <c r="A13" s="213"/>
      <c r="B13" s="27"/>
      <c r="C13" s="234" t="s">
        <v>24</v>
      </c>
      <c r="D13" s="536" t="s">
        <v>293</v>
      </c>
      <c r="E13" s="536"/>
      <c r="F13" s="536"/>
      <c r="G13" s="536"/>
      <c r="H13" s="536"/>
      <c r="I13" s="536"/>
      <c r="J13" s="536"/>
      <c r="K13" s="536"/>
      <c r="L13" s="536"/>
      <c r="M13" s="536"/>
      <c r="N13" s="536"/>
      <c r="O13" s="536"/>
      <c r="P13" s="536"/>
      <c r="Q13" s="536"/>
      <c r="R13" s="536"/>
      <c r="S13" s="536"/>
      <c r="T13" s="536"/>
      <c r="U13" s="536"/>
      <c r="V13" s="536"/>
      <c r="W13" s="536"/>
      <c r="X13" s="536"/>
      <c r="Y13" s="536"/>
      <c r="Z13" s="536"/>
      <c r="AA13" s="536"/>
      <c r="AB13" s="536"/>
      <c r="AC13" s="536"/>
      <c r="AD13" s="536"/>
      <c r="AE13" s="536"/>
      <c r="AF13" s="536"/>
      <c r="AG13" s="537"/>
    </row>
    <row r="14" spans="1:38" s="134" customFormat="1" ht="11.25" customHeight="1" x14ac:dyDescent="0.15">
      <c r="A14" s="213"/>
      <c r="B14" s="27"/>
      <c r="C14" s="211"/>
      <c r="D14" s="212"/>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40"/>
    </row>
    <row r="15" spans="1:38" s="17" customFormat="1" ht="17.25" customHeight="1" x14ac:dyDescent="0.15">
      <c r="A15" s="210"/>
      <c r="B15" s="27" t="s">
        <v>171</v>
      </c>
      <c r="C15" s="542" t="s">
        <v>249</v>
      </c>
      <c r="D15" s="542"/>
      <c r="E15" s="542"/>
      <c r="F15" s="542"/>
      <c r="G15" s="542"/>
      <c r="H15" s="542"/>
      <c r="I15" s="542"/>
      <c r="J15" s="542"/>
      <c r="K15" s="542"/>
      <c r="L15" s="542"/>
      <c r="M15" s="542"/>
      <c r="N15" s="542"/>
      <c r="O15" s="542"/>
      <c r="P15" s="542"/>
      <c r="Q15" s="542"/>
      <c r="R15" s="542"/>
      <c r="S15" s="542"/>
      <c r="T15" s="542"/>
      <c r="U15" s="542"/>
      <c r="V15" s="542"/>
      <c r="W15" s="542"/>
      <c r="X15" s="542"/>
      <c r="Y15" s="542"/>
      <c r="Z15" s="542"/>
      <c r="AA15" s="542"/>
      <c r="AB15" s="542"/>
      <c r="AC15" s="542"/>
      <c r="AD15" s="542"/>
      <c r="AE15" s="542"/>
      <c r="AF15" s="542"/>
      <c r="AG15" s="543"/>
    </row>
    <row r="16" spans="1:38" s="17" customFormat="1" ht="17.25" customHeight="1" x14ac:dyDescent="0.15">
      <c r="A16" s="210"/>
      <c r="B16" s="27"/>
      <c r="C16" s="534" t="s">
        <v>250</v>
      </c>
      <c r="D16" s="534"/>
      <c r="E16" s="534"/>
      <c r="F16" s="534"/>
      <c r="G16" s="534"/>
      <c r="H16" s="534"/>
      <c r="I16" s="534"/>
      <c r="J16" s="534"/>
      <c r="K16" s="534"/>
      <c r="L16" s="534"/>
      <c r="M16" s="534"/>
      <c r="N16" s="534"/>
      <c r="O16" s="534"/>
      <c r="P16" s="534"/>
      <c r="Q16" s="534"/>
      <c r="R16" s="534"/>
      <c r="S16" s="534"/>
      <c r="T16" s="534"/>
      <c r="U16" s="534"/>
      <c r="V16" s="534"/>
      <c r="W16" s="534"/>
      <c r="X16" s="534"/>
      <c r="Y16" s="534"/>
      <c r="Z16" s="534"/>
      <c r="AA16" s="534"/>
      <c r="AB16" s="534"/>
      <c r="AC16" s="534"/>
      <c r="AD16" s="534"/>
      <c r="AE16" s="534"/>
      <c r="AF16" s="534"/>
      <c r="AG16" s="535"/>
    </row>
    <row r="17" spans="1:33" s="17" customFormat="1" ht="17.25" customHeight="1" x14ac:dyDescent="0.15">
      <c r="A17" s="210"/>
      <c r="B17" s="27"/>
      <c r="C17" s="534" t="s">
        <v>251</v>
      </c>
      <c r="D17" s="534"/>
      <c r="E17" s="534"/>
      <c r="F17" s="534"/>
      <c r="G17" s="534"/>
      <c r="H17" s="534"/>
      <c r="I17" s="534"/>
      <c r="J17" s="534"/>
      <c r="K17" s="534"/>
      <c r="L17" s="534"/>
      <c r="M17" s="534"/>
      <c r="N17" s="534"/>
      <c r="O17" s="534"/>
      <c r="P17" s="534"/>
      <c r="Q17" s="534"/>
      <c r="R17" s="534"/>
      <c r="S17" s="534"/>
      <c r="T17" s="534"/>
      <c r="U17" s="534"/>
      <c r="V17" s="534"/>
      <c r="W17" s="534"/>
      <c r="X17" s="534"/>
      <c r="Y17" s="534"/>
      <c r="Z17" s="534"/>
      <c r="AA17" s="534"/>
      <c r="AB17" s="534"/>
      <c r="AC17" s="534"/>
      <c r="AD17" s="534"/>
      <c r="AE17" s="534"/>
      <c r="AF17" s="534"/>
      <c r="AG17" s="535"/>
    </row>
    <row r="18" spans="1:33" s="17" customFormat="1" ht="17.25" customHeight="1" x14ac:dyDescent="0.15">
      <c r="A18" s="210"/>
      <c r="B18" s="27"/>
      <c r="C18" s="536" t="s">
        <v>253</v>
      </c>
      <c r="D18" s="536"/>
      <c r="E18" s="536"/>
      <c r="F18" s="536"/>
      <c r="G18" s="536"/>
      <c r="H18" s="536"/>
      <c r="I18" s="536"/>
      <c r="J18" s="536"/>
      <c r="K18" s="536"/>
      <c r="L18" s="536"/>
      <c r="M18" s="536"/>
      <c r="N18" s="536"/>
      <c r="O18" s="536"/>
      <c r="P18" s="536"/>
      <c r="Q18" s="536"/>
      <c r="R18" s="536"/>
      <c r="S18" s="536"/>
      <c r="T18" s="536"/>
      <c r="U18" s="536"/>
      <c r="V18" s="536"/>
      <c r="W18" s="536"/>
      <c r="X18" s="536"/>
      <c r="Y18" s="536"/>
      <c r="Z18" s="536"/>
      <c r="AA18" s="536"/>
      <c r="AB18" s="536"/>
      <c r="AC18" s="536"/>
      <c r="AD18" s="536"/>
      <c r="AE18" s="536"/>
      <c r="AF18" s="536"/>
      <c r="AG18" s="239"/>
    </row>
    <row r="19" spans="1:33" s="17" customFormat="1" ht="17.25" customHeight="1" x14ac:dyDescent="0.15">
      <c r="A19" s="210"/>
      <c r="B19" s="27"/>
      <c r="C19" s="536" t="s">
        <v>292</v>
      </c>
      <c r="D19" s="536"/>
      <c r="E19" s="536"/>
      <c r="F19" s="536"/>
      <c r="G19" s="536"/>
      <c r="H19" s="536"/>
      <c r="I19" s="536"/>
      <c r="J19" s="536"/>
      <c r="K19" s="536"/>
      <c r="L19" s="536"/>
      <c r="M19" s="536"/>
      <c r="N19" s="536"/>
      <c r="O19" s="536"/>
      <c r="P19" s="536"/>
      <c r="Q19" s="536"/>
      <c r="R19" s="536"/>
      <c r="S19" s="536"/>
      <c r="T19" s="536"/>
      <c r="U19" s="536"/>
      <c r="V19" s="536"/>
      <c r="W19" s="536"/>
      <c r="X19" s="536"/>
      <c r="Y19" s="536"/>
      <c r="Z19" s="536"/>
      <c r="AA19" s="536"/>
      <c r="AB19" s="536"/>
      <c r="AC19" s="536"/>
      <c r="AD19" s="536"/>
      <c r="AE19" s="536"/>
      <c r="AF19" s="536"/>
      <c r="AG19" s="239"/>
    </row>
    <row r="20" spans="1:33" s="17" customFormat="1" ht="17.25" customHeight="1" thickBot="1" x14ac:dyDescent="0.2">
      <c r="A20" s="214"/>
      <c r="B20" s="204"/>
      <c r="C20" s="242"/>
      <c r="D20" s="242"/>
      <c r="E20" s="242"/>
      <c r="F20" s="242"/>
      <c r="G20" s="242"/>
      <c r="H20" s="242"/>
      <c r="I20" s="242"/>
      <c r="J20" s="242"/>
      <c r="K20" s="242"/>
      <c r="L20" s="242"/>
      <c r="M20" s="242"/>
      <c r="N20" s="242"/>
      <c r="O20" s="242"/>
      <c r="P20" s="242"/>
      <c r="Q20" s="242"/>
      <c r="R20" s="242"/>
      <c r="S20" s="242"/>
      <c r="T20" s="242"/>
      <c r="U20" s="242"/>
      <c r="V20" s="242"/>
      <c r="W20" s="242"/>
      <c r="X20" s="242"/>
      <c r="Y20" s="242"/>
      <c r="Z20" s="242"/>
      <c r="AA20" s="242"/>
      <c r="AB20" s="242"/>
      <c r="AC20" s="242"/>
      <c r="AD20" s="242"/>
      <c r="AE20" s="242"/>
      <c r="AF20" s="242"/>
      <c r="AG20" s="241"/>
    </row>
    <row r="21" spans="1:33" s="202" customFormat="1" ht="21" customHeight="1" thickTop="1" x14ac:dyDescent="0.15">
      <c r="A21" s="215"/>
      <c r="B21" s="232" t="s">
        <v>252</v>
      </c>
      <c r="C21" s="233"/>
      <c r="D21" s="233"/>
      <c r="E21" s="233"/>
      <c r="F21" s="233"/>
      <c r="G21" s="233"/>
      <c r="H21" s="233"/>
      <c r="I21" s="233"/>
      <c r="J21" s="233"/>
      <c r="K21" s="233"/>
      <c r="L21" s="233"/>
      <c r="M21" s="233"/>
      <c r="N21" s="233"/>
      <c r="O21" s="233"/>
      <c r="P21" s="233"/>
      <c r="Q21" s="233"/>
      <c r="R21" s="233"/>
      <c r="S21" s="233"/>
      <c r="T21" s="216"/>
      <c r="U21" s="216"/>
      <c r="V21" s="216"/>
      <c r="W21" s="216"/>
      <c r="X21" s="216"/>
      <c r="Y21" s="216"/>
      <c r="Z21" s="216"/>
      <c r="AA21" s="216"/>
      <c r="AB21" s="216"/>
      <c r="AC21" s="216"/>
      <c r="AD21" s="216"/>
      <c r="AE21" s="216"/>
      <c r="AF21" s="216"/>
      <c r="AG21" s="217"/>
    </row>
    <row r="22" spans="1:33" s="202" customFormat="1" ht="21" customHeight="1" x14ac:dyDescent="0.15">
      <c r="A22" s="218"/>
      <c r="B22" s="219"/>
      <c r="C22" s="220"/>
      <c r="D22" s="220"/>
      <c r="E22" s="220"/>
      <c r="F22" s="220"/>
      <c r="G22" s="220"/>
      <c r="H22" s="220"/>
      <c r="I22" s="220"/>
      <c r="J22" s="216"/>
      <c r="K22" s="216"/>
      <c r="L22" s="216"/>
      <c r="M22" s="216"/>
      <c r="N22" s="216"/>
      <c r="O22" s="216"/>
      <c r="P22" s="216"/>
      <c r="Q22" s="216"/>
      <c r="R22" s="216"/>
      <c r="S22" s="216"/>
      <c r="T22" s="216"/>
      <c r="U22" s="216"/>
      <c r="V22" s="216"/>
      <c r="W22" s="216"/>
      <c r="X22" s="216"/>
      <c r="Y22" s="216"/>
      <c r="Z22" s="216"/>
      <c r="AA22" s="216"/>
      <c r="AB22" s="216"/>
      <c r="AC22" s="216"/>
      <c r="AD22" s="216"/>
      <c r="AE22" s="216"/>
      <c r="AF22" s="216"/>
      <c r="AG22" s="217"/>
    </row>
    <row r="23" spans="1:33" s="202" customFormat="1" ht="21" customHeight="1" x14ac:dyDescent="0.15">
      <c r="A23" s="218"/>
      <c r="B23" s="219"/>
      <c r="C23" s="220"/>
      <c r="D23" s="220"/>
      <c r="E23" s="220"/>
      <c r="F23" s="220"/>
      <c r="G23" s="220"/>
      <c r="H23" s="220"/>
      <c r="I23" s="220"/>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7"/>
    </row>
    <row r="24" spans="1:33" s="202" customFormat="1" ht="21" customHeight="1" x14ac:dyDescent="0.15">
      <c r="A24" s="221"/>
      <c r="B24" s="219"/>
      <c r="C24" s="220"/>
      <c r="D24" s="220"/>
      <c r="E24" s="220"/>
      <c r="F24" s="220"/>
      <c r="G24" s="220"/>
      <c r="H24" s="220"/>
      <c r="I24" s="220"/>
      <c r="J24" s="216"/>
      <c r="K24" s="216"/>
      <c r="L24" s="216"/>
      <c r="M24" s="216"/>
      <c r="N24" s="216"/>
      <c r="O24" s="216"/>
      <c r="P24" s="216"/>
      <c r="Q24" s="216"/>
      <c r="R24" s="216"/>
      <c r="S24" s="216"/>
      <c r="T24" s="216"/>
      <c r="U24" s="216"/>
      <c r="V24" s="216"/>
      <c r="W24" s="216"/>
      <c r="X24" s="216"/>
      <c r="Y24" s="216"/>
      <c r="Z24" s="216"/>
      <c r="AA24" s="216"/>
      <c r="AB24" s="216"/>
      <c r="AC24" s="216"/>
      <c r="AD24" s="216"/>
      <c r="AE24" s="216"/>
      <c r="AF24" s="216"/>
      <c r="AG24" s="217"/>
    </row>
    <row r="25" spans="1:33" s="202" customFormat="1" ht="21" customHeight="1" x14ac:dyDescent="0.15">
      <c r="A25" s="218"/>
      <c r="B25" s="219"/>
      <c r="C25" s="220"/>
      <c r="D25" s="220"/>
      <c r="E25" s="220"/>
      <c r="F25" s="220"/>
      <c r="G25" s="220"/>
      <c r="H25" s="220"/>
      <c r="I25" s="220"/>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7"/>
    </row>
    <row r="26" spans="1:33" s="202" customFormat="1" ht="21" customHeight="1" x14ac:dyDescent="0.15">
      <c r="A26" s="215"/>
      <c r="B26" s="219"/>
      <c r="C26" s="222"/>
      <c r="D26" s="222"/>
      <c r="E26" s="222"/>
      <c r="F26" s="222"/>
      <c r="G26" s="222"/>
      <c r="H26" s="222"/>
      <c r="I26" s="222"/>
      <c r="J26" s="216"/>
      <c r="K26" s="216"/>
      <c r="L26" s="216"/>
      <c r="M26" s="216"/>
      <c r="N26" s="216"/>
      <c r="O26" s="216"/>
      <c r="P26" s="216"/>
      <c r="Q26" s="216"/>
      <c r="R26" s="216"/>
      <c r="S26" s="216"/>
      <c r="T26" s="216"/>
      <c r="U26" s="216"/>
      <c r="V26" s="216"/>
      <c r="W26" s="216"/>
      <c r="X26" s="216"/>
      <c r="Y26" s="216"/>
      <c r="Z26" s="216"/>
      <c r="AA26" s="216"/>
      <c r="AB26" s="216"/>
      <c r="AC26" s="216"/>
      <c r="AD26" s="216"/>
      <c r="AE26" s="216"/>
      <c r="AF26" s="216"/>
      <c r="AG26" s="217"/>
    </row>
    <row r="27" spans="1:33" s="202" customFormat="1" ht="21" customHeight="1" x14ac:dyDescent="0.15">
      <c r="A27" s="223"/>
      <c r="B27" s="219"/>
      <c r="C27" s="222"/>
      <c r="D27" s="222"/>
      <c r="E27" s="222"/>
      <c r="F27" s="222"/>
      <c r="G27" s="222"/>
      <c r="H27" s="222"/>
      <c r="I27" s="222"/>
      <c r="J27" s="216"/>
      <c r="K27" s="216"/>
      <c r="L27" s="216"/>
      <c r="M27" s="216"/>
      <c r="N27" s="216"/>
      <c r="O27" s="216"/>
      <c r="P27" s="216"/>
      <c r="Q27" s="216"/>
      <c r="R27" s="216"/>
      <c r="S27" s="216"/>
      <c r="T27" s="216"/>
      <c r="U27" s="216"/>
      <c r="V27" s="216"/>
      <c r="W27" s="216"/>
      <c r="X27" s="216"/>
      <c r="Y27" s="216"/>
      <c r="Z27" s="216"/>
      <c r="AA27" s="216"/>
      <c r="AB27" s="216"/>
      <c r="AC27" s="216"/>
      <c r="AD27" s="216"/>
      <c r="AE27" s="216"/>
      <c r="AF27" s="216"/>
      <c r="AG27" s="217"/>
    </row>
    <row r="28" spans="1:33" s="202" customFormat="1" ht="21" customHeight="1" x14ac:dyDescent="0.15">
      <c r="A28" s="223"/>
      <c r="B28" s="219"/>
      <c r="C28" s="222"/>
      <c r="D28" s="222"/>
      <c r="E28" s="222"/>
      <c r="F28" s="222"/>
      <c r="G28" s="222"/>
      <c r="H28" s="222"/>
      <c r="I28" s="222"/>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7"/>
    </row>
    <row r="29" spans="1:33" s="202" customFormat="1" ht="21" customHeight="1" x14ac:dyDescent="0.15">
      <c r="A29" s="223"/>
      <c r="B29" s="219"/>
      <c r="C29" s="222"/>
      <c r="D29" s="222"/>
      <c r="E29" s="222"/>
      <c r="F29" s="222"/>
      <c r="G29" s="222"/>
      <c r="H29" s="222"/>
      <c r="I29" s="222"/>
      <c r="J29" s="216"/>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7"/>
    </row>
    <row r="30" spans="1:33" s="202" customFormat="1" ht="21" customHeight="1" x14ac:dyDescent="0.15">
      <c r="A30" s="223"/>
      <c r="B30" s="219"/>
      <c r="C30" s="222"/>
      <c r="D30" s="222"/>
      <c r="E30" s="222"/>
      <c r="F30" s="222"/>
      <c r="G30" s="222"/>
      <c r="H30" s="222"/>
      <c r="I30" s="222"/>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7"/>
    </row>
    <row r="31" spans="1:33" s="202" customFormat="1" ht="21" customHeight="1" x14ac:dyDescent="0.15">
      <c r="A31" s="223"/>
      <c r="B31" s="219"/>
      <c r="C31" s="222"/>
      <c r="D31" s="222"/>
      <c r="E31" s="222"/>
      <c r="F31" s="222"/>
      <c r="G31" s="222"/>
      <c r="H31" s="222"/>
      <c r="I31" s="222"/>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7"/>
    </row>
    <row r="32" spans="1:33" s="202" customFormat="1" ht="21" customHeight="1" x14ac:dyDescent="0.15">
      <c r="A32" s="223"/>
      <c r="B32" s="219"/>
      <c r="C32" s="222"/>
      <c r="D32" s="222"/>
      <c r="E32" s="222"/>
      <c r="F32" s="222"/>
      <c r="G32" s="222"/>
      <c r="H32" s="222"/>
      <c r="I32" s="222"/>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7"/>
    </row>
    <row r="33" spans="1:33" s="202" customFormat="1" ht="21" customHeight="1" x14ac:dyDescent="0.15">
      <c r="A33" s="223"/>
      <c r="B33" s="219"/>
      <c r="C33" s="222"/>
      <c r="D33" s="222"/>
      <c r="E33" s="222"/>
      <c r="F33" s="222"/>
      <c r="G33" s="222"/>
      <c r="H33" s="222"/>
      <c r="I33" s="222"/>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7"/>
    </row>
    <row r="34" spans="1:33" s="202" customFormat="1" ht="21" customHeight="1" x14ac:dyDescent="0.15">
      <c r="A34" s="215"/>
      <c r="B34" s="547" t="s">
        <v>261</v>
      </c>
      <c r="C34" s="547"/>
      <c r="D34" s="547"/>
      <c r="E34" s="547"/>
      <c r="F34" s="547"/>
      <c r="G34" s="547"/>
      <c r="H34" s="547"/>
      <c r="I34" s="547"/>
      <c r="J34" s="547"/>
      <c r="K34" s="547"/>
      <c r="L34" s="547"/>
      <c r="M34" s="547"/>
      <c r="N34" s="547"/>
      <c r="O34" s="547"/>
      <c r="P34" s="547"/>
      <c r="Q34" s="235"/>
      <c r="R34" s="216"/>
      <c r="S34" s="235"/>
      <c r="T34" s="235"/>
      <c r="U34" s="547"/>
      <c r="V34" s="547"/>
      <c r="W34" s="547"/>
      <c r="X34" s="547"/>
      <c r="Y34" s="547"/>
      <c r="Z34" s="547"/>
      <c r="AA34" s="547"/>
      <c r="AB34" s="547"/>
      <c r="AC34" s="547"/>
      <c r="AD34" s="547"/>
      <c r="AE34" s="547"/>
      <c r="AF34" s="547"/>
      <c r="AG34" s="236"/>
    </row>
    <row r="35" spans="1:33" s="202" customFormat="1" ht="21" customHeight="1" x14ac:dyDescent="0.15">
      <c r="A35" s="224"/>
      <c r="B35" s="225"/>
      <c r="C35" s="226"/>
      <c r="D35" s="226"/>
      <c r="E35" s="226"/>
      <c r="F35" s="226"/>
      <c r="G35" s="226"/>
      <c r="H35" s="226"/>
      <c r="I35" s="226"/>
      <c r="J35" s="227"/>
      <c r="K35" s="227"/>
      <c r="L35" s="227"/>
      <c r="M35" s="227"/>
      <c r="N35" s="227"/>
      <c r="O35" s="227"/>
      <c r="P35" s="227"/>
      <c r="Q35" s="227"/>
      <c r="R35" s="227"/>
      <c r="S35" s="227"/>
      <c r="T35" s="227"/>
      <c r="U35" s="546"/>
      <c r="V35" s="546"/>
      <c r="W35" s="546"/>
      <c r="X35" s="546"/>
      <c r="Y35" s="546"/>
      <c r="Z35" s="546"/>
      <c r="AA35" s="546"/>
      <c r="AB35" s="546"/>
      <c r="AC35" s="546"/>
      <c r="AD35" s="546"/>
      <c r="AE35" s="546"/>
      <c r="AF35" s="546"/>
      <c r="AG35" s="228"/>
    </row>
    <row r="36" spans="1:33" s="202" customFormat="1" ht="21" customHeight="1" x14ac:dyDescent="0.15">
      <c r="A36" s="203"/>
      <c r="B36" s="205"/>
      <c r="C36" s="203"/>
      <c r="D36" s="203"/>
      <c r="E36" s="203"/>
      <c r="F36" s="203"/>
      <c r="G36" s="203"/>
      <c r="H36" s="203"/>
      <c r="I36" s="203"/>
    </row>
    <row r="37" spans="1:33" s="202" customFormat="1" ht="21" customHeight="1" x14ac:dyDescent="0.15">
      <c r="A37" s="203"/>
      <c r="B37" s="205"/>
      <c r="C37" s="203"/>
      <c r="D37" s="203"/>
      <c r="E37" s="203"/>
      <c r="F37" s="203"/>
      <c r="G37" s="203"/>
      <c r="H37" s="203"/>
      <c r="I37" s="203"/>
    </row>
    <row r="38" spans="1:33" s="202" customFormat="1" ht="21" customHeight="1" x14ac:dyDescent="0.15">
      <c r="A38" s="203"/>
      <c r="B38" s="205"/>
      <c r="C38" s="203"/>
      <c r="D38" s="203"/>
      <c r="E38" s="203"/>
      <c r="F38" s="203"/>
      <c r="G38" s="203"/>
      <c r="H38" s="203"/>
      <c r="I38" s="203"/>
    </row>
    <row r="39" spans="1:33" s="172" customFormat="1" ht="21" customHeight="1" x14ac:dyDescent="0.15">
      <c r="A39" s="175"/>
      <c r="B39" s="206"/>
      <c r="C39" s="175"/>
      <c r="D39" s="175"/>
      <c r="E39" s="175"/>
      <c r="F39" s="175"/>
      <c r="G39" s="175"/>
      <c r="H39" s="175"/>
      <c r="I39" s="175"/>
    </row>
    <row r="40" spans="1:33" s="172" customFormat="1" ht="21" customHeight="1" x14ac:dyDescent="0.15">
      <c r="A40" s="175"/>
      <c r="B40" s="206"/>
      <c r="C40" s="175"/>
      <c r="D40" s="175"/>
      <c r="E40" s="175"/>
      <c r="F40" s="175"/>
      <c r="G40" s="175"/>
      <c r="H40" s="175"/>
      <c r="I40" s="175"/>
    </row>
    <row r="41" spans="1:33" s="172" customFormat="1" ht="21" customHeight="1" x14ac:dyDescent="0.15">
      <c r="A41" s="175"/>
      <c r="B41" s="206"/>
      <c r="C41" s="175"/>
      <c r="D41" s="175"/>
      <c r="E41" s="175"/>
      <c r="F41" s="175"/>
      <c r="G41" s="175"/>
      <c r="H41" s="175"/>
      <c r="I41" s="175"/>
    </row>
    <row r="42" spans="1:33" s="172" customFormat="1" ht="21" customHeight="1" x14ac:dyDescent="0.15">
      <c r="A42" s="175"/>
      <c r="B42" s="206"/>
      <c r="C42" s="175"/>
      <c r="D42" s="175"/>
      <c r="E42" s="175"/>
      <c r="F42" s="175"/>
      <c r="G42" s="175"/>
      <c r="H42" s="175"/>
      <c r="I42" s="175"/>
    </row>
    <row r="43" spans="1:33" s="172" customFormat="1" ht="21" customHeight="1" x14ac:dyDescent="0.15">
      <c r="A43" s="173"/>
      <c r="B43" s="206"/>
      <c r="C43" s="173"/>
      <c r="D43" s="173"/>
      <c r="E43" s="173"/>
      <c r="F43" s="173"/>
      <c r="G43" s="173"/>
      <c r="H43" s="173"/>
      <c r="I43" s="173"/>
      <c r="L43" s="174"/>
      <c r="M43" s="174"/>
      <c r="N43" s="174"/>
    </row>
    <row r="44" spans="1:33" s="172" customFormat="1" ht="21" customHeight="1" x14ac:dyDescent="0.15">
      <c r="A44" s="173"/>
      <c r="B44" s="206"/>
      <c r="C44" s="173"/>
      <c r="D44" s="173"/>
      <c r="E44" s="173"/>
      <c r="F44" s="173"/>
      <c r="G44" s="173"/>
      <c r="H44" s="173"/>
      <c r="I44" s="173"/>
    </row>
    <row r="45" spans="1:33" s="172" customFormat="1" ht="21" customHeight="1" x14ac:dyDescent="0.15">
      <c r="A45" s="173"/>
      <c r="B45" s="206"/>
      <c r="C45" s="173"/>
      <c r="D45" s="173"/>
      <c r="E45" s="173"/>
      <c r="F45" s="173"/>
      <c r="G45" s="173"/>
      <c r="H45" s="173"/>
      <c r="I45" s="173"/>
    </row>
    <row r="46" spans="1:33" s="172" customFormat="1" ht="21" customHeight="1" x14ac:dyDescent="0.15">
      <c r="A46" s="173"/>
      <c r="B46" s="206"/>
      <c r="C46" s="173"/>
      <c r="D46" s="173"/>
      <c r="E46" s="173"/>
      <c r="F46" s="173"/>
      <c r="G46" s="173"/>
      <c r="H46" s="173"/>
      <c r="I46" s="173"/>
    </row>
  </sheetData>
  <sheetProtection sheet="1" objects="1" scenarios="1" selectLockedCells="1"/>
  <customSheetViews>
    <customSheetView guid="{1C967CD3-22AF-4928-9CB8-5279C2ED784C}" scale="85" showPageBreaks="1" showGridLines="0" printArea="1" view="pageBreakPreview">
      <selection activeCell="C7" sqref="C7:AG7"/>
      <pageMargins left="0.70866141732283472" right="0.70866141732283472" top="0.74803149606299213" bottom="0.74803149606299213" header="0.31496062992125984" footer="0.31496062992125984"/>
      <printOptions horizontalCentered="1" verticalCentered="1"/>
      <pageSetup paperSize="9" scale="98" orientation="portrait" r:id="rId1"/>
    </customSheetView>
  </customSheetViews>
  <mergeCells count="18">
    <mergeCell ref="U35:AF35"/>
    <mergeCell ref="C9:AG9"/>
    <mergeCell ref="D11:AG11"/>
    <mergeCell ref="D10:AG10"/>
    <mergeCell ref="B34:P34"/>
    <mergeCell ref="C15:AG15"/>
    <mergeCell ref="U34:AF34"/>
    <mergeCell ref="C19:AF19"/>
    <mergeCell ref="C17:AG17"/>
    <mergeCell ref="C18:AF18"/>
    <mergeCell ref="C4:AG4"/>
    <mergeCell ref="A1:AG2"/>
    <mergeCell ref="D13:AG13"/>
    <mergeCell ref="D12:AG12"/>
    <mergeCell ref="C16:AG16"/>
    <mergeCell ref="C7:AG7"/>
    <mergeCell ref="C5:AG5"/>
    <mergeCell ref="C8:AG8"/>
  </mergeCells>
  <phoneticPr fontId="2"/>
  <printOptions horizontalCentered="1" verticalCentered="1"/>
  <pageMargins left="0.70866141732283472" right="0.70866141732283472" top="0.74803149606299213" bottom="0.74803149606299213" header="0.31496062992125984" footer="0.31496062992125984"/>
  <pageSetup paperSize="9" scale="98"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70C0"/>
  </sheetPr>
  <dimension ref="A1:AM52"/>
  <sheetViews>
    <sheetView showGridLines="0" view="pageBreakPreview" topLeftCell="A19" zoomScale="70" zoomScaleNormal="85" zoomScaleSheetLayoutView="70" workbookViewId="0">
      <selection activeCell="S29" sqref="S29:T29"/>
    </sheetView>
  </sheetViews>
  <sheetFormatPr defaultColWidth="2.625" defaultRowHeight="18.75" customHeight="1" x14ac:dyDescent="0.15"/>
  <cols>
    <col min="1" max="1" width="7.875" style="58" customWidth="1"/>
    <col min="2" max="5" width="2.625" style="82" customWidth="1"/>
    <col min="6" max="6" width="3.375" style="58" customWidth="1"/>
    <col min="7" max="7" width="2.625" style="299" customWidth="1"/>
    <col min="8" max="34" width="2.625" style="35" customWidth="1"/>
    <col min="35" max="38" width="2.625" style="35"/>
    <col min="39" max="39" width="4.125" style="35" bestFit="1" customWidth="1"/>
    <col min="40" max="16384" width="2.625" style="35"/>
  </cols>
  <sheetData>
    <row r="1" spans="1:39" ht="18.75" customHeight="1" x14ac:dyDescent="0.15">
      <c r="A1" s="180" t="str">
        <f>IF(COUNTIF(A3:A43,"未入力")&gt;=1,"未入力あり","")</f>
        <v>未入力あり</v>
      </c>
      <c r="B1" s="237"/>
      <c r="C1" s="458" t="s">
        <v>255</v>
      </c>
      <c r="D1" s="458"/>
      <c r="E1" s="458"/>
      <c r="F1" s="458"/>
      <c r="G1" s="458"/>
      <c r="H1" s="458"/>
      <c r="I1" s="458"/>
      <c r="J1" s="458"/>
      <c r="K1" s="458"/>
      <c r="L1" s="458"/>
      <c r="M1" s="458"/>
      <c r="N1" s="458"/>
      <c r="O1" s="458"/>
      <c r="P1" s="458"/>
      <c r="Q1" s="458"/>
      <c r="R1" s="458"/>
      <c r="S1" s="458"/>
      <c r="T1" s="458"/>
      <c r="U1" s="458"/>
      <c r="V1" s="458"/>
      <c r="W1" s="458"/>
      <c r="X1" s="458"/>
      <c r="Y1" s="458"/>
      <c r="Z1" s="458"/>
      <c r="AA1" s="458"/>
      <c r="AB1" s="458"/>
      <c r="AC1" s="458"/>
      <c r="AD1" s="458"/>
      <c r="AE1" s="458"/>
      <c r="AF1" s="458"/>
      <c r="AG1" s="458"/>
      <c r="AH1" s="75"/>
    </row>
    <row r="2" spans="1:39" ht="17.25" customHeight="1" thickBot="1" x14ac:dyDescent="0.2">
      <c r="A2" s="176"/>
      <c r="B2" s="238"/>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243"/>
      <c r="AM2" s="414" t="s">
        <v>420</v>
      </c>
    </row>
    <row r="3" spans="1:39" ht="18.75" customHeight="1" thickTop="1" thickBot="1" x14ac:dyDescent="0.2">
      <c r="A3" s="176"/>
      <c r="B3" s="244"/>
      <c r="C3" s="292" t="s">
        <v>21</v>
      </c>
      <c r="D3" s="42" t="s">
        <v>223</v>
      </c>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76"/>
      <c r="AM3" s="414">
        <v>2</v>
      </c>
    </row>
    <row r="4" spans="1:39" ht="18.75" customHeight="1" thickBot="1" x14ac:dyDescent="0.2">
      <c r="A4" s="176" t="str">
        <f>IF(I4&lt;&gt;"","○","未入力")</f>
        <v>未入力</v>
      </c>
      <c r="B4" s="244"/>
      <c r="C4" s="292"/>
      <c r="D4" s="447" t="s">
        <v>45</v>
      </c>
      <c r="E4" s="447"/>
      <c r="F4" s="447"/>
      <c r="G4" s="447"/>
      <c r="H4" s="442"/>
      <c r="I4" s="551"/>
      <c r="J4" s="552"/>
      <c r="K4" s="552"/>
      <c r="L4" s="552"/>
      <c r="M4" s="552"/>
      <c r="N4" s="553"/>
      <c r="O4" s="293" t="s">
        <v>224</v>
      </c>
      <c r="P4" s="294"/>
      <c r="Q4" s="294"/>
      <c r="R4" s="294"/>
      <c r="S4" s="294"/>
      <c r="T4" s="294"/>
      <c r="U4" s="294"/>
      <c r="V4" s="294"/>
      <c r="W4" s="294"/>
      <c r="X4" s="294"/>
      <c r="Y4" s="294"/>
      <c r="Z4" s="294"/>
      <c r="AA4" s="294"/>
      <c r="AB4" s="294"/>
      <c r="AC4" s="294"/>
      <c r="AD4" s="294"/>
      <c r="AE4" s="294"/>
      <c r="AF4" s="294"/>
      <c r="AG4" s="294"/>
      <c r="AH4" s="76"/>
      <c r="AM4" s="414">
        <v>3</v>
      </c>
    </row>
    <row r="5" spans="1:39" ht="18.75" customHeight="1" x14ac:dyDescent="0.15">
      <c r="A5" s="176"/>
      <c r="B5" s="244"/>
      <c r="C5" s="292"/>
      <c r="D5" s="34"/>
      <c r="E5" s="34"/>
      <c r="F5" s="34"/>
      <c r="G5" s="34"/>
      <c r="H5" s="34"/>
      <c r="J5" s="295"/>
      <c r="K5" s="295"/>
      <c r="L5" s="295"/>
      <c r="M5" s="295"/>
      <c r="N5" s="295"/>
      <c r="O5" s="293"/>
      <c r="P5" s="294"/>
      <c r="Q5" s="294"/>
      <c r="R5" s="294"/>
      <c r="S5" s="294"/>
      <c r="T5" s="294"/>
      <c r="U5" s="294"/>
      <c r="V5" s="294"/>
      <c r="W5" s="294"/>
      <c r="X5" s="294"/>
      <c r="Y5" s="294"/>
      <c r="Z5" s="294"/>
      <c r="AA5" s="294"/>
      <c r="AB5" s="294"/>
      <c r="AC5" s="294"/>
      <c r="AD5" s="294"/>
      <c r="AE5" s="294"/>
      <c r="AF5" s="294"/>
      <c r="AG5" s="294"/>
      <c r="AH5" s="76"/>
      <c r="AM5" s="414">
        <v>4</v>
      </c>
    </row>
    <row r="6" spans="1:39" ht="18.75" customHeight="1" x14ac:dyDescent="0.15">
      <c r="B6" s="244"/>
      <c r="C6" s="292" t="s">
        <v>22</v>
      </c>
      <c r="D6" s="45" t="s">
        <v>221</v>
      </c>
      <c r="E6" s="34"/>
      <c r="F6" s="34"/>
      <c r="G6" s="34"/>
      <c r="H6" s="34"/>
      <c r="I6" s="43"/>
      <c r="J6" s="43"/>
      <c r="K6" s="43"/>
      <c r="L6" s="43"/>
      <c r="M6" s="43"/>
      <c r="N6" s="43"/>
      <c r="O6" s="43"/>
      <c r="P6" s="43"/>
      <c r="Q6" s="43"/>
      <c r="R6" s="43"/>
      <c r="S6" s="43"/>
      <c r="T6" s="43"/>
      <c r="U6" s="43"/>
      <c r="V6" s="43"/>
      <c r="W6" s="43"/>
      <c r="X6" s="43"/>
      <c r="Y6" s="43"/>
      <c r="Z6" s="43"/>
      <c r="AA6" s="43"/>
      <c r="AB6" s="43"/>
      <c r="AC6" s="43"/>
      <c r="AD6" s="43"/>
      <c r="AE6" s="43"/>
      <c r="AF6" s="43"/>
      <c r="AG6" s="43"/>
      <c r="AH6" s="76"/>
      <c r="AM6" s="414">
        <v>5</v>
      </c>
    </row>
    <row r="7" spans="1:39" ht="18.75" customHeight="1" thickBot="1" x14ac:dyDescent="0.2">
      <c r="A7" s="176" t="str">
        <f>IF(I4="特定共同企業体","不要","")</f>
        <v/>
      </c>
      <c r="B7" s="244"/>
      <c r="C7" s="292"/>
      <c r="D7" s="166" t="s">
        <v>222</v>
      </c>
      <c r="E7" s="167"/>
      <c r="F7" s="167"/>
      <c r="G7" s="167"/>
      <c r="H7" s="167"/>
      <c r="I7" s="296"/>
      <c r="J7" s="296"/>
      <c r="K7" s="296"/>
      <c r="L7" s="296"/>
      <c r="M7" s="296"/>
      <c r="N7" s="296"/>
      <c r="O7" s="296"/>
      <c r="P7" s="296"/>
      <c r="Q7" s="296"/>
      <c r="R7" s="296"/>
      <c r="S7" s="296"/>
      <c r="T7" s="296"/>
      <c r="U7" s="296"/>
      <c r="V7" s="296"/>
      <c r="W7" s="296"/>
      <c r="X7" s="296"/>
      <c r="Y7" s="296"/>
      <c r="Z7" s="296"/>
      <c r="AA7" s="296"/>
      <c r="AB7" s="296"/>
      <c r="AC7" s="296"/>
      <c r="AD7" s="296"/>
      <c r="AE7" s="296"/>
      <c r="AF7" s="296"/>
      <c r="AG7" s="296"/>
      <c r="AH7" s="76"/>
      <c r="AM7" s="414">
        <v>6</v>
      </c>
    </row>
    <row r="8" spans="1:39" ht="18.75" customHeight="1" thickBot="1" x14ac:dyDescent="0.2">
      <c r="A8" s="176" t="str">
        <f>IF(I4="特定共同企業体","不要",IF(I8&lt;&gt;"","○","未入力"))</f>
        <v>未入力</v>
      </c>
      <c r="B8" s="244"/>
      <c r="C8" s="292"/>
      <c r="D8" s="447" t="s">
        <v>72</v>
      </c>
      <c r="E8" s="447"/>
      <c r="F8" s="447"/>
      <c r="G8" s="447"/>
      <c r="H8" s="442"/>
      <c r="I8" s="549"/>
      <c r="J8" s="550"/>
      <c r="K8" s="550"/>
      <c r="L8" s="550"/>
      <c r="M8" s="550"/>
      <c r="N8" s="550"/>
      <c r="O8" s="550"/>
      <c r="P8" s="550"/>
      <c r="Q8" s="550"/>
      <c r="R8" s="550"/>
      <c r="S8" s="550"/>
      <c r="T8" s="550"/>
      <c r="U8" s="550"/>
      <c r="V8" s="550"/>
      <c r="W8" s="550"/>
      <c r="X8" s="550"/>
      <c r="Y8" s="550"/>
      <c r="Z8" s="550"/>
      <c r="AA8" s="550"/>
      <c r="AB8" s="550"/>
      <c r="AC8" s="550"/>
      <c r="AD8" s="550"/>
      <c r="AE8" s="550"/>
      <c r="AF8" s="550"/>
      <c r="AG8" s="550"/>
      <c r="AH8" s="76"/>
      <c r="AM8" s="414">
        <v>7</v>
      </c>
    </row>
    <row r="9" spans="1:39" ht="18.75" customHeight="1" x14ac:dyDescent="0.15">
      <c r="A9" s="176"/>
      <c r="B9" s="244"/>
      <c r="C9" s="292"/>
      <c r="D9" s="34"/>
      <c r="E9" s="34"/>
      <c r="F9" s="34"/>
      <c r="G9" s="34"/>
      <c r="H9" s="34"/>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76"/>
      <c r="AM9" s="414">
        <v>8</v>
      </c>
    </row>
    <row r="10" spans="1:39" ht="18.75" customHeight="1" x14ac:dyDescent="0.15">
      <c r="A10" s="176"/>
      <c r="B10" s="244"/>
      <c r="C10" s="292" t="s">
        <v>23</v>
      </c>
      <c r="D10" s="45" t="s">
        <v>219</v>
      </c>
      <c r="E10" s="34"/>
      <c r="F10" s="34"/>
      <c r="G10" s="34"/>
      <c r="H10" s="34"/>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76"/>
      <c r="AM10" s="414">
        <v>9</v>
      </c>
    </row>
    <row r="11" spans="1:39" ht="18.75" customHeight="1" thickBot="1" x14ac:dyDescent="0.2">
      <c r="A11" s="176" t="str">
        <f>IF(I4="単体","不要","")</f>
        <v/>
      </c>
      <c r="B11" s="244"/>
      <c r="C11" s="292"/>
      <c r="D11" s="45" t="s">
        <v>220</v>
      </c>
      <c r="E11" s="34"/>
      <c r="F11" s="34"/>
      <c r="G11" s="34"/>
      <c r="H11" s="34"/>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76"/>
      <c r="AM11" s="414">
        <v>10</v>
      </c>
    </row>
    <row r="12" spans="1:39" ht="18.75" customHeight="1" thickBot="1" x14ac:dyDescent="0.2">
      <c r="A12" s="176" t="str">
        <f>IF(I4="単体","不要",IF(I12&lt;&gt;"","○","未入力"))</f>
        <v>未入力</v>
      </c>
      <c r="B12" s="244"/>
      <c r="C12" s="292"/>
      <c r="D12" s="561" t="s">
        <v>71</v>
      </c>
      <c r="E12" s="562"/>
      <c r="F12" s="562"/>
      <c r="G12" s="562"/>
      <c r="H12" s="563"/>
      <c r="I12" s="549"/>
      <c r="J12" s="550"/>
      <c r="K12" s="550"/>
      <c r="L12" s="550"/>
      <c r="M12" s="550"/>
      <c r="N12" s="550"/>
      <c r="O12" s="550"/>
      <c r="P12" s="550"/>
      <c r="Q12" s="550"/>
      <c r="R12" s="550"/>
      <c r="S12" s="550"/>
      <c r="T12" s="550"/>
      <c r="U12" s="550"/>
      <c r="V12" s="550"/>
      <c r="W12" s="550"/>
      <c r="X12" s="550"/>
      <c r="Y12" s="550"/>
      <c r="Z12" s="550"/>
      <c r="AA12" s="550"/>
      <c r="AB12" s="550"/>
      <c r="AC12" s="550"/>
      <c r="AD12" s="550"/>
      <c r="AE12" s="550"/>
      <c r="AF12" s="550"/>
      <c r="AG12" s="550"/>
      <c r="AH12" s="76"/>
      <c r="AM12" s="414">
        <v>11</v>
      </c>
    </row>
    <row r="13" spans="1:39" ht="18.75" customHeight="1" thickBot="1" x14ac:dyDescent="0.2">
      <c r="A13" s="176" t="str">
        <f>IF(I4="単体","不要","")</f>
        <v/>
      </c>
      <c r="B13" s="244"/>
      <c r="C13" s="292"/>
      <c r="D13" s="166" t="s">
        <v>225</v>
      </c>
      <c r="E13" s="167"/>
      <c r="F13" s="167"/>
      <c r="G13" s="167"/>
      <c r="H13" s="167"/>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296"/>
      <c r="AH13" s="76"/>
      <c r="AM13" s="414">
        <v>12</v>
      </c>
    </row>
    <row r="14" spans="1:39" ht="18.75" customHeight="1" thickBot="1" x14ac:dyDescent="0.2">
      <c r="A14" s="176" t="str">
        <f>IF(I4="単体","不要",IF(I14&lt;&gt;"","○","未入力"))</f>
        <v>未入力</v>
      </c>
      <c r="B14" s="244"/>
      <c r="C14" s="292"/>
      <c r="D14" s="447" t="s">
        <v>226</v>
      </c>
      <c r="E14" s="447"/>
      <c r="F14" s="447"/>
      <c r="G14" s="447"/>
      <c r="H14" s="442"/>
      <c r="I14" s="549"/>
      <c r="J14" s="550"/>
      <c r="K14" s="550"/>
      <c r="L14" s="550"/>
      <c r="M14" s="550"/>
      <c r="N14" s="550"/>
      <c r="O14" s="550"/>
      <c r="P14" s="550"/>
      <c r="Q14" s="550"/>
      <c r="R14" s="550"/>
      <c r="S14" s="550"/>
      <c r="T14" s="550"/>
      <c r="U14" s="550"/>
      <c r="V14" s="550"/>
      <c r="W14" s="550"/>
      <c r="X14" s="550"/>
      <c r="Y14" s="550"/>
      <c r="Z14" s="550"/>
      <c r="AA14" s="550"/>
      <c r="AB14" s="550"/>
      <c r="AC14" s="550"/>
      <c r="AD14" s="550"/>
      <c r="AE14" s="550"/>
      <c r="AF14" s="550"/>
      <c r="AG14" s="550"/>
      <c r="AH14" s="76"/>
      <c r="AM14" s="414">
        <v>13</v>
      </c>
    </row>
    <row r="15" spans="1:39" ht="18.75" customHeight="1" thickBot="1" x14ac:dyDescent="0.2">
      <c r="A15" s="176" t="str">
        <f>IF(I4="単体","不要",IF(I15&lt;&gt;"","○","未入力"))</f>
        <v>未入力</v>
      </c>
      <c r="B15" s="244"/>
      <c r="C15" s="292"/>
      <c r="D15" s="447" t="s">
        <v>227</v>
      </c>
      <c r="E15" s="447"/>
      <c r="F15" s="447"/>
      <c r="G15" s="447"/>
      <c r="H15" s="442"/>
      <c r="I15" s="549"/>
      <c r="J15" s="550"/>
      <c r="K15" s="550"/>
      <c r="L15" s="550"/>
      <c r="M15" s="550"/>
      <c r="N15" s="550"/>
      <c r="O15" s="550"/>
      <c r="P15" s="550"/>
      <c r="Q15" s="550"/>
      <c r="R15" s="550"/>
      <c r="S15" s="550"/>
      <c r="T15" s="550"/>
      <c r="U15" s="550"/>
      <c r="V15" s="550"/>
      <c r="W15" s="550"/>
      <c r="X15" s="550"/>
      <c r="Y15" s="550"/>
      <c r="Z15" s="550"/>
      <c r="AA15" s="550"/>
      <c r="AB15" s="550"/>
      <c r="AC15" s="550"/>
      <c r="AD15" s="550"/>
      <c r="AE15" s="550"/>
      <c r="AF15" s="550"/>
      <c r="AG15" s="550"/>
      <c r="AH15" s="76"/>
      <c r="AM15" s="414">
        <v>14</v>
      </c>
    </row>
    <row r="16" spans="1:39" ht="18.75" customHeight="1" thickBot="1" x14ac:dyDescent="0.2">
      <c r="A16" s="176" t="str">
        <f>IF(I4="単体","不要",IF(I16&lt;&gt;"","○","未入力"))</f>
        <v>未入力</v>
      </c>
      <c r="B16" s="244"/>
      <c r="C16" s="292"/>
      <c r="D16" s="447" t="s">
        <v>227</v>
      </c>
      <c r="E16" s="447"/>
      <c r="F16" s="447"/>
      <c r="G16" s="447"/>
      <c r="H16" s="442"/>
      <c r="I16" s="549"/>
      <c r="J16" s="550"/>
      <c r="K16" s="550"/>
      <c r="L16" s="550"/>
      <c r="M16" s="550"/>
      <c r="N16" s="550"/>
      <c r="O16" s="550"/>
      <c r="P16" s="550"/>
      <c r="Q16" s="550"/>
      <c r="R16" s="550"/>
      <c r="S16" s="550"/>
      <c r="T16" s="550"/>
      <c r="U16" s="550"/>
      <c r="V16" s="550"/>
      <c r="W16" s="550"/>
      <c r="X16" s="550"/>
      <c r="Y16" s="550"/>
      <c r="Z16" s="550"/>
      <c r="AA16" s="550"/>
      <c r="AB16" s="550"/>
      <c r="AC16" s="550"/>
      <c r="AD16" s="550"/>
      <c r="AE16" s="550"/>
      <c r="AF16" s="550"/>
      <c r="AG16" s="550"/>
      <c r="AH16" s="76"/>
      <c r="AM16" s="414">
        <v>15</v>
      </c>
    </row>
    <row r="17" spans="1:39" ht="18.75" customHeight="1" x14ac:dyDescent="0.15">
      <c r="A17" s="176"/>
      <c r="B17" s="244"/>
      <c r="C17" s="292"/>
      <c r="D17" s="81"/>
      <c r="E17" s="81"/>
      <c r="F17" s="81"/>
      <c r="G17" s="81"/>
      <c r="H17" s="81"/>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76"/>
      <c r="AM17" s="414">
        <v>16</v>
      </c>
    </row>
    <row r="18" spans="1:39" ht="18.75" customHeight="1" thickBot="1" x14ac:dyDescent="0.2">
      <c r="A18" s="35"/>
      <c r="B18" s="244"/>
      <c r="C18" s="292" t="s">
        <v>256</v>
      </c>
      <c r="D18" s="42" t="s">
        <v>254</v>
      </c>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76"/>
      <c r="AM18" s="414">
        <v>17</v>
      </c>
    </row>
    <row r="19" spans="1:39" ht="18.75" customHeight="1" thickBot="1" x14ac:dyDescent="0.2">
      <c r="A19" s="176" t="str">
        <f>IF(I19&lt;&gt;"","○","未入力")</f>
        <v>未入力</v>
      </c>
      <c r="B19" s="244"/>
      <c r="C19" s="292"/>
      <c r="D19" s="447" t="s">
        <v>73</v>
      </c>
      <c r="E19" s="447"/>
      <c r="F19" s="447"/>
      <c r="G19" s="447"/>
      <c r="H19" s="442"/>
      <c r="I19" s="549"/>
      <c r="J19" s="550"/>
      <c r="K19" s="550"/>
      <c r="L19" s="550"/>
      <c r="M19" s="550"/>
      <c r="N19" s="550"/>
      <c r="O19" s="550"/>
      <c r="P19" s="550"/>
      <c r="Q19" s="550"/>
      <c r="R19" s="550"/>
      <c r="S19" s="550"/>
      <c r="T19" s="550"/>
      <c r="U19" s="550"/>
      <c r="V19" s="550"/>
      <c r="W19" s="550"/>
      <c r="X19" s="550"/>
      <c r="Y19" s="550"/>
      <c r="Z19" s="550"/>
      <c r="AA19" s="550"/>
      <c r="AB19" s="550"/>
      <c r="AC19" s="550"/>
      <c r="AD19" s="550"/>
      <c r="AE19" s="550"/>
      <c r="AF19" s="550"/>
      <c r="AG19" s="550"/>
      <c r="AH19" s="76"/>
      <c r="AM19" s="414">
        <v>18</v>
      </c>
    </row>
    <row r="20" spans="1:39" ht="18.75" customHeight="1" thickBot="1" x14ac:dyDescent="0.2">
      <c r="A20" s="176" t="str">
        <f>IF(I20&lt;&gt;"","○","未入力")</f>
        <v>未入力</v>
      </c>
      <c r="B20" s="244"/>
      <c r="C20" s="292"/>
      <c r="D20" s="447" t="s">
        <v>38</v>
      </c>
      <c r="E20" s="447"/>
      <c r="F20" s="447"/>
      <c r="G20" s="447"/>
      <c r="H20" s="442"/>
      <c r="I20" s="549"/>
      <c r="J20" s="550"/>
      <c r="K20" s="550"/>
      <c r="L20" s="550"/>
      <c r="M20" s="550"/>
      <c r="N20" s="550"/>
      <c r="O20" s="550"/>
      <c r="P20" s="550"/>
      <c r="Q20" s="550"/>
      <c r="R20" s="550"/>
      <c r="S20" s="550"/>
      <c r="T20" s="550"/>
      <c r="U20" s="550"/>
      <c r="V20" s="550"/>
      <c r="W20" s="550"/>
      <c r="X20" s="550"/>
      <c r="Y20" s="550"/>
      <c r="Z20" s="550"/>
      <c r="AA20" s="550"/>
      <c r="AB20" s="550"/>
      <c r="AC20" s="550"/>
      <c r="AD20" s="550"/>
      <c r="AE20" s="550"/>
      <c r="AF20" s="550"/>
      <c r="AG20" s="550"/>
      <c r="AH20" s="76"/>
      <c r="AM20" s="414">
        <v>19</v>
      </c>
    </row>
    <row r="21" spans="1:39" ht="18.75" customHeight="1" thickBot="1" x14ac:dyDescent="0.2">
      <c r="A21" s="176" t="str">
        <f>IF(I21&lt;&gt;"","○","未入力")</f>
        <v>未入力</v>
      </c>
      <c r="B21" s="244"/>
      <c r="C21" s="292"/>
      <c r="D21" s="447" t="s">
        <v>46</v>
      </c>
      <c r="E21" s="447"/>
      <c r="F21" s="447"/>
      <c r="G21" s="447"/>
      <c r="H21" s="442"/>
      <c r="I21" s="549"/>
      <c r="J21" s="550"/>
      <c r="K21" s="550"/>
      <c r="L21" s="550"/>
      <c r="M21" s="550"/>
      <c r="N21" s="550"/>
      <c r="O21" s="550"/>
      <c r="P21" s="550"/>
      <c r="Q21" s="550"/>
      <c r="R21" s="550"/>
      <c r="S21" s="550"/>
      <c r="T21" s="550"/>
      <c r="U21" s="550"/>
      <c r="V21" s="550"/>
      <c r="W21" s="550"/>
      <c r="X21" s="550"/>
      <c r="Y21" s="550"/>
      <c r="Z21" s="550"/>
      <c r="AA21" s="550"/>
      <c r="AB21" s="550"/>
      <c r="AC21" s="550"/>
      <c r="AD21" s="550"/>
      <c r="AE21" s="550"/>
      <c r="AF21" s="550"/>
      <c r="AG21" s="550"/>
      <c r="AH21" s="76"/>
      <c r="AM21" s="414">
        <v>20</v>
      </c>
    </row>
    <row r="22" spans="1:39" ht="18.75" customHeight="1" x14ac:dyDescent="0.15">
      <c r="A22" s="176"/>
      <c r="B22" s="244"/>
      <c r="C22" s="292"/>
      <c r="D22" s="34"/>
      <c r="E22" s="34"/>
      <c r="F22" s="34"/>
      <c r="G22" s="34"/>
      <c r="H22" s="34"/>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76"/>
      <c r="AM22" s="414">
        <v>21</v>
      </c>
    </row>
    <row r="23" spans="1:39" ht="18.75" customHeight="1" thickBot="1" x14ac:dyDescent="0.2">
      <c r="A23" s="176"/>
      <c r="B23" s="244"/>
      <c r="C23" s="292" t="s">
        <v>257</v>
      </c>
      <c r="D23" s="45" t="s">
        <v>228</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76"/>
      <c r="AM23" s="414">
        <v>22</v>
      </c>
    </row>
    <row r="24" spans="1:39" ht="18.75" customHeight="1" thickBot="1" x14ac:dyDescent="0.2">
      <c r="A24" s="176" t="str">
        <f>IF(I24&lt;&gt;"","○","未入力")</f>
        <v>未入力</v>
      </c>
      <c r="B24" s="244"/>
      <c r="C24" s="292"/>
      <c r="D24" s="447" t="s">
        <v>74</v>
      </c>
      <c r="E24" s="447"/>
      <c r="F24" s="447"/>
      <c r="G24" s="447"/>
      <c r="H24" s="442"/>
      <c r="I24" s="549"/>
      <c r="J24" s="550"/>
      <c r="K24" s="550"/>
      <c r="L24" s="550"/>
      <c r="M24" s="550"/>
      <c r="N24" s="550"/>
      <c r="O24" s="550"/>
      <c r="P24" s="550"/>
      <c r="Q24" s="550"/>
      <c r="R24" s="550"/>
      <c r="S24" s="550"/>
      <c r="T24" s="550"/>
      <c r="U24" s="550"/>
      <c r="V24" s="550"/>
      <c r="W24" s="550"/>
      <c r="X24" s="550"/>
      <c r="Y24" s="550"/>
      <c r="Z24" s="550"/>
      <c r="AA24" s="550"/>
      <c r="AB24" s="550"/>
      <c r="AC24" s="550"/>
      <c r="AD24" s="550"/>
      <c r="AE24" s="550"/>
      <c r="AF24" s="550"/>
      <c r="AG24" s="550"/>
      <c r="AH24" s="76"/>
      <c r="AM24" s="414">
        <v>23</v>
      </c>
    </row>
    <row r="25" spans="1:39" ht="18.75" customHeight="1" thickBot="1" x14ac:dyDescent="0.2">
      <c r="A25" s="176" t="str">
        <f>IF(I25&lt;&gt;"","○","未入力")</f>
        <v>未入力</v>
      </c>
      <c r="B25" s="244"/>
      <c r="C25" s="292"/>
      <c r="D25" s="447" t="s">
        <v>44</v>
      </c>
      <c r="E25" s="447"/>
      <c r="F25" s="447"/>
      <c r="G25" s="447"/>
      <c r="H25" s="442"/>
      <c r="I25" s="549"/>
      <c r="J25" s="550"/>
      <c r="K25" s="550"/>
      <c r="L25" s="550"/>
      <c r="M25" s="550"/>
      <c r="N25" s="550"/>
      <c r="O25" s="550"/>
      <c r="P25" s="550"/>
      <c r="Q25" s="550"/>
      <c r="R25" s="550"/>
      <c r="S25" s="550"/>
      <c r="T25" s="550"/>
      <c r="U25" s="550"/>
      <c r="V25" s="550"/>
      <c r="W25" s="550"/>
      <c r="X25" s="550"/>
      <c r="Y25" s="550"/>
      <c r="Z25" s="550"/>
      <c r="AA25" s="550"/>
      <c r="AB25" s="550"/>
      <c r="AC25" s="550"/>
      <c r="AD25" s="550"/>
      <c r="AE25" s="550"/>
      <c r="AF25" s="550"/>
      <c r="AG25" s="550"/>
      <c r="AH25" s="76"/>
      <c r="AM25" s="414">
        <v>24</v>
      </c>
    </row>
    <row r="26" spans="1:39" ht="18.75" customHeight="1" thickBot="1" x14ac:dyDescent="0.2">
      <c r="A26" s="176" t="str">
        <f>IF(I26&lt;&gt;"","○","未入力")</f>
        <v>未入力</v>
      </c>
      <c r="B26" s="244"/>
      <c r="C26" s="292"/>
      <c r="D26" s="447" t="s">
        <v>75</v>
      </c>
      <c r="E26" s="447"/>
      <c r="F26" s="447"/>
      <c r="G26" s="447"/>
      <c r="H26" s="442"/>
      <c r="I26" s="549"/>
      <c r="J26" s="550"/>
      <c r="K26" s="550"/>
      <c r="L26" s="550"/>
      <c r="M26" s="550"/>
      <c r="N26" s="550"/>
      <c r="O26" s="550"/>
      <c r="P26" s="550"/>
      <c r="Q26" s="550"/>
      <c r="R26" s="550"/>
      <c r="S26" s="550"/>
      <c r="T26" s="550"/>
      <c r="U26" s="550"/>
      <c r="V26" s="550"/>
      <c r="W26" s="550"/>
      <c r="X26" s="550"/>
      <c r="Y26" s="550"/>
      <c r="Z26" s="550"/>
      <c r="AA26" s="550"/>
      <c r="AB26" s="550"/>
      <c r="AC26" s="550"/>
      <c r="AD26" s="550"/>
      <c r="AE26" s="550"/>
      <c r="AF26" s="550"/>
      <c r="AG26" s="550"/>
      <c r="AH26" s="76"/>
      <c r="AM26" s="414">
        <v>25</v>
      </c>
    </row>
    <row r="27" spans="1:39" ht="18.75" customHeight="1" x14ac:dyDescent="0.15">
      <c r="A27" s="176"/>
      <c r="B27" s="244"/>
      <c r="C27" s="292"/>
      <c r="D27" s="34"/>
      <c r="E27" s="34"/>
      <c r="F27" s="34"/>
      <c r="G27" s="34"/>
      <c r="H27" s="34"/>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76"/>
      <c r="AM27" s="414">
        <v>26</v>
      </c>
    </row>
    <row r="28" spans="1:39" ht="18.75" customHeight="1" thickBot="1" x14ac:dyDescent="0.2">
      <c r="A28" s="176"/>
      <c r="B28" s="244"/>
      <c r="C28" s="292" t="s">
        <v>26</v>
      </c>
      <c r="D28" s="42" t="s">
        <v>76</v>
      </c>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76"/>
      <c r="AM28" s="414">
        <v>27</v>
      </c>
    </row>
    <row r="29" spans="1:39" ht="18.75" customHeight="1" thickBot="1" x14ac:dyDescent="0.2">
      <c r="A29" s="176" t="str">
        <f>IF(AND(K29&lt;&gt;"",O29&lt;&gt;"",S29&lt;&gt;""),"○","未入力")</f>
        <v>未入力</v>
      </c>
      <c r="B29" s="244"/>
      <c r="C29" s="292"/>
      <c r="D29" s="447" t="s">
        <v>77</v>
      </c>
      <c r="E29" s="447"/>
      <c r="F29" s="447"/>
      <c r="G29" s="447"/>
      <c r="H29" s="442"/>
      <c r="I29" s="559" t="s">
        <v>419</v>
      </c>
      <c r="J29" s="557"/>
      <c r="K29" s="554"/>
      <c r="L29" s="555"/>
      <c r="M29" s="556" t="s">
        <v>36</v>
      </c>
      <c r="N29" s="557"/>
      <c r="O29" s="554"/>
      <c r="P29" s="555"/>
      <c r="Q29" s="556" t="s">
        <v>78</v>
      </c>
      <c r="R29" s="557"/>
      <c r="S29" s="554"/>
      <c r="T29" s="555"/>
      <c r="U29" s="556" t="s">
        <v>79</v>
      </c>
      <c r="V29" s="559"/>
      <c r="W29" s="294"/>
      <c r="X29" s="294"/>
      <c r="Y29" s="294"/>
      <c r="Z29" s="42"/>
      <c r="AA29" s="294"/>
      <c r="AB29" s="294"/>
      <c r="AC29" s="294"/>
      <c r="AD29" s="294"/>
      <c r="AE29" s="294"/>
      <c r="AF29" s="294"/>
      <c r="AG29" s="294"/>
      <c r="AH29" s="76"/>
      <c r="AM29" s="414">
        <v>28</v>
      </c>
    </row>
    <row r="30" spans="1:39" ht="18.75" customHeight="1" x14ac:dyDescent="0.15">
      <c r="A30" s="176"/>
      <c r="B30" s="244"/>
      <c r="C30" s="292"/>
      <c r="D30" s="34"/>
      <c r="E30" s="34"/>
      <c r="F30" s="34"/>
      <c r="G30" s="34"/>
      <c r="H30" s="34"/>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76"/>
      <c r="AM30" s="414">
        <v>29</v>
      </c>
    </row>
    <row r="31" spans="1:39" ht="18.75" customHeight="1" x14ac:dyDescent="0.15">
      <c r="A31" s="176"/>
      <c r="B31" s="244"/>
      <c r="C31" s="292" t="s">
        <v>27</v>
      </c>
      <c r="D31" s="548" t="s">
        <v>294</v>
      </c>
      <c r="E31" s="548"/>
      <c r="F31" s="548"/>
      <c r="G31" s="548"/>
      <c r="H31" s="548"/>
      <c r="I31" s="548"/>
      <c r="J31" s="548"/>
      <c r="K31" s="548"/>
      <c r="L31" s="548"/>
      <c r="M31" s="548"/>
      <c r="N31" s="548"/>
      <c r="O31" s="560" t="s">
        <v>295</v>
      </c>
      <c r="P31" s="560"/>
      <c r="Q31" s="560"/>
      <c r="R31" s="560"/>
      <c r="S31" s="560"/>
      <c r="T31" s="560"/>
      <c r="U31" s="548" t="s">
        <v>296</v>
      </c>
      <c r="V31" s="548"/>
      <c r="W31" s="548"/>
      <c r="X31" s="548"/>
      <c r="Y31" s="548"/>
      <c r="Z31" s="548"/>
      <c r="AA31" s="548"/>
      <c r="AB31" s="548"/>
      <c r="AC31" s="548"/>
      <c r="AD31" s="548"/>
      <c r="AE31" s="548"/>
      <c r="AF31" s="548"/>
      <c r="AG31" s="548"/>
      <c r="AH31" s="76"/>
      <c r="AM31" s="414">
        <v>30</v>
      </c>
    </row>
    <row r="32" spans="1:39" ht="18.75" customHeight="1" thickBot="1" x14ac:dyDescent="0.2">
      <c r="A32" s="176"/>
      <c r="B32" s="244"/>
      <c r="C32" s="292"/>
      <c r="D32" s="48" t="str">
        <f>IF(D33&lt;&gt;"","","内容に問題がないことを確認したら入力")</f>
        <v>内容に問題がないことを確認したら入力</v>
      </c>
      <c r="E32" s="42"/>
      <c r="F32" s="42"/>
      <c r="G32" s="42"/>
      <c r="H32" s="42"/>
      <c r="I32" s="42"/>
      <c r="J32" s="294"/>
      <c r="K32" s="294"/>
      <c r="L32" s="294"/>
      <c r="M32" s="294"/>
      <c r="N32" s="294"/>
      <c r="O32" s="54"/>
      <c r="P32" s="53"/>
      <c r="Q32" s="53"/>
      <c r="R32" s="53"/>
      <c r="S32" s="53"/>
      <c r="T32" s="558"/>
      <c r="U32" s="558"/>
      <c r="V32" s="558"/>
      <c r="W32" s="558"/>
      <c r="X32" s="558"/>
      <c r="Y32" s="42"/>
      <c r="Z32" s="42"/>
      <c r="AA32" s="42"/>
      <c r="AB32" s="42"/>
      <c r="AC32" s="42"/>
      <c r="AD32" s="42"/>
      <c r="AE32" s="42"/>
      <c r="AF32" s="42"/>
      <c r="AG32" s="42"/>
      <c r="AH32" s="76"/>
    </row>
    <row r="33" spans="1:34" ht="18.75" customHeight="1" thickBot="1" x14ac:dyDescent="0.2">
      <c r="A33" s="176" t="str">
        <f>IF(D33&lt;&gt;"","○","未入力")</f>
        <v>未入力</v>
      </c>
      <c r="B33" s="244"/>
      <c r="C33" s="292"/>
      <c r="D33" s="551"/>
      <c r="E33" s="552"/>
      <c r="F33" s="552"/>
      <c r="G33" s="552"/>
      <c r="H33" s="553"/>
      <c r="I33" s="42"/>
      <c r="J33" s="57"/>
      <c r="K33" s="54"/>
      <c r="L33" s="54"/>
      <c r="M33" s="54"/>
      <c r="N33" s="54"/>
      <c r="O33" s="54"/>
      <c r="P33" s="53"/>
      <c r="Q33" s="53"/>
      <c r="R33" s="53"/>
      <c r="S33" s="53"/>
      <c r="T33" s="55"/>
      <c r="U33" s="55"/>
      <c r="V33" s="55"/>
      <c r="W33" s="55"/>
      <c r="X33" s="55"/>
      <c r="Y33" s="42"/>
      <c r="Z33" s="42"/>
      <c r="AA33" s="42"/>
      <c r="AB33" s="42"/>
      <c r="AC33" s="42"/>
      <c r="AD33" s="42"/>
      <c r="AE33" s="42"/>
      <c r="AF33" s="42"/>
      <c r="AG33" s="42"/>
      <c r="AH33" s="76"/>
    </row>
    <row r="34" spans="1:34" ht="18.75" customHeight="1" x14ac:dyDescent="0.15">
      <c r="A34" s="176"/>
      <c r="B34" s="244"/>
      <c r="C34" s="292"/>
      <c r="D34" s="48" t="str">
        <f>IF(D33&lt;&gt;"","PDFに変換してください。","")</f>
        <v/>
      </c>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76"/>
    </row>
    <row r="35" spans="1:34" ht="18.75" customHeight="1" x14ac:dyDescent="0.15">
      <c r="A35" s="176"/>
      <c r="B35" s="244"/>
      <c r="C35" s="29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76"/>
    </row>
    <row r="36" spans="1:34" ht="18.75" customHeight="1" x14ac:dyDescent="0.15">
      <c r="A36" s="176"/>
      <c r="B36" s="244"/>
      <c r="C36" s="29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76"/>
    </row>
    <row r="37" spans="1:34" ht="18.75" customHeight="1" x14ac:dyDescent="0.15">
      <c r="A37" s="176"/>
      <c r="B37" s="244"/>
      <c r="C37" s="29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76"/>
    </row>
    <row r="38" spans="1:34" ht="18.75" customHeight="1" x14ac:dyDescent="0.15">
      <c r="A38" s="176"/>
      <c r="B38" s="244"/>
      <c r="C38" s="29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76"/>
    </row>
    <row r="39" spans="1:34" ht="18.75" customHeight="1" x14ac:dyDescent="0.15">
      <c r="A39" s="176"/>
      <c r="B39" s="244"/>
      <c r="C39" s="29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76"/>
    </row>
    <row r="40" spans="1:34" ht="18.75" customHeight="1" x14ac:dyDescent="0.15">
      <c r="A40" s="176"/>
      <c r="B40" s="244"/>
      <c r="C40" s="29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76"/>
    </row>
    <row r="41" spans="1:34" ht="18.75" customHeight="1" x14ac:dyDescent="0.15">
      <c r="A41" s="176"/>
      <c r="B41" s="244"/>
      <c r="C41" s="29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76"/>
    </row>
    <row r="42" spans="1:34" ht="18.75" customHeight="1" x14ac:dyDescent="0.15">
      <c r="A42" s="176"/>
      <c r="B42" s="244"/>
      <c r="C42" s="29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76"/>
    </row>
    <row r="43" spans="1:34" ht="18.75" customHeight="1" x14ac:dyDescent="0.15">
      <c r="A43" s="176"/>
      <c r="B43" s="245"/>
      <c r="C43" s="298"/>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9"/>
    </row>
    <row r="44" spans="1:34" ht="18.75" customHeight="1" x14ac:dyDescent="0.15">
      <c r="A44" s="176"/>
      <c r="B44" s="58"/>
      <c r="C44" s="299"/>
      <c r="D44" s="35"/>
      <c r="E44" s="35"/>
      <c r="F44" s="35"/>
      <c r="G44" s="35"/>
    </row>
    <row r="45" spans="1:34" ht="18.75" customHeight="1" x14ac:dyDescent="0.15">
      <c r="A45" s="176"/>
      <c r="B45" s="58"/>
      <c r="C45" s="299"/>
      <c r="D45" s="35"/>
      <c r="E45" s="35"/>
      <c r="F45" s="35"/>
      <c r="G45" s="35"/>
    </row>
    <row r="46" spans="1:34" ht="18.75" customHeight="1" x14ac:dyDescent="0.15">
      <c r="A46" s="176"/>
      <c r="B46" s="58"/>
      <c r="C46" s="299"/>
      <c r="D46" s="35"/>
      <c r="E46" s="35"/>
      <c r="F46" s="35"/>
      <c r="G46" s="35"/>
    </row>
    <row r="47" spans="1:34" ht="18.75" customHeight="1" x14ac:dyDescent="0.15">
      <c r="A47" s="176"/>
      <c r="B47" s="58"/>
      <c r="C47" s="299"/>
      <c r="D47" s="35"/>
      <c r="E47" s="35"/>
      <c r="F47" s="35"/>
      <c r="G47" s="35"/>
    </row>
    <row r="48" spans="1:34" ht="18.75" customHeight="1" x14ac:dyDescent="0.15">
      <c r="A48" s="176"/>
      <c r="B48" s="58"/>
      <c r="C48" s="299"/>
      <c r="D48" s="35"/>
      <c r="E48" s="35"/>
      <c r="F48" s="35"/>
      <c r="G48" s="35"/>
    </row>
    <row r="49" spans="1:7" ht="18.75" customHeight="1" x14ac:dyDescent="0.15">
      <c r="A49" s="176"/>
      <c r="B49" s="58"/>
      <c r="C49" s="299"/>
      <c r="D49" s="35"/>
      <c r="E49" s="35"/>
      <c r="F49" s="35"/>
      <c r="G49" s="35"/>
    </row>
    <row r="50" spans="1:7" ht="18.75" customHeight="1" x14ac:dyDescent="0.15">
      <c r="A50" s="176"/>
    </row>
    <row r="51" spans="1:7" ht="18.75" customHeight="1" x14ac:dyDescent="0.15">
      <c r="A51" s="176"/>
    </row>
    <row r="52" spans="1:7" ht="18.75" customHeight="1" x14ac:dyDescent="0.15">
      <c r="A52" s="176"/>
    </row>
  </sheetData>
  <sheetProtection sheet="1" objects="1" scenarios="1" selectLockedCells="1"/>
  <customSheetViews>
    <customSheetView guid="{1C967CD3-22AF-4928-9CB8-5279C2ED784C}" scale="85" showPageBreaks="1" showGridLines="0" printArea="1" view="pageBreakPreview">
      <selection activeCell="I4" sqref="I4:N4"/>
      <pageMargins left="0.70866141732283472" right="0.70866141732283472" top="0.74803149606299213" bottom="0.74803149606299213" header="0.31496062992125984" footer="0.31496062992125984"/>
      <printOptions horizontalCentered="1" verticalCentered="1"/>
      <pageSetup paperSize="9" orientation="portrait" r:id="rId1"/>
    </customSheetView>
  </customSheetViews>
  <mergeCells count="38">
    <mergeCell ref="C1:AG2"/>
    <mergeCell ref="M29:N29"/>
    <mergeCell ref="D24:H24"/>
    <mergeCell ref="D4:H4"/>
    <mergeCell ref="I4:N4"/>
    <mergeCell ref="D12:H12"/>
    <mergeCell ref="I12:AG12"/>
    <mergeCell ref="I19:AG19"/>
    <mergeCell ref="I14:AG14"/>
    <mergeCell ref="I24:AG24"/>
    <mergeCell ref="D33:H33"/>
    <mergeCell ref="I26:AG26"/>
    <mergeCell ref="O29:P29"/>
    <mergeCell ref="Q29:R29"/>
    <mergeCell ref="I21:AG21"/>
    <mergeCell ref="I25:AG25"/>
    <mergeCell ref="D25:H25"/>
    <mergeCell ref="S29:T29"/>
    <mergeCell ref="T32:X32"/>
    <mergeCell ref="U29:V29"/>
    <mergeCell ref="I29:J29"/>
    <mergeCell ref="K29:L29"/>
    <mergeCell ref="D26:H26"/>
    <mergeCell ref="D29:H29"/>
    <mergeCell ref="O31:T31"/>
    <mergeCell ref="D31:N31"/>
    <mergeCell ref="U31:AG31"/>
    <mergeCell ref="D8:H8"/>
    <mergeCell ref="D21:H21"/>
    <mergeCell ref="D19:H19"/>
    <mergeCell ref="D15:H15"/>
    <mergeCell ref="I15:AG15"/>
    <mergeCell ref="D16:H16"/>
    <mergeCell ref="I8:AG8"/>
    <mergeCell ref="I16:AG16"/>
    <mergeCell ref="D14:H14"/>
    <mergeCell ref="D20:H20"/>
    <mergeCell ref="I20:AG20"/>
  </mergeCells>
  <phoneticPr fontId="2"/>
  <conditionalFormatting sqref="A1:A1048576">
    <cfRule type="expression" dxfId="158" priority="4" stopIfTrue="1">
      <formula>$A1="未入力"</formula>
    </cfRule>
  </conditionalFormatting>
  <conditionalFormatting sqref="A1:C1 A2:B2 AH1:IV2 A3:XFD3 A4:N4 P4:IV4 A5:H5 J5:IV5 A6:AL30 A32:XFD43 A31:D31 U31 O31 AH31:AL31 AM6:IV31">
    <cfRule type="expression" dxfId="157" priority="5" stopIfTrue="1">
      <formula>$A1="○"</formula>
    </cfRule>
  </conditionalFormatting>
  <conditionalFormatting sqref="C1:AG3 C4:N4 P4:AG4 C5:H5 J5:AG5 C6:AG30 C32:AG65536 C31:D31 U31 O31">
    <cfRule type="expression" dxfId="156" priority="1" stopIfTrue="1">
      <formula>$A1="不要"</formula>
    </cfRule>
  </conditionalFormatting>
  <conditionalFormatting sqref="O4">
    <cfRule type="expression" dxfId="155" priority="646" stopIfTrue="1">
      <formula>$A5="○"</formula>
    </cfRule>
  </conditionalFormatting>
  <conditionalFormatting sqref="O4">
    <cfRule type="expression" dxfId="154" priority="648" stopIfTrue="1">
      <formula>$A5="不要"</formula>
    </cfRule>
  </conditionalFormatting>
  <dataValidations count="6">
    <dataValidation type="list" allowBlank="1" showInputMessage="1" showErrorMessage="1" sqref="D33:H33">
      <formula1>"確認した,"</formula1>
    </dataValidation>
    <dataValidation type="list" allowBlank="1" showInputMessage="1" showErrorMessage="1" sqref="J32:N32 I4:N4">
      <formula1>"単体,特定共同企業体"</formula1>
    </dataValidation>
    <dataValidation type="whole" imeMode="halfAlpha" allowBlank="1" showInputMessage="1" showErrorMessage="1" sqref="S29:T29">
      <formula1>1</formula1>
      <formula2>31</formula2>
    </dataValidation>
    <dataValidation type="whole" imeMode="halfAlpha" allowBlank="1" showInputMessage="1" showErrorMessage="1" sqref="O29:P29">
      <formula1>1</formula1>
      <formula2>12</formula2>
    </dataValidation>
    <dataValidation imeMode="halfAlpha" allowBlank="1" showInputMessage="1" showErrorMessage="1" sqref="I26:AG26"/>
    <dataValidation type="list" imeMode="halfAlpha" allowBlank="1" showInputMessage="1" showErrorMessage="1" sqref="K29:L29">
      <formula1>$AM$2:$AM$31</formula1>
    </dataValidation>
  </dataValidations>
  <hyperlinks>
    <hyperlink ref="O31:T31" location="シート_表紙" display="「技術資料表紙」"/>
  </hyperlinks>
  <printOptions horizontalCentered="1" verticalCentered="1"/>
  <pageMargins left="0.70866141732283472" right="0.70866141732283472" top="0.74803149606299213" bottom="0.74803149606299213" header="0.31496062992125984" footer="0.31496062992125984"/>
  <pageSetup paperSize="9" scale="98" orientation="portrait" blackAndWhite="1"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pageSetUpPr fitToPage="1"/>
  </sheetPr>
  <dimension ref="A1:R43"/>
  <sheetViews>
    <sheetView showGridLines="0" view="pageBreakPreview" topLeftCell="E1" zoomScale="70" zoomScaleNormal="55" zoomScaleSheetLayoutView="70" workbookViewId="0">
      <selection activeCell="I7" sqref="I7:J7"/>
    </sheetView>
  </sheetViews>
  <sheetFormatPr defaultColWidth="9" defaultRowHeight="13.5" x14ac:dyDescent="0.15"/>
  <cols>
    <col min="1" max="1" width="4.125" style="3" customWidth="1"/>
    <col min="2" max="2" width="12.5" style="1" customWidth="1"/>
    <col min="3" max="3" width="12.25" style="1" customWidth="1"/>
    <col min="4" max="4" width="42.5" style="1" customWidth="1"/>
    <col min="5" max="5" width="10.75" style="1" customWidth="1"/>
    <col min="6" max="6" width="12" style="3" customWidth="1"/>
    <col min="7" max="8" width="11.375" style="89" customWidth="1"/>
    <col min="9" max="10" width="10.5" style="90" customWidth="1"/>
    <col min="11" max="11" width="10.875" style="90" customWidth="1"/>
    <col min="12" max="12" width="17" style="120" customWidth="1"/>
    <col min="13" max="13" width="10.875" style="90" customWidth="1"/>
    <col min="14" max="14" width="37" style="89" customWidth="1"/>
    <col min="15" max="15" width="9" style="1"/>
    <col min="16" max="17" width="7.25" style="3" customWidth="1"/>
    <col min="18" max="18" width="15.125" style="1" customWidth="1"/>
    <col min="19" max="16384" width="9" style="1"/>
  </cols>
  <sheetData>
    <row r="1" spans="1:17" ht="24" customHeight="1" x14ac:dyDescent="0.15">
      <c r="A1" s="605" t="s">
        <v>3</v>
      </c>
      <c r="B1" s="605"/>
      <c r="C1" s="605"/>
      <c r="D1" s="605"/>
      <c r="E1" s="605"/>
      <c r="F1" s="605"/>
      <c r="G1" s="105"/>
      <c r="H1" s="105"/>
      <c r="I1" s="616" t="s">
        <v>200</v>
      </c>
      <c r="J1" s="616"/>
      <c r="K1" s="616"/>
      <c r="L1" s="616"/>
      <c r="M1" s="616"/>
      <c r="N1" s="303"/>
      <c r="P1" s="1"/>
      <c r="Q1" s="1"/>
    </row>
    <row r="2" spans="1:17" ht="30.75" customHeight="1" x14ac:dyDescent="0.15">
      <c r="A2" s="106"/>
      <c r="B2" s="107"/>
      <c r="C2" s="107"/>
      <c r="D2" s="107"/>
      <c r="E2" s="107"/>
      <c r="F2" s="107"/>
      <c r="G2" s="105"/>
      <c r="H2" s="105"/>
      <c r="I2" s="617" t="s">
        <v>271</v>
      </c>
      <c r="J2" s="617"/>
      <c r="K2" s="617"/>
      <c r="L2" s="617"/>
      <c r="M2" s="617"/>
      <c r="N2" s="1"/>
      <c r="P2" s="1"/>
    </row>
    <row r="3" spans="1:17" ht="24" customHeight="1" x14ac:dyDescent="0.15">
      <c r="A3" s="106"/>
      <c r="B3" s="108" t="s">
        <v>19</v>
      </c>
      <c r="C3" s="610" t="str">
        <f>IF(発注者入力シート!H4="","○○○○○○○工事",発注者入力シート!H4)</f>
        <v>○○○○○○○工事</v>
      </c>
      <c r="D3" s="610"/>
      <c r="E3" s="109"/>
      <c r="F3" s="108" t="s">
        <v>194</v>
      </c>
      <c r="G3" s="606" t="str">
        <f>IF(発注者入力シート!H16="","",発注者入力シート!H16)</f>
        <v>特別簡易型</v>
      </c>
      <c r="H3" s="606"/>
      <c r="I3" s="617"/>
      <c r="J3" s="617"/>
      <c r="K3" s="617"/>
      <c r="L3" s="617"/>
      <c r="M3" s="617"/>
      <c r="N3" s="1"/>
      <c r="P3" s="1"/>
    </row>
    <row r="4" spans="1:17" ht="24" customHeight="1" x14ac:dyDescent="0.15">
      <c r="A4" s="106"/>
      <c r="B4" s="110" t="s">
        <v>20</v>
      </c>
      <c r="C4" s="611" t="str">
        <f>IF(発注者入力シート!H7="","さいたま市○○区○○○地内",発注者入力シート!H7)</f>
        <v>さいたま市○○区○○○地内</v>
      </c>
      <c r="D4" s="611"/>
      <c r="E4" s="109"/>
      <c r="F4" s="108" t="s">
        <v>193</v>
      </c>
      <c r="G4" s="607" t="str">
        <f>IF(発注者入力シート!H10="","",発注者入力シート!H10)</f>
        <v/>
      </c>
      <c r="H4" s="607"/>
      <c r="I4" s="617"/>
      <c r="J4" s="617"/>
      <c r="K4" s="617"/>
      <c r="L4" s="617"/>
      <c r="M4" s="617"/>
      <c r="N4" s="1"/>
      <c r="P4" s="1"/>
    </row>
    <row r="5" spans="1:17" ht="15" customHeight="1" thickBot="1" x14ac:dyDescent="0.2">
      <c r="A5" s="106"/>
      <c r="B5" s="111"/>
      <c r="C5" s="111"/>
      <c r="D5" s="112"/>
      <c r="E5" s="113"/>
      <c r="F5" s="114"/>
      <c r="G5" s="115"/>
      <c r="H5" s="115"/>
      <c r="I5" s="121"/>
      <c r="J5" s="121"/>
      <c r="K5" s="121"/>
      <c r="L5" s="121"/>
      <c r="M5" s="121"/>
      <c r="N5" s="304"/>
      <c r="P5" s="1"/>
    </row>
    <row r="6" spans="1:17" ht="32.25" customHeight="1" x14ac:dyDescent="0.15">
      <c r="A6" s="15" t="s">
        <v>314</v>
      </c>
      <c r="B6" s="608" t="s">
        <v>1</v>
      </c>
      <c r="C6" s="609"/>
      <c r="D6" s="91" t="s">
        <v>2</v>
      </c>
      <c r="E6" s="92" t="s">
        <v>192</v>
      </c>
      <c r="F6" s="189" t="s">
        <v>315</v>
      </c>
      <c r="G6" s="190" t="s">
        <v>189</v>
      </c>
      <c r="H6" s="191" t="s">
        <v>61</v>
      </c>
      <c r="I6" s="599" t="s">
        <v>299</v>
      </c>
      <c r="J6" s="600"/>
      <c r="K6" s="122" t="s">
        <v>199</v>
      </c>
      <c r="L6" s="122" t="s">
        <v>297</v>
      </c>
      <c r="M6" s="122" t="s">
        <v>198</v>
      </c>
      <c r="N6" s="317" t="s">
        <v>298</v>
      </c>
    </row>
    <row r="7" spans="1:17" ht="28.5" customHeight="1" x14ac:dyDescent="0.15">
      <c r="A7" s="581" t="s">
        <v>21</v>
      </c>
      <c r="B7" s="601" t="s">
        <v>321</v>
      </c>
      <c r="C7" s="602"/>
      <c r="D7" s="12" t="s">
        <v>6</v>
      </c>
      <c r="E7" s="95">
        <v>2</v>
      </c>
      <c r="F7" s="184" t="s">
        <v>4</v>
      </c>
      <c r="G7" s="104" t="str">
        <f t="shared" ref="G7:G15" si="0">IF($G$3="","","◎")</f>
        <v>◎</v>
      </c>
      <c r="H7" s="197">
        <f>IF(G3="","",IF(G7="◎",E7,"－"))</f>
        <v>2</v>
      </c>
      <c r="I7" s="612" t="str">
        <f>IF(G3="","様式－３(必要時)",IF(G7="◎","様式－３(必要時)","－"))</f>
        <v>様式－３(必要時)</v>
      </c>
      <c r="J7" s="613"/>
      <c r="K7" s="250"/>
      <c r="L7" s="126" t="str">
        <f>IF(G3="","有り(必要時)",IF(G7="◎","有り(必要時)",""))</f>
        <v>有り(必要時)</v>
      </c>
      <c r="M7" s="250"/>
      <c r="N7" s="306" t="s">
        <v>262</v>
      </c>
    </row>
    <row r="8" spans="1:17" ht="39.75" customHeight="1" x14ac:dyDescent="0.15">
      <c r="A8" s="581"/>
      <c r="B8" s="601"/>
      <c r="C8" s="602"/>
      <c r="D8" s="12" t="s">
        <v>7</v>
      </c>
      <c r="E8" s="95">
        <v>1</v>
      </c>
      <c r="F8" s="184" t="s">
        <v>4</v>
      </c>
      <c r="G8" s="104" t="str">
        <f t="shared" si="0"/>
        <v>◎</v>
      </c>
      <c r="H8" s="197">
        <f>IF(G3="","",IF(G8="◎",E8,"－"))</f>
        <v>1</v>
      </c>
      <c r="I8" s="612" t="str">
        <f>IF(G3="","様式－４(必要時)",IF(G8="◎","様式－４(必要時)","－"))</f>
        <v>様式－４(必要時)</v>
      </c>
      <c r="J8" s="613"/>
      <c r="K8" s="250"/>
      <c r="L8" s="126" t="str">
        <f>IF(G3="","有り(必要時)",IF(G8="◎","有り(必要時)",""))</f>
        <v>有り(必要時)</v>
      </c>
      <c r="M8" s="250"/>
      <c r="N8" s="306" t="s">
        <v>263</v>
      </c>
    </row>
    <row r="9" spans="1:17" ht="28.5" customHeight="1" x14ac:dyDescent="0.15">
      <c r="A9" s="570"/>
      <c r="B9" s="603"/>
      <c r="C9" s="604"/>
      <c r="D9" s="13" t="s">
        <v>8</v>
      </c>
      <c r="E9" s="96">
        <v>1</v>
      </c>
      <c r="F9" s="185" t="s">
        <v>4</v>
      </c>
      <c r="G9" s="195" t="str">
        <f t="shared" si="0"/>
        <v>◎</v>
      </c>
      <c r="H9" s="196">
        <f>IF(G3="","",IF(G9="◎",E9,"－"))</f>
        <v>1</v>
      </c>
      <c r="I9" s="614" t="str">
        <f>IF(G3="","様式－５",IF(G9="◎","様式－５","－"))</f>
        <v>様式－５</v>
      </c>
      <c r="J9" s="615"/>
      <c r="K9" s="249"/>
      <c r="L9" s="125" t="str">
        <f>IF(G3="","有り",IF(G9="◎","有り",""))</f>
        <v>有り</v>
      </c>
      <c r="M9" s="249"/>
      <c r="N9" s="307" t="s">
        <v>264</v>
      </c>
    </row>
    <row r="10" spans="1:17" ht="28.5" customHeight="1" x14ac:dyDescent="0.15">
      <c r="A10" s="569" t="s">
        <v>318</v>
      </c>
      <c r="B10" s="571" t="s">
        <v>30</v>
      </c>
      <c r="C10" s="572"/>
      <c r="D10" s="11" t="s">
        <v>197</v>
      </c>
      <c r="E10" s="97">
        <v>1</v>
      </c>
      <c r="F10" s="186" t="s">
        <v>4</v>
      </c>
      <c r="G10" s="103" t="str">
        <f t="shared" si="0"/>
        <v>◎</v>
      </c>
      <c r="H10" s="192">
        <f>IF(G3="","",IF(G10="◎",E10,"－"))</f>
        <v>1</v>
      </c>
      <c r="I10" s="584" t="str">
        <f>IF(G3="","様式－６",IF(G10="◎","様式－６","－"))</f>
        <v>様式－６</v>
      </c>
      <c r="J10" s="585"/>
      <c r="K10" s="246"/>
      <c r="L10" s="123" t="str">
        <f>IF(G3="","有り",IF(G10="◎","有り",""))</f>
        <v>有り</v>
      </c>
      <c r="M10" s="246"/>
      <c r="N10" s="308" t="s">
        <v>265</v>
      </c>
    </row>
    <row r="11" spans="1:17" ht="28.5" customHeight="1" x14ac:dyDescent="0.15">
      <c r="A11" s="581"/>
      <c r="B11" s="582"/>
      <c r="C11" s="583"/>
      <c r="D11" s="12" t="s">
        <v>16</v>
      </c>
      <c r="E11" s="95">
        <v>2</v>
      </c>
      <c r="F11" s="184" t="s">
        <v>4</v>
      </c>
      <c r="G11" s="193" t="str">
        <f t="shared" si="0"/>
        <v>◎</v>
      </c>
      <c r="H11" s="194">
        <f>IF(G3="","",IF(G11="◎",E11,"－"))</f>
        <v>2</v>
      </c>
      <c r="I11" s="586" t="str">
        <f>IF(G3="","様式－７(必要時)",IF(G11="◎","様式－７(必要時)","－"))</f>
        <v>様式－７(必要時)</v>
      </c>
      <c r="J11" s="587"/>
      <c r="K11" s="248"/>
      <c r="L11" s="124" t="str">
        <f>IF(G3="","有り(必要時)",IF(G11="◎","有り(必要時)",""))</f>
        <v>有り(必要時)</v>
      </c>
      <c r="M11" s="248"/>
      <c r="N11" s="309" t="s">
        <v>266</v>
      </c>
    </row>
    <row r="12" spans="1:17" ht="28.5" customHeight="1" x14ac:dyDescent="0.15">
      <c r="A12" s="581"/>
      <c r="B12" s="582"/>
      <c r="C12" s="583"/>
      <c r="D12" s="7" t="s">
        <v>17</v>
      </c>
      <c r="E12" s="94">
        <v>2</v>
      </c>
      <c r="F12" s="187" t="s">
        <v>4</v>
      </c>
      <c r="G12" s="193" t="str">
        <f t="shared" si="0"/>
        <v>◎</v>
      </c>
      <c r="H12" s="194">
        <f>IF(G3="","",IF(G12="◎",E12,"－"))</f>
        <v>2</v>
      </c>
      <c r="I12" s="586" t="str">
        <f>IF(G3="","様式－６",IF(G12="◎","様式－６","－"))</f>
        <v>様式－６</v>
      </c>
      <c r="J12" s="587"/>
      <c r="K12" s="248"/>
      <c r="L12" s="124" t="str">
        <f>IF(G3="","有り",IF(G12="◎","有り",""))</f>
        <v>有り</v>
      </c>
      <c r="M12" s="248"/>
      <c r="N12" s="305" t="s">
        <v>267</v>
      </c>
    </row>
    <row r="13" spans="1:17" ht="42" customHeight="1" x14ac:dyDescent="0.15">
      <c r="A13" s="581"/>
      <c r="B13" s="582"/>
      <c r="C13" s="583"/>
      <c r="D13" s="330" t="s">
        <v>322</v>
      </c>
      <c r="E13" s="331">
        <v>2</v>
      </c>
      <c r="F13" s="332" t="s">
        <v>4</v>
      </c>
      <c r="G13" s="335" t="str">
        <f t="shared" si="0"/>
        <v>◎</v>
      </c>
      <c r="H13" s="196">
        <f>IF(G3="","",IF(G13="◎",E13,"－"))</f>
        <v>2</v>
      </c>
      <c r="I13" s="588" t="str">
        <f>IF(G3="","様式－６－２、様式－６－３（必要時）",IF(G13="◎","様式－６－２、様式－６－３（必要時）","－"))</f>
        <v>様式－６－２、様式－６－３（必要時）</v>
      </c>
      <c r="J13" s="589"/>
      <c r="K13" s="249"/>
      <c r="L13" s="124" t="str">
        <f>IF(G3="","有り(必要時)",IF(G13="◎","有り(必要時)",IF(G13="－","－","")))</f>
        <v>有り(必要時)</v>
      </c>
      <c r="M13" s="249"/>
      <c r="N13" s="311" t="s">
        <v>371</v>
      </c>
    </row>
    <row r="14" spans="1:17" ht="39" customHeight="1" x14ac:dyDescent="0.15">
      <c r="A14" s="569" t="s">
        <v>23</v>
      </c>
      <c r="B14" s="571" t="s">
        <v>319</v>
      </c>
      <c r="C14" s="572"/>
      <c r="D14" s="7" t="s">
        <v>9</v>
      </c>
      <c r="E14" s="94">
        <v>2</v>
      </c>
      <c r="F14" s="187" t="s">
        <v>4</v>
      </c>
      <c r="G14" s="103" t="str">
        <f t="shared" si="0"/>
        <v>◎</v>
      </c>
      <c r="H14" s="194">
        <f>IF(G3="","",IF(G14="◎",E14,"－"))</f>
        <v>2</v>
      </c>
      <c r="I14" s="586" t="str">
        <f>IF(G3="","様式－９",IF(G14="◎","様式－９","－"))</f>
        <v>様式－９</v>
      </c>
      <c r="J14" s="587"/>
      <c r="K14" s="248"/>
      <c r="L14" s="124" t="str">
        <f>IF(G3="","有り(必要時)",IF(G14="◎","有り(必要時)",""))</f>
        <v>有り(必要時)</v>
      </c>
      <c r="M14" s="248"/>
      <c r="N14" s="309" t="s">
        <v>268</v>
      </c>
    </row>
    <row r="15" spans="1:17" ht="28.5" customHeight="1" x14ac:dyDescent="0.15">
      <c r="A15" s="581"/>
      <c r="B15" s="582"/>
      <c r="C15" s="583"/>
      <c r="D15" s="12" t="s">
        <v>10</v>
      </c>
      <c r="E15" s="95">
        <v>2</v>
      </c>
      <c r="F15" s="184" t="s">
        <v>324</v>
      </c>
      <c r="G15" s="193" t="str">
        <f t="shared" si="0"/>
        <v>◎</v>
      </c>
      <c r="H15" s="194">
        <f>IF(G3="","",IF(G15="◎",E15,"－"))</f>
        <v>2</v>
      </c>
      <c r="I15" s="586" t="str">
        <f>IF(G3="","様式－１０",IF(G15="◎","様式－１０","－"))</f>
        <v>様式－１０</v>
      </c>
      <c r="J15" s="587"/>
      <c r="K15" s="248"/>
      <c r="L15" s="124" t="str">
        <f>IF(G3="","有り(必要時)",IF(G15="◎","有り(必要時)",IF(G15="－","－","")))</f>
        <v>有り(必要時)</v>
      </c>
      <c r="M15" s="248"/>
      <c r="N15" s="309" t="s">
        <v>269</v>
      </c>
    </row>
    <row r="16" spans="1:17" ht="50.25" customHeight="1" x14ac:dyDescent="0.15">
      <c r="A16" s="581"/>
      <c r="B16" s="582"/>
      <c r="C16" s="583"/>
      <c r="D16" s="12" t="s">
        <v>458</v>
      </c>
      <c r="E16" s="95">
        <v>2</v>
      </c>
      <c r="F16" s="184" t="s">
        <v>4</v>
      </c>
      <c r="G16" s="425" t="str">
        <f t="shared" ref="G16:G20" si="1">IF($G$3="","","◎")</f>
        <v>◎</v>
      </c>
      <c r="H16" s="426">
        <f>IF(G3="","",IF(G16="◎",E16,"－"))</f>
        <v>2</v>
      </c>
      <c r="I16" s="586" t="str">
        <f>IF(G4="","様式－１１",IF(G16="◎","様式－１１","－"))</f>
        <v>様式－１１</v>
      </c>
      <c r="J16" s="587"/>
      <c r="K16" s="424"/>
      <c r="L16" s="427" t="str">
        <f>IF(G4="","有り(必要時)",IF(G16="◎","有り(必要時)",IF(G16="－","－","")))</f>
        <v>有り(必要時)</v>
      </c>
      <c r="M16" s="419"/>
      <c r="N16" s="428" t="s">
        <v>459</v>
      </c>
    </row>
    <row r="17" spans="1:18" ht="28.5" customHeight="1" x14ac:dyDescent="0.15">
      <c r="A17" s="581"/>
      <c r="B17" s="582"/>
      <c r="C17" s="583"/>
      <c r="D17" s="12" t="s">
        <v>11</v>
      </c>
      <c r="E17" s="95">
        <v>2</v>
      </c>
      <c r="F17" s="184" t="s">
        <v>4</v>
      </c>
      <c r="G17" s="425" t="str">
        <f t="shared" si="1"/>
        <v>◎</v>
      </c>
      <c r="H17" s="426">
        <f>IF(G3="","",IF(G17="◎",E17,"－"))</f>
        <v>2</v>
      </c>
      <c r="I17" s="586" t="str">
        <f>IF(G5="","様式－１２",IF(G17="◎","様式－１２","－"))</f>
        <v>様式－１２</v>
      </c>
      <c r="J17" s="587"/>
      <c r="K17" s="424"/>
      <c r="L17" s="427" t="s">
        <v>424</v>
      </c>
      <c r="M17" s="248"/>
      <c r="N17" s="428" t="s">
        <v>270</v>
      </c>
    </row>
    <row r="18" spans="1:18" ht="28.5" customHeight="1" x14ac:dyDescent="0.15">
      <c r="A18" s="570"/>
      <c r="B18" s="573"/>
      <c r="C18" s="574"/>
      <c r="D18" s="423" t="s">
        <v>323</v>
      </c>
      <c r="E18" s="94">
        <v>2</v>
      </c>
      <c r="F18" s="187" t="s">
        <v>4</v>
      </c>
      <c r="G18" s="429" t="str">
        <f t="shared" si="1"/>
        <v>◎</v>
      </c>
      <c r="H18" s="430">
        <f>IF(G3="","",IF(G18="◎",E18,"－"))</f>
        <v>2</v>
      </c>
      <c r="I18" s="593" t="str">
        <f>IF(G3="","様式－１４",IF(G18="◎","様式－１４","－"))</f>
        <v>様式－１４</v>
      </c>
      <c r="J18" s="594"/>
      <c r="K18" s="249"/>
      <c r="L18" s="125" t="str">
        <f>IF(G2="","無し",IF(G18="◎","無し",IF(G18="－","－","")))</f>
        <v>無し</v>
      </c>
      <c r="M18" s="249"/>
      <c r="N18" s="355"/>
    </row>
    <row r="19" spans="1:18" ht="39.75" customHeight="1" x14ac:dyDescent="0.15">
      <c r="A19" s="16" t="s">
        <v>24</v>
      </c>
      <c r="B19" s="595" t="s">
        <v>28</v>
      </c>
      <c r="C19" s="596"/>
      <c r="D19" s="8" t="s">
        <v>31</v>
      </c>
      <c r="E19" s="99">
        <v>-6</v>
      </c>
      <c r="F19" s="188" t="s">
        <v>4</v>
      </c>
      <c r="G19" s="195" t="str">
        <f t="shared" si="1"/>
        <v>◎</v>
      </c>
      <c r="H19" s="196">
        <f>IF(G3="","",IF(G19="◎",E19,"－"))</f>
        <v>-6</v>
      </c>
      <c r="I19" s="597" t="str">
        <f>IF(G3="","無し",IF(G19="◎","無し","－"))</f>
        <v>無し</v>
      </c>
      <c r="J19" s="598"/>
      <c r="K19" s="251"/>
      <c r="L19" s="125" t="str">
        <f>IF(G3="","無し",IF(G19="◎","無し",IF(G19="－","－","")))</f>
        <v>無し</v>
      </c>
      <c r="M19" s="251"/>
      <c r="N19" s="312"/>
    </row>
    <row r="20" spans="1:18" ht="28.5" customHeight="1" x14ac:dyDescent="0.15">
      <c r="A20" s="569" t="s">
        <v>25</v>
      </c>
      <c r="B20" s="571" t="s">
        <v>29</v>
      </c>
      <c r="C20" s="572"/>
      <c r="D20" s="10" t="s">
        <v>12</v>
      </c>
      <c r="E20" s="98">
        <v>1</v>
      </c>
      <c r="F20" s="93" t="s">
        <v>4</v>
      </c>
      <c r="G20" s="193" t="str">
        <f t="shared" si="1"/>
        <v>◎</v>
      </c>
      <c r="H20" s="192">
        <f>IF(G3="","",IF(G20="◎",E20,"－"))</f>
        <v>1</v>
      </c>
      <c r="I20" s="575" t="str">
        <f>IF(G3="","様式－１５",IF(G20="◎","様式－１５","－"))</f>
        <v>様式－１５</v>
      </c>
      <c r="J20" s="576"/>
      <c r="K20" s="246"/>
      <c r="L20" s="123" t="str">
        <f>IF(G$3="","無し",IF(G20="◎","無し",IF(G20="－","－","")))</f>
        <v>無し</v>
      </c>
      <c r="M20" s="247"/>
      <c r="N20" s="310"/>
    </row>
    <row r="21" spans="1:18" ht="28.5" customHeight="1" x14ac:dyDescent="0.15">
      <c r="A21" s="570"/>
      <c r="B21" s="573"/>
      <c r="C21" s="574"/>
      <c r="D21" s="14" t="s">
        <v>13</v>
      </c>
      <c r="E21" s="96">
        <v>1</v>
      </c>
      <c r="F21" s="185" t="s">
        <v>0</v>
      </c>
      <c r="G21" s="198" t="str">
        <f>IF($G$3="","",IF(発注者入力シート!AA20="選択する","○","－"))</f>
        <v>－</v>
      </c>
      <c r="H21" s="199" t="str">
        <f>IF(G3="","",IF(G21="○",E21,"－"))</f>
        <v>－</v>
      </c>
      <c r="I21" s="579" t="str">
        <f>IF(G3="","様式－１６",IF(G21="○","様式－１６","－"))</f>
        <v>－</v>
      </c>
      <c r="J21" s="580"/>
      <c r="K21" s="252"/>
      <c r="L21" s="127" t="str">
        <f>IF(G$3="","無し",IF(G21="○","無し",IF(G21="－","－","")))</f>
        <v>－</v>
      </c>
      <c r="M21" s="253"/>
      <c r="N21" s="313"/>
    </row>
    <row r="22" spans="1:18" ht="28.5" customHeight="1" x14ac:dyDescent="0.15">
      <c r="A22" s="590" t="s">
        <v>190</v>
      </c>
      <c r="B22" s="591"/>
      <c r="C22" s="591"/>
      <c r="D22" s="592"/>
      <c r="E22" s="333" t="s">
        <v>191</v>
      </c>
      <c r="F22" s="431">
        <f>SUM(E7:E17)+SUM(E18:E18)+SUM(E20:E20)</f>
        <v>22</v>
      </c>
      <c r="G22" s="479"/>
      <c r="H22" s="286">
        <f>IF(G3="","",SUBTOTAL(109,H20:H21,H7:H18))</f>
        <v>22</v>
      </c>
      <c r="I22" s="577" t="s">
        <v>301</v>
      </c>
      <c r="J22" s="577"/>
      <c r="K22" s="577"/>
      <c r="L22" s="577"/>
      <c r="M22" s="578"/>
      <c r="N22" s="314"/>
      <c r="P22" s="2"/>
      <c r="Q22" s="2"/>
      <c r="R22" s="6"/>
    </row>
    <row r="23" spans="1:18" ht="28.5" customHeight="1" thickBot="1" x14ac:dyDescent="0.2">
      <c r="A23" s="566" t="s">
        <v>196</v>
      </c>
      <c r="B23" s="567"/>
      <c r="C23" s="567"/>
      <c r="D23" s="568"/>
      <c r="E23" s="9"/>
      <c r="F23" s="334">
        <v>20</v>
      </c>
      <c r="G23" s="480"/>
      <c r="H23" s="200">
        <v>20</v>
      </c>
      <c r="I23" s="564" t="s">
        <v>300</v>
      </c>
      <c r="J23" s="564"/>
      <c r="K23" s="564"/>
      <c r="L23" s="564"/>
      <c r="M23" s="565"/>
      <c r="N23" s="315"/>
      <c r="P23" s="1"/>
      <c r="Q23" s="1"/>
      <c r="R23" s="1" t="s">
        <v>5</v>
      </c>
    </row>
    <row r="24" spans="1:18" ht="21" customHeight="1" x14ac:dyDescent="0.15">
      <c r="B24" s="1" t="s">
        <v>14</v>
      </c>
      <c r="C24" s="4"/>
      <c r="D24" s="4"/>
      <c r="E24" s="5"/>
      <c r="F24" s="100" t="s">
        <v>195</v>
      </c>
      <c r="G24" s="101"/>
      <c r="H24" s="1"/>
      <c r="I24" s="1"/>
      <c r="J24" s="1"/>
      <c r="K24" s="1"/>
      <c r="L24" s="116"/>
      <c r="M24" s="1"/>
      <c r="N24" s="1"/>
    </row>
    <row r="25" spans="1:18" ht="21" customHeight="1" x14ac:dyDescent="0.15">
      <c r="G25" s="1"/>
      <c r="H25" s="6"/>
      <c r="I25" s="6"/>
      <c r="J25" s="1"/>
      <c r="K25" s="1"/>
      <c r="L25" s="116"/>
      <c r="M25" s="1"/>
      <c r="N25" s="1"/>
      <c r="O25" s="3"/>
      <c r="Q25" s="1"/>
    </row>
    <row r="26" spans="1:18" ht="14.25" x14ac:dyDescent="0.15">
      <c r="G26" s="1"/>
      <c r="H26" s="1"/>
      <c r="I26" s="6"/>
      <c r="J26" s="6"/>
      <c r="K26" s="6"/>
      <c r="L26" s="116"/>
      <c r="M26" s="6"/>
      <c r="N26" s="1"/>
      <c r="R26" s="102"/>
    </row>
    <row r="27" spans="1:18" ht="14.25" x14ac:dyDescent="0.15">
      <c r="G27" s="1"/>
      <c r="H27" s="1"/>
      <c r="I27" s="6"/>
      <c r="J27" s="6"/>
      <c r="K27" s="6"/>
      <c r="L27" s="116"/>
      <c r="M27" s="6"/>
      <c r="N27" s="1"/>
      <c r="R27" s="102"/>
    </row>
    <row r="28" spans="1:18" ht="14.25" x14ac:dyDescent="0.15">
      <c r="G28" s="1"/>
      <c r="H28" s="1"/>
      <c r="I28" s="6"/>
      <c r="J28" s="6"/>
      <c r="K28" s="6"/>
      <c r="L28" s="116"/>
      <c r="M28" s="6"/>
      <c r="N28" s="1"/>
      <c r="R28" s="102"/>
    </row>
    <row r="29" spans="1:18" x14ac:dyDescent="0.15">
      <c r="G29" s="1"/>
      <c r="H29" s="1"/>
      <c r="I29" s="6"/>
      <c r="J29" s="6"/>
      <c r="K29" s="6"/>
      <c r="L29" s="116"/>
      <c r="M29" s="6"/>
      <c r="N29" s="1"/>
    </row>
    <row r="30" spans="1:18" x14ac:dyDescent="0.15">
      <c r="G30" s="1"/>
      <c r="H30" s="1"/>
      <c r="I30" s="6"/>
      <c r="J30" s="6"/>
      <c r="K30" s="6"/>
      <c r="L30" s="116"/>
      <c r="M30" s="6"/>
      <c r="N30" s="1"/>
    </row>
    <row r="31" spans="1:18" x14ac:dyDescent="0.15">
      <c r="G31" s="1"/>
      <c r="H31" s="1"/>
      <c r="I31" s="6"/>
      <c r="J31" s="6"/>
      <c r="K31" s="6"/>
      <c r="L31" s="116"/>
      <c r="M31" s="6"/>
      <c r="N31" s="1"/>
    </row>
    <row r="32" spans="1:18" x14ac:dyDescent="0.15">
      <c r="G32" s="1"/>
      <c r="H32" s="1"/>
      <c r="I32" s="6"/>
      <c r="J32" s="6"/>
      <c r="K32" s="6"/>
      <c r="L32" s="116"/>
      <c r="M32" s="6"/>
      <c r="N32" s="1"/>
    </row>
    <row r="33" spans="7:14" x14ac:dyDescent="0.15">
      <c r="G33" s="83"/>
      <c r="H33" s="83"/>
      <c r="I33" s="84"/>
      <c r="J33" s="84"/>
      <c r="K33" s="84"/>
      <c r="L33" s="117"/>
      <c r="M33" s="84"/>
      <c r="N33" s="83"/>
    </row>
    <row r="34" spans="7:14" x14ac:dyDescent="0.15">
      <c r="G34" s="83"/>
      <c r="H34" s="83"/>
      <c r="I34" s="84"/>
      <c r="J34" s="84"/>
      <c r="K34" s="84"/>
      <c r="L34" s="117"/>
      <c r="M34" s="84"/>
      <c r="N34" s="83"/>
    </row>
    <row r="35" spans="7:14" x14ac:dyDescent="0.15">
      <c r="G35" s="83"/>
      <c r="H35" s="86"/>
      <c r="I35" s="84"/>
      <c r="J35" s="85"/>
      <c r="K35" s="85"/>
      <c r="L35" s="118"/>
      <c r="M35" s="85"/>
      <c r="N35" s="86"/>
    </row>
    <row r="36" spans="7:14" ht="13.5" customHeight="1" x14ac:dyDescent="0.15">
      <c r="G36" s="1"/>
      <c r="H36" s="88"/>
      <c r="I36" s="1"/>
      <c r="J36" s="85"/>
      <c r="K36" s="85"/>
      <c r="L36" s="119"/>
      <c r="M36" s="85"/>
      <c r="N36" s="316"/>
    </row>
    <row r="37" spans="7:14" x14ac:dyDescent="0.15">
      <c r="G37" s="1"/>
      <c r="H37" s="1"/>
      <c r="I37" s="1"/>
      <c r="J37" s="85"/>
      <c r="K37" s="85"/>
      <c r="L37" s="119"/>
      <c r="M37" s="85"/>
      <c r="N37" s="316"/>
    </row>
    <row r="38" spans="7:14" x14ac:dyDescent="0.15">
      <c r="G38" s="1"/>
      <c r="H38" s="83"/>
      <c r="I38" s="1"/>
      <c r="J38" s="85"/>
      <c r="K38" s="85"/>
      <c r="L38" s="119"/>
      <c r="M38" s="85"/>
      <c r="N38" s="316"/>
    </row>
    <row r="39" spans="7:14" x14ac:dyDescent="0.15">
      <c r="G39" s="1"/>
      <c r="I39" s="1"/>
      <c r="J39" s="85"/>
      <c r="K39" s="85"/>
      <c r="L39" s="119"/>
      <c r="M39" s="85"/>
      <c r="N39" s="316"/>
    </row>
    <row r="40" spans="7:14" x14ac:dyDescent="0.15">
      <c r="G40" s="1"/>
      <c r="I40" s="1"/>
      <c r="J40" s="85"/>
      <c r="K40" s="85"/>
      <c r="L40" s="119"/>
      <c r="M40" s="85"/>
      <c r="N40" s="316"/>
    </row>
    <row r="41" spans="7:14" x14ac:dyDescent="0.15">
      <c r="G41" s="1"/>
      <c r="I41" s="1"/>
      <c r="J41" s="87"/>
      <c r="K41" s="87"/>
      <c r="L41" s="118"/>
      <c r="M41" s="87"/>
      <c r="N41" s="88"/>
    </row>
    <row r="42" spans="7:14" x14ac:dyDescent="0.15">
      <c r="G42" s="1"/>
      <c r="I42" s="1"/>
      <c r="J42" s="1"/>
      <c r="K42" s="1"/>
      <c r="L42" s="116"/>
      <c r="M42" s="1"/>
      <c r="N42" s="1"/>
    </row>
    <row r="43" spans="7:14" x14ac:dyDescent="0.15">
      <c r="G43" s="83"/>
      <c r="I43" s="84"/>
      <c r="J43" s="84"/>
      <c r="K43" s="84"/>
      <c r="L43" s="117"/>
      <c r="M43" s="84"/>
      <c r="N43" s="83"/>
    </row>
  </sheetData>
  <sheetProtection sheet="1" formatCells="0" selectLockedCells="1"/>
  <customSheetViews>
    <customSheetView guid="{1C967CD3-22AF-4928-9CB8-5279C2ED784C}" scale="55" showPageBreaks="1" showGridLines="0" fitToPage="1" printArea="1" view="pageBreakPreview" topLeftCell="D1">
      <selection activeCell="M26" sqref="M26"/>
      <pageMargins left="0.70866141732283472" right="0.70866141732283472" top="0.74803149606299213" bottom="0.74803149606299213" header="0.31496062992125984" footer="0.31496062992125984"/>
      <printOptions horizontalCentered="1"/>
      <pageSetup paperSize="9" scale="46" firstPageNumber="14" orientation="portrait" useFirstPageNumber="1" r:id="rId1"/>
      <headerFooter alignWithMargins="0">
        <oddHeader>&amp;R&amp;12チェックリスト</oddHeader>
      </headerFooter>
    </customSheetView>
  </customSheetViews>
  <mergeCells count="38">
    <mergeCell ref="I6:J6"/>
    <mergeCell ref="A7:A9"/>
    <mergeCell ref="B7:C9"/>
    <mergeCell ref="A1:F1"/>
    <mergeCell ref="G3:H3"/>
    <mergeCell ref="G4:H4"/>
    <mergeCell ref="B6:C6"/>
    <mergeCell ref="C3:D3"/>
    <mergeCell ref="C4:D4"/>
    <mergeCell ref="I7:J7"/>
    <mergeCell ref="I8:J8"/>
    <mergeCell ref="I9:J9"/>
    <mergeCell ref="I1:M1"/>
    <mergeCell ref="I2:M4"/>
    <mergeCell ref="A14:A18"/>
    <mergeCell ref="B14:C18"/>
    <mergeCell ref="I14:J14"/>
    <mergeCell ref="I15:J15"/>
    <mergeCell ref="A22:D22"/>
    <mergeCell ref="I17:J17"/>
    <mergeCell ref="I18:J18"/>
    <mergeCell ref="B19:C19"/>
    <mergeCell ref="I19:J19"/>
    <mergeCell ref="I16:J16"/>
    <mergeCell ref="A10:A13"/>
    <mergeCell ref="B10:C13"/>
    <mergeCell ref="I10:J10"/>
    <mergeCell ref="I11:J11"/>
    <mergeCell ref="I12:J12"/>
    <mergeCell ref="I13:J13"/>
    <mergeCell ref="I23:M23"/>
    <mergeCell ref="A23:D23"/>
    <mergeCell ref="G22:G23"/>
    <mergeCell ref="A20:A21"/>
    <mergeCell ref="B20:C21"/>
    <mergeCell ref="I20:J20"/>
    <mergeCell ref="I22:M22"/>
    <mergeCell ref="I21:J21"/>
  </mergeCells>
  <phoneticPr fontId="2"/>
  <conditionalFormatting sqref="G7:G21">
    <cfRule type="expression" dxfId="153" priority="11" stopIfTrue="1">
      <formula>G7="◎"</formula>
    </cfRule>
    <cfRule type="expression" dxfId="152" priority="13" stopIfTrue="1">
      <formula>G7="－"</formula>
    </cfRule>
  </conditionalFormatting>
  <conditionalFormatting sqref="A6:A21">
    <cfRule type="expression" dxfId="151" priority="9" stopIfTrue="1">
      <formula>$G$3="技術提案型"</formula>
    </cfRule>
  </conditionalFormatting>
  <conditionalFormatting sqref="F6:F23">
    <cfRule type="expression" dxfId="150" priority="2" stopIfTrue="1">
      <formula>$G$3="簡易型"</formula>
    </cfRule>
  </conditionalFormatting>
  <dataValidations count="1">
    <dataValidation type="list" allowBlank="1" showInputMessage="1" showErrorMessage="1" sqref="K20:K21 K7:K18 M7:M18">
      <formula1>"○"</formula1>
    </dataValidation>
  </dataValidations>
  <hyperlinks>
    <hyperlink ref="I8:J8" location="シート_様式4" display="シート_様式4"/>
    <hyperlink ref="I9:J9" location="'様式-5'!A1" display="'様式-5'!A1"/>
    <hyperlink ref="I10:J10" location="シート_様式6" display="シート_様式6"/>
    <hyperlink ref="I11:J11" location="シート_様式7" display="シート_様式7"/>
    <hyperlink ref="I12:J12" location="シート_様式6" display="シート_様式6"/>
    <hyperlink ref="I13:J13" location="'様式-6-2'!A1" display="'様式-6-2'!A1"/>
    <hyperlink ref="I14:J14" location="シート_様式9" display="シート_様式9"/>
    <hyperlink ref="I15:J15" location="シート_様式10" display="シート_様式10"/>
    <hyperlink ref="I18:J18" location="'様式-1５'!Print_Area" display="'様式-1５'!Print_Area"/>
    <hyperlink ref="I20:J20" location="'様式-1６'!Print_Area" display="'様式-1６'!Print_Area"/>
    <hyperlink ref="I21:J21" location="'様式-17'!Print_Area" display="'様式-17'!Print_Area"/>
    <hyperlink ref="I22:M22" location="シート_表紙" display="シート_表紙"/>
    <hyperlink ref="I23:M23" location="シート_合併名称変更" display="シート_合併名称変更"/>
    <hyperlink ref="I7:J7" location="'様式-3'!A1" display="'様式-3'!A1"/>
    <hyperlink ref="I16:J16" location="'様式-１１'!Print_Area" display="'様式-１１'!Print_Area"/>
    <hyperlink ref="I17:J17" location="'様式-1２'!Print_Area" display="'様式-1２'!Print_Area"/>
  </hyperlinks>
  <printOptions horizontalCentered="1"/>
  <pageMargins left="0.70866141732283472" right="0.70866141732283472" top="0.74803149606299213" bottom="0.74803149606299213" header="0.31496062992125984" footer="0.31496062992125984"/>
  <pageSetup paperSize="9" scale="62" firstPageNumber="14" orientation="landscape" useFirstPageNumber="1" r:id="rId2"/>
  <headerFooter alignWithMargins="0">
    <oddHeader>&amp;R&amp;12チェックリスト</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499984740745262"/>
  </sheetPr>
  <dimension ref="A1:BE158"/>
  <sheetViews>
    <sheetView showGridLines="0" view="pageBreakPreview" zoomScale="70" zoomScaleNormal="85" zoomScaleSheetLayoutView="70" workbookViewId="0">
      <selection activeCell="AG6" sqref="AG6"/>
    </sheetView>
  </sheetViews>
  <sheetFormatPr defaultColWidth="2.25" defaultRowHeight="21" customHeight="1" x14ac:dyDescent="0.15"/>
  <cols>
    <col min="1" max="1" width="8.5" style="58" bestFit="1" customWidth="1"/>
    <col min="2" max="29" width="2.25" style="35" customWidth="1"/>
    <col min="30" max="30" width="1.875" style="35" customWidth="1"/>
    <col min="31" max="40" width="2.25" style="35" customWidth="1"/>
    <col min="41" max="42" width="2.125" style="35" customWidth="1"/>
    <col min="43" max="16384" width="2.25" style="35"/>
  </cols>
  <sheetData>
    <row r="1" spans="1:57" ht="21" customHeight="1" x14ac:dyDescent="0.15">
      <c r="A1" s="180" t="str">
        <f>IF(発注者入力シート!$H$16="","",IF(COUNTIF(A3:A34,"未入力")&gt;=1,"未入力あり",""))</f>
        <v>未入力あり</v>
      </c>
      <c r="B1" s="28"/>
      <c r="C1" s="22"/>
      <c r="D1" s="22"/>
      <c r="F1" s="28"/>
      <c r="G1" s="28"/>
      <c r="H1" s="28"/>
      <c r="I1" s="28"/>
      <c r="J1" s="28"/>
      <c r="K1" s="28"/>
      <c r="L1" s="28"/>
      <c r="M1" s="28"/>
      <c r="N1" s="28"/>
      <c r="O1" s="28"/>
      <c r="AN1" s="135" t="s">
        <v>34</v>
      </c>
      <c r="AO1" s="21"/>
      <c r="AP1" s="35" t="s">
        <v>242</v>
      </c>
      <c r="AZ1" s="21"/>
      <c r="BD1" s="17"/>
      <c r="BE1" s="17"/>
    </row>
    <row r="2" spans="1:57" ht="21" customHeight="1" x14ac:dyDescent="0.15">
      <c r="B2" s="29"/>
      <c r="C2" s="22"/>
      <c r="D2" s="22"/>
      <c r="E2" s="28"/>
      <c r="F2" s="28"/>
      <c r="G2" s="28"/>
      <c r="H2" s="28"/>
      <c r="I2" s="28"/>
      <c r="J2" s="28"/>
      <c r="K2" s="28"/>
      <c r="L2" s="28"/>
      <c r="M2" s="28"/>
      <c r="N2" s="28"/>
      <c r="O2" s="28"/>
      <c r="P2" s="42"/>
      <c r="Q2" s="42"/>
      <c r="R2" s="42"/>
      <c r="S2" s="42"/>
      <c r="AO2" s="21"/>
      <c r="AZ2" s="21"/>
      <c r="BD2" s="17"/>
      <c r="BE2" s="17"/>
    </row>
    <row r="3" spans="1:57" ht="21" customHeight="1" x14ac:dyDescent="0.15">
      <c r="A3" s="177" t="str">
        <f>IF(OR(AF3="",AI3="",AL3=""),"未入力","○")</f>
        <v>未入力</v>
      </c>
      <c r="B3" s="418"/>
      <c r="E3" s="23"/>
      <c r="F3" s="23"/>
      <c r="G3" s="23"/>
      <c r="H3" s="23"/>
      <c r="I3" s="23"/>
      <c r="J3" s="23"/>
      <c r="K3" s="23"/>
      <c r="L3" s="23"/>
      <c r="M3" s="23"/>
      <c r="N3" s="23"/>
      <c r="O3" s="26"/>
      <c r="Q3" s="42"/>
      <c r="R3" s="42"/>
      <c r="S3" s="42"/>
      <c r="T3" s="42"/>
      <c r="U3" s="42"/>
      <c r="AD3" s="621" t="s">
        <v>419</v>
      </c>
      <c r="AE3" s="621"/>
      <c r="AF3" s="622" t="str">
        <f>IF(事前入力シート!K29="","",事前入力シート!K29)</f>
        <v/>
      </c>
      <c r="AG3" s="623"/>
      <c r="AH3" s="47" t="s">
        <v>36</v>
      </c>
      <c r="AI3" s="628" t="str">
        <f>IF(事前入力シート!O29="","",事前入力シート!O29)</f>
        <v/>
      </c>
      <c r="AJ3" s="629"/>
      <c r="AK3" s="47" t="s">
        <v>78</v>
      </c>
      <c r="AL3" s="628" t="str">
        <f>IF(事前入力シート!S29="","",事前入力シート!S29)</f>
        <v/>
      </c>
      <c r="AM3" s="629"/>
      <c r="AN3" s="47" t="s">
        <v>79</v>
      </c>
      <c r="AP3" s="618"/>
      <c r="AQ3" s="619"/>
      <c r="AR3" s="619"/>
      <c r="AS3" s="619"/>
      <c r="AT3" s="619"/>
      <c r="AU3" s="619"/>
      <c r="AV3" s="619"/>
      <c r="AW3" s="619"/>
      <c r="AX3" s="619"/>
      <c r="AY3" s="619"/>
    </row>
    <row r="4" spans="1:57" ht="21" customHeight="1" x14ac:dyDescent="0.15">
      <c r="B4" s="418"/>
      <c r="C4" s="23"/>
      <c r="D4" s="23"/>
      <c r="E4" s="23"/>
      <c r="F4" s="23"/>
      <c r="G4" s="23"/>
      <c r="H4" s="23"/>
      <c r="I4" s="23"/>
      <c r="J4" s="23"/>
      <c r="K4" s="23"/>
      <c r="L4" s="23"/>
      <c r="M4" s="23"/>
      <c r="N4" s="23"/>
      <c r="O4" s="26"/>
      <c r="P4" s="42"/>
      <c r="Q4" s="42"/>
      <c r="R4" s="42"/>
      <c r="T4" s="42"/>
      <c r="X4" s="42"/>
      <c r="AF4" s="47"/>
      <c r="AJ4" s="47"/>
    </row>
    <row r="5" spans="1:57" ht="21" customHeight="1" x14ac:dyDescent="0.15">
      <c r="B5" s="18" t="s">
        <v>40</v>
      </c>
      <c r="O5" s="42"/>
      <c r="P5" s="42"/>
      <c r="Q5" s="42"/>
      <c r="R5" s="42"/>
      <c r="S5" s="42"/>
      <c r="T5" s="42"/>
      <c r="U5" s="42"/>
      <c r="X5" s="42"/>
    </row>
    <row r="6" spans="1:57" ht="21" customHeight="1" x14ac:dyDescent="0.15">
      <c r="A6" s="58" t="str">
        <f>IF(I6&lt;&gt;"","○","未入力")</f>
        <v>○</v>
      </c>
      <c r="B6" s="630" t="s">
        <v>153</v>
      </c>
      <c r="C6" s="630"/>
      <c r="D6" s="630"/>
      <c r="E6" s="630"/>
      <c r="F6" s="630"/>
      <c r="G6" s="630"/>
      <c r="H6" s="630"/>
      <c r="I6" s="631" t="str">
        <f>IF(発注者入力シート!$H$16="","",発注者入力シート!$C$31)</f>
        <v>清水勇人</v>
      </c>
      <c r="J6" s="631"/>
      <c r="K6" s="631"/>
      <c r="L6" s="631"/>
      <c r="M6" s="631"/>
      <c r="N6" s="631"/>
      <c r="O6" s="635" t="s">
        <v>273</v>
      </c>
      <c r="P6" s="635"/>
      <c r="AP6" s="58"/>
    </row>
    <row r="7" spans="1:57" ht="21" customHeight="1" x14ac:dyDescent="0.15">
      <c r="B7" s="417"/>
      <c r="C7" s="417"/>
      <c r="D7" s="417"/>
      <c r="E7" s="417"/>
      <c r="F7" s="417"/>
      <c r="G7" s="417"/>
      <c r="H7" s="417"/>
      <c r="I7" s="417"/>
      <c r="J7" s="417"/>
      <c r="K7" s="417"/>
      <c r="L7" s="417"/>
      <c r="M7" s="417"/>
      <c r="N7" s="417"/>
      <c r="O7" s="52"/>
      <c r="P7" s="52"/>
      <c r="Q7" s="168"/>
      <c r="R7" s="168"/>
      <c r="S7" s="168"/>
      <c r="T7" s="168"/>
      <c r="U7" s="168"/>
      <c r="V7" s="168"/>
      <c r="X7" s="42"/>
      <c r="AP7" s="58"/>
    </row>
    <row r="8" spans="1:57" ht="21" customHeight="1" x14ac:dyDescent="0.15">
      <c r="Q8" s="620" t="str">
        <f>IF(事前入力シート!I4="特定共同企業体","(入札参加者)","")</f>
        <v/>
      </c>
      <c r="R8" s="620"/>
      <c r="S8" s="620"/>
      <c r="T8" s="620"/>
      <c r="U8" s="620"/>
      <c r="V8" s="620"/>
    </row>
    <row r="9" spans="1:57" ht="30" customHeight="1" x14ac:dyDescent="0.15">
      <c r="A9" s="58" t="str">
        <f>IF(事前入力シート!I4="特定共同企業体",IF(W9&lt;&gt;"","○","未入力"),"")</f>
        <v/>
      </c>
      <c r="O9" s="52"/>
      <c r="P9" s="70"/>
      <c r="Q9" s="626" t="str">
        <f>IF(OR(事前入力シート!I4="単体",事前入力シート!I4=""),"(入札参加者)","特定共同企業体名称")</f>
        <v>(入札参加者)</v>
      </c>
      <c r="R9" s="626"/>
      <c r="S9" s="626"/>
      <c r="T9" s="626"/>
      <c r="U9" s="626"/>
      <c r="V9" s="626"/>
      <c r="W9" s="627" t="str">
        <f>IF(事前入力シート!I4="特定共同企業体",IF(事前入力シート!I12&lt;&gt;"",事前入力シート!I12,""),"")</f>
        <v/>
      </c>
      <c r="X9" s="627"/>
      <c r="Y9" s="627"/>
      <c r="Z9" s="627"/>
      <c r="AA9" s="627"/>
      <c r="AB9" s="627"/>
      <c r="AC9" s="627"/>
      <c r="AD9" s="627"/>
      <c r="AE9" s="627"/>
      <c r="AF9" s="627"/>
      <c r="AG9" s="627"/>
      <c r="AH9" s="627"/>
      <c r="AI9" s="627"/>
      <c r="AJ9" s="627"/>
      <c r="AK9" s="627"/>
      <c r="AL9" s="627"/>
    </row>
    <row r="10" spans="1:57" ht="30" customHeight="1" x14ac:dyDescent="0.15">
      <c r="A10" s="58" t="str">
        <f>IF(W10&lt;&gt;"","○","未入力")</f>
        <v>未入力</v>
      </c>
      <c r="B10" s="169"/>
      <c r="D10" s="20"/>
      <c r="E10" s="20"/>
      <c r="F10" s="20"/>
      <c r="G10" s="20"/>
      <c r="H10" s="132"/>
      <c r="O10" s="42"/>
      <c r="P10" s="42"/>
      <c r="Q10" s="620" t="str">
        <f>IF(事前入力シート!I4="特定共同企業体","(代表構成員)所在地","所在地")</f>
        <v>所在地</v>
      </c>
      <c r="R10" s="620"/>
      <c r="S10" s="620"/>
      <c r="T10" s="620"/>
      <c r="U10" s="620"/>
      <c r="V10" s="620"/>
      <c r="W10" s="624" t="str">
        <f>IF(事前入力シート!I19="","",事前入力シート!I19)</f>
        <v/>
      </c>
      <c r="X10" s="625"/>
      <c r="Y10" s="625"/>
      <c r="Z10" s="625"/>
      <c r="AA10" s="625"/>
      <c r="AB10" s="625"/>
      <c r="AC10" s="625"/>
      <c r="AD10" s="625"/>
      <c r="AE10" s="625"/>
      <c r="AF10" s="625"/>
      <c r="AG10" s="625"/>
      <c r="AH10" s="625"/>
      <c r="AI10" s="625"/>
      <c r="AJ10" s="625"/>
      <c r="AK10" s="625"/>
      <c r="AL10" s="625"/>
    </row>
    <row r="11" spans="1:57" ht="30" customHeight="1" x14ac:dyDescent="0.15">
      <c r="A11" s="58" t="str">
        <f>IF(W11&lt;&gt;"","○","未入力")</f>
        <v>未入力</v>
      </c>
      <c r="Q11" s="620" t="s">
        <v>72</v>
      </c>
      <c r="R11" s="620"/>
      <c r="S11" s="620"/>
      <c r="T11" s="620"/>
      <c r="U11" s="620"/>
      <c r="V11" s="620"/>
      <c r="W11" s="624" t="str">
        <f>IF(事前入力シート!I4="","",IF(事前入力シート!I4="単体",IF(事前入力シート!I8&lt;&gt;"",事前入力シート!I8,""),IF(事前入力シート!I14&lt;&gt;"",事前入力シート!I14,"")))</f>
        <v/>
      </c>
      <c r="X11" s="625"/>
      <c r="Y11" s="625"/>
      <c r="Z11" s="625"/>
      <c r="AA11" s="625"/>
      <c r="AB11" s="625"/>
      <c r="AC11" s="625"/>
      <c r="AD11" s="625"/>
      <c r="AE11" s="625"/>
      <c r="AF11" s="625"/>
      <c r="AG11" s="625"/>
      <c r="AH11" s="625"/>
      <c r="AI11" s="625"/>
      <c r="AJ11" s="625"/>
      <c r="AK11" s="625"/>
      <c r="AL11" s="625"/>
    </row>
    <row r="12" spans="1:57" ht="30" customHeight="1" x14ac:dyDescent="0.15">
      <c r="A12" s="58" t="str">
        <f>IF(W12&lt;&gt;"","○","未入力")</f>
        <v>未入力</v>
      </c>
      <c r="Q12" s="620" t="s">
        <v>46</v>
      </c>
      <c r="R12" s="620"/>
      <c r="S12" s="620"/>
      <c r="T12" s="620"/>
      <c r="U12" s="620"/>
      <c r="V12" s="620"/>
      <c r="W12" s="624" t="str">
        <f>IF(事前入力シート!I21="","",事前入力シート!I21)</f>
        <v/>
      </c>
      <c r="X12" s="625"/>
      <c r="Y12" s="625"/>
      <c r="Z12" s="625"/>
      <c r="AA12" s="625"/>
      <c r="AB12" s="625"/>
      <c r="AC12" s="625"/>
      <c r="AD12" s="625"/>
      <c r="AE12" s="625"/>
      <c r="AF12" s="625"/>
      <c r="AG12" s="625"/>
      <c r="AH12" s="625"/>
      <c r="AI12" s="625"/>
      <c r="AJ12" s="625"/>
      <c r="AK12" s="625"/>
      <c r="AL12" s="625"/>
    </row>
    <row r="13" spans="1:57" ht="30" customHeight="1" x14ac:dyDescent="0.15">
      <c r="A13" s="58" t="str">
        <f>IF(W13&lt;&gt;"","○","未入力")</f>
        <v>未入力</v>
      </c>
      <c r="Q13" s="620" t="s">
        <v>38</v>
      </c>
      <c r="R13" s="620"/>
      <c r="S13" s="620"/>
      <c r="T13" s="620"/>
      <c r="U13" s="620"/>
      <c r="V13" s="620"/>
      <c r="W13" s="624" t="str">
        <f>IF(事前入力シート!I20="","",事前入力シート!I20)</f>
        <v/>
      </c>
      <c r="X13" s="625"/>
      <c r="Y13" s="625"/>
      <c r="Z13" s="625"/>
      <c r="AA13" s="625"/>
      <c r="AB13" s="625"/>
      <c r="AC13" s="625"/>
      <c r="AD13" s="625"/>
      <c r="AE13" s="625"/>
      <c r="AF13" s="625"/>
      <c r="AG13" s="625"/>
      <c r="AH13" s="625"/>
      <c r="AI13" s="625"/>
      <c r="AJ13" s="634"/>
      <c r="AK13" s="634"/>
      <c r="AL13" s="634"/>
    </row>
    <row r="14" spans="1:57" ht="30" customHeight="1" x14ac:dyDescent="0.15">
      <c r="Q14" s="18" t="s">
        <v>42</v>
      </c>
      <c r="R14" s="30"/>
      <c r="S14" s="30"/>
      <c r="T14" s="30"/>
      <c r="U14" s="30"/>
      <c r="V14" s="30"/>
      <c r="W14" s="432"/>
      <c r="X14" s="433"/>
      <c r="Y14" s="432"/>
      <c r="Z14" s="432"/>
      <c r="AA14" s="432"/>
      <c r="AB14" s="432"/>
      <c r="AC14" s="432"/>
      <c r="AD14" s="432"/>
      <c r="AE14" s="432"/>
      <c r="AF14" s="432"/>
      <c r="AG14" s="432"/>
      <c r="AH14" s="432"/>
      <c r="AI14" s="432"/>
      <c r="AJ14" s="434"/>
      <c r="AK14" s="434"/>
      <c r="AL14" s="434"/>
    </row>
    <row r="15" spans="1:57" ht="30" customHeight="1" x14ac:dyDescent="0.15">
      <c r="A15" s="58" t="str">
        <f>IF(W15&lt;&gt;"","○","未入力")</f>
        <v>未入力</v>
      </c>
      <c r="Q15" s="620" t="s">
        <v>39</v>
      </c>
      <c r="R15" s="620"/>
      <c r="S15" s="620"/>
      <c r="T15" s="620"/>
      <c r="U15" s="620"/>
      <c r="V15" s="620"/>
      <c r="W15" s="624" t="str">
        <f>IF(事前入力シート!I24="","",事前入力シート!I24)</f>
        <v/>
      </c>
      <c r="X15" s="625"/>
      <c r="Y15" s="625"/>
      <c r="Z15" s="625"/>
      <c r="AA15" s="625"/>
      <c r="AB15" s="625"/>
      <c r="AC15" s="625"/>
      <c r="AD15" s="625"/>
      <c r="AE15" s="625"/>
      <c r="AF15" s="625"/>
      <c r="AG15" s="625"/>
      <c r="AH15" s="625"/>
      <c r="AI15" s="625"/>
      <c r="AJ15" s="434"/>
      <c r="AK15" s="434"/>
      <c r="AL15" s="434"/>
    </row>
    <row r="16" spans="1:57" ht="30" customHeight="1" x14ac:dyDescent="0.15">
      <c r="A16" s="58" t="str">
        <f>IF(W16&lt;&gt;"","○","未入力")</f>
        <v>未入力</v>
      </c>
      <c r="Q16" s="620" t="s">
        <v>44</v>
      </c>
      <c r="R16" s="620"/>
      <c r="S16" s="620"/>
      <c r="T16" s="620"/>
      <c r="U16" s="620"/>
      <c r="V16" s="620"/>
      <c r="W16" s="624" t="str">
        <f>IF(事前入力シート!I25="","",事前入力シート!I25)</f>
        <v/>
      </c>
      <c r="X16" s="625"/>
      <c r="Y16" s="625"/>
      <c r="Z16" s="625"/>
      <c r="AA16" s="625"/>
      <c r="AB16" s="625"/>
      <c r="AC16" s="625"/>
      <c r="AD16" s="625"/>
      <c r="AE16" s="625"/>
      <c r="AF16" s="625"/>
      <c r="AG16" s="625"/>
      <c r="AH16" s="625"/>
      <c r="AI16" s="625"/>
      <c r="AJ16" s="435"/>
      <c r="AK16" s="435"/>
      <c r="AL16" s="435"/>
    </row>
    <row r="17" spans="1:38" ht="30" customHeight="1" x14ac:dyDescent="0.15">
      <c r="A17" s="58" t="str">
        <f>IF(W17&lt;&gt;"","○","未入力")</f>
        <v>未入力</v>
      </c>
      <c r="Q17" s="620" t="s">
        <v>43</v>
      </c>
      <c r="R17" s="620"/>
      <c r="S17" s="620"/>
      <c r="T17" s="620"/>
      <c r="U17" s="620"/>
      <c r="V17" s="620"/>
      <c r="W17" s="624" t="str">
        <f>IF(事前入力シート!I26="","",事前入力シート!I26)</f>
        <v/>
      </c>
      <c r="X17" s="625"/>
      <c r="Y17" s="625"/>
      <c r="Z17" s="625"/>
      <c r="AA17" s="625"/>
      <c r="AB17" s="625"/>
      <c r="AC17" s="625"/>
      <c r="AD17" s="625"/>
      <c r="AE17" s="625"/>
      <c r="AF17" s="625"/>
      <c r="AG17" s="625"/>
      <c r="AH17" s="625"/>
      <c r="AI17" s="625"/>
      <c r="AJ17" s="436"/>
      <c r="AK17" s="436"/>
      <c r="AL17" s="437"/>
    </row>
    <row r="19" spans="1:38" ht="21" customHeight="1" x14ac:dyDescent="0.15">
      <c r="D19" s="35" t="s">
        <v>41</v>
      </c>
      <c r="G19" s="170"/>
      <c r="H19" s="170"/>
      <c r="I19" s="170"/>
      <c r="J19" s="170"/>
      <c r="K19" s="170"/>
      <c r="L19" s="170"/>
      <c r="M19" s="170"/>
      <c r="N19" s="170"/>
      <c r="O19" s="170"/>
      <c r="P19" s="170"/>
      <c r="Q19" s="170"/>
      <c r="R19" s="170"/>
      <c r="S19" s="170"/>
      <c r="T19" s="170"/>
      <c r="U19" s="170"/>
      <c r="V19" s="170"/>
      <c r="W19" s="170"/>
      <c r="X19" s="132"/>
      <c r="Y19" s="132"/>
    </row>
    <row r="20" spans="1:38" ht="21" customHeight="1" x14ac:dyDescent="0.15">
      <c r="D20" s="35" t="s">
        <v>32</v>
      </c>
    </row>
    <row r="22" spans="1:38" ht="21" customHeight="1" x14ac:dyDescent="0.15">
      <c r="T22" s="35" t="s">
        <v>33</v>
      </c>
    </row>
    <row r="24" spans="1:38" ht="21" customHeight="1" x14ac:dyDescent="0.15">
      <c r="A24" s="58" t="str">
        <f>IF(OR(J24="",J24="「発注者用 入力シート」の工事名欄を入力"),"未入力","○")</f>
        <v>未入力</v>
      </c>
      <c r="E24" s="633" t="s">
        <v>19</v>
      </c>
      <c r="F24" s="633"/>
      <c r="G24" s="633"/>
      <c r="H24" s="633"/>
      <c r="I24" s="633"/>
      <c r="J24" s="632" t="str">
        <f>IF(発注者入力シート!$H$16="","",IF(OR(発注者入力シート!H4=""),"「発注者用 入力シート」の工事名欄を入力",発注者入力シート!H4))</f>
        <v>「発注者用 入力シート」の工事名欄を入力</v>
      </c>
      <c r="K24" s="632"/>
      <c r="L24" s="632"/>
      <c r="M24" s="632"/>
      <c r="N24" s="632"/>
      <c r="O24" s="632"/>
      <c r="P24" s="632"/>
      <c r="Q24" s="632"/>
      <c r="R24" s="632"/>
      <c r="S24" s="632"/>
      <c r="T24" s="632"/>
      <c r="U24" s="632"/>
      <c r="V24" s="632"/>
      <c r="W24" s="632"/>
      <c r="X24" s="632"/>
      <c r="Y24" s="632"/>
      <c r="Z24" s="632"/>
      <c r="AA24" s="632"/>
      <c r="AB24" s="632"/>
      <c r="AC24" s="632"/>
      <c r="AD24" s="632"/>
      <c r="AE24" s="632"/>
      <c r="AF24" s="632"/>
      <c r="AG24" s="632"/>
      <c r="AH24" s="632"/>
      <c r="AI24" s="632"/>
      <c r="AJ24" s="632"/>
    </row>
    <row r="25" spans="1:38" ht="21" customHeight="1" x14ac:dyDescent="0.15">
      <c r="A25" s="58" t="str">
        <f>IF(OR(J25="",J25="「発注者用 入力シート」の工事場所欄を入力"),"未入力","○")</f>
        <v>未入力</v>
      </c>
      <c r="E25" s="633" t="s">
        <v>20</v>
      </c>
      <c r="F25" s="633"/>
      <c r="G25" s="633"/>
      <c r="H25" s="633"/>
      <c r="I25" s="633"/>
      <c r="J25" s="632" t="str">
        <f>IF(発注者入力シート!$H$16="","",IF(OR(発注者入力シート!H7=""),"「発注者用 入力シート」の工事場所欄を入力",発注者入力シート!H7))</f>
        <v>「発注者用 入力シート」の工事場所欄を入力</v>
      </c>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row>
    <row r="31" spans="1:38" ht="21" customHeight="1" x14ac:dyDescent="0.15">
      <c r="I31" s="24"/>
      <c r="J31" s="24"/>
      <c r="K31" s="24"/>
      <c r="L31" s="24"/>
      <c r="M31" s="24"/>
      <c r="N31" s="24"/>
      <c r="O31" s="24"/>
      <c r="P31" s="24"/>
      <c r="Q31" s="24"/>
      <c r="R31" s="24"/>
      <c r="S31" s="24"/>
      <c r="T31" s="24"/>
      <c r="U31" s="24"/>
      <c r="V31" s="24"/>
      <c r="W31" s="24"/>
      <c r="X31" s="132"/>
      <c r="Y31" s="132"/>
    </row>
    <row r="32" spans="1:38" ht="21" customHeight="1" x14ac:dyDescent="0.15">
      <c r="I32" s="25"/>
      <c r="J32" s="25"/>
      <c r="K32" s="25"/>
      <c r="L32" s="25"/>
      <c r="M32" s="25"/>
      <c r="N32" s="25"/>
      <c r="O32" s="25"/>
      <c r="P32" s="25"/>
      <c r="Q32" s="25"/>
      <c r="R32" s="25"/>
      <c r="S32" s="25"/>
      <c r="T32" s="25"/>
      <c r="U32" s="25"/>
      <c r="V32" s="25"/>
      <c r="W32" s="25"/>
      <c r="X32" s="132"/>
      <c r="Y32" s="132"/>
    </row>
    <row r="50" spans="1:1" ht="21" customHeight="1" x14ac:dyDescent="0.15">
      <c r="A50" s="178"/>
    </row>
    <row r="51" spans="1:1" ht="21" customHeight="1" x14ac:dyDescent="0.15">
      <c r="A51" s="178"/>
    </row>
    <row r="78" spans="1:1" ht="21" customHeight="1" x14ac:dyDescent="0.15">
      <c r="A78" s="176" t="str">
        <f>IF(COUNTIF(A81:A118,"未入力")&gt;=1,"未入力あり","")</f>
        <v>未入力あり</v>
      </c>
    </row>
    <row r="81" spans="1:1" ht="21" customHeight="1" x14ac:dyDescent="0.15">
      <c r="A81" s="177" t="str">
        <f>IF(Q81&lt;&gt;"","○","未入力")</f>
        <v>未入力</v>
      </c>
    </row>
    <row r="83" spans="1:1" ht="21" customHeight="1" x14ac:dyDescent="0.15">
      <c r="A83" s="58" t="str">
        <f>IF(AND(X83&lt;&gt;"",AB83&lt;&gt;"",AF83&lt;&gt;""),"○","未入力")</f>
        <v>未入力</v>
      </c>
    </row>
    <row r="84" spans="1:1" ht="21" customHeight="1" x14ac:dyDescent="0.15">
      <c r="A84" s="58" t="str">
        <f>IF(Q84&lt;&gt;"","○","未入力")</f>
        <v>未入力</v>
      </c>
    </row>
    <row r="86" spans="1:1" ht="21" customHeight="1" x14ac:dyDescent="0.15">
      <c r="A86" s="58" t="str">
        <f>IF(OR(Q87="○",Q88="○"),"○",IF(AND(Q86&lt;&gt;"",X86&lt;&gt;""),"○","未入力"))</f>
        <v>未入力</v>
      </c>
    </row>
    <row r="87" spans="1:1" ht="21" customHeight="1" x14ac:dyDescent="0.15">
      <c r="A87" s="58" t="str">
        <f>IF(OR(Q86="○",Q88="○"),"○",IF(Q87&lt;&gt;"","○","未入力"))</f>
        <v>未入力</v>
      </c>
    </row>
    <row r="88" spans="1:1" ht="21" customHeight="1" x14ac:dyDescent="0.15">
      <c r="A88" s="58" t="str">
        <f>IF(OR(Q86="○",Q87="○"),"○",IF(AND(Q88&lt;&gt;"",X88&lt;&gt;""),"○","未入力"))</f>
        <v>未入力</v>
      </c>
    </row>
    <row r="90" spans="1:1" ht="21" customHeight="1" x14ac:dyDescent="0.15">
      <c r="A90" s="58" t="str">
        <f>IF(U90&lt;&gt;"","○","未入力")</f>
        <v>未入力</v>
      </c>
    </row>
    <row r="92" spans="1:1" ht="21" customHeight="1" x14ac:dyDescent="0.15">
      <c r="A92" s="58" t="str">
        <f>IF(U90="経験無し","不要",IF(Q92&lt;&gt;"","○","未入力"))</f>
        <v>未入力</v>
      </c>
    </row>
    <row r="93" spans="1:1" ht="21" customHeight="1" x14ac:dyDescent="0.15">
      <c r="A93" s="58" t="str">
        <f>IF(U90="経験無し","不要",IF(Q93&lt;&gt;"","○","未入力"))</f>
        <v>未入力</v>
      </c>
    </row>
    <row r="94" spans="1:1" ht="21" customHeight="1" x14ac:dyDescent="0.15">
      <c r="A94" s="58" t="str">
        <f>IF(U90="経験無し","不要",IF(Q94&lt;&gt;"","○","未入力"))</f>
        <v>未入力</v>
      </c>
    </row>
    <row r="95" spans="1:1" ht="21" customHeight="1" x14ac:dyDescent="0.15">
      <c r="A95" s="58" t="str">
        <f>IF(U90="経験無し","不要",IF(Q95&lt;&gt;"","○","未入力"))</f>
        <v>未入力</v>
      </c>
    </row>
    <row r="96" spans="1:1" ht="21" customHeight="1" x14ac:dyDescent="0.15">
      <c r="A96" s="58" t="str">
        <f>IF(U90="経験無し","不要",IF(AND(AE96&lt;&gt;"",AH96&lt;&gt;"",AK96&lt;&gt;"",S96&lt;&gt;"",V96&lt;&gt;"",Y96&lt;&gt;""),"○","未入力"))</f>
        <v>未入力</v>
      </c>
    </row>
    <row r="97" spans="1:1" ht="21" customHeight="1" x14ac:dyDescent="0.15">
      <c r="A97" s="58" t="str">
        <f>IF(U90="経験無し","不要",IF(AND(AE97&lt;&gt;"",AH97&lt;&gt;"",AK97&lt;&gt;"",S97&lt;&gt;"",V97&lt;&gt;"",Y97&lt;&gt;""),"○","未入力"))</f>
        <v>未入力</v>
      </c>
    </row>
    <row r="98" spans="1:1" ht="21" customHeight="1" x14ac:dyDescent="0.15">
      <c r="A98" s="58" t="str">
        <f>IF(U90="経験無し","不要",IF(Q98&lt;&gt;"","○","未入力"))</f>
        <v>未入力</v>
      </c>
    </row>
    <row r="99" spans="1:1" ht="21" customHeight="1" x14ac:dyDescent="0.15">
      <c r="A99" s="58" t="str">
        <f>IF(U90="経験無し","不要",IF(Q99&lt;&gt;"","○","未入力"))</f>
        <v>未入力</v>
      </c>
    </row>
    <row r="100" spans="1:1" ht="21" customHeight="1" x14ac:dyDescent="0.15">
      <c r="A100" s="58" t="str">
        <f>IF(U90="経験無し","不要",IF(OR(F100="※工事概要は、同種工事の要件を満たすことが分かるように記入してください。(入力時にこの文章は削除してください。)",F100=""),"未入力","○"))</f>
        <v>未入力</v>
      </c>
    </row>
    <row r="108" spans="1:1" ht="21" customHeight="1" x14ac:dyDescent="0.15">
      <c r="A108" s="58" t="str">
        <f>IF(U108&lt;&gt;"","○","未入力")</f>
        <v>未入力</v>
      </c>
    </row>
    <row r="112" spans="1:1" ht="21" customHeight="1" x14ac:dyDescent="0.15">
      <c r="A112" s="58" t="e">
        <f>IF(発注者入力シート!#REF!="選択しない","不要",IF(AND(H112&lt;&gt;"",AC113&lt;&gt;"",AI112&lt;&gt;""),"○","未入力"))</f>
        <v>#REF!</v>
      </c>
    </row>
    <row r="113" spans="1:1" ht="21" customHeight="1" x14ac:dyDescent="0.15">
      <c r="A113" s="58" t="e">
        <f>IF(発注者入力シート!#REF!="選択しない","不要","")</f>
        <v>#REF!</v>
      </c>
    </row>
    <row r="114" spans="1:1" ht="21" customHeight="1" x14ac:dyDescent="0.15">
      <c r="A114" s="58" t="e">
        <f>IF(発注者入力シート!#REF!="選択しない","不要",IF(AND(H114&lt;&gt;"",AC115&lt;&gt;"",AI114&lt;&gt;""),"○","未入力"))</f>
        <v>#REF!</v>
      </c>
    </row>
    <row r="115" spans="1:1" ht="21" customHeight="1" x14ac:dyDescent="0.15">
      <c r="A115" s="58" t="e">
        <f>IF(発注者入力シート!#REF!="選択しない","不要","")</f>
        <v>#REF!</v>
      </c>
    </row>
    <row r="117" spans="1:1" ht="21" customHeight="1" x14ac:dyDescent="0.15">
      <c r="A117" s="58" t="e">
        <f>IF(発注者入力シート!#REF!="選択しない","不要",IF(Q117&lt;&gt;"","○","未入力"))</f>
        <v>#REF!</v>
      </c>
    </row>
    <row r="119" spans="1:1" ht="21" customHeight="1" x14ac:dyDescent="0.15">
      <c r="A119" s="176" t="str">
        <f>IF(COUNTIF(A122:A159,"未入力")&gt;=1,"未入力あり","")</f>
        <v>未入力あり</v>
      </c>
    </row>
    <row r="122" spans="1:1" ht="21" customHeight="1" x14ac:dyDescent="0.15">
      <c r="A122" s="177" t="str">
        <f>IF(Q122&lt;&gt;"","○","未入力")</f>
        <v>未入力</v>
      </c>
    </row>
    <row r="124" spans="1:1" ht="21" customHeight="1" x14ac:dyDescent="0.15">
      <c r="A124" s="58" t="str">
        <f>IF(AND(X124&lt;&gt;"",AB124&lt;&gt;"",AF124&lt;&gt;""),"○","未入力")</f>
        <v>未入力</v>
      </c>
    </row>
    <row r="125" spans="1:1" ht="21" customHeight="1" x14ac:dyDescent="0.15">
      <c r="A125" s="58" t="str">
        <f>IF(Q125&lt;&gt;"","○","未入力")</f>
        <v>未入力</v>
      </c>
    </row>
    <row r="127" spans="1:1" ht="21" customHeight="1" x14ac:dyDescent="0.15">
      <c r="A127" s="58" t="str">
        <f>IF(OR(Q128="○",Q129="○"),"○",IF(AND(Q127&lt;&gt;"",X127&lt;&gt;""),"○","未入力"))</f>
        <v>未入力</v>
      </c>
    </row>
    <row r="128" spans="1:1" ht="21" customHeight="1" x14ac:dyDescent="0.15">
      <c r="A128" s="58" t="str">
        <f>IF(OR(Q127="○",Q129="○"),"○",IF(Q128&lt;&gt;"","○","未入力"))</f>
        <v>未入力</v>
      </c>
    </row>
    <row r="129" spans="1:1" ht="21" customHeight="1" x14ac:dyDescent="0.15">
      <c r="A129" s="58" t="str">
        <f>IF(OR(Q127="○",Q128="○"),"○",IF(AND(Q129&lt;&gt;"",X129&lt;&gt;""),"○","未入力"))</f>
        <v>未入力</v>
      </c>
    </row>
    <row r="131" spans="1:1" ht="21" customHeight="1" x14ac:dyDescent="0.15">
      <c r="A131" s="58" t="str">
        <f>IF(U131&lt;&gt;"","○","未入力")</f>
        <v>未入力</v>
      </c>
    </row>
    <row r="133" spans="1:1" ht="21" customHeight="1" x14ac:dyDescent="0.15">
      <c r="A133" s="58" t="str">
        <f>IF(U131="経験無し","不要",IF(Q133&lt;&gt;"","○","未入力"))</f>
        <v>未入力</v>
      </c>
    </row>
    <row r="134" spans="1:1" ht="21" customHeight="1" x14ac:dyDescent="0.15">
      <c r="A134" s="58" t="str">
        <f>IF(U131="経験無し","不要",IF(Q134&lt;&gt;"","○","未入力"))</f>
        <v>未入力</v>
      </c>
    </row>
    <row r="135" spans="1:1" ht="21" customHeight="1" x14ac:dyDescent="0.15">
      <c r="A135" s="58" t="str">
        <f>IF(U131="経験無し","不要",IF(Q135&lt;&gt;"","○","未入力"))</f>
        <v>未入力</v>
      </c>
    </row>
    <row r="136" spans="1:1" ht="21" customHeight="1" x14ac:dyDescent="0.15">
      <c r="A136" s="58" t="str">
        <f>IF(U131="経験無し","不要",IF(Q136&lt;&gt;"","○","未入力"))</f>
        <v>未入力</v>
      </c>
    </row>
    <row r="137" spans="1:1" ht="21" customHeight="1" x14ac:dyDescent="0.15">
      <c r="A137" s="58" t="str">
        <f>IF(U131="経験無し","不要",IF(AND(AE137&lt;&gt;"",AH137&lt;&gt;"",AK137&lt;&gt;"",S137&lt;&gt;"",V137&lt;&gt;"",Y137&lt;&gt;""),"○","未入力"))</f>
        <v>未入力</v>
      </c>
    </row>
    <row r="138" spans="1:1" ht="21" customHeight="1" x14ac:dyDescent="0.15">
      <c r="A138" s="58" t="str">
        <f>IF(U131="経験無し","不要",IF(AND(AE138&lt;&gt;"",AH138&lt;&gt;"",AK138&lt;&gt;"",S138&lt;&gt;"",V138&lt;&gt;"",Y138&lt;&gt;""),"○","未入力"))</f>
        <v>未入力</v>
      </c>
    </row>
    <row r="139" spans="1:1" ht="21" customHeight="1" x14ac:dyDescent="0.15">
      <c r="A139" s="58" t="str">
        <f>IF(U131="経験無し","不要",IF(Q139&lt;&gt;"","○","未入力"))</f>
        <v>未入力</v>
      </c>
    </row>
    <row r="140" spans="1:1" ht="21" customHeight="1" x14ac:dyDescent="0.15">
      <c r="A140" s="58" t="str">
        <f>IF(U131="経験無し","不要",IF(Q140&lt;&gt;"","○","未入力"))</f>
        <v>未入力</v>
      </c>
    </row>
    <row r="141" spans="1:1" ht="21" customHeight="1" x14ac:dyDescent="0.15">
      <c r="A141" s="58" t="str">
        <f>IF(U131="経験無し","不要",IF(OR(F141="※工事概要は、同種工事の要件を満たすことが分かるように記入してください。(入力時にこの文章は削除してください。)",F141=""),"未入力","○"))</f>
        <v>未入力</v>
      </c>
    </row>
    <row r="149" spans="1:1" ht="21" customHeight="1" x14ac:dyDescent="0.15">
      <c r="A149" s="58" t="str">
        <f>IF(U149&lt;&gt;"","○","未入力")</f>
        <v>未入力</v>
      </c>
    </row>
    <row r="153" spans="1:1" ht="21" customHeight="1" x14ac:dyDescent="0.15">
      <c r="A153" s="58" t="e">
        <f>IF(発注者入力シート!#REF!="選択しない","不要",IF(AND(H153&lt;&gt;"",AC154&lt;&gt;"",AI153&lt;&gt;""),"○","未入力"))</f>
        <v>#REF!</v>
      </c>
    </row>
    <row r="154" spans="1:1" ht="21" customHeight="1" x14ac:dyDescent="0.15">
      <c r="A154" s="58" t="e">
        <f>IF(発注者入力シート!#REF!="選択しない","不要","")</f>
        <v>#REF!</v>
      </c>
    </row>
    <row r="155" spans="1:1" ht="21" customHeight="1" x14ac:dyDescent="0.15">
      <c r="A155" s="58" t="e">
        <f>IF(発注者入力シート!#REF!="選択しない","不要",IF(AND(H155&lt;&gt;"",AC156&lt;&gt;"",AI155&lt;&gt;""),"○","未入力"))</f>
        <v>#REF!</v>
      </c>
    </row>
    <row r="156" spans="1:1" ht="21" customHeight="1" x14ac:dyDescent="0.15">
      <c r="A156" s="58" t="e">
        <f>IF(発注者入力シート!#REF!="選択しない","不要","")</f>
        <v>#REF!</v>
      </c>
    </row>
    <row r="158" spans="1:1" ht="21" customHeight="1" x14ac:dyDescent="0.15">
      <c r="A158" s="58" t="e">
        <f>IF(発注者入力シート!#REF!="選択しない","不要",IF(Q158&lt;&gt;"","○","未入力"))</f>
        <v>#REF!</v>
      </c>
    </row>
  </sheetData>
  <sheetProtection sheet="1" selectLockedCells="1"/>
  <customSheetViews>
    <customSheetView guid="{1C967CD3-22AF-4928-9CB8-5279C2ED784C}" scale="70" showPageBreaks="1" showGridLines="0" printArea="1" view="pageBreakPreview">
      <selection activeCell="B6" sqref="B6:N6"/>
      <pageMargins left="0.7" right="0.7" top="0.75" bottom="0.75" header="0.3" footer="0.3"/>
      <pageSetup paperSize="9" orientation="portrait" r:id="rId1"/>
    </customSheetView>
  </customSheetViews>
  <mergeCells count="30">
    <mergeCell ref="B6:H6"/>
    <mergeCell ref="I6:N6"/>
    <mergeCell ref="J25:AJ25"/>
    <mergeCell ref="J24:AJ24"/>
    <mergeCell ref="E24:I24"/>
    <mergeCell ref="E25:I25"/>
    <mergeCell ref="W16:AI16"/>
    <mergeCell ref="AJ13:AL13"/>
    <mergeCell ref="O6:P6"/>
    <mergeCell ref="Q17:V17"/>
    <mergeCell ref="Q16:V16"/>
    <mergeCell ref="Q15:V15"/>
    <mergeCell ref="W10:AL10"/>
    <mergeCell ref="Q12:V12"/>
    <mergeCell ref="W12:AL12"/>
    <mergeCell ref="AP3:AY3"/>
    <mergeCell ref="Q8:V8"/>
    <mergeCell ref="AD3:AE3"/>
    <mergeCell ref="AF3:AG3"/>
    <mergeCell ref="W17:AI17"/>
    <mergeCell ref="Q9:V9"/>
    <mergeCell ref="W11:AL11"/>
    <mergeCell ref="Q11:V11"/>
    <mergeCell ref="Q10:V10"/>
    <mergeCell ref="W9:AL9"/>
    <mergeCell ref="Q13:V13"/>
    <mergeCell ref="W13:AI13"/>
    <mergeCell ref="W15:AI15"/>
    <mergeCell ref="AI3:AJ3"/>
    <mergeCell ref="AL3:AM3"/>
  </mergeCells>
  <phoneticPr fontId="2"/>
  <conditionalFormatting sqref="A1:A1048576">
    <cfRule type="expression" dxfId="149" priority="4" stopIfTrue="1">
      <formula>$A1="未入力"</formula>
    </cfRule>
  </conditionalFormatting>
  <conditionalFormatting sqref="A1:XFD34">
    <cfRule type="expression" dxfId="148" priority="2" stopIfTrue="1">
      <formula>$A1="○"</formula>
    </cfRule>
  </conditionalFormatting>
  <conditionalFormatting sqref="B1:AM1048576">
    <cfRule type="expression" dxfId="147" priority="1" stopIfTrue="1">
      <formula>$A1="不要"</formula>
    </cfRule>
  </conditionalFormatting>
  <conditionalFormatting sqref="W9:AL9">
    <cfRule type="expression" dxfId="146" priority="5" stopIfTrue="1">
      <formula>$Q$9="特定共同企業体名称"</formula>
    </cfRule>
  </conditionalFormatting>
  <dataValidations count="2">
    <dataValidation type="list" allowBlank="1" showInputMessage="1" showErrorMessage="1" sqref="O6:P7 O9">
      <formula1>"様"</formula1>
    </dataValidation>
    <dataValidation imeMode="fullAlpha" allowBlank="1" showInputMessage="1" showErrorMessage="1" sqref="AF3:AG3 AI3:AJ3 AL3:AM3"/>
  </dataValidations>
  <pageMargins left="0.70866141732283472" right="0.70866141732283472" top="0.74803149606299213" bottom="0.74803149606299213" header="0.31496062992125984" footer="0.31496062992125984"/>
  <pageSetup paperSize="9" scale="9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4" tint="-0.499984740745262"/>
  </sheetPr>
  <dimension ref="A1:BL117"/>
  <sheetViews>
    <sheetView showGridLines="0" view="pageBreakPreview" zoomScale="70" zoomScaleNormal="100" zoomScaleSheetLayoutView="70" workbookViewId="0">
      <selection activeCell="Q26" sqref="Q26:AM27"/>
    </sheetView>
  </sheetViews>
  <sheetFormatPr defaultColWidth="2.25" defaultRowHeight="21" customHeight="1" x14ac:dyDescent="0.15"/>
  <cols>
    <col min="1" max="1" width="8.5" style="58" bestFit="1" customWidth="1"/>
    <col min="2" max="2" width="2.25" style="35"/>
    <col min="3" max="3" width="3" style="35" bestFit="1" customWidth="1"/>
    <col min="4" max="16384" width="2.25" style="35"/>
  </cols>
  <sheetData>
    <row r="1" spans="1:64" ht="21" customHeight="1" x14ac:dyDescent="0.15">
      <c r="A1" s="180" t="str">
        <f>IF(発注者入力シート!$H$16="","",IF(COUNTIF(A2:A34,"未入力")&gt;=1,"未入力あり",""))</f>
        <v>未入力あり</v>
      </c>
      <c r="AN1" s="135" t="s">
        <v>278</v>
      </c>
      <c r="AO1" s="132"/>
      <c r="AP1" s="35" t="s">
        <v>277</v>
      </c>
      <c r="AZ1" s="132"/>
    </row>
    <row r="2" spans="1:64" ht="21" customHeight="1" x14ac:dyDescent="0.15">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703"/>
      <c r="AE2" s="703"/>
      <c r="AF2" s="703"/>
      <c r="AG2" s="703"/>
      <c r="AH2" s="703"/>
      <c r="AI2" s="703"/>
      <c r="AJ2" s="703"/>
      <c r="AK2" s="703"/>
      <c r="AL2" s="703"/>
      <c r="AM2" s="703"/>
      <c r="AO2" s="132"/>
      <c r="AZ2" s="132"/>
    </row>
    <row r="3" spans="1:64" ht="21" customHeight="1" x14ac:dyDescent="0.15">
      <c r="C3" s="704" t="s">
        <v>303</v>
      </c>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O3" s="132"/>
      <c r="AZ3" s="132"/>
    </row>
    <row r="4" spans="1:64" ht="21" customHeight="1" x14ac:dyDescent="0.15">
      <c r="C4" s="704"/>
      <c r="D4" s="704"/>
      <c r="E4" s="704"/>
      <c r="F4" s="704"/>
      <c r="G4" s="704"/>
      <c r="H4" s="704"/>
      <c r="I4" s="704"/>
      <c r="J4" s="704"/>
      <c r="K4" s="704"/>
      <c r="L4" s="704"/>
      <c r="M4" s="704"/>
      <c r="N4" s="704"/>
      <c r="O4" s="704"/>
      <c r="P4" s="704"/>
      <c r="Q4" s="704"/>
      <c r="R4" s="704"/>
      <c r="S4" s="704"/>
      <c r="T4" s="704"/>
      <c r="U4" s="704"/>
      <c r="V4" s="704"/>
      <c r="W4" s="704"/>
      <c r="X4" s="704"/>
      <c r="Y4" s="704"/>
      <c r="Z4" s="704"/>
      <c r="AA4" s="704"/>
      <c r="AB4" s="704"/>
      <c r="AC4" s="704"/>
      <c r="AD4" s="704"/>
      <c r="AE4" s="704"/>
      <c r="AF4" s="704"/>
      <c r="AG4" s="704"/>
      <c r="AH4" s="704"/>
      <c r="AI4" s="704"/>
      <c r="AJ4" s="704"/>
      <c r="AK4" s="704"/>
      <c r="AL4" s="704"/>
      <c r="AM4" s="704"/>
      <c r="AO4" s="132"/>
      <c r="AZ4" s="132"/>
    </row>
    <row r="5" spans="1:64" ht="21" customHeight="1" x14ac:dyDescent="0.15">
      <c r="C5" s="319"/>
      <c r="D5" s="319"/>
      <c r="E5" s="319"/>
      <c r="F5" s="319"/>
      <c r="G5" s="319"/>
      <c r="H5" s="319"/>
      <c r="I5" s="319"/>
      <c r="J5" s="319"/>
      <c r="K5" s="319"/>
      <c r="L5" s="319"/>
      <c r="M5" s="320"/>
      <c r="N5" s="320"/>
      <c r="O5" s="320"/>
      <c r="P5" s="320"/>
      <c r="Q5" s="320"/>
      <c r="R5" s="320"/>
      <c r="S5" s="320"/>
      <c r="T5" s="320"/>
      <c r="U5" s="320"/>
      <c r="V5" s="320"/>
      <c r="W5" s="320"/>
      <c r="X5" s="320"/>
      <c r="Y5" s="320"/>
      <c r="Z5" s="320"/>
      <c r="AA5" s="320"/>
      <c r="AB5" s="320"/>
      <c r="AC5" s="320"/>
      <c r="AD5" s="320"/>
      <c r="AE5" s="320"/>
      <c r="AF5" s="320"/>
      <c r="AG5" s="320"/>
      <c r="AH5" s="320"/>
      <c r="AI5" s="320"/>
      <c r="AJ5" s="320"/>
      <c r="AK5" s="320"/>
      <c r="AL5" s="320"/>
      <c r="AM5" s="320"/>
      <c r="AN5" s="47"/>
      <c r="AO5" s="132"/>
      <c r="AZ5" s="132"/>
    </row>
    <row r="6" spans="1:64" s="132" customFormat="1" ht="21" customHeight="1" thickBot="1" x14ac:dyDescent="0.2">
      <c r="A6" s="58" t="str">
        <f>IF(事前入力シート!$I$4="特定共同企業体",IF(AE6&lt;&gt;"","○","未入力"),"")</f>
        <v/>
      </c>
      <c r="AC6" s="300"/>
      <c r="AD6" s="171" t="str">
        <f>IF(事前入力シート!$I$4="特定共同企業体","代表構成員","")</f>
        <v/>
      </c>
      <c r="AE6" s="663" t="str">
        <f>IF(事前入力シート!$I$4="特定共同企業体",事前入力シート!$I$14,"")</f>
        <v/>
      </c>
      <c r="AF6" s="663"/>
      <c r="AG6" s="663"/>
      <c r="AH6" s="663"/>
      <c r="AI6" s="663"/>
      <c r="AJ6" s="663"/>
      <c r="AK6" s="663"/>
      <c r="AL6" s="663"/>
      <c r="AM6" s="663"/>
    </row>
    <row r="7" spans="1:64" ht="21" customHeight="1" x14ac:dyDescent="0.15">
      <c r="A7" s="177" t="str">
        <f>IF(OR(U7="○",U9="○"),"○",IF(AND(U9&lt;&gt;"",U9&lt;&gt;""),"○","未入力"))</f>
        <v>未入力</v>
      </c>
      <c r="C7" s="636" t="s">
        <v>283</v>
      </c>
      <c r="D7" s="637"/>
      <c r="E7" s="637"/>
      <c r="F7" s="637"/>
      <c r="G7" s="637"/>
      <c r="H7" s="637"/>
      <c r="I7" s="637"/>
      <c r="J7" s="637"/>
      <c r="K7" s="637"/>
      <c r="L7" s="637"/>
      <c r="M7" s="637"/>
      <c r="N7" s="637"/>
      <c r="O7" s="637"/>
      <c r="P7" s="637"/>
      <c r="Q7" s="637"/>
      <c r="R7" s="637"/>
      <c r="S7" s="637"/>
      <c r="T7" s="667"/>
      <c r="U7" s="705"/>
      <c r="V7" s="706"/>
      <c r="W7" s="706"/>
      <c r="X7" s="707"/>
      <c r="Y7" s="711" t="s">
        <v>279</v>
      </c>
      <c r="Z7" s="637"/>
      <c r="AA7" s="637"/>
      <c r="AB7" s="637"/>
      <c r="AC7" s="637"/>
      <c r="AD7" s="637"/>
      <c r="AE7" s="637"/>
      <c r="AF7" s="637"/>
      <c r="AG7" s="637"/>
      <c r="AH7" s="637"/>
      <c r="AI7" s="637"/>
      <c r="AJ7" s="637"/>
      <c r="AK7" s="637"/>
      <c r="AL7" s="637"/>
      <c r="AM7" s="638"/>
    </row>
    <row r="8" spans="1:64" ht="21" customHeight="1" x14ac:dyDescent="0.15">
      <c r="C8" s="668"/>
      <c r="D8" s="669"/>
      <c r="E8" s="669"/>
      <c r="F8" s="669"/>
      <c r="G8" s="669"/>
      <c r="H8" s="669"/>
      <c r="I8" s="669"/>
      <c r="J8" s="669"/>
      <c r="K8" s="669"/>
      <c r="L8" s="669"/>
      <c r="M8" s="669"/>
      <c r="N8" s="669"/>
      <c r="O8" s="669"/>
      <c r="P8" s="669"/>
      <c r="Q8" s="669"/>
      <c r="R8" s="669"/>
      <c r="S8" s="669"/>
      <c r="T8" s="670"/>
      <c r="U8" s="708"/>
      <c r="V8" s="709"/>
      <c r="W8" s="709"/>
      <c r="X8" s="710"/>
      <c r="Y8" s="680"/>
      <c r="Z8" s="681"/>
      <c r="AA8" s="681"/>
      <c r="AB8" s="681"/>
      <c r="AC8" s="681"/>
      <c r="AD8" s="681"/>
      <c r="AE8" s="681"/>
      <c r="AF8" s="681"/>
      <c r="AG8" s="681"/>
      <c r="AH8" s="681"/>
      <c r="AI8" s="681"/>
      <c r="AJ8" s="681"/>
      <c r="AK8" s="681"/>
      <c r="AL8" s="681"/>
      <c r="AM8" s="682"/>
    </row>
    <row r="9" spans="1:64" ht="21" customHeight="1" x14ac:dyDescent="0.15">
      <c r="A9" s="177" t="str">
        <f>IF(OR(U9="○",U7="○"),"○",IF(AND(U9&lt;&gt;"",U7&lt;&gt;""),"○","未入力"))</f>
        <v>未入力</v>
      </c>
      <c r="C9" s="668"/>
      <c r="D9" s="669"/>
      <c r="E9" s="669"/>
      <c r="F9" s="669"/>
      <c r="G9" s="669"/>
      <c r="H9" s="669"/>
      <c r="I9" s="669"/>
      <c r="J9" s="669"/>
      <c r="K9" s="669"/>
      <c r="L9" s="669"/>
      <c r="M9" s="669"/>
      <c r="N9" s="669"/>
      <c r="O9" s="669"/>
      <c r="P9" s="669"/>
      <c r="Q9" s="669"/>
      <c r="R9" s="669"/>
      <c r="S9" s="669"/>
      <c r="T9" s="670"/>
      <c r="U9" s="712"/>
      <c r="V9" s="713"/>
      <c r="W9" s="713"/>
      <c r="X9" s="714"/>
      <c r="Y9" s="689" t="s">
        <v>281</v>
      </c>
      <c r="Z9" s="690"/>
      <c r="AA9" s="690"/>
      <c r="AB9" s="690"/>
      <c r="AC9" s="690"/>
      <c r="AD9" s="690"/>
      <c r="AE9" s="690"/>
      <c r="AF9" s="690"/>
      <c r="AG9" s="690"/>
      <c r="AH9" s="690"/>
      <c r="AI9" s="690"/>
      <c r="AJ9" s="690"/>
      <c r="AK9" s="690"/>
      <c r="AL9" s="690"/>
      <c r="AM9" s="691"/>
    </row>
    <row r="10" spans="1:64" ht="21" customHeight="1" thickBot="1" x14ac:dyDescent="0.2">
      <c r="C10" s="668"/>
      <c r="D10" s="669"/>
      <c r="E10" s="669"/>
      <c r="F10" s="669"/>
      <c r="G10" s="669"/>
      <c r="H10" s="669"/>
      <c r="I10" s="669"/>
      <c r="J10" s="669"/>
      <c r="K10" s="669"/>
      <c r="L10" s="669"/>
      <c r="M10" s="669"/>
      <c r="N10" s="669"/>
      <c r="O10" s="669"/>
      <c r="P10" s="669"/>
      <c r="Q10" s="669"/>
      <c r="R10" s="669"/>
      <c r="S10" s="669"/>
      <c r="T10" s="670"/>
      <c r="U10" s="715"/>
      <c r="V10" s="716"/>
      <c r="W10" s="716"/>
      <c r="X10" s="717"/>
      <c r="Y10" s="692"/>
      <c r="Z10" s="640"/>
      <c r="AA10" s="640"/>
      <c r="AB10" s="640"/>
      <c r="AC10" s="640"/>
      <c r="AD10" s="640"/>
      <c r="AE10" s="640"/>
      <c r="AF10" s="640"/>
      <c r="AG10" s="640"/>
      <c r="AH10" s="640"/>
      <c r="AI10" s="640"/>
      <c r="AJ10" s="640"/>
      <c r="AK10" s="640"/>
      <c r="AL10" s="640"/>
      <c r="AM10" s="641"/>
    </row>
    <row r="11" spans="1:64" ht="21" customHeight="1" x14ac:dyDescent="0.15">
      <c r="A11" s="177" t="str">
        <f>IF(OR(U11="○",U13="○"),"○",IF(AND(U11&lt;&gt;"",U13&lt;&gt;""),"○","未入力"))</f>
        <v>未入力</v>
      </c>
      <c r="C11" s="636" t="s">
        <v>284</v>
      </c>
      <c r="D11" s="637"/>
      <c r="E11" s="637"/>
      <c r="F11" s="637"/>
      <c r="G11" s="637"/>
      <c r="H11" s="637"/>
      <c r="I11" s="637"/>
      <c r="J11" s="637"/>
      <c r="K11" s="637"/>
      <c r="L11" s="637"/>
      <c r="M11" s="637"/>
      <c r="N11" s="637"/>
      <c r="O11" s="637"/>
      <c r="P11" s="637"/>
      <c r="Q11" s="637"/>
      <c r="R11" s="637"/>
      <c r="S11" s="637"/>
      <c r="T11" s="667"/>
      <c r="U11" s="672"/>
      <c r="V11" s="673"/>
      <c r="W11" s="673"/>
      <c r="X11" s="674"/>
      <c r="Y11" s="678" t="s">
        <v>276</v>
      </c>
      <c r="Z11" s="669"/>
      <c r="AA11" s="669"/>
      <c r="AB11" s="669"/>
      <c r="AC11" s="669"/>
      <c r="AD11" s="669"/>
      <c r="AE11" s="669"/>
      <c r="AF11" s="669"/>
      <c r="AG11" s="669"/>
      <c r="AH11" s="669"/>
      <c r="AI11" s="669"/>
      <c r="AJ11" s="669"/>
      <c r="AK11" s="669"/>
      <c r="AL11" s="669"/>
      <c r="AM11" s="679"/>
    </row>
    <row r="12" spans="1:64" ht="21" customHeight="1" x14ac:dyDescent="0.15">
      <c r="C12" s="668"/>
      <c r="D12" s="669"/>
      <c r="E12" s="669"/>
      <c r="F12" s="669"/>
      <c r="G12" s="669"/>
      <c r="H12" s="669"/>
      <c r="I12" s="669"/>
      <c r="J12" s="669"/>
      <c r="K12" s="669"/>
      <c r="L12" s="669"/>
      <c r="M12" s="669"/>
      <c r="N12" s="669"/>
      <c r="O12" s="669"/>
      <c r="P12" s="669"/>
      <c r="Q12" s="669"/>
      <c r="R12" s="669"/>
      <c r="S12" s="669"/>
      <c r="T12" s="670"/>
      <c r="U12" s="675"/>
      <c r="V12" s="676"/>
      <c r="W12" s="676"/>
      <c r="X12" s="677"/>
      <c r="Y12" s="680"/>
      <c r="Z12" s="681"/>
      <c r="AA12" s="681"/>
      <c r="AB12" s="681"/>
      <c r="AC12" s="681"/>
      <c r="AD12" s="681"/>
      <c r="AE12" s="681"/>
      <c r="AF12" s="681"/>
      <c r="AG12" s="681"/>
      <c r="AH12" s="681"/>
      <c r="AI12" s="681"/>
      <c r="AJ12" s="681"/>
      <c r="AK12" s="681"/>
      <c r="AL12" s="681"/>
      <c r="AM12" s="682"/>
    </row>
    <row r="13" spans="1:64" ht="21" customHeight="1" x14ac:dyDescent="0.15">
      <c r="A13" s="58" t="str">
        <f>IF(OR(U11="○",U13="○"),"○",IF(AND(U11&lt;&gt;"",U13&lt;&gt;""),"○","未入力"))</f>
        <v>未入力</v>
      </c>
      <c r="C13" s="668"/>
      <c r="D13" s="669"/>
      <c r="E13" s="669"/>
      <c r="F13" s="669"/>
      <c r="G13" s="669"/>
      <c r="H13" s="669"/>
      <c r="I13" s="669"/>
      <c r="J13" s="669"/>
      <c r="K13" s="669"/>
      <c r="L13" s="669"/>
      <c r="M13" s="669"/>
      <c r="N13" s="669"/>
      <c r="O13" s="669"/>
      <c r="P13" s="669"/>
      <c r="Q13" s="669"/>
      <c r="R13" s="669"/>
      <c r="S13" s="669"/>
      <c r="T13" s="670"/>
      <c r="U13" s="683"/>
      <c r="V13" s="684"/>
      <c r="W13" s="684"/>
      <c r="X13" s="685"/>
      <c r="Y13" s="689" t="s">
        <v>282</v>
      </c>
      <c r="Z13" s="690"/>
      <c r="AA13" s="690"/>
      <c r="AB13" s="690"/>
      <c r="AC13" s="690"/>
      <c r="AD13" s="690"/>
      <c r="AE13" s="690"/>
      <c r="AF13" s="690"/>
      <c r="AG13" s="690"/>
      <c r="AH13" s="690"/>
      <c r="AI13" s="690"/>
      <c r="AJ13" s="690"/>
      <c r="AK13" s="690"/>
      <c r="AL13" s="690"/>
      <c r="AM13" s="691"/>
    </row>
    <row r="14" spans="1:64" ht="21" customHeight="1" thickBot="1" x14ac:dyDescent="0.2">
      <c r="C14" s="639"/>
      <c r="D14" s="640"/>
      <c r="E14" s="640"/>
      <c r="F14" s="640"/>
      <c r="G14" s="640"/>
      <c r="H14" s="640"/>
      <c r="I14" s="640"/>
      <c r="J14" s="640"/>
      <c r="K14" s="640"/>
      <c r="L14" s="640"/>
      <c r="M14" s="640"/>
      <c r="N14" s="640"/>
      <c r="O14" s="640"/>
      <c r="P14" s="640"/>
      <c r="Q14" s="640"/>
      <c r="R14" s="640"/>
      <c r="S14" s="640"/>
      <c r="T14" s="671"/>
      <c r="U14" s="686"/>
      <c r="V14" s="687"/>
      <c r="W14" s="687"/>
      <c r="X14" s="688"/>
      <c r="Y14" s="692"/>
      <c r="Z14" s="640"/>
      <c r="AA14" s="640"/>
      <c r="AB14" s="640"/>
      <c r="AC14" s="640"/>
      <c r="AD14" s="640"/>
      <c r="AE14" s="640"/>
      <c r="AF14" s="640"/>
      <c r="AG14" s="640"/>
      <c r="AH14" s="640"/>
      <c r="AI14" s="640"/>
      <c r="AJ14" s="640"/>
      <c r="AK14" s="640"/>
      <c r="AL14" s="640"/>
      <c r="AM14" s="641"/>
    </row>
    <row r="15" spans="1:64" ht="21" customHeight="1" x14ac:dyDescent="0.15">
      <c r="C15" s="318"/>
      <c r="D15" s="318"/>
      <c r="E15" s="318"/>
      <c r="F15" s="318"/>
      <c r="G15" s="318"/>
      <c r="H15" s="318"/>
      <c r="I15" s="318"/>
      <c r="J15" s="318"/>
      <c r="K15" s="318"/>
      <c r="L15" s="318"/>
      <c r="M15" s="318"/>
      <c r="N15" s="318"/>
      <c r="O15" s="318"/>
      <c r="P15" s="318"/>
      <c r="Q15" s="321"/>
      <c r="R15" s="321"/>
      <c r="S15" s="321"/>
      <c r="T15" s="321"/>
      <c r="U15" s="321"/>
      <c r="V15" s="321"/>
      <c r="W15" s="321"/>
      <c r="X15" s="321"/>
      <c r="Y15" s="321"/>
      <c r="Z15" s="321"/>
      <c r="AA15" s="321"/>
      <c r="AB15" s="321"/>
      <c r="AC15" s="321"/>
      <c r="AD15" s="321"/>
      <c r="AE15" s="321"/>
      <c r="AF15" s="321"/>
      <c r="AG15" s="321"/>
      <c r="AH15" s="321"/>
      <c r="AI15" s="321"/>
      <c r="AJ15" s="321"/>
      <c r="AK15" s="321"/>
      <c r="AL15" s="321"/>
      <c r="AM15" s="321"/>
      <c r="BL15" s="299"/>
    </row>
    <row r="16" spans="1:64" ht="21" customHeight="1" x14ac:dyDescent="0.15">
      <c r="A16" s="58" t="str">
        <f>IF(U9="○","不要",IF(AND(X16&lt;&gt;"",AB16&lt;&gt;"",AF16&lt;&gt;""),"○","未入力"))</f>
        <v>未入力</v>
      </c>
      <c r="C16" s="693" t="s">
        <v>290</v>
      </c>
      <c r="D16" s="694"/>
      <c r="E16" s="695"/>
      <c r="F16" s="559" t="s">
        <v>285</v>
      </c>
      <c r="G16" s="559"/>
      <c r="H16" s="643" t="s">
        <v>280</v>
      </c>
      <c r="I16" s="644"/>
      <c r="J16" s="644"/>
      <c r="K16" s="644"/>
      <c r="L16" s="644"/>
      <c r="M16" s="644"/>
      <c r="N16" s="644"/>
      <c r="O16" s="644"/>
      <c r="P16" s="645"/>
      <c r="Q16" s="649"/>
      <c r="R16" s="650"/>
      <c r="S16" s="650"/>
      <c r="T16" s="650"/>
      <c r="U16" s="653" t="s">
        <v>37</v>
      </c>
      <c r="V16" s="653"/>
      <c r="W16" s="653"/>
      <c r="X16" s="665"/>
      <c r="Y16" s="665"/>
      <c r="Z16" s="657" t="s">
        <v>36</v>
      </c>
      <c r="AA16" s="657"/>
      <c r="AB16" s="665"/>
      <c r="AC16" s="665"/>
      <c r="AD16" s="657" t="s">
        <v>78</v>
      </c>
      <c r="AE16" s="657"/>
      <c r="AF16" s="665"/>
      <c r="AG16" s="665"/>
      <c r="AH16" s="657" t="s">
        <v>79</v>
      </c>
      <c r="AI16" s="657"/>
      <c r="AJ16" s="661"/>
      <c r="AK16" s="661"/>
      <c r="AL16" s="661"/>
      <c r="AM16" s="662"/>
    </row>
    <row r="17" spans="1:64" ht="21" customHeight="1" x14ac:dyDescent="0.15">
      <c r="C17" s="696"/>
      <c r="D17" s="697"/>
      <c r="E17" s="698"/>
      <c r="F17" s="559"/>
      <c r="G17" s="559"/>
      <c r="H17" s="646"/>
      <c r="I17" s="647"/>
      <c r="J17" s="647"/>
      <c r="K17" s="647"/>
      <c r="L17" s="647"/>
      <c r="M17" s="647"/>
      <c r="N17" s="647"/>
      <c r="O17" s="647"/>
      <c r="P17" s="648"/>
      <c r="Q17" s="651"/>
      <c r="R17" s="652"/>
      <c r="S17" s="652"/>
      <c r="T17" s="652"/>
      <c r="U17" s="654"/>
      <c r="V17" s="654"/>
      <c r="W17" s="654"/>
      <c r="X17" s="666"/>
      <c r="Y17" s="666"/>
      <c r="Z17" s="658"/>
      <c r="AA17" s="658"/>
      <c r="AB17" s="666"/>
      <c r="AC17" s="666"/>
      <c r="AD17" s="658"/>
      <c r="AE17" s="658"/>
      <c r="AF17" s="666"/>
      <c r="AG17" s="666"/>
      <c r="AH17" s="658"/>
      <c r="AI17" s="658"/>
      <c r="AJ17" s="663"/>
      <c r="AK17" s="663"/>
      <c r="AL17" s="663"/>
      <c r="AM17" s="664"/>
    </row>
    <row r="18" spans="1:64" ht="21" customHeight="1" x14ac:dyDescent="0.15">
      <c r="A18" s="177" t="str">
        <f>IF(U9="○","不要",IF(Q18&lt;&gt;"","○","未入力"))</f>
        <v>未入力</v>
      </c>
      <c r="C18" s="696"/>
      <c r="D18" s="697"/>
      <c r="E18" s="698"/>
      <c r="F18" s="559"/>
      <c r="G18" s="559"/>
      <c r="H18" s="636" t="s">
        <v>288</v>
      </c>
      <c r="I18" s="637"/>
      <c r="J18" s="637"/>
      <c r="K18" s="637"/>
      <c r="L18" s="637"/>
      <c r="M18" s="637"/>
      <c r="N18" s="637"/>
      <c r="O18" s="637"/>
      <c r="P18" s="638"/>
      <c r="Q18" s="702"/>
      <c r="R18" s="702"/>
      <c r="S18" s="702"/>
      <c r="T18" s="702"/>
      <c r="U18" s="702"/>
      <c r="V18" s="702"/>
      <c r="W18" s="702"/>
      <c r="X18" s="702"/>
      <c r="Y18" s="702"/>
      <c r="Z18" s="702"/>
      <c r="AA18" s="702"/>
      <c r="AB18" s="702"/>
      <c r="AC18" s="702"/>
      <c r="AD18" s="702"/>
      <c r="AE18" s="702"/>
      <c r="AF18" s="702"/>
      <c r="AG18" s="702"/>
      <c r="AH18" s="702"/>
      <c r="AI18" s="702"/>
      <c r="AJ18" s="702"/>
      <c r="AK18" s="702"/>
      <c r="AL18" s="702"/>
      <c r="AM18" s="702"/>
      <c r="BL18" s="299"/>
    </row>
    <row r="19" spans="1:64" ht="21" customHeight="1" x14ac:dyDescent="0.15">
      <c r="C19" s="696"/>
      <c r="D19" s="697"/>
      <c r="E19" s="698"/>
      <c r="F19" s="559"/>
      <c r="G19" s="559"/>
      <c r="H19" s="639"/>
      <c r="I19" s="640"/>
      <c r="J19" s="640"/>
      <c r="K19" s="640"/>
      <c r="L19" s="640"/>
      <c r="M19" s="640"/>
      <c r="N19" s="640"/>
      <c r="O19" s="640"/>
      <c r="P19" s="641"/>
      <c r="Q19" s="702"/>
      <c r="R19" s="702"/>
      <c r="S19" s="702"/>
      <c r="T19" s="702"/>
      <c r="U19" s="702"/>
      <c r="V19" s="702"/>
      <c r="W19" s="702"/>
      <c r="X19" s="702"/>
      <c r="Y19" s="702"/>
      <c r="Z19" s="702"/>
      <c r="AA19" s="702"/>
      <c r="AB19" s="702"/>
      <c r="AC19" s="702"/>
      <c r="AD19" s="702"/>
      <c r="AE19" s="702"/>
      <c r="AF19" s="702"/>
      <c r="AG19" s="702"/>
      <c r="AH19" s="702"/>
      <c r="AI19" s="702"/>
      <c r="AJ19" s="702"/>
      <c r="AK19" s="702"/>
      <c r="AL19" s="702"/>
      <c r="AM19" s="702"/>
      <c r="BL19" s="299"/>
    </row>
    <row r="20" spans="1:64" ht="21" customHeight="1" x14ac:dyDescent="0.15">
      <c r="A20" s="58" t="str">
        <f>IF(U9="○","不要",IF(AND(X20&lt;&gt;"",AB20&lt;&gt;"",AF20&lt;&gt;""),"○","未入力"))</f>
        <v>未入力</v>
      </c>
      <c r="C20" s="696"/>
      <c r="D20" s="697"/>
      <c r="E20" s="698"/>
      <c r="F20" s="559" t="s">
        <v>22</v>
      </c>
      <c r="G20" s="559"/>
      <c r="H20" s="643" t="s">
        <v>280</v>
      </c>
      <c r="I20" s="644"/>
      <c r="J20" s="644"/>
      <c r="K20" s="644"/>
      <c r="L20" s="644"/>
      <c r="M20" s="644"/>
      <c r="N20" s="644"/>
      <c r="O20" s="644"/>
      <c r="P20" s="645"/>
      <c r="Q20" s="649"/>
      <c r="R20" s="650"/>
      <c r="S20" s="650"/>
      <c r="T20" s="650"/>
      <c r="U20" s="653" t="s">
        <v>37</v>
      </c>
      <c r="V20" s="653"/>
      <c r="W20" s="653"/>
      <c r="X20" s="655"/>
      <c r="Y20" s="655"/>
      <c r="Z20" s="657" t="s">
        <v>36</v>
      </c>
      <c r="AA20" s="657"/>
      <c r="AB20" s="655"/>
      <c r="AC20" s="655"/>
      <c r="AD20" s="657" t="s">
        <v>78</v>
      </c>
      <c r="AE20" s="657"/>
      <c r="AF20" s="655"/>
      <c r="AG20" s="655"/>
      <c r="AH20" s="657" t="s">
        <v>79</v>
      </c>
      <c r="AI20" s="657"/>
      <c r="AJ20" s="661"/>
      <c r="AK20" s="661"/>
      <c r="AL20" s="661"/>
      <c r="AM20" s="662"/>
    </row>
    <row r="21" spans="1:64" ht="21" customHeight="1" x14ac:dyDescent="0.15">
      <c r="C21" s="696"/>
      <c r="D21" s="697"/>
      <c r="E21" s="698"/>
      <c r="F21" s="559"/>
      <c r="G21" s="559"/>
      <c r="H21" s="646"/>
      <c r="I21" s="647"/>
      <c r="J21" s="647"/>
      <c r="K21" s="647"/>
      <c r="L21" s="647"/>
      <c r="M21" s="647"/>
      <c r="N21" s="647"/>
      <c r="O21" s="647"/>
      <c r="P21" s="648"/>
      <c r="Q21" s="651"/>
      <c r="R21" s="652"/>
      <c r="S21" s="652"/>
      <c r="T21" s="652"/>
      <c r="U21" s="654"/>
      <c r="V21" s="654"/>
      <c r="W21" s="654"/>
      <c r="X21" s="656"/>
      <c r="Y21" s="656"/>
      <c r="Z21" s="658"/>
      <c r="AA21" s="658"/>
      <c r="AB21" s="656"/>
      <c r="AC21" s="656"/>
      <c r="AD21" s="658"/>
      <c r="AE21" s="658"/>
      <c r="AF21" s="656"/>
      <c r="AG21" s="656"/>
      <c r="AH21" s="658"/>
      <c r="AI21" s="658"/>
      <c r="AJ21" s="663"/>
      <c r="AK21" s="663"/>
      <c r="AL21" s="663"/>
      <c r="AM21" s="664"/>
    </row>
    <row r="22" spans="1:64" ht="21" customHeight="1" x14ac:dyDescent="0.15">
      <c r="A22" s="177" t="str">
        <f>IF(U9="○","不要",IF(Q22&lt;&gt;"","○","未入力"))</f>
        <v>未入力</v>
      </c>
      <c r="C22" s="696"/>
      <c r="D22" s="697"/>
      <c r="E22" s="698"/>
      <c r="F22" s="559"/>
      <c r="G22" s="559"/>
      <c r="H22" s="636" t="s">
        <v>288</v>
      </c>
      <c r="I22" s="637"/>
      <c r="J22" s="637"/>
      <c r="K22" s="637"/>
      <c r="L22" s="637"/>
      <c r="M22" s="637"/>
      <c r="N22" s="637"/>
      <c r="O22" s="637"/>
      <c r="P22" s="638"/>
      <c r="Q22" s="642"/>
      <c r="R22" s="642"/>
      <c r="S22" s="642"/>
      <c r="T22" s="642"/>
      <c r="U22" s="642"/>
      <c r="V22" s="642"/>
      <c r="W22" s="642"/>
      <c r="X22" s="642"/>
      <c r="Y22" s="642"/>
      <c r="Z22" s="642"/>
      <c r="AA22" s="642"/>
      <c r="AB22" s="642"/>
      <c r="AC22" s="642"/>
      <c r="AD22" s="642"/>
      <c r="AE22" s="642"/>
      <c r="AF22" s="642"/>
      <c r="AG22" s="642"/>
      <c r="AH22" s="642"/>
      <c r="AI22" s="642"/>
      <c r="AJ22" s="642"/>
      <c r="AK22" s="642"/>
      <c r="AL22" s="642"/>
      <c r="AM22" s="642"/>
      <c r="BL22" s="299"/>
    </row>
    <row r="23" spans="1:64" ht="21" customHeight="1" x14ac:dyDescent="0.15">
      <c r="C23" s="696"/>
      <c r="D23" s="697"/>
      <c r="E23" s="698"/>
      <c r="F23" s="559"/>
      <c r="G23" s="559"/>
      <c r="H23" s="639"/>
      <c r="I23" s="640"/>
      <c r="J23" s="640"/>
      <c r="K23" s="640"/>
      <c r="L23" s="640"/>
      <c r="M23" s="640"/>
      <c r="N23" s="640"/>
      <c r="O23" s="640"/>
      <c r="P23" s="641"/>
      <c r="Q23" s="642"/>
      <c r="R23" s="642"/>
      <c r="S23" s="642"/>
      <c r="T23" s="642"/>
      <c r="U23" s="642"/>
      <c r="V23" s="642"/>
      <c r="W23" s="642"/>
      <c r="X23" s="642"/>
      <c r="Y23" s="642"/>
      <c r="Z23" s="642"/>
      <c r="AA23" s="642"/>
      <c r="AB23" s="642"/>
      <c r="AC23" s="642"/>
      <c r="AD23" s="642"/>
      <c r="AE23" s="642"/>
      <c r="AF23" s="642"/>
      <c r="AG23" s="642"/>
      <c r="AH23" s="642"/>
      <c r="AI23" s="642"/>
      <c r="AJ23" s="642"/>
      <c r="AK23" s="642"/>
      <c r="AL23" s="642"/>
      <c r="AM23" s="642"/>
      <c r="BL23" s="299"/>
    </row>
    <row r="24" spans="1:64" ht="21" customHeight="1" x14ac:dyDescent="0.15">
      <c r="A24" s="58" t="str">
        <f>IF(U9="○","不要",IF(AND(X24&lt;&gt;"",AB24&lt;&gt;"",AF24&lt;&gt;""),"○","未入力"))</f>
        <v>未入力</v>
      </c>
      <c r="C24" s="696"/>
      <c r="D24" s="697"/>
      <c r="E24" s="698"/>
      <c r="F24" s="559" t="s">
        <v>286</v>
      </c>
      <c r="G24" s="559"/>
      <c r="H24" s="643" t="s">
        <v>280</v>
      </c>
      <c r="I24" s="644"/>
      <c r="J24" s="644"/>
      <c r="K24" s="644"/>
      <c r="L24" s="644"/>
      <c r="M24" s="644"/>
      <c r="N24" s="644"/>
      <c r="O24" s="644"/>
      <c r="P24" s="645"/>
      <c r="Q24" s="649"/>
      <c r="R24" s="650"/>
      <c r="S24" s="650"/>
      <c r="T24" s="650"/>
      <c r="U24" s="653" t="s">
        <v>37</v>
      </c>
      <c r="V24" s="653"/>
      <c r="W24" s="653"/>
      <c r="X24" s="655"/>
      <c r="Y24" s="655"/>
      <c r="Z24" s="657" t="s">
        <v>36</v>
      </c>
      <c r="AA24" s="657"/>
      <c r="AB24" s="655"/>
      <c r="AC24" s="655"/>
      <c r="AD24" s="657" t="s">
        <v>78</v>
      </c>
      <c r="AE24" s="657"/>
      <c r="AF24" s="655"/>
      <c r="AG24" s="655"/>
      <c r="AH24" s="657" t="s">
        <v>79</v>
      </c>
      <c r="AI24" s="657"/>
      <c r="AJ24" s="661"/>
      <c r="AK24" s="661"/>
      <c r="AL24" s="661"/>
      <c r="AM24" s="662"/>
    </row>
    <row r="25" spans="1:64" ht="21" customHeight="1" x14ac:dyDescent="0.15">
      <c r="C25" s="696"/>
      <c r="D25" s="697"/>
      <c r="E25" s="698"/>
      <c r="F25" s="559"/>
      <c r="G25" s="559"/>
      <c r="H25" s="646"/>
      <c r="I25" s="647"/>
      <c r="J25" s="647"/>
      <c r="K25" s="647"/>
      <c r="L25" s="647"/>
      <c r="M25" s="647"/>
      <c r="N25" s="647"/>
      <c r="O25" s="647"/>
      <c r="P25" s="648"/>
      <c r="Q25" s="651"/>
      <c r="R25" s="652"/>
      <c r="S25" s="652"/>
      <c r="T25" s="652"/>
      <c r="U25" s="654"/>
      <c r="V25" s="654"/>
      <c r="W25" s="654"/>
      <c r="X25" s="656"/>
      <c r="Y25" s="656"/>
      <c r="Z25" s="658"/>
      <c r="AA25" s="658"/>
      <c r="AB25" s="656"/>
      <c r="AC25" s="656"/>
      <c r="AD25" s="658"/>
      <c r="AE25" s="658"/>
      <c r="AF25" s="656"/>
      <c r="AG25" s="656"/>
      <c r="AH25" s="658"/>
      <c r="AI25" s="658"/>
      <c r="AJ25" s="663"/>
      <c r="AK25" s="663"/>
      <c r="AL25" s="663"/>
      <c r="AM25" s="664"/>
    </row>
    <row r="26" spans="1:64" ht="21" customHeight="1" x14ac:dyDescent="0.15">
      <c r="A26" s="177" t="str">
        <f>IF(U9="○","不要",IF(Q26&lt;&gt;"","○","未入力"))</f>
        <v>未入力</v>
      </c>
      <c r="C26" s="696"/>
      <c r="D26" s="697"/>
      <c r="E26" s="698"/>
      <c r="F26" s="559"/>
      <c r="G26" s="559"/>
      <c r="H26" s="636" t="s">
        <v>288</v>
      </c>
      <c r="I26" s="637"/>
      <c r="J26" s="637"/>
      <c r="K26" s="637"/>
      <c r="L26" s="637"/>
      <c r="M26" s="637"/>
      <c r="N26" s="637"/>
      <c r="O26" s="637"/>
      <c r="P26" s="638"/>
      <c r="Q26" s="642"/>
      <c r="R26" s="642"/>
      <c r="S26" s="642"/>
      <c r="T26" s="642"/>
      <c r="U26" s="642"/>
      <c r="V26" s="642"/>
      <c r="W26" s="642"/>
      <c r="X26" s="642"/>
      <c r="Y26" s="642"/>
      <c r="Z26" s="642"/>
      <c r="AA26" s="642"/>
      <c r="AB26" s="642"/>
      <c r="AC26" s="642"/>
      <c r="AD26" s="642"/>
      <c r="AE26" s="642"/>
      <c r="AF26" s="642"/>
      <c r="AG26" s="642"/>
      <c r="AH26" s="642"/>
      <c r="AI26" s="642"/>
      <c r="AJ26" s="642"/>
      <c r="AK26" s="642"/>
      <c r="AL26" s="642"/>
      <c r="AM26" s="642"/>
      <c r="BL26" s="299"/>
    </row>
    <row r="27" spans="1:64" ht="21" customHeight="1" x14ac:dyDescent="0.15">
      <c r="C27" s="699"/>
      <c r="D27" s="700"/>
      <c r="E27" s="701"/>
      <c r="F27" s="559"/>
      <c r="G27" s="559"/>
      <c r="H27" s="639"/>
      <c r="I27" s="640"/>
      <c r="J27" s="640"/>
      <c r="K27" s="640"/>
      <c r="L27" s="640"/>
      <c r="M27" s="640"/>
      <c r="N27" s="640"/>
      <c r="O27" s="640"/>
      <c r="P27" s="641"/>
      <c r="Q27" s="642"/>
      <c r="R27" s="642"/>
      <c r="S27" s="642"/>
      <c r="T27" s="642"/>
      <c r="U27" s="642"/>
      <c r="V27" s="642"/>
      <c r="W27" s="642"/>
      <c r="X27" s="642"/>
      <c r="Y27" s="642"/>
      <c r="Z27" s="642"/>
      <c r="AA27" s="642"/>
      <c r="AB27" s="642"/>
      <c r="AC27" s="642"/>
      <c r="AD27" s="642"/>
      <c r="AE27" s="642"/>
      <c r="AF27" s="642"/>
      <c r="AG27" s="642"/>
      <c r="AH27" s="642"/>
      <c r="AI27" s="642"/>
      <c r="AJ27" s="642"/>
      <c r="AK27" s="642"/>
      <c r="AL27" s="642"/>
      <c r="AM27" s="642"/>
      <c r="BL27" s="299"/>
    </row>
    <row r="28" spans="1:64" ht="21" customHeight="1" x14ac:dyDescent="0.15">
      <c r="C28" s="318"/>
      <c r="D28" s="318"/>
      <c r="E28" s="318"/>
      <c r="F28" s="318"/>
      <c r="G28" s="318"/>
      <c r="H28" s="318"/>
      <c r="I28" s="318"/>
      <c r="J28" s="318"/>
      <c r="K28" s="318"/>
      <c r="L28" s="318"/>
      <c r="M28" s="318"/>
      <c r="N28" s="318"/>
      <c r="O28" s="318"/>
      <c r="P28" s="318"/>
      <c r="Q28" s="321"/>
      <c r="R28" s="321"/>
      <c r="S28" s="321"/>
      <c r="T28" s="321"/>
      <c r="U28" s="321"/>
      <c r="V28" s="321"/>
      <c r="W28" s="321"/>
      <c r="X28" s="321"/>
      <c r="Y28" s="321"/>
      <c r="Z28" s="321"/>
      <c r="AA28" s="321"/>
      <c r="AB28" s="321"/>
      <c r="AC28" s="321"/>
      <c r="AD28" s="321"/>
      <c r="AE28" s="321"/>
      <c r="AF28" s="321"/>
      <c r="AG28" s="321"/>
      <c r="AH28" s="321"/>
      <c r="AI28" s="321"/>
      <c r="AJ28" s="321"/>
      <c r="AK28" s="321"/>
      <c r="AL28" s="321"/>
      <c r="AM28" s="321"/>
      <c r="BL28" s="299"/>
    </row>
    <row r="29" spans="1:64" ht="21" customHeight="1" x14ac:dyDescent="0.15">
      <c r="A29" s="58" t="str">
        <f>IF(U13="○","不要",IF(AND(X29&lt;&gt;"",AB29&lt;&gt;"",AF29&lt;&gt;""),"○","未入力"))</f>
        <v>未入力</v>
      </c>
      <c r="C29" s="693" t="s">
        <v>272</v>
      </c>
      <c r="D29" s="694"/>
      <c r="E29" s="695"/>
      <c r="F29" s="643" t="s">
        <v>280</v>
      </c>
      <c r="G29" s="644"/>
      <c r="H29" s="644"/>
      <c r="I29" s="644"/>
      <c r="J29" s="644"/>
      <c r="K29" s="644"/>
      <c r="L29" s="644"/>
      <c r="M29" s="644"/>
      <c r="N29" s="644"/>
      <c r="O29" s="644"/>
      <c r="P29" s="645"/>
      <c r="Q29" s="649"/>
      <c r="R29" s="650"/>
      <c r="S29" s="650"/>
      <c r="T29" s="650"/>
      <c r="U29" s="653" t="s">
        <v>423</v>
      </c>
      <c r="V29" s="653"/>
      <c r="W29" s="653"/>
      <c r="X29" s="665"/>
      <c r="Y29" s="665"/>
      <c r="Z29" s="657" t="s">
        <v>36</v>
      </c>
      <c r="AA29" s="657"/>
      <c r="AB29" s="665"/>
      <c r="AC29" s="665"/>
      <c r="AD29" s="657" t="s">
        <v>78</v>
      </c>
      <c r="AE29" s="657"/>
      <c r="AF29" s="665"/>
      <c r="AG29" s="665"/>
      <c r="AH29" s="657" t="s">
        <v>79</v>
      </c>
      <c r="AI29" s="657"/>
      <c r="AJ29" s="661"/>
      <c r="AK29" s="661"/>
      <c r="AL29" s="661"/>
      <c r="AM29" s="662"/>
    </row>
    <row r="30" spans="1:64" ht="21" customHeight="1" x14ac:dyDescent="0.15">
      <c r="C30" s="696"/>
      <c r="D30" s="697"/>
      <c r="E30" s="698"/>
      <c r="F30" s="646"/>
      <c r="G30" s="647"/>
      <c r="H30" s="647"/>
      <c r="I30" s="647"/>
      <c r="J30" s="647"/>
      <c r="K30" s="647"/>
      <c r="L30" s="647"/>
      <c r="M30" s="647"/>
      <c r="N30" s="647"/>
      <c r="O30" s="647"/>
      <c r="P30" s="648"/>
      <c r="Q30" s="651"/>
      <c r="R30" s="652"/>
      <c r="S30" s="652"/>
      <c r="T30" s="652"/>
      <c r="U30" s="654"/>
      <c r="V30" s="654"/>
      <c r="W30" s="654"/>
      <c r="X30" s="666"/>
      <c r="Y30" s="666"/>
      <c r="Z30" s="658"/>
      <c r="AA30" s="658"/>
      <c r="AB30" s="666"/>
      <c r="AC30" s="666"/>
      <c r="AD30" s="658"/>
      <c r="AE30" s="658"/>
      <c r="AF30" s="666"/>
      <c r="AG30" s="666"/>
      <c r="AH30" s="658"/>
      <c r="AI30" s="658"/>
      <c r="AJ30" s="663"/>
      <c r="AK30" s="663"/>
      <c r="AL30" s="663"/>
      <c r="AM30" s="664"/>
    </row>
    <row r="31" spans="1:64" ht="21" customHeight="1" x14ac:dyDescent="0.15">
      <c r="A31" s="177" t="str">
        <f>IF(U13="○","不要",IF(Q31&lt;&gt;"","○","未入力"))</f>
        <v>未入力</v>
      </c>
      <c r="C31" s="696"/>
      <c r="D31" s="697"/>
      <c r="E31" s="698"/>
      <c r="F31" s="636" t="s">
        <v>287</v>
      </c>
      <c r="G31" s="637"/>
      <c r="H31" s="637"/>
      <c r="I31" s="637"/>
      <c r="J31" s="637"/>
      <c r="K31" s="637"/>
      <c r="L31" s="637"/>
      <c r="M31" s="637"/>
      <c r="N31" s="637"/>
      <c r="O31" s="637"/>
      <c r="P31" s="638"/>
      <c r="Q31" s="702"/>
      <c r="R31" s="702"/>
      <c r="S31" s="702"/>
      <c r="T31" s="702"/>
      <c r="U31" s="702"/>
      <c r="V31" s="702"/>
      <c r="W31" s="702"/>
      <c r="X31" s="702"/>
      <c r="Y31" s="702"/>
      <c r="Z31" s="702"/>
      <c r="AA31" s="702"/>
      <c r="AB31" s="702"/>
      <c r="AC31" s="702"/>
      <c r="AD31" s="702"/>
      <c r="AE31" s="702"/>
      <c r="AF31" s="702"/>
      <c r="AG31" s="702"/>
      <c r="AH31" s="702"/>
      <c r="AI31" s="702"/>
      <c r="AJ31" s="702"/>
      <c r="AK31" s="702"/>
      <c r="AL31" s="702"/>
      <c r="AM31" s="702"/>
      <c r="BL31" s="299"/>
    </row>
    <row r="32" spans="1:64" ht="21" customHeight="1" x14ac:dyDescent="0.15">
      <c r="C32" s="699"/>
      <c r="D32" s="700"/>
      <c r="E32" s="701"/>
      <c r="F32" s="639"/>
      <c r="G32" s="640"/>
      <c r="H32" s="640"/>
      <c r="I32" s="640"/>
      <c r="J32" s="640"/>
      <c r="K32" s="640"/>
      <c r="L32" s="640"/>
      <c r="M32" s="640"/>
      <c r="N32" s="640"/>
      <c r="O32" s="640"/>
      <c r="P32" s="641"/>
      <c r="Q32" s="702"/>
      <c r="R32" s="702"/>
      <c r="S32" s="702"/>
      <c r="T32" s="702"/>
      <c r="U32" s="702"/>
      <c r="V32" s="702"/>
      <c r="W32" s="702"/>
      <c r="X32" s="702"/>
      <c r="Y32" s="702"/>
      <c r="Z32" s="702"/>
      <c r="AA32" s="702"/>
      <c r="AB32" s="702"/>
      <c r="AC32" s="702"/>
      <c r="AD32" s="702"/>
      <c r="AE32" s="702"/>
      <c r="AF32" s="702"/>
      <c r="AG32" s="702"/>
      <c r="AH32" s="702"/>
      <c r="AI32" s="702"/>
      <c r="AJ32" s="702"/>
      <c r="AK32" s="702"/>
      <c r="AL32" s="702"/>
      <c r="AM32" s="702"/>
      <c r="BL32" s="299"/>
    </row>
    <row r="33" spans="1:52" ht="6" customHeight="1" x14ac:dyDescent="0.15">
      <c r="C33" s="137"/>
      <c r="D33" s="137"/>
      <c r="E33" s="137"/>
      <c r="F33" s="137"/>
      <c r="G33" s="137"/>
      <c r="H33" s="137"/>
      <c r="I33" s="137"/>
      <c r="J33" s="137"/>
      <c r="K33" s="137"/>
      <c r="L33" s="137"/>
      <c r="M33" s="137"/>
      <c r="N33" s="137"/>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row>
    <row r="34" spans="1:52" ht="13.5" x14ac:dyDescent="0.15">
      <c r="C34" s="659" t="s">
        <v>168</v>
      </c>
      <c r="D34" s="659"/>
      <c r="E34" s="660" t="s">
        <v>289</v>
      </c>
      <c r="F34" s="660"/>
      <c r="G34" s="660"/>
      <c r="H34" s="660"/>
      <c r="I34" s="660"/>
      <c r="J34" s="660"/>
      <c r="K34" s="660"/>
      <c r="L34" s="660"/>
      <c r="M34" s="660"/>
      <c r="N34" s="660"/>
      <c r="O34" s="660"/>
      <c r="P34" s="660"/>
      <c r="Q34" s="660"/>
      <c r="R34" s="660"/>
      <c r="S34" s="660"/>
      <c r="T34" s="660"/>
      <c r="U34" s="660"/>
      <c r="V34" s="660"/>
      <c r="W34" s="660"/>
      <c r="X34" s="660"/>
      <c r="Y34" s="660"/>
      <c r="Z34" s="660"/>
      <c r="AA34" s="660"/>
      <c r="AB34" s="660"/>
      <c r="AC34" s="660"/>
      <c r="AD34" s="660"/>
      <c r="AE34" s="660"/>
      <c r="AF34" s="660"/>
      <c r="AG34" s="660"/>
      <c r="AH34" s="660"/>
      <c r="AI34" s="660"/>
      <c r="AJ34" s="660"/>
      <c r="AK34" s="660"/>
      <c r="AL34" s="660"/>
      <c r="AM34" s="660"/>
      <c r="AN34" s="138"/>
    </row>
    <row r="35" spans="1:52" ht="21" customHeight="1" x14ac:dyDescent="0.15">
      <c r="A35" s="180"/>
      <c r="AN35" s="135"/>
      <c r="AO35" s="132"/>
      <c r="AZ35" s="132"/>
    </row>
    <row r="36" spans="1:52" ht="21" customHeight="1" x14ac:dyDescent="0.15">
      <c r="C36" s="703"/>
      <c r="D36" s="703"/>
      <c r="E36" s="703"/>
      <c r="F36" s="703"/>
      <c r="G36" s="703"/>
      <c r="H36" s="703"/>
      <c r="I36" s="703"/>
      <c r="J36" s="703"/>
      <c r="K36" s="703"/>
      <c r="L36" s="703"/>
      <c r="M36" s="703"/>
      <c r="N36" s="703"/>
      <c r="O36" s="703"/>
      <c r="P36" s="703"/>
      <c r="Q36" s="703"/>
      <c r="R36" s="703"/>
      <c r="S36" s="703"/>
      <c r="T36" s="703"/>
      <c r="U36" s="703"/>
      <c r="V36" s="703"/>
      <c r="W36" s="703"/>
      <c r="X36" s="703"/>
      <c r="Y36" s="703"/>
      <c r="Z36" s="703"/>
      <c r="AA36" s="703"/>
      <c r="AB36" s="703"/>
      <c r="AC36" s="703"/>
      <c r="AD36" s="703"/>
      <c r="AE36" s="703"/>
      <c r="AF36" s="703"/>
      <c r="AG36" s="703"/>
      <c r="AH36" s="703"/>
      <c r="AI36" s="703"/>
      <c r="AJ36" s="703"/>
      <c r="AK36" s="703"/>
      <c r="AL36" s="703"/>
      <c r="AM36" s="703"/>
      <c r="AO36" s="132"/>
      <c r="AZ36" s="132"/>
    </row>
    <row r="37" spans="1:52" ht="21" customHeight="1" x14ac:dyDescent="0.15">
      <c r="C37" s="704"/>
      <c r="D37" s="704"/>
      <c r="E37" s="704"/>
      <c r="F37" s="704"/>
      <c r="G37" s="704"/>
      <c r="H37" s="704"/>
      <c r="I37" s="704"/>
      <c r="J37" s="704"/>
      <c r="K37" s="704"/>
      <c r="L37" s="704"/>
      <c r="M37" s="704"/>
      <c r="N37" s="704"/>
      <c r="O37" s="704"/>
      <c r="P37" s="704"/>
      <c r="Q37" s="704"/>
      <c r="R37" s="704"/>
      <c r="S37" s="704"/>
      <c r="T37" s="704"/>
      <c r="U37" s="704"/>
      <c r="V37" s="704"/>
      <c r="W37" s="704"/>
      <c r="X37" s="704"/>
      <c r="Y37" s="704"/>
      <c r="Z37" s="704"/>
      <c r="AA37" s="704"/>
      <c r="AB37" s="704"/>
      <c r="AC37" s="704"/>
      <c r="AD37" s="704"/>
      <c r="AE37" s="704"/>
      <c r="AF37" s="704"/>
      <c r="AG37" s="704"/>
      <c r="AH37" s="704"/>
      <c r="AI37" s="704"/>
      <c r="AJ37" s="704"/>
      <c r="AK37" s="704"/>
      <c r="AL37" s="704"/>
      <c r="AM37" s="704"/>
      <c r="AO37" s="132"/>
      <c r="AZ37" s="132"/>
    </row>
    <row r="38" spans="1:52" ht="21" customHeight="1" x14ac:dyDescent="0.15">
      <c r="C38" s="704"/>
      <c r="D38" s="704"/>
      <c r="E38" s="704"/>
      <c r="F38" s="704"/>
      <c r="G38" s="704"/>
      <c r="H38" s="704"/>
      <c r="I38" s="704"/>
      <c r="J38" s="704"/>
      <c r="K38" s="704"/>
      <c r="L38" s="704"/>
      <c r="M38" s="704"/>
      <c r="N38" s="704"/>
      <c r="O38" s="704"/>
      <c r="P38" s="704"/>
      <c r="Q38" s="704"/>
      <c r="R38" s="704"/>
      <c r="S38" s="704"/>
      <c r="T38" s="704"/>
      <c r="U38" s="704"/>
      <c r="V38" s="704"/>
      <c r="W38" s="704"/>
      <c r="X38" s="704"/>
      <c r="Y38" s="704"/>
      <c r="Z38" s="704"/>
      <c r="AA38" s="704"/>
      <c r="AB38" s="704"/>
      <c r="AC38" s="704"/>
      <c r="AD38" s="704"/>
      <c r="AE38" s="704"/>
      <c r="AF38" s="704"/>
      <c r="AG38" s="704"/>
      <c r="AH38" s="704"/>
      <c r="AI38" s="704"/>
      <c r="AJ38" s="704"/>
      <c r="AK38" s="704"/>
      <c r="AL38" s="704"/>
      <c r="AM38" s="704"/>
      <c r="AO38" s="132"/>
      <c r="AZ38" s="132"/>
    </row>
    <row r="39" spans="1:52" ht="21" customHeight="1" x14ac:dyDescent="0.15">
      <c r="C39" s="38"/>
      <c r="D39" s="132"/>
      <c r="O39" s="132"/>
    </row>
    <row r="40" spans="1:52" ht="21" customHeight="1" x14ac:dyDescent="0.15">
      <c r="A40" s="180" t="str">
        <f>IF(発注者入力シート!$H$16="","",IF(事前入力シート!$I$4="特定共同企業体",IF(COUNTIF(A41:A73,"未入力")&gt;=1,"未入力あり",""),"使用しない"))</f>
        <v>使用しない</v>
      </c>
      <c r="AN40" s="135" t="s">
        <v>278</v>
      </c>
      <c r="AO40" s="132"/>
      <c r="AZ40" s="132"/>
    </row>
    <row r="41" spans="1:52" ht="21" customHeight="1" x14ac:dyDescent="0.15">
      <c r="C41" s="703"/>
      <c r="D41" s="703"/>
      <c r="E41" s="703"/>
      <c r="F41" s="703"/>
      <c r="G41" s="703"/>
      <c r="H41" s="703"/>
      <c r="I41" s="703"/>
      <c r="J41" s="703"/>
      <c r="K41" s="703"/>
      <c r="L41" s="703"/>
      <c r="M41" s="703"/>
      <c r="N41" s="703"/>
      <c r="O41" s="703"/>
      <c r="P41" s="703"/>
      <c r="Q41" s="703"/>
      <c r="R41" s="703"/>
      <c r="S41" s="703"/>
      <c r="T41" s="703"/>
      <c r="U41" s="703"/>
      <c r="V41" s="703"/>
      <c r="W41" s="703"/>
      <c r="X41" s="703"/>
      <c r="Y41" s="703"/>
      <c r="Z41" s="703"/>
      <c r="AA41" s="703"/>
      <c r="AB41" s="703"/>
      <c r="AC41" s="703"/>
      <c r="AD41" s="703"/>
      <c r="AE41" s="703"/>
      <c r="AF41" s="703"/>
      <c r="AG41" s="703"/>
      <c r="AH41" s="703"/>
      <c r="AI41" s="703"/>
      <c r="AJ41" s="703"/>
      <c r="AK41" s="703"/>
      <c r="AL41" s="703"/>
      <c r="AM41" s="703"/>
      <c r="AO41" s="132"/>
      <c r="AZ41" s="132"/>
    </row>
    <row r="42" spans="1:52" ht="21" customHeight="1" x14ac:dyDescent="0.15">
      <c r="C42" s="704" t="s">
        <v>303</v>
      </c>
      <c r="D42" s="704"/>
      <c r="E42" s="704"/>
      <c r="F42" s="704"/>
      <c r="G42" s="704"/>
      <c r="H42" s="704"/>
      <c r="I42" s="704"/>
      <c r="J42" s="704"/>
      <c r="K42" s="704"/>
      <c r="L42" s="704"/>
      <c r="M42" s="704"/>
      <c r="N42" s="704"/>
      <c r="O42" s="704"/>
      <c r="P42" s="704"/>
      <c r="Q42" s="704"/>
      <c r="R42" s="704"/>
      <c r="S42" s="704"/>
      <c r="T42" s="704"/>
      <c r="U42" s="704"/>
      <c r="V42" s="704"/>
      <c r="W42" s="704"/>
      <c r="X42" s="704"/>
      <c r="Y42" s="704"/>
      <c r="Z42" s="704"/>
      <c r="AA42" s="704"/>
      <c r="AB42" s="704"/>
      <c r="AC42" s="704"/>
      <c r="AD42" s="704"/>
      <c r="AE42" s="704"/>
      <c r="AF42" s="704"/>
      <c r="AG42" s="704"/>
      <c r="AH42" s="704"/>
      <c r="AI42" s="704"/>
      <c r="AJ42" s="704"/>
      <c r="AK42" s="704"/>
      <c r="AL42" s="704"/>
      <c r="AM42" s="704"/>
      <c r="AO42" s="132"/>
      <c r="AZ42" s="132"/>
    </row>
    <row r="43" spans="1:52" ht="21" customHeight="1" x14ac:dyDescent="0.15">
      <c r="C43" s="704"/>
      <c r="D43" s="704"/>
      <c r="E43" s="704"/>
      <c r="F43" s="704"/>
      <c r="G43" s="704"/>
      <c r="H43" s="704"/>
      <c r="I43" s="704"/>
      <c r="J43" s="704"/>
      <c r="K43" s="704"/>
      <c r="L43" s="704"/>
      <c r="M43" s="704"/>
      <c r="N43" s="704"/>
      <c r="O43" s="704"/>
      <c r="P43" s="704"/>
      <c r="Q43" s="704"/>
      <c r="R43" s="704"/>
      <c r="S43" s="704"/>
      <c r="T43" s="704"/>
      <c r="U43" s="704"/>
      <c r="V43" s="704"/>
      <c r="W43" s="704"/>
      <c r="X43" s="704"/>
      <c r="Y43" s="704"/>
      <c r="Z43" s="704"/>
      <c r="AA43" s="704"/>
      <c r="AB43" s="704"/>
      <c r="AC43" s="704"/>
      <c r="AD43" s="704"/>
      <c r="AE43" s="704"/>
      <c r="AF43" s="704"/>
      <c r="AG43" s="704"/>
      <c r="AH43" s="704"/>
      <c r="AI43" s="704"/>
      <c r="AJ43" s="704"/>
      <c r="AK43" s="704"/>
      <c r="AL43" s="704"/>
      <c r="AM43" s="704"/>
      <c r="AO43" s="132"/>
      <c r="AZ43" s="132"/>
    </row>
    <row r="44" spans="1:52" ht="21" customHeight="1" x14ac:dyDescent="0.15">
      <c r="C44" s="319"/>
      <c r="D44" s="319"/>
      <c r="E44" s="319"/>
      <c r="F44" s="319"/>
      <c r="G44" s="319"/>
      <c r="H44" s="319"/>
      <c r="I44" s="319"/>
      <c r="J44" s="319"/>
      <c r="K44" s="319"/>
      <c r="L44" s="319"/>
      <c r="M44" s="320"/>
      <c r="N44" s="320"/>
      <c r="O44" s="320"/>
      <c r="P44" s="320"/>
      <c r="Q44" s="320"/>
      <c r="R44" s="320"/>
      <c r="S44" s="320"/>
      <c r="T44" s="320"/>
      <c r="U44" s="320"/>
      <c r="V44" s="320"/>
      <c r="W44" s="320"/>
      <c r="X44" s="320"/>
      <c r="Y44" s="320"/>
      <c r="Z44" s="320"/>
      <c r="AA44" s="320"/>
      <c r="AB44" s="320"/>
      <c r="AC44" s="320"/>
      <c r="AD44" s="320"/>
      <c r="AE44" s="320"/>
      <c r="AF44" s="320"/>
      <c r="AG44" s="320"/>
      <c r="AH44" s="320"/>
      <c r="AI44" s="320"/>
      <c r="AJ44" s="320"/>
      <c r="AK44" s="320"/>
      <c r="AL44" s="320"/>
      <c r="AM44" s="320"/>
      <c r="AN44" s="47"/>
      <c r="AO44" s="132"/>
      <c r="AZ44" s="132"/>
    </row>
    <row r="45" spans="1:52" s="132" customFormat="1" ht="21" customHeight="1" thickBot="1" x14ac:dyDescent="0.2">
      <c r="A45" s="58" t="str">
        <f>IF(事前入力シート!$I$4="特定共同企業体",IF(AE45&lt;&gt;"","○","未入力"),"")</f>
        <v/>
      </c>
      <c r="AC45" s="300"/>
      <c r="AD45" s="171" t="s">
        <v>291</v>
      </c>
      <c r="AE45" s="663" t="str">
        <f>IF(事前入力シート!$I$4="特定共同企業体",事前入力シート!$I$15,"")</f>
        <v/>
      </c>
      <c r="AF45" s="663"/>
      <c r="AG45" s="663"/>
      <c r="AH45" s="663"/>
      <c r="AI45" s="663"/>
      <c r="AJ45" s="663"/>
      <c r="AK45" s="663"/>
      <c r="AL45" s="663"/>
      <c r="AM45" s="663"/>
    </row>
    <row r="46" spans="1:52" ht="21" customHeight="1" x14ac:dyDescent="0.15">
      <c r="A46" s="177" t="str">
        <f>IF(事前入力シート!$I$4="特定共同企業体",IF(OR(U46="○",U48="○"),"○",IF(AND(U48&lt;&gt;"",U48&lt;&gt;""),"○","未入力")),"不要")</f>
        <v>不要</v>
      </c>
      <c r="C46" s="636" t="s">
        <v>283</v>
      </c>
      <c r="D46" s="637"/>
      <c r="E46" s="637"/>
      <c r="F46" s="637"/>
      <c r="G46" s="637"/>
      <c r="H46" s="637"/>
      <c r="I46" s="637"/>
      <c r="J46" s="637"/>
      <c r="K46" s="637"/>
      <c r="L46" s="637"/>
      <c r="M46" s="637"/>
      <c r="N46" s="637"/>
      <c r="O46" s="637"/>
      <c r="P46" s="637"/>
      <c r="Q46" s="637"/>
      <c r="R46" s="637"/>
      <c r="S46" s="637"/>
      <c r="T46" s="667"/>
      <c r="U46" s="705"/>
      <c r="V46" s="706"/>
      <c r="W46" s="706"/>
      <c r="X46" s="707"/>
      <c r="Y46" s="711" t="s">
        <v>279</v>
      </c>
      <c r="Z46" s="637"/>
      <c r="AA46" s="637"/>
      <c r="AB46" s="637"/>
      <c r="AC46" s="637"/>
      <c r="AD46" s="637"/>
      <c r="AE46" s="637"/>
      <c r="AF46" s="637"/>
      <c r="AG46" s="637"/>
      <c r="AH46" s="637"/>
      <c r="AI46" s="637"/>
      <c r="AJ46" s="637"/>
      <c r="AK46" s="637"/>
      <c r="AL46" s="637"/>
      <c r="AM46" s="638"/>
    </row>
    <row r="47" spans="1:52" ht="21" customHeight="1" x14ac:dyDescent="0.15">
      <c r="C47" s="668"/>
      <c r="D47" s="669"/>
      <c r="E47" s="669"/>
      <c r="F47" s="669"/>
      <c r="G47" s="669"/>
      <c r="H47" s="669"/>
      <c r="I47" s="669"/>
      <c r="J47" s="669"/>
      <c r="K47" s="669"/>
      <c r="L47" s="669"/>
      <c r="M47" s="669"/>
      <c r="N47" s="669"/>
      <c r="O47" s="669"/>
      <c r="P47" s="669"/>
      <c r="Q47" s="669"/>
      <c r="R47" s="669"/>
      <c r="S47" s="669"/>
      <c r="T47" s="670"/>
      <c r="U47" s="708"/>
      <c r="V47" s="709"/>
      <c r="W47" s="709"/>
      <c r="X47" s="710"/>
      <c r="Y47" s="680"/>
      <c r="Z47" s="681"/>
      <c r="AA47" s="681"/>
      <c r="AB47" s="681"/>
      <c r="AC47" s="681"/>
      <c r="AD47" s="681"/>
      <c r="AE47" s="681"/>
      <c r="AF47" s="681"/>
      <c r="AG47" s="681"/>
      <c r="AH47" s="681"/>
      <c r="AI47" s="681"/>
      <c r="AJ47" s="681"/>
      <c r="AK47" s="681"/>
      <c r="AL47" s="681"/>
      <c r="AM47" s="682"/>
    </row>
    <row r="48" spans="1:52" ht="21" customHeight="1" x14ac:dyDescent="0.15">
      <c r="A48" s="177" t="str">
        <f>IF(事前入力シート!$I$4="特定共同企業体",IF(OR(U48="○",U46="○"),"○",IF(AND(U48&lt;&gt;"",U46&lt;&gt;""),"○","未入力")),"不要")</f>
        <v>不要</v>
      </c>
      <c r="C48" s="668"/>
      <c r="D48" s="669"/>
      <c r="E48" s="669"/>
      <c r="F48" s="669"/>
      <c r="G48" s="669"/>
      <c r="H48" s="669"/>
      <c r="I48" s="669"/>
      <c r="J48" s="669"/>
      <c r="K48" s="669"/>
      <c r="L48" s="669"/>
      <c r="M48" s="669"/>
      <c r="N48" s="669"/>
      <c r="O48" s="669"/>
      <c r="P48" s="669"/>
      <c r="Q48" s="669"/>
      <c r="R48" s="669"/>
      <c r="S48" s="669"/>
      <c r="T48" s="670"/>
      <c r="U48" s="712"/>
      <c r="V48" s="713"/>
      <c r="W48" s="713"/>
      <c r="X48" s="714"/>
      <c r="Y48" s="689" t="s">
        <v>281</v>
      </c>
      <c r="Z48" s="690"/>
      <c r="AA48" s="690"/>
      <c r="AB48" s="690"/>
      <c r="AC48" s="690"/>
      <c r="AD48" s="690"/>
      <c r="AE48" s="690"/>
      <c r="AF48" s="690"/>
      <c r="AG48" s="690"/>
      <c r="AH48" s="690"/>
      <c r="AI48" s="690"/>
      <c r="AJ48" s="690"/>
      <c r="AK48" s="690"/>
      <c r="AL48" s="690"/>
      <c r="AM48" s="691"/>
    </row>
    <row r="49" spans="1:64" ht="21" customHeight="1" thickBot="1" x14ac:dyDescent="0.2">
      <c r="C49" s="668"/>
      <c r="D49" s="669"/>
      <c r="E49" s="669"/>
      <c r="F49" s="669"/>
      <c r="G49" s="669"/>
      <c r="H49" s="669"/>
      <c r="I49" s="669"/>
      <c r="J49" s="669"/>
      <c r="K49" s="669"/>
      <c r="L49" s="669"/>
      <c r="M49" s="669"/>
      <c r="N49" s="669"/>
      <c r="O49" s="669"/>
      <c r="P49" s="669"/>
      <c r="Q49" s="669"/>
      <c r="R49" s="669"/>
      <c r="S49" s="669"/>
      <c r="T49" s="670"/>
      <c r="U49" s="715"/>
      <c r="V49" s="716"/>
      <c r="W49" s="716"/>
      <c r="X49" s="717"/>
      <c r="Y49" s="692"/>
      <c r="Z49" s="640"/>
      <c r="AA49" s="640"/>
      <c r="AB49" s="640"/>
      <c r="AC49" s="640"/>
      <c r="AD49" s="640"/>
      <c r="AE49" s="640"/>
      <c r="AF49" s="640"/>
      <c r="AG49" s="640"/>
      <c r="AH49" s="640"/>
      <c r="AI49" s="640"/>
      <c r="AJ49" s="640"/>
      <c r="AK49" s="640"/>
      <c r="AL49" s="640"/>
      <c r="AM49" s="641"/>
    </row>
    <row r="50" spans="1:64" ht="21" customHeight="1" x14ac:dyDescent="0.15">
      <c r="A50" s="177" t="str">
        <f>IF(事前入力シート!$I$4="特定共同企業体",IF(OR(U50="○",U52="○"),"○",IF(AND(U50&lt;&gt;"",U52&lt;&gt;""),"○","未入力")),"不要")</f>
        <v>不要</v>
      </c>
      <c r="C50" s="636" t="s">
        <v>284</v>
      </c>
      <c r="D50" s="637"/>
      <c r="E50" s="637"/>
      <c r="F50" s="637"/>
      <c r="G50" s="637"/>
      <c r="H50" s="637"/>
      <c r="I50" s="637"/>
      <c r="J50" s="637"/>
      <c r="K50" s="637"/>
      <c r="L50" s="637"/>
      <c r="M50" s="637"/>
      <c r="N50" s="637"/>
      <c r="O50" s="637"/>
      <c r="P50" s="637"/>
      <c r="Q50" s="637"/>
      <c r="R50" s="637"/>
      <c r="S50" s="637"/>
      <c r="T50" s="667"/>
      <c r="U50" s="672"/>
      <c r="V50" s="673"/>
      <c r="W50" s="673"/>
      <c r="X50" s="674"/>
      <c r="Y50" s="678" t="s">
        <v>276</v>
      </c>
      <c r="Z50" s="669"/>
      <c r="AA50" s="669"/>
      <c r="AB50" s="669"/>
      <c r="AC50" s="669"/>
      <c r="AD50" s="669"/>
      <c r="AE50" s="669"/>
      <c r="AF50" s="669"/>
      <c r="AG50" s="669"/>
      <c r="AH50" s="669"/>
      <c r="AI50" s="669"/>
      <c r="AJ50" s="669"/>
      <c r="AK50" s="669"/>
      <c r="AL50" s="669"/>
      <c r="AM50" s="679"/>
    </row>
    <row r="51" spans="1:64" ht="21" customHeight="1" x14ac:dyDescent="0.15">
      <c r="C51" s="668"/>
      <c r="D51" s="669"/>
      <c r="E51" s="669"/>
      <c r="F51" s="669"/>
      <c r="G51" s="669"/>
      <c r="H51" s="669"/>
      <c r="I51" s="669"/>
      <c r="J51" s="669"/>
      <c r="K51" s="669"/>
      <c r="L51" s="669"/>
      <c r="M51" s="669"/>
      <c r="N51" s="669"/>
      <c r="O51" s="669"/>
      <c r="P51" s="669"/>
      <c r="Q51" s="669"/>
      <c r="R51" s="669"/>
      <c r="S51" s="669"/>
      <c r="T51" s="670"/>
      <c r="U51" s="675"/>
      <c r="V51" s="676"/>
      <c r="W51" s="676"/>
      <c r="X51" s="677"/>
      <c r="Y51" s="680"/>
      <c r="Z51" s="681"/>
      <c r="AA51" s="681"/>
      <c r="AB51" s="681"/>
      <c r="AC51" s="681"/>
      <c r="AD51" s="681"/>
      <c r="AE51" s="681"/>
      <c r="AF51" s="681"/>
      <c r="AG51" s="681"/>
      <c r="AH51" s="681"/>
      <c r="AI51" s="681"/>
      <c r="AJ51" s="681"/>
      <c r="AK51" s="681"/>
      <c r="AL51" s="681"/>
      <c r="AM51" s="682"/>
    </row>
    <row r="52" spans="1:64" ht="21" customHeight="1" x14ac:dyDescent="0.15">
      <c r="A52" s="58" t="str">
        <f>IF(事前入力シート!$I$4="特定共同企業体",IF(OR(U50="○",U52="○"),"○",IF(AND(U50&lt;&gt;"",U52&lt;&gt;""),"○","未入力")),"不要")</f>
        <v>不要</v>
      </c>
      <c r="C52" s="668"/>
      <c r="D52" s="669"/>
      <c r="E52" s="669"/>
      <c r="F52" s="669"/>
      <c r="G52" s="669"/>
      <c r="H52" s="669"/>
      <c r="I52" s="669"/>
      <c r="J52" s="669"/>
      <c r="K52" s="669"/>
      <c r="L52" s="669"/>
      <c r="M52" s="669"/>
      <c r="N52" s="669"/>
      <c r="O52" s="669"/>
      <c r="P52" s="669"/>
      <c r="Q52" s="669"/>
      <c r="R52" s="669"/>
      <c r="S52" s="669"/>
      <c r="T52" s="670"/>
      <c r="U52" s="683"/>
      <c r="V52" s="684"/>
      <c r="W52" s="684"/>
      <c r="X52" s="685"/>
      <c r="Y52" s="689" t="s">
        <v>282</v>
      </c>
      <c r="Z52" s="690"/>
      <c r="AA52" s="690"/>
      <c r="AB52" s="690"/>
      <c r="AC52" s="690"/>
      <c r="AD52" s="690"/>
      <c r="AE52" s="690"/>
      <c r="AF52" s="690"/>
      <c r="AG52" s="690"/>
      <c r="AH52" s="690"/>
      <c r="AI52" s="690"/>
      <c r="AJ52" s="690"/>
      <c r="AK52" s="690"/>
      <c r="AL52" s="690"/>
      <c r="AM52" s="691"/>
    </row>
    <row r="53" spans="1:64" ht="21" customHeight="1" thickBot="1" x14ac:dyDescent="0.2">
      <c r="C53" s="639"/>
      <c r="D53" s="640"/>
      <c r="E53" s="640"/>
      <c r="F53" s="640"/>
      <c r="G53" s="640"/>
      <c r="H53" s="640"/>
      <c r="I53" s="640"/>
      <c r="J53" s="640"/>
      <c r="K53" s="640"/>
      <c r="L53" s="640"/>
      <c r="M53" s="640"/>
      <c r="N53" s="640"/>
      <c r="O53" s="640"/>
      <c r="P53" s="640"/>
      <c r="Q53" s="640"/>
      <c r="R53" s="640"/>
      <c r="S53" s="640"/>
      <c r="T53" s="671"/>
      <c r="U53" s="686"/>
      <c r="V53" s="687"/>
      <c r="W53" s="687"/>
      <c r="X53" s="688"/>
      <c r="Y53" s="692"/>
      <c r="Z53" s="640"/>
      <c r="AA53" s="640"/>
      <c r="AB53" s="640"/>
      <c r="AC53" s="640"/>
      <c r="AD53" s="640"/>
      <c r="AE53" s="640"/>
      <c r="AF53" s="640"/>
      <c r="AG53" s="640"/>
      <c r="AH53" s="640"/>
      <c r="AI53" s="640"/>
      <c r="AJ53" s="640"/>
      <c r="AK53" s="640"/>
      <c r="AL53" s="640"/>
      <c r="AM53" s="641"/>
    </row>
    <row r="54" spans="1:64" ht="21" customHeight="1" x14ac:dyDescent="0.15">
      <c r="C54" s="318"/>
      <c r="D54" s="318"/>
      <c r="E54" s="318"/>
      <c r="F54" s="318"/>
      <c r="G54" s="318"/>
      <c r="H54" s="318"/>
      <c r="I54" s="318"/>
      <c r="J54" s="318"/>
      <c r="K54" s="318"/>
      <c r="L54" s="318"/>
      <c r="M54" s="318"/>
      <c r="N54" s="318"/>
      <c r="O54" s="318"/>
      <c r="P54" s="318"/>
      <c r="Q54" s="321"/>
      <c r="R54" s="321"/>
      <c r="S54" s="321"/>
      <c r="T54" s="321"/>
      <c r="U54" s="321"/>
      <c r="V54" s="321"/>
      <c r="W54" s="321"/>
      <c r="X54" s="321"/>
      <c r="Y54" s="321"/>
      <c r="Z54" s="321"/>
      <c r="AA54" s="321"/>
      <c r="AB54" s="321"/>
      <c r="AC54" s="321"/>
      <c r="AD54" s="321"/>
      <c r="AE54" s="321"/>
      <c r="AF54" s="321"/>
      <c r="AG54" s="321"/>
      <c r="AH54" s="321"/>
      <c r="AI54" s="321"/>
      <c r="AJ54" s="321"/>
      <c r="AK54" s="321"/>
      <c r="AL54" s="321"/>
      <c r="AM54" s="321"/>
      <c r="BL54" s="299"/>
    </row>
    <row r="55" spans="1:64" ht="21" customHeight="1" x14ac:dyDescent="0.15">
      <c r="A55" s="58" t="str">
        <f>IF(事前入力シート!$I$4="特定共同企業体",IF(U48="○","不要",IF(AND(X55&lt;&gt;"",AB55&lt;&gt;"",AF55&lt;&gt;""),"○","未入力")),"不要")</f>
        <v>不要</v>
      </c>
      <c r="C55" s="693" t="s">
        <v>290</v>
      </c>
      <c r="D55" s="694"/>
      <c r="E55" s="695"/>
      <c r="F55" s="559" t="s">
        <v>285</v>
      </c>
      <c r="G55" s="559"/>
      <c r="H55" s="643" t="s">
        <v>280</v>
      </c>
      <c r="I55" s="644"/>
      <c r="J55" s="644"/>
      <c r="K55" s="644"/>
      <c r="L55" s="644"/>
      <c r="M55" s="644"/>
      <c r="N55" s="644"/>
      <c r="O55" s="644"/>
      <c r="P55" s="645"/>
      <c r="Q55" s="649"/>
      <c r="R55" s="650"/>
      <c r="S55" s="650"/>
      <c r="T55" s="650"/>
      <c r="U55" s="653" t="s">
        <v>37</v>
      </c>
      <c r="V55" s="653"/>
      <c r="W55" s="653"/>
      <c r="X55" s="665"/>
      <c r="Y55" s="665"/>
      <c r="Z55" s="657" t="s">
        <v>36</v>
      </c>
      <c r="AA55" s="657"/>
      <c r="AB55" s="665"/>
      <c r="AC55" s="665"/>
      <c r="AD55" s="657" t="s">
        <v>78</v>
      </c>
      <c r="AE55" s="657"/>
      <c r="AF55" s="665"/>
      <c r="AG55" s="665"/>
      <c r="AH55" s="657" t="s">
        <v>79</v>
      </c>
      <c r="AI55" s="657"/>
      <c r="AJ55" s="661"/>
      <c r="AK55" s="661"/>
      <c r="AL55" s="661"/>
      <c r="AM55" s="662"/>
    </row>
    <row r="56" spans="1:64" ht="21" customHeight="1" x14ac:dyDescent="0.15">
      <c r="C56" s="696"/>
      <c r="D56" s="697"/>
      <c r="E56" s="698"/>
      <c r="F56" s="559"/>
      <c r="G56" s="559"/>
      <c r="H56" s="646"/>
      <c r="I56" s="647"/>
      <c r="J56" s="647"/>
      <c r="K56" s="647"/>
      <c r="L56" s="647"/>
      <c r="M56" s="647"/>
      <c r="N56" s="647"/>
      <c r="O56" s="647"/>
      <c r="P56" s="648"/>
      <c r="Q56" s="651"/>
      <c r="R56" s="652"/>
      <c r="S56" s="652"/>
      <c r="T56" s="652"/>
      <c r="U56" s="654"/>
      <c r="V56" s="654"/>
      <c r="W56" s="654"/>
      <c r="X56" s="666"/>
      <c r="Y56" s="666"/>
      <c r="Z56" s="658"/>
      <c r="AA56" s="658"/>
      <c r="AB56" s="666"/>
      <c r="AC56" s="666"/>
      <c r="AD56" s="658"/>
      <c r="AE56" s="658"/>
      <c r="AF56" s="666"/>
      <c r="AG56" s="666"/>
      <c r="AH56" s="658"/>
      <c r="AI56" s="658"/>
      <c r="AJ56" s="663"/>
      <c r="AK56" s="663"/>
      <c r="AL56" s="663"/>
      <c r="AM56" s="664"/>
    </row>
    <row r="57" spans="1:64" ht="21" customHeight="1" x14ac:dyDescent="0.15">
      <c r="A57" s="177" t="str">
        <f>IF(事前入力シート!$I$4="特定共同企業体",IF(U48="○","不要",IF(Q57&lt;&gt;"","○","未入力")),"不要")</f>
        <v>不要</v>
      </c>
      <c r="C57" s="696"/>
      <c r="D57" s="697"/>
      <c r="E57" s="698"/>
      <c r="F57" s="559"/>
      <c r="G57" s="559"/>
      <c r="H57" s="636" t="s">
        <v>288</v>
      </c>
      <c r="I57" s="637"/>
      <c r="J57" s="637"/>
      <c r="K57" s="637"/>
      <c r="L57" s="637"/>
      <c r="M57" s="637"/>
      <c r="N57" s="637"/>
      <c r="O57" s="637"/>
      <c r="P57" s="638"/>
      <c r="Q57" s="702"/>
      <c r="R57" s="702"/>
      <c r="S57" s="702"/>
      <c r="T57" s="702"/>
      <c r="U57" s="702"/>
      <c r="V57" s="702"/>
      <c r="W57" s="702"/>
      <c r="X57" s="702"/>
      <c r="Y57" s="702"/>
      <c r="Z57" s="702"/>
      <c r="AA57" s="702"/>
      <c r="AB57" s="702"/>
      <c r="AC57" s="702"/>
      <c r="AD57" s="702"/>
      <c r="AE57" s="702"/>
      <c r="AF57" s="702"/>
      <c r="AG57" s="702"/>
      <c r="AH57" s="702"/>
      <c r="AI57" s="702"/>
      <c r="AJ57" s="702"/>
      <c r="AK57" s="702"/>
      <c r="AL57" s="702"/>
      <c r="AM57" s="702"/>
      <c r="BL57" s="299"/>
    </row>
    <row r="58" spans="1:64" ht="21" customHeight="1" x14ac:dyDescent="0.15">
      <c r="C58" s="696"/>
      <c r="D58" s="697"/>
      <c r="E58" s="698"/>
      <c r="F58" s="559"/>
      <c r="G58" s="559"/>
      <c r="H58" s="639"/>
      <c r="I58" s="640"/>
      <c r="J58" s="640"/>
      <c r="K58" s="640"/>
      <c r="L58" s="640"/>
      <c r="M58" s="640"/>
      <c r="N58" s="640"/>
      <c r="O58" s="640"/>
      <c r="P58" s="641"/>
      <c r="Q58" s="702"/>
      <c r="R58" s="702"/>
      <c r="S58" s="702"/>
      <c r="T58" s="702"/>
      <c r="U58" s="702"/>
      <c r="V58" s="702"/>
      <c r="W58" s="702"/>
      <c r="X58" s="702"/>
      <c r="Y58" s="702"/>
      <c r="Z58" s="702"/>
      <c r="AA58" s="702"/>
      <c r="AB58" s="702"/>
      <c r="AC58" s="702"/>
      <c r="AD58" s="702"/>
      <c r="AE58" s="702"/>
      <c r="AF58" s="702"/>
      <c r="AG58" s="702"/>
      <c r="AH58" s="702"/>
      <c r="AI58" s="702"/>
      <c r="AJ58" s="702"/>
      <c r="AK58" s="702"/>
      <c r="AL58" s="702"/>
      <c r="AM58" s="702"/>
      <c r="BL58" s="299"/>
    </row>
    <row r="59" spans="1:64" ht="21" customHeight="1" x14ac:dyDescent="0.15">
      <c r="A59" s="58" t="str">
        <f>IF(事前入力シート!$I$4="特定共同企業体",IF(U48="○","不要",IF(AND(X59&lt;&gt;"",AB59&lt;&gt;"",AF59&lt;&gt;""),"○","未入力")),"不要")</f>
        <v>不要</v>
      </c>
      <c r="C59" s="696"/>
      <c r="D59" s="697"/>
      <c r="E59" s="698"/>
      <c r="F59" s="559" t="s">
        <v>22</v>
      </c>
      <c r="G59" s="559"/>
      <c r="H59" s="643" t="s">
        <v>280</v>
      </c>
      <c r="I59" s="644"/>
      <c r="J59" s="644"/>
      <c r="K59" s="644"/>
      <c r="L59" s="644"/>
      <c r="M59" s="644"/>
      <c r="N59" s="644"/>
      <c r="O59" s="644"/>
      <c r="P59" s="645"/>
      <c r="Q59" s="649"/>
      <c r="R59" s="650"/>
      <c r="S59" s="650"/>
      <c r="T59" s="650"/>
      <c r="U59" s="653" t="s">
        <v>37</v>
      </c>
      <c r="V59" s="653"/>
      <c r="W59" s="653"/>
      <c r="X59" s="655"/>
      <c r="Y59" s="655"/>
      <c r="Z59" s="657" t="s">
        <v>36</v>
      </c>
      <c r="AA59" s="657"/>
      <c r="AB59" s="655"/>
      <c r="AC59" s="655"/>
      <c r="AD59" s="657" t="s">
        <v>78</v>
      </c>
      <c r="AE59" s="657"/>
      <c r="AF59" s="655"/>
      <c r="AG59" s="655"/>
      <c r="AH59" s="657" t="s">
        <v>79</v>
      </c>
      <c r="AI59" s="657"/>
      <c r="AJ59" s="661"/>
      <c r="AK59" s="661"/>
      <c r="AL59" s="661"/>
      <c r="AM59" s="662"/>
    </row>
    <row r="60" spans="1:64" ht="21" customHeight="1" x14ac:dyDescent="0.15">
      <c r="C60" s="696"/>
      <c r="D60" s="697"/>
      <c r="E60" s="698"/>
      <c r="F60" s="559"/>
      <c r="G60" s="559"/>
      <c r="H60" s="646"/>
      <c r="I60" s="647"/>
      <c r="J60" s="647"/>
      <c r="K60" s="647"/>
      <c r="L60" s="647"/>
      <c r="M60" s="647"/>
      <c r="N60" s="647"/>
      <c r="O60" s="647"/>
      <c r="P60" s="648"/>
      <c r="Q60" s="651"/>
      <c r="R60" s="652"/>
      <c r="S60" s="652"/>
      <c r="T60" s="652"/>
      <c r="U60" s="654"/>
      <c r="V60" s="654"/>
      <c r="W60" s="654"/>
      <c r="X60" s="656"/>
      <c r="Y60" s="656"/>
      <c r="Z60" s="658"/>
      <c r="AA60" s="658"/>
      <c r="AB60" s="656"/>
      <c r="AC60" s="656"/>
      <c r="AD60" s="658"/>
      <c r="AE60" s="658"/>
      <c r="AF60" s="656"/>
      <c r="AG60" s="656"/>
      <c r="AH60" s="658"/>
      <c r="AI60" s="658"/>
      <c r="AJ60" s="663"/>
      <c r="AK60" s="663"/>
      <c r="AL60" s="663"/>
      <c r="AM60" s="664"/>
    </row>
    <row r="61" spans="1:64" ht="21" customHeight="1" x14ac:dyDescent="0.15">
      <c r="A61" s="177" t="str">
        <f>IF(事前入力シート!$I$4="特定共同企業体",IF(U48="○","不要",IF(Q61&lt;&gt;"","○","未入力")),"不要")</f>
        <v>不要</v>
      </c>
      <c r="C61" s="696"/>
      <c r="D61" s="697"/>
      <c r="E61" s="698"/>
      <c r="F61" s="559"/>
      <c r="G61" s="559"/>
      <c r="H61" s="636" t="s">
        <v>288</v>
      </c>
      <c r="I61" s="637"/>
      <c r="J61" s="637"/>
      <c r="K61" s="637"/>
      <c r="L61" s="637"/>
      <c r="M61" s="637"/>
      <c r="N61" s="637"/>
      <c r="O61" s="637"/>
      <c r="P61" s="638"/>
      <c r="Q61" s="642"/>
      <c r="R61" s="642"/>
      <c r="S61" s="642"/>
      <c r="T61" s="642"/>
      <c r="U61" s="642"/>
      <c r="V61" s="642"/>
      <c r="W61" s="642"/>
      <c r="X61" s="642"/>
      <c r="Y61" s="642"/>
      <c r="Z61" s="642"/>
      <c r="AA61" s="642"/>
      <c r="AB61" s="642"/>
      <c r="AC61" s="642"/>
      <c r="AD61" s="642"/>
      <c r="AE61" s="642"/>
      <c r="AF61" s="642"/>
      <c r="AG61" s="642"/>
      <c r="AH61" s="642"/>
      <c r="AI61" s="642"/>
      <c r="AJ61" s="642"/>
      <c r="AK61" s="642"/>
      <c r="AL61" s="642"/>
      <c r="AM61" s="642"/>
      <c r="BL61" s="299"/>
    </row>
    <row r="62" spans="1:64" ht="21" customHeight="1" x14ac:dyDescent="0.15">
      <c r="C62" s="696"/>
      <c r="D62" s="697"/>
      <c r="E62" s="698"/>
      <c r="F62" s="559"/>
      <c r="G62" s="559"/>
      <c r="H62" s="639"/>
      <c r="I62" s="640"/>
      <c r="J62" s="640"/>
      <c r="K62" s="640"/>
      <c r="L62" s="640"/>
      <c r="M62" s="640"/>
      <c r="N62" s="640"/>
      <c r="O62" s="640"/>
      <c r="P62" s="641"/>
      <c r="Q62" s="642"/>
      <c r="R62" s="642"/>
      <c r="S62" s="642"/>
      <c r="T62" s="642"/>
      <c r="U62" s="642"/>
      <c r="V62" s="642"/>
      <c r="W62" s="642"/>
      <c r="X62" s="642"/>
      <c r="Y62" s="642"/>
      <c r="Z62" s="642"/>
      <c r="AA62" s="642"/>
      <c r="AB62" s="642"/>
      <c r="AC62" s="642"/>
      <c r="AD62" s="642"/>
      <c r="AE62" s="642"/>
      <c r="AF62" s="642"/>
      <c r="AG62" s="642"/>
      <c r="AH62" s="642"/>
      <c r="AI62" s="642"/>
      <c r="AJ62" s="642"/>
      <c r="AK62" s="642"/>
      <c r="AL62" s="642"/>
      <c r="AM62" s="642"/>
      <c r="BL62" s="299"/>
    </row>
    <row r="63" spans="1:64" ht="21" customHeight="1" x14ac:dyDescent="0.15">
      <c r="A63" s="58" t="str">
        <f>IF(事前入力シート!$I$4="特定共同企業体",IF(U48="○","不要",IF(AND(X63&lt;&gt;"",AB63&lt;&gt;"",AF63&lt;&gt;""),"○","未入力")),"不要")</f>
        <v>不要</v>
      </c>
      <c r="C63" s="696"/>
      <c r="D63" s="697"/>
      <c r="E63" s="698"/>
      <c r="F63" s="559" t="s">
        <v>286</v>
      </c>
      <c r="G63" s="559"/>
      <c r="H63" s="643" t="s">
        <v>280</v>
      </c>
      <c r="I63" s="644"/>
      <c r="J63" s="644"/>
      <c r="K63" s="644"/>
      <c r="L63" s="644"/>
      <c r="M63" s="644"/>
      <c r="N63" s="644"/>
      <c r="O63" s="644"/>
      <c r="P63" s="645"/>
      <c r="Q63" s="649"/>
      <c r="R63" s="650"/>
      <c r="S63" s="650"/>
      <c r="T63" s="650"/>
      <c r="U63" s="653" t="s">
        <v>37</v>
      </c>
      <c r="V63" s="653"/>
      <c r="W63" s="653"/>
      <c r="X63" s="655"/>
      <c r="Y63" s="655"/>
      <c r="Z63" s="657" t="s">
        <v>36</v>
      </c>
      <c r="AA63" s="657"/>
      <c r="AB63" s="655"/>
      <c r="AC63" s="655"/>
      <c r="AD63" s="657" t="s">
        <v>78</v>
      </c>
      <c r="AE63" s="657"/>
      <c r="AF63" s="655"/>
      <c r="AG63" s="655"/>
      <c r="AH63" s="657" t="s">
        <v>79</v>
      </c>
      <c r="AI63" s="657"/>
      <c r="AJ63" s="661"/>
      <c r="AK63" s="661"/>
      <c r="AL63" s="661"/>
      <c r="AM63" s="662"/>
    </row>
    <row r="64" spans="1:64" ht="21" customHeight="1" x14ac:dyDescent="0.15">
      <c r="C64" s="696"/>
      <c r="D64" s="697"/>
      <c r="E64" s="698"/>
      <c r="F64" s="559"/>
      <c r="G64" s="559"/>
      <c r="H64" s="646"/>
      <c r="I64" s="647"/>
      <c r="J64" s="647"/>
      <c r="K64" s="647"/>
      <c r="L64" s="647"/>
      <c r="M64" s="647"/>
      <c r="N64" s="647"/>
      <c r="O64" s="647"/>
      <c r="P64" s="648"/>
      <c r="Q64" s="651"/>
      <c r="R64" s="652"/>
      <c r="S64" s="652"/>
      <c r="T64" s="652"/>
      <c r="U64" s="654"/>
      <c r="V64" s="654"/>
      <c r="W64" s="654"/>
      <c r="X64" s="656"/>
      <c r="Y64" s="656"/>
      <c r="Z64" s="658"/>
      <c r="AA64" s="658"/>
      <c r="AB64" s="656"/>
      <c r="AC64" s="656"/>
      <c r="AD64" s="658"/>
      <c r="AE64" s="658"/>
      <c r="AF64" s="656"/>
      <c r="AG64" s="656"/>
      <c r="AH64" s="658"/>
      <c r="AI64" s="658"/>
      <c r="AJ64" s="663"/>
      <c r="AK64" s="663"/>
      <c r="AL64" s="663"/>
      <c r="AM64" s="664"/>
    </row>
    <row r="65" spans="1:64" ht="21" customHeight="1" x14ac:dyDescent="0.15">
      <c r="A65" s="177" t="str">
        <f>IF(事前入力シート!$I$4="特定共同企業体",IF(U48="○","不要",IF(Q65&lt;&gt;"","○","未入力")),"不要")</f>
        <v>不要</v>
      </c>
      <c r="C65" s="696"/>
      <c r="D65" s="697"/>
      <c r="E65" s="698"/>
      <c r="F65" s="559"/>
      <c r="G65" s="559"/>
      <c r="H65" s="636" t="s">
        <v>288</v>
      </c>
      <c r="I65" s="637"/>
      <c r="J65" s="637"/>
      <c r="K65" s="637"/>
      <c r="L65" s="637"/>
      <c r="M65" s="637"/>
      <c r="N65" s="637"/>
      <c r="O65" s="637"/>
      <c r="P65" s="638"/>
      <c r="Q65" s="642"/>
      <c r="R65" s="642"/>
      <c r="S65" s="642"/>
      <c r="T65" s="642"/>
      <c r="U65" s="642"/>
      <c r="V65" s="642"/>
      <c r="W65" s="642"/>
      <c r="X65" s="642"/>
      <c r="Y65" s="642"/>
      <c r="Z65" s="642"/>
      <c r="AA65" s="642"/>
      <c r="AB65" s="642"/>
      <c r="AC65" s="642"/>
      <c r="AD65" s="642"/>
      <c r="AE65" s="642"/>
      <c r="AF65" s="642"/>
      <c r="AG65" s="642"/>
      <c r="AH65" s="642"/>
      <c r="AI65" s="642"/>
      <c r="AJ65" s="642"/>
      <c r="AK65" s="642"/>
      <c r="AL65" s="642"/>
      <c r="AM65" s="642"/>
      <c r="BL65" s="299"/>
    </row>
    <row r="66" spans="1:64" ht="21" customHeight="1" x14ac:dyDescent="0.15">
      <c r="C66" s="699"/>
      <c r="D66" s="700"/>
      <c r="E66" s="701"/>
      <c r="F66" s="559"/>
      <c r="G66" s="559"/>
      <c r="H66" s="639"/>
      <c r="I66" s="640"/>
      <c r="J66" s="640"/>
      <c r="K66" s="640"/>
      <c r="L66" s="640"/>
      <c r="M66" s="640"/>
      <c r="N66" s="640"/>
      <c r="O66" s="640"/>
      <c r="P66" s="641"/>
      <c r="Q66" s="642"/>
      <c r="R66" s="642"/>
      <c r="S66" s="642"/>
      <c r="T66" s="642"/>
      <c r="U66" s="642"/>
      <c r="V66" s="642"/>
      <c r="W66" s="642"/>
      <c r="X66" s="642"/>
      <c r="Y66" s="642"/>
      <c r="Z66" s="642"/>
      <c r="AA66" s="642"/>
      <c r="AB66" s="642"/>
      <c r="AC66" s="642"/>
      <c r="AD66" s="642"/>
      <c r="AE66" s="642"/>
      <c r="AF66" s="642"/>
      <c r="AG66" s="642"/>
      <c r="AH66" s="642"/>
      <c r="AI66" s="642"/>
      <c r="AJ66" s="642"/>
      <c r="AK66" s="642"/>
      <c r="AL66" s="642"/>
      <c r="AM66" s="642"/>
      <c r="BL66" s="299"/>
    </row>
    <row r="67" spans="1:64" ht="21" customHeight="1" x14ac:dyDescent="0.15">
      <c r="C67" s="318"/>
      <c r="D67" s="318"/>
      <c r="E67" s="318"/>
      <c r="F67" s="318"/>
      <c r="G67" s="318"/>
      <c r="H67" s="318"/>
      <c r="I67" s="318"/>
      <c r="J67" s="318"/>
      <c r="K67" s="318"/>
      <c r="L67" s="318"/>
      <c r="M67" s="318"/>
      <c r="N67" s="318"/>
      <c r="O67" s="318"/>
      <c r="P67" s="318"/>
      <c r="Q67" s="321"/>
      <c r="R67" s="321"/>
      <c r="S67" s="321"/>
      <c r="T67" s="321"/>
      <c r="U67" s="321"/>
      <c r="V67" s="321"/>
      <c r="W67" s="321"/>
      <c r="X67" s="321"/>
      <c r="Y67" s="321"/>
      <c r="Z67" s="321"/>
      <c r="AA67" s="321"/>
      <c r="AB67" s="321"/>
      <c r="AC67" s="321"/>
      <c r="AD67" s="321"/>
      <c r="AE67" s="321"/>
      <c r="AF67" s="321"/>
      <c r="AG67" s="321"/>
      <c r="AH67" s="321"/>
      <c r="AI67" s="321"/>
      <c r="AJ67" s="321"/>
      <c r="AK67" s="321"/>
      <c r="AL67" s="321"/>
      <c r="AM67" s="321"/>
      <c r="BL67" s="299"/>
    </row>
    <row r="68" spans="1:64" ht="21" customHeight="1" x14ac:dyDescent="0.15">
      <c r="A68" s="58" t="str">
        <f>IF(事前入力シート!$I$4="特定共同企業体",IF(U52="○","不要",IF(AND(X68&lt;&gt;"",AB68&lt;&gt;"",AF68&lt;&gt;""),"○","未入力")),"不要")</f>
        <v>不要</v>
      </c>
      <c r="C68" s="693" t="s">
        <v>272</v>
      </c>
      <c r="D68" s="694"/>
      <c r="E68" s="695"/>
      <c r="F68" s="643" t="s">
        <v>280</v>
      </c>
      <c r="G68" s="644"/>
      <c r="H68" s="644"/>
      <c r="I68" s="644"/>
      <c r="J68" s="644"/>
      <c r="K68" s="644"/>
      <c r="L68" s="644"/>
      <c r="M68" s="644"/>
      <c r="N68" s="644"/>
      <c r="O68" s="644"/>
      <c r="P68" s="645"/>
      <c r="Q68" s="649"/>
      <c r="R68" s="650"/>
      <c r="S68" s="650"/>
      <c r="T68" s="650"/>
      <c r="U68" s="653" t="s">
        <v>37</v>
      </c>
      <c r="V68" s="653"/>
      <c r="W68" s="653"/>
      <c r="X68" s="665"/>
      <c r="Y68" s="665"/>
      <c r="Z68" s="657" t="s">
        <v>36</v>
      </c>
      <c r="AA68" s="657"/>
      <c r="AB68" s="665"/>
      <c r="AC68" s="665"/>
      <c r="AD68" s="657" t="s">
        <v>78</v>
      </c>
      <c r="AE68" s="657"/>
      <c r="AF68" s="665"/>
      <c r="AG68" s="665"/>
      <c r="AH68" s="657" t="s">
        <v>79</v>
      </c>
      <c r="AI68" s="657"/>
      <c r="AJ68" s="661"/>
      <c r="AK68" s="661"/>
      <c r="AL68" s="661"/>
      <c r="AM68" s="662"/>
    </row>
    <row r="69" spans="1:64" ht="21" customHeight="1" x14ac:dyDescent="0.15">
      <c r="C69" s="696"/>
      <c r="D69" s="697"/>
      <c r="E69" s="698"/>
      <c r="F69" s="646"/>
      <c r="G69" s="647"/>
      <c r="H69" s="647"/>
      <c r="I69" s="647"/>
      <c r="J69" s="647"/>
      <c r="K69" s="647"/>
      <c r="L69" s="647"/>
      <c r="M69" s="647"/>
      <c r="N69" s="647"/>
      <c r="O69" s="647"/>
      <c r="P69" s="648"/>
      <c r="Q69" s="651"/>
      <c r="R69" s="652"/>
      <c r="S69" s="652"/>
      <c r="T69" s="652"/>
      <c r="U69" s="654"/>
      <c r="V69" s="654"/>
      <c r="W69" s="654"/>
      <c r="X69" s="666"/>
      <c r="Y69" s="666"/>
      <c r="Z69" s="658"/>
      <c r="AA69" s="658"/>
      <c r="AB69" s="666"/>
      <c r="AC69" s="666"/>
      <c r="AD69" s="658"/>
      <c r="AE69" s="658"/>
      <c r="AF69" s="666"/>
      <c r="AG69" s="666"/>
      <c r="AH69" s="658"/>
      <c r="AI69" s="658"/>
      <c r="AJ69" s="663"/>
      <c r="AK69" s="663"/>
      <c r="AL69" s="663"/>
      <c r="AM69" s="664"/>
    </row>
    <row r="70" spans="1:64" ht="21" customHeight="1" x14ac:dyDescent="0.15">
      <c r="A70" s="177" t="str">
        <f>IF(事前入力シート!$I$4="特定共同企業体",IF(U52="○","不要",IF(Q70&lt;&gt;"","○","未入力")),"不要")</f>
        <v>不要</v>
      </c>
      <c r="C70" s="696"/>
      <c r="D70" s="697"/>
      <c r="E70" s="698"/>
      <c r="F70" s="636" t="s">
        <v>287</v>
      </c>
      <c r="G70" s="637"/>
      <c r="H70" s="637"/>
      <c r="I70" s="637"/>
      <c r="J70" s="637"/>
      <c r="K70" s="637"/>
      <c r="L70" s="637"/>
      <c r="M70" s="637"/>
      <c r="N70" s="637"/>
      <c r="O70" s="637"/>
      <c r="P70" s="638"/>
      <c r="Q70" s="702"/>
      <c r="R70" s="702"/>
      <c r="S70" s="702"/>
      <c r="T70" s="702"/>
      <c r="U70" s="702"/>
      <c r="V70" s="702"/>
      <c r="W70" s="702"/>
      <c r="X70" s="702"/>
      <c r="Y70" s="702"/>
      <c r="Z70" s="702"/>
      <c r="AA70" s="702"/>
      <c r="AB70" s="702"/>
      <c r="AC70" s="702"/>
      <c r="AD70" s="702"/>
      <c r="AE70" s="702"/>
      <c r="AF70" s="702"/>
      <c r="AG70" s="702"/>
      <c r="AH70" s="702"/>
      <c r="AI70" s="702"/>
      <c r="AJ70" s="702"/>
      <c r="AK70" s="702"/>
      <c r="AL70" s="702"/>
      <c r="AM70" s="702"/>
      <c r="BL70" s="299"/>
    </row>
    <row r="71" spans="1:64" ht="21" customHeight="1" x14ac:dyDescent="0.15">
      <c r="C71" s="699"/>
      <c r="D71" s="700"/>
      <c r="E71" s="701"/>
      <c r="F71" s="639"/>
      <c r="G71" s="640"/>
      <c r="H71" s="640"/>
      <c r="I71" s="640"/>
      <c r="J71" s="640"/>
      <c r="K71" s="640"/>
      <c r="L71" s="640"/>
      <c r="M71" s="640"/>
      <c r="N71" s="640"/>
      <c r="O71" s="640"/>
      <c r="P71" s="641"/>
      <c r="Q71" s="702"/>
      <c r="R71" s="702"/>
      <c r="S71" s="702"/>
      <c r="T71" s="702"/>
      <c r="U71" s="702"/>
      <c r="V71" s="702"/>
      <c r="W71" s="702"/>
      <c r="X71" s="702"/>
      <c r="Y71" s="702"/>
      <c r="Z71" s="702"/>
      <c r="AA71" s="702"/>
      <c r="AB71" s="702"/>
      <c r="AC71" s="702"/>
      <c r="AD71" s="702"/>
      <c r="AE71" s="702"/>
      <c r="AF71" s="702"/>
      <c r="AG71" s="702"/>
      <c r="AH71" s="702"/>
      <c r="AI71" s="702"/>
      <c r="AJ71" s="702"/>
      <c r="AK71" s="702"/>
      <c r="AL71" s="702"/>
      <c r="AM71" s="702"/>
      <c r="BL71" s="299"/>
    </row>
    <row r="72" spans="1:64" ht="6" customHeight="1" x14ac:dyDescent="0.15">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row>
    <row r="73" spans="1:64" ht="13.5" x14ac:dyDescent="0.15">
      <c r="C73" s="659" t="s">
        <v>168</v>
      </c>
      <c r="D73" s="659"/>
      <c r="E73" s="660" t="s">
        <v>289</v>
      </c>
      <c r="F73" s="660"/>
      <c r="G73" s="660"/>
      <c r="H73" s="660"/>
      <c r="I73" s="660"/>
      <c r="J73" s="660"/>
      <c r="K73" s="660"/>
      <c r="L73" s="660"/>
      <c r="M73" s="660"/>
      <c r="N73" s="660"/>
      <c r="O73" s="660"/>
      <c r="P73" s="660"/>
      <c r="Q73" s="660"/>
      <c r="R73" s="660"/>
      <c r="S73" s="660"/>
      <c r="T73" s="660"/>
      <c r="U73" s="660"/>
      <c r="V73" s="660"/>
      <c r="W73" s="660"/>
      <c r="X73" s="660"/>
      <c r="Y73" s="660"/>
      <c r="Z73" s="660"/>
      <c r="AA73" s="660"/>
      <c r="AB73" s="660"/>
      <c r="AC73" s="660"/>
      <c r="AD73" s="660"/>
      <c r="AE73" s="660"/>
      <c r="AF73" s="660"/>
      <c r="AG73" s="660"/>
      <c r="AH73" s="660"/>
      <c r="AI73" s="660"/>
      <c r="AJ73" s="660"/>
      <c r="AK73" s="660"/>
      <c r="AL73" s="660"/>
      <c r="AM73" s="660"/>
      <c r="AN73" s="138"/>
    </row>
    <row r="74" spans="1:64" ht="21" customHeight="1" x14ac:dyDescent="0.15">
      <c r="A74" s="180"/>
      <c r="AN74" s="135"/>
      <c r="AO74" s="132"/>
      <c r="AZ74" s="132"/>
    </row>
    <row r="75" spans="1:64" ht="21" customHeight="1" x14ac:dyDescent="0.15">
      <c r="C75" s="703"/>
      <c r="D75" s="703"/>
      <c r="E75" s="703"/>
      <c r="F75" s="703"/>
      <c r="G75" s="703"/>
      <c r="H75" s="703"/>
      <c r="I75" s="703"/>
      <c r="J75" s="703"/>
      <c r="K75" s="703"/>
      <c r="L75" s="703"/>
      <c r="M75" s="703"/>
      <c r="N75" s="703"/>
      <c r="O75" s="703"/>
      <c r="P75" s="703"/>
      <c r="Q75" s="703"/>
      <c r="R75" s="703"/>
      <c r="S75" s="703"/>
      <c r="T75" s="703"/>
      <c r="U75" s="703"/>
      <c r="V75" s="703"/>
      <c r="W75" s="703"/>
      <c r="X75" s="703"/>
      <c r="Y75" s="703"/>
      <c r="Z75" s="703"/>
      <c r="AA75" s="703"/>
      <c r="AB75" s="703"/>
      <c r="AC75" s="703"/>
      <c r="AD75" s="703"/>
      <c r="AE75" s="703"/>
      <c r="AF75" s="703"/>
      <c r="AG75" s="703"/>
      <c r="AH75" s="703"/>
      <c r="AI75" s="703"/>
      <c r="AJ75" s="703"/>
      <c r="AK75" s="703"/>
      <c r="AL75" s="703"/>
      <c r="AM75" s="703"/>
      <c r="AO75" s="132"/>
      <c r="AZ75" s="132"/>
    </row>
    <row r="76" spans="1:64" ht="21" customHeight="1" x14ac:dyDescent="0.15">
      <c r="C76" s="704"/>
      <c r="D76" s="704"/>
      <c r="E76" s="704"/>
      <c r="F76" s="704"/>
      <c r="G76" s="704"/>
      <c r="H76" s="704"/>
      <c r="I76" s="704"/>
      <c r="J76" s="704"/>
      <c r="K76" s="704"/>
      <c r="L76" s="704"/>
      <c r="M76" s="704"/>
      <c r="N76" s="704"/>
      <c r="O76" s="704"/>
      <c r="P76" s="704"/>
      <c r="Q76" s="704"/>
      <c r="R76" s="704"/>
      <c r="S76" s="704"/>
      <c r="T76" s="704"/>
      <c r="U76" s="704"/>
      <c r="V76" s="704"/>
      <c r="W76" s="704"/>
      <c r="X76" s="704"/>
      <c r="Y76" s="704"/>
      <c r="Z76" s="704"/>
      <c r="AA76" s="704"/>
      <c r="AB76" s="704"/>
      <c r="AC76" s="704"/>
      <c r="AD76" s="704"/>
      <c r="AE76" s="704"/>
      <c r="AF76" s="704"/>
      <c r="AG76" s="704"/>
      <c r="AH76" s="704"/>
      <c r="AI76" s="704"/>
      <c r="AJ76" s="704"/>
      <c r="AK76" s="704"/>
      <c r="AL76" s="704"/>
      <c r="AM76" s="704"/>
      <c r="AO76" s="132"/>
      <c r="AZ76" s="132"/>
    </row>
    <row r="77" spans="1:64" ht="21" customHeight="1" x14ac:dyDescent="0.15">
      <c r="C77" s="704"/>
      <c r="D77" s="704"/>
      <c r="E77" s="704"/>
      <c r="F77" s="704"/>
      <c r="G77" s="704"/>
      <c r="H77" s="704"/>
      <c r="I77" s="704"/>
      <c r="J77" s="704"/>
      <c r="K77" s="704"/>
      <c r="L77" s="704"/>
      <c r="M77" s="704"/>
      <c r="N77" s="704"/>
      <c r="O77" s="704"/>
      <c r="P77" s="704"/>
      <c r="Q77" s="704"/>
      <c r="R77" s="704"/>
      <c r="S77" s="704"/>
      <c r="T77" s="704"/>
      <c r="U77" s="704"/>
      <c r="V77" s="704"/>
      <c r="W77" s="704"/>
      <c r="X77" s="704"/>
      <c r="Y77" s="704"/>
      <c r="Z77" s="704"/>
      <c r="AA77" s="704"/>
      <c r="AB77" s="704"/>
      <c r="AC77" s="704"/>
      <c r="AD77" s="704"/>
      <c r="AE77" s="704"/>
      <c r="AF77" s="704"/>
      <c r="AG77" s="704"/>
      <c r="AH77" s="704"/>
      <c r="AI77" s="704"/>
      <c r="AJ77" s="704"/>
      <c r="AK77" s="704"/>
      <c r="AL77" s="704"/>
      <c r="AM77" s="704"/>
      <c r="AO77" s="132"/>
      <c r="AZ77" s="132"/>
    </row>
    <row r="78" spans="1:64" ht="21" customHeight="1" x14ac:dyDescent="0.15">
      <c r="C78" s="38"/>
      <c r="D78" s="132"/>
      <c r="O78" s="132"/>
    </row>
    <row r="79" spans="1:64" ht="21" customHeight="1" x14ac:dyDescent="0.15">
      <c r="A79" s="180" t="str">
        <f>IF(発注者入力シート!$H$16="","",IF(事前入力シート!$I$4="特定共同企業体",IF(COUNTIF(A80:A112,"未入力")&gt;=1,"未入力あり",""),"使用しない"))</f>
        <v>使用しない</v>
      </c>
      <c r="AN79" s="135" t="s">
        <v>278</v>
      </c>
      <c r="AO79" s="132"/>
      <c r="AZ79" s="132"/>
    </row>
    <row r="80" spans="1:64" ht="21" customHeight="1" x14ac:dyDescent="0.15">
      <c r="C80" s="703"/>
      <c r="D80" s="703"/>
      <c r="E80" s="703"/>
      <c r="F80" s="703"/>
      <c r="G80" s="703"/>
      <c r="H80" s="703"/>
      <c r="I80" s="703"/>
      <c r="J80" s="703"/>
      <c r="K80" s="703"/>
      <c r="L80" s="703"/>
      <c r="M80" s="703"/>
      <c r="N80" s="703"/>
      <c r="O80" s="703"/>
      <c r="P80" s="703"/>
      <c r="Q80" s="703"/>
      <c r="R80" s="703"/>
      <c r="S80" s="703"/>
      <c r="T80" s="703"/>
      <c r="U80" s="703"/>
      <c r="V80" s="703"/>
      <c r="W80" s="703"/>
      <c r="X80" s="703"/>
      <c r="Y80" s="703"/>
      <c r="Z80" s="703"/>
      <c r="AA80" s="703"/>
      <c r="AB80" s="703"/>
      <c r="AC80" s="703"/>
      <c r="AD80" s="703"/>
      <c r="AE80" s="703"/>
      <c r="AF80" s="703"/>
      <c r="AG80" s="703"/>
      <c r="AH80" s="703"/>
      <c r="AI80" s="703"/>
      <c r="AJ80" s="703"/>
      <c r="AK80" s="703"/>
      <c r="AL80" s="703"/>
      <c r="AM80" s="703"/>
      <c r="AO80" s="132"/>
      <c r="AZ80" s="132"/>
    </row>
    <row r="81" spans="1:64" ht="21" customHeight="1" x14ac:dyDescent="0.15">
      <c r="C81" s="704" t="s">
        <v>303</v>
      </c>
      <c r="D81" s="704"/>
      <c r="E81" s="704"/>
      <c r="F81" s="704"/>
      <c r="G81" s="704"/>
      <c r="H81" s="704"/>
      <c r="I81" s="704"/>
      <c r="J81" s="704"/>
      <c r="K81" s="704"/>
      <c r="L81" s="704"/>
      <c r="M81" s="704"/>
      <c r="N81" s="704"/>
      <c r="O81" s="704"/>
      <c r="P81" s="704"/>
      <c r="Q81" s="704"/>
      <c r="R81" s="704"/>
      <c r="S81" s="704"/>
      <c r="T81" s="704"/>
      <c r="U81" s="704"/>
      <c r="V81" s="704"/>
      <c r="W81" s="704"/>
      <c r="X81" s="704"/>
      <c r="Y81" s="704"/>
      <c r="Z81" s="704"/>
      <c r="AA81" s="704"/>
      <c r="AB81" s="704"/>
      <c r="AC81" s="704"/>
      <c r="AD81" s="704"/>
      <c r="AE81" s="704"/>
      <c r="AF81" s="704"/>
      <c r="AG81" s="704"/>
      <c r="AH81" s="704"/>
      <c r="AI81" s="704"/>
      <c r="AJ81" s="704"/>
      <c r="AK81" s="704"/>
      <c r="AL81" s="704"/>
      <c r="AM81" s="704"/>
      <c r="AO81" s="132"/>
      <c r="AZ81" s="132"/>
    </row>
    <row r="82" spans="1:64" ht="21" customHeight="1" x14ac:dyDescent="0.15">
      <c r="C82" s="704"/>
      <c r="D82" s="704"/>
      <c r="E82" s="704"/>
      <c r="F82" s="704"/>
      <c r="G82" s="704"/>
      <c r="H82" s="704"/>
      <c r="I82" s="704"/>
      <c r="J82" s="704"/>
      <c r="K82" s="704"/>
      <c r="L82" s="704"/>
      <c r="M82" s="704"/>
      <c r="N82" s="704"/>
      <c r="O82" s="704"/>
      <c r="P82" s="704"/>
      <c r="Q82" s="704"/>
      <c r="R82" s="704"/>
      <c r="S82" s="704"/>
      <c r="T82" s="704"/>
      <c r="U82" s="704"/>
      <c r="V82" s="704"/>
      <c r="W82" s="704"/>
      <c r="X82" s="704"/>
      <c r="Y82" s="704"/>
      <c r="Z82" s="704"/>
      <c r="AA82" s="704"/>
      <c r="AB82" s="704"/>
      <c r="AC82" s="704"/>
      <c r="AD82" s="704"/>
      <c r="AE82" s="704"/>
      <c r="AF82" s="704"/>
      <c r="AG82" s="704"/>
      <c r="AH82" s="704"/>
      <c r="AI82" s="704"/>
      <c r="AJ82" s="704"/>
      <c r="AK82" s="704"/>
      <c r="AL82" s="704"/>
      <c r="AM82" s="704"/>
      <c r="AO82" s="132"/>
      <c r="AZ82" s="132"/>
    </row>
    <row r="83" spans="1:64" ht="21" customHeight="1" x14ac:dyDescent="0.15">
      <c r="C83" s="319"/>
      <c r="D83" s="319"/>
      <c r="E83" s="319"/>
      <c r="F83" s="319"/>
      <c r="G83" s="319"/>
      <c r="H83" s="319"/>
      <c r="I83" s="319"/>
      <c r="J83" s="319"/>
      <c r="K83" s="319"/>
      <c r="L83" s="319"/>
      <c r="M83" s="320"/>
      <c r="N83" s="320"/>
      <c r="O83" s="320"/>
      <c r="P83" s="320"/>
      <c r="Q83" s="320"/>
      <c r="R83" s="320"/>
      <c r="S83" s="320"/>
      <c r="T83" s="320"/>
      <c r="U83" s="320"/>
      <c r="V83" s="320"/>
      <c r="W83" s="320"/>
      <c r="X83" s="320"/>
      <c r="Y83" s="320"/>
      <c r="Z83" s="320"/>
      <c r="AA83" s="320"/>
      <c r="AB83" s="320"/>
      <c r="AC83" s="320"/>
      <c r="AD83" s="320"/>
      <c r="AE83" s="320"/>
      <c r="AF83" s="320"/>
      <c r="AG83" s="320"/>
      <c r="AH83" s="320"/>
      <c r="AI83" s="320"/>
      <c r="AJ83" s="320"/>
      <c r="AK83" s="320"/>
      <c r="AL83" s="320"/>
      <c r="AM83" s="320"/>
      <c r="AN83" s="47"/>
      <c r="AO83" s="132"/>
      <c r="AZ83" s="132"/>
    </row>
    <row r="84" spans="1:64" s="132" customFormat="1" ht="21" customHeight="1" thickBot="1" x14ac:dyDescent="0.2">
      <c r="A84" s="58" t="str">
        <f>IF(事前入力シート!$I$4="特定共同企業体",IF(AE84&lt;&gt;"","○","未入力"),"")</f>
        <v/>
      </c>
      <c r="AC84" s="300"/>
      <c r="AD84" s="171" t="s">
        <v>291</v>
      </c>
      <c r="AE84" s="663" t="str">
        <f>IF(事前入力シート!$I$4="特定共同企業体",事前入力シート!$I$16,"")</f>
        <v/>
      </c>
      <c r="AF84" s="663"/>
      <c r="AG84" s="663"/>
      <c r="AH84" s="663"/>
      <c r="AI84" s="663"/>
      <c r="AJ84" s="663"/>
      <c r="AK84" s="663"/>
      <c r="AL84" s="663"/>
      <c r="AM84" s="663"/>
    </row>
    <row r="85" spans="1:64" ht="21" customHeight="1" x14ac:dyDescent="0.15">
      <c r="A85" s="177" t="str">
        <f>IF(事前入力シート!$I$4="特定共同企業体",IF(OR(U85="○",U87="○"),"○",IF(AND(U87&lt;&gt;"",U87&lt;&gt;""),"○","未入力")),"不要")</f>
        <v>不要</v>
      </c>
      <c r="C85" s="636" t="s">
        <v>283</v>
      </c>
      <c r="D85" s="637"/>
      <c r="E85" s="637"/>
      <c r="F85" s="637"/>
      <c r="G85" s="637"/>
      <c r="H85" s="637"/>
      <c r="I85" s="637"/>
      <c r="J85" s="637"/>
      <c r="K85" s="637"/>
      <c r="L85" s="637"/>
      <c r="M85" s="637"/>
      <c r="N85" s="637"/>
      <c r="O85" s="637"/>
      <c r="P85" s="637"/>
      <c r="Q85" s="637"/>
      <c r="R85" s="637"/>
      <c r="S85" s="637"/>
      <c r="T85" s="667"/>
      <c r="U85" s="705"/>
      <c r="V85" s="706"/>
      <c r="W85" s="706"/>
      <c r="X85" s="707"/>
      <c r="Y85" s="711" t="s">
        <v>279</v>
      </c>
      <c r="Z85" s="637"/>
      <c r="AA85" s="637"/>
      <c r="AB85" s="637"/>
      <c r="AC85" s="637"/>
      <c r="AD85" s="637"/>
      <c r="AE85" s="637"/>
      <c r="AF85" s="637"/>
      <c r="AG85" s="637"/>
      <c r="AH85" s="637"/>
      <c r="AI85" s="637"/>
      <c r="AJ85" s="637"/>
      <c r="AK85" s="637"/>
      <c r="AL85" s="637"/>
      <c r="AM85" s="638"/>
      <c r="BF85" s="171"/>
    </row>
    <row r="86" spans="1:64" ht="21" customHeight="1" x14ac:dyDescent="0.15">
      <c r="C86" s="668"/>
      <c r="D86" s="669"/>
      <c r="E86" s="669"/>
      <c r="F86" s="669"/>
      <c r="G86" s="669"/>
      <c r="H86" s="669"/>
      <c r="I86" s="669"/>
      <c r="J86" s="669"/>
      <c r="K86" s="669"/>
      <c r="L86" s="669"/>
      <c r="M86" s="669"/>
      <c r="N86" s="669"/>
      <c r="O86" s="669"/>
      <c r="P86" s="669"/>
      <c r="Q86" s="669"/>
      <c r="R86" s="669"/>
      <c r="S86" s="669"/>
      <c r="T86" s="670"/>
      <c r="U86" s="708"/>
      <c r="V86" s="709"/>
      <c r="W86" s="709"/>
      <c r="X86" s="710"/>
      <c r="Y86" s="680"/>
      <c r="Z86" s="681"/>
      <c r="AA86" s="681"/>
      <c r="AB86" s="681"/>
      <c r="AC86" s="681"/>
      <c r="AD86" s="681"/>
      <c r="AE86" s="681"/>
      <c r="AF86" s="681"/>
      <c r="AG86" s="681"/>
      <c r="AH86" s="681"/>
      <c r="AI86" s="681"/>
      <c r="AJ86" s="681"/>
      <c r="AK86" s="681"/>
      <c r="AL86" s="681"/>
      <c r="AM86" s="682"/>
    </row>
    <row r="87" spans="1:64" ht="21" customHeight="1" x14ac:dyDescent="0.15">
      <c r="A87" s="177" t="str">
        <f>IF(事前入力シート!$I$4="特定共同企業体",IF(OR(U87="○",U85="○"),"○",IF(AND(U87&lt;&gt;"",U85&lt;&gt;""),"○","未入力")),"不要")</f>
        <v>不要</v>
      </c>
      <c r="C87" s="668"/>
      <c r="D87" s="669"/>
      <c r="E87" s="669"/>
      <c r="F87" s="669"/>
      <c r="G87" s="669"/>
      <c r="H87" s="669"/>
      <c r="I87" s="669"/>
      <c r="J87" s="669"/>
      <c r="K87" s="669"/>
      <c r="L87" s="669"/>
      <c r="M87" s="669"/>
      <c r="N87" s="669"/>
      <c r="O87" s="669"/>
      <c r="P87" s="669"/>
      <c r="Q87" s="669"/>
      <c r="R87" s="669"/>
      <c r="S87" s="669"/>
      <c r="T87" s="670"/>
      <c r="U87" s="712"/>
      <c r="V87" s="713"/>
      <c r="W87" s="713"/>
      <c r="X87" s="714"/>
      <c r="Y87" s="689" t="s">
        <v>281</v>
      </c>
      <c r="Z87" s="690"/>
      <c r="AA87" s="690"/>
      <c r="AB87" s="690"/>
      <c r="AC87" s="690"/>
      <c r="AD87" s="690"/>
      <c r="AE87" s="690"/>
      <c r="AF87" s="690"/>
      <c r="AG87" s="690"/>
      <c r="AH87" s="690"/>
      <c r="AI87" s="690"/>
      <c r="AJ87" s="690"/>
      <c r="AK87" s="690"/>
      <c r="AL87" s="690"/>
      <c r="AM87" s="691"/>
    </row>
    <row r="88" spans="1:64" ht="21" customHeight="1" thickBot="1" x14ac:dyDescent="0.2">
      <c r="C88" s="668"/>
      <c r="D88" s="669"/>
      <c r="E88" s="669"/>
      <c r="F88" s="669"/>
      <c r="G88" s="669"/>
      <c r="H88" s="669"/>
      <c r="I88" s="669"/>
      <c r="J88" s="669"/>
      <c r="K88" s="669"/>
      <c r="L88" s="669"/>
      <c r="M88" s="669"/>
      <c r="N88" s="669"/>
      <c r="O88" s="669"/>
      <c r="P88" s="669"/>
      <c r="Q88" s="669"/>
      <c r="R88" s="669"/>
      <c r="S88" s="669"/>
      <c r="T88" s="670"/>
      <c r="U88" s="715"/>
      <c r="V88" s="716"/>
      <c r="W88" s="716"/>
      <c r="X88" s="717"/>
      <c r="Y88" s="692"/>
      <c r="Z88" s="640"/>
      <c r="AA88" s="640"/>
      <c r="AB88" s="640"/>
      <c r="AC88" s="640"/>
      <c r="AD88" s="640"/>
      <c r="AE88" s="640"/>
      <c r="AF88" s="640"/>
      <c r="AG88" s="640"/>
      <c r="AH88" s="640"/>
      <c r="AI88" s="640"/>
      <c r="AJ88" s="640"/>
      <c r="AK88" s="640"/>
      <c r="AL88" s="640"/>
      <c r="AM88" s="641"/>
    </row>
    <row r="89" spans="1:64" ht="21" customHeight="1" x14ac:dyDescent="0.15">
      <c r="A89" s="177" t="str">
        <f>IF(事前入力シート!$I$4="特定共同企業体",IF(OR(U89="○",U91="○"),"○",IF(AND(U89&lt;&gt;"",U91&lt;&gt;""),"○","未入力")),"不要")</f>
        <v>不要</v>
      </c>
      <c r="C89" s="636" t="s">
        <v>284</v>
      </c>
      <c r="D89" s="637"/>
      <c r="E89" s="637"/>
      <c r="F89" s="637"/>
      <c r="G89" s="637"/>
      <c r="H89" s="637"/>
      <c r="I89" s="637"/>
      <c r="J89" s="637"/>
      <c r="K89" s="637"/>
      <c r="L89" s="637"/>
      <c r="M89" s="637"/>
      <c r="N89" s="637"/>
      <c r="O89" s="637"/>
      <c r="P89" s="637"/>
      <c r="Q89" s="637"/>
      <c r="R89" s="637"/>
      <c r="S89" s="637"/>
      <c r="T89" s="667"/>
      <c r="U89" s="672"/>
      <c r="V89" s="673"/>
      <c r="W89" s="673"/>
      <c r="X89" s="674"/>
      <c r="Y89" s="678" t="s">
        <v>276</v>
      </c>
      <c r="Z89" s="669"/>
      <c r="AA89" s="669"/>
      <c r="AB89" s="669"/>
      <c r="AC89" s="669"/>
      <c r="AD89" s="669"/>
      <c r="AE89" s="669"/>
      <c r="AF89" s="669"/>
      <c r="AG89" s="669"/>
      <c r="AH89" s="669"/>
      <c r="AI89" s="669"/>
      <c r="AJ89" s="669"/>
      <c r="AK89" s="669"/>
      <c r="AL89" s="669"/>
      <c r="AM89" s="679"/>
    </row>
    <row r="90" spans="1:64" ht="21" customHeight="1" x14ac:dyDescent="0.15">
      <c r="C90" s="668"/>
      <c r="D90" s="669"/>
      <c r="E90" s="669"/>
      <c r="F90" s="669"/>
      <c r="G90" s="669"/>
      <c r="H90" s="669"/>
      <c r="I90" s="669"/>
      <c r="J90" s="669"/>
      <c r="K90" s="669"/>
      <c r="L90" s="669"/>
      <c r="M90" s="669"/>
      <c r="N90" s="669"/>
      <c r="O90" s="669"/>
      <c r="P90" s="669"/>
      <c r="Q90" s="669"/>
      <c r="R90" s="669"/>
      <c r="S90" s="669"/>
      <c r="T90" s="670"/>
      <c r="U90" s="675"/>
      <c r="V90" s="676"/>
      <c r="W90" s="676"/>
      <c r="X90" s="677"/>
      <c r="Y90" s="680"/>
      <c r="Z90" s="681"/>
      <c r="AA90" s="681"/>
      <c r="AB90" s="681"/>
      <c r="AC90" s="681"/>
      <c r="AD90" s="681"/>
      <c r="AE90" s="681"/>
      <c r="AF90" s="681"/>
      <c r="AG90" s="681"/>
      <c r="AH90" s="681"/>
      <c r="AI90" s="681"/>
      <c r="AJ90" s="681"/>
      <c r="AK90" s="681"/>
      <c r="AL90" s="681"/>
      <c r="AM90" s="682"/>
    </row>
    <row r="91" spans="1:64" ht="21" customHeight="1" x14ac:dyDescent="0.15">
      <c r="A91" s="58" t="str">
        <f>IF(事前入力シート!$I$4="特定共同企業体",IF(OR(U89="○",U91="○"),"○",IF(AND(U89&lt;&gt;"",U91&lt;&gt;""),"○","未入力")),"不要")</f>
        <v>不要</v>
      </c>
      <c r="C91" s="668"/>
      <c r="D91" s="669"/>
      <c r="E91" s="669"/>
      <c r="F91" s="669"/>
      <c r="G91" s="669"/>
      <c r="H91" s="669"/>
      <c r="I91" s="669"/>
      <c r="J91" s="669"/>
      <c r="K91" s="669"/>
      <c r="L91" s="669"/>
      <c r="M91" s="669"/>
      <c r="N91" s="669"/>
      <c r="O91" s="669"/>
      <c r="P91" s="669"/>
      <c r="Q91" s="669"/>
      <c r="R91" s="669"/>
      <c r="S91" s="669"/>
      <c r="T91" s="670"/>
      <c r="U91" s="683"/>
      <c r="V91" s="684"/>
      <c r="W91" s="684"/>
      <c r="X91" s="685"/>
      <c r="Y91" s="689" t="s">
        <v>282</v>
      </c>
      <c r="Z91" s="690"/>
      <c r="AA91" s="690"/>
      <c r="AB91" s="690"/>
      <c r="AC91" s="690"/>
      <c r="AD91" s="690"/>
      <c r="AE91" s="690"/>
      <c r="AF91" s="690"/>
      <c r="AG91" s="690"/>
      <c r="AH91" s="690"/>
      <c r="AI91" s="690"/>
      <c r="AJ91" s="690"/>
      <c r="AK91" s="690"/>
      <c r="AL91" s="690"/>
      <c r="AM91" s="691"/>
    </row>
    <row r="92" spans="1:64" ht="21" customHeight="1" thickBot="1" x14ac:dyDescent="0.2">
      <c r="C92" s="639"/>
      <c r="D92" s="640"/>
      <c r="E92" s="640"/>
      <c r="F92" s="640"/>
      <c r="G92" s="640"/>
      <c r="H92" s="640"/>
      <c r="I92" s="640"/>
      <c r="J92" s="640"/>
      <c r="K92" s="640"/>
      <c r="L92" s="640"/>
      <c r="M92" s="640"/>
      <c r="N92" s="640"/>
      <c r="O92" s="640"/>
      <c r="P92" s="640"/>
      <c r="Q92" s="640"/>
      <c r="R92" s="640"/>
      <c r="S92" s="640"/>
      <c r="T92" s="671"/>
      <c r="U92" s="686"/>
      <c r="V92" s="687"/>
      <c r="W92" s="687"/>
      <c r="X92" s="688"/>
      <c r="Y92" s="692"/>
      <c r="Z92" s="640"/>
      <c r="AA92" s="640"/>
      <c r="AB92" s="640"/>
      <c r="AC92" s="640"/>
      <c r="AD92" s="640"/>
      <c r="AE92" s="640"/>
      <c r="AF92" s="640"/>
      <c r="AG92" s="640"/>
      <c r="AH92" s="640"/>
      <c r="AI92" s="640"/>
      <c r="AJ92" s="640"/>
      <c r="AK92" s="640"/>
      <c r="AL92" s="640"/>
      <c r="AM92" s="641"/>
    </row>
    <row r="93" spans="1:64" ht="21" customHeight="1" x14ac:dyDescent="0.15">
      <c r="C93" s="318"/>
      <c r="D93" s="318"/>
      <c r="E93" s="318"/>
      <c r="F93" s="318"/>
      <c r="G93" s="318"/>
      <c r="H93" s="318"/>
      <c r="I93" s="318"/>
      <c r="J93" s="318"/>
      <c r="K93" s="318"/>
      <c r="L93" s="318"/>
      <c r="M93" s="318"/>
      <c r="N93" s="318"/>
      <c r="O93" s="318"/>
      <c r="P93" s="318"/>
      <c r="Q93" s="321"/>
      <c r="R93" s="321"/>
      <c r="S93" s="321"/>
      <c r="T93" s="321"/>
      <c r="U93" s="321"/>
      <c r="V93" s="321"/>
      <c r="W93" s="321"/>
      <c r="X93" s="321"/>
      <c r="Y93" s="321"/>
      <c r="Z93" s="321"/>
      <c r="AA93" s="321"/>
      <c r="AB93" s="321"/>
      <c r="AC93" s="321"/>
      <c r="AD93" s="321"/>
      <c r="AE93" s="321"/>
      <c r="AF93" s="321"/>
      <c r="AG93" s="321"/>
      <c r="AH93" s="321"/>
      <c r="AI93" s="321"/>
      <c r="AJ93" s="321"/>
      <c r="AK93" s="321"/>
      <c r="AL93" s="321"/>
      <c r="AM93" s="321"/>
      <c r="BL93" s="299"/>
    </row>
    <row r="94" spans="1:64" ht="21" customHeight="1" x14ac:dyDescent="0.15">
      <c r="A94" s="58" t="str">
        <f>IF(事前入力シート!$I$4="特定共同企業体",IF(U87="○","不要",IF(AND(X94&lt;&gt;"",AB94&lt;&gt;"",AF94&lt;&gt;""),"○","未入力")),"不要")</f>
        <v>不要</v>
      </c>
      <c r="C94" s="693" t="s">
        <v>290</v>
      </c>
      <c r="D94" s="694"/>
      <c r="E94" s="695"/>
      <c r="F94" s="559" t="s">
        <v>285</v>
      </c>
      <c r="G94" s="559"/>
      <c r="H94" s="643" t="s">
        <v>280</v>
      </c>
      <c r="I94" s="644"/>
      <c r="J94" s="644"/>
      <c r="K94" s="644"/>
      <c r="L94" s="644"/>
      <c r="M94" s="644"/>
      <c r="N94" s="644"/>
      <c r="O94" s="644"/>
      <c r="P94" s="645"/>
      <c r="Q94" s="649"/>
      <c r="R94" s="650"/>
      <c r="S94" s="650"/>
      <c r="T94" s="650"/>
      <c r="U94" s="653" t="s">
        <v>37</v>
      </c>
      <c r="V94" s="653"/>
      <c r="W94" s="653"/>
      <c r="X94" s="665"/>
      <c r="Y94" s="665"/>
      <c r="Z94" s="657" t="s">
        <v>36</v>
      </c>
      <c r="AA94" s="657"/>
      <c r="AB94" s="665"/>
      <c r="AC94" s="665"/>
      <c r="AD94" s="657" t="s">
        <v>78</v>
      </c>
      <c r="AE94" s="657"/>
      <c r="AF94" s="665"/>
      <c r="AG94" s="665"/>
      <c r="AH94" s="657" t="s">
        <v>79</v>
      </c>
      <c r="AI94" s="657"/>
      <c r="AJ94" s="661"/>
      <c r="AK94" s="661"/>
      <c r="AL94" s="661"/>
      <c r="AM94" s="662"/>
    </row>
    <row r="95" spans="1:64" ht="21" customHeight="1" x14ac:dyDescent="0.15">
      <c r="C95" s="696"/>
      <c r="D95" s="697"/>
      <c r="E95" s="698"/>
      <c r="F95" s="559"/>
      <c r="G95" s="559"/>
      <c r="H95" s="646"/>
      <c r="I95" s="647"/>
      <c r="J95" s="647"/>
      <c r="K95" s="647"/>
      <c r="L95" s="647"/>
      <c r="M95" s="647"/>
      <c r="N95" s="647"/>
      <c r="O95" s="647"/>
      <c r="P95" s="648"/>
      <c r="Q95" s="651"/>
      <c r="R95" s="652"/>
      <c r="S95" s="652"/>
      <c r="T95" s="652"/>
      <c r="U95" s="654"/>
      <c r="V95" s="654"/>
      <c r="W95" s="654"/>
      <c r="X95" s="666"/>
      <c r="Y95" s="666"/>
      <c r="Z95" s="658"/>
      <c r="AA95" s="658"/>
      <c r="AB95" s="666"/>
      <c r="AC95" s="666"/>
      <c r="AD95" s="658"/>
      <c r="AE95" s="658"/>
      <c r="AF95" s="666"/>
      <c r="AG95" s="666"/>
      <c r="AH95" s="658"/>
      <c r="AI95" s="658"/>
      <c r="AJ95" s="663"/>
      <c r="AK95" s="663"/>
      <c r="AL95" s="663"/>
      <c r="AM95" s="664"/>
    </row>
    <row r="96" spans="1:64" ht="21" customHeight="1" x14ac:dyDescent="0.15">
      <c r="A96" s="177" t="str">
        <f>IF(事前入力シート!$I$4="特定共同企業体",IF(U87="○","不要",IF(Q96&lt;&gt;"","○","未入力")),"不要")</f>
        <v>不要</v>
      </c>
      <c r="C96" s="696"/>
      <c r="D96" s="697"/>
      <c r="E96" s="698"/>
      <c r="F96" s="559"/>
      <c r="G96" s="559"/>
      <c r="H96" s="636" t="s">
        <v>288</v>
      </c>
      <c r="I96" s="637"/>
      <c r="J96" s="637"/>
      <c r="K96" s="637"/>
      <c r="L96" s="637"/>
      <c r="M96" s="637"/>
      <c r="N96" s="637"/>
      <c r="O96" s="637"/>
      <c r="P96" s="638"/>
      <c r="Q96" s="702"/>
      <c r="R96" s="702"/>
      <c r="S96" s="702"/>
      <c r="T96" s="702"/>
      <c r="U96" s="702"/>
      <c r="V96" s="702"/>
      <c r="W96" s="702"/>
      <c r="X96" s="702"/>
      <c r="Y96" s="702"/>
      <c r="Z96" s="702"/>
      <c r="AA96" s="702"/>
      <c r="AB96" s="702"/>
      <c r="AC96" s="702"/>
      <c r="AD96" s="702"/>
      <c r="AE96" s="702"/>
      <c r="AF96" s="702"/>
      <c r="AG96" s="702"/>
      <c r="AH96" s="702"/>
      <c r="AI96" s="702"/>
      <c r="AJ96" s="702"/>
      <c r="AK96" s="702"/>
      <c r="AL96" s="702"/>
      <c r="AM96" s="702"/>
      <c r="BL96" s="299"/>
    </row>
    <row r="97" spans="1:64" ht="21" customHeight="1" x14ac:dyDescent="0.15">
      <c r="C97" s="696"/>
      <c r="D97" s="697"/>
      <c r="E97" s="698"/>
      <c r="F97" s="559"/>
      <c r="G97" s="559"/>
      <c r="H97" s="639"/>
      <c r="I97" s="640"/>
      <c r="J97" s="640"/>
      <c r="K97" s="640"/>
      <c r="L97" s="640"/>
      <c r="M97" s="640"/>
      <c r="N97" s="640"/>
      <c r="O97" s="640"/>
      <c r="P97" s="641"/>
      <c r="Q97" s="702"/>
      <c r="R97" s="702"/>
      <c r="S97" s="702"/>
      <c r="T97" s="702"/>
      <c r="U97" s="702"/>
      <c r="V97" s="702"/>
      <c r="W97" s="702"/>
      <c r="X97" s="702"/>
      <c r="Y97" s="702"/>
      <c r="Z97" s="702"/>
      <c r="AA97" s="702"/>
      <c r="AB97" s="702"/>
      <c r="AC97" s="702"/>
      <c r="AD97" s="702"/>
      <c r="AE97" s="702"/>
      <c r="AF97" s="702"/>
      <c r="AG97" s="702"/>
      <c r="AH97" s="702"/>
      <c r="AI97" s="702"/>
      <c r="AJ97" s="702"/>
      <c r="AK97" s="702"/>
      <c r="AL97" s="702"/>
      <c r="AM97" s="702"/>
      <c r="BL97" s="299"/>
    </row>
    <row r="98" spans="1:64" ht="21" customHeight="1" x14ac:dyDescent="0.15">
      <c r="A98" s="58" t="str">
        <f>IF(事前入力シート!$I$4="特定共同企業体",IF(U87="○","不要",IF(AND(X98&lt;&gt;"",AB98&lt;&gt;"",AF98&lt;&gt;""),"○","未入力")),"不要")</f>
        <v>不要</v>
      </c>
      <c r="C98" s="696"/>
      <c r="D98" s="697"/>
      <c r="E98" s="698"/>
      <c r="F98" s="559" t="s">
        <v>22</v>
      </c>
      <c r="G98" s="559"/>
      <c r="H98" s="643" t="s">
        <v>280</v>
      </c>
      <c r="I98" s="644"/>
      <c r="J98" s="644"/>
      <c r="K98" s="644"/>
      <c r="L98" s="644"/>
      <c r="M98" s="644"/>
      <c r="N98" s="644"/>
      <c r="O98" s="644"/>
      <c r="P98" s="645"/>
      <c r="Q98" s="649"/>
      <c r="R98" s="650"/>
      <c r="S98" s="650"/>
      <c r="T98" s="650"/>
      <c r="U98" s="653" t="s">
        <v>37</v>
      </c>
      <c r="V98" s="653"/>
      <c r="W98" s="653"/>
      <c r="X98" s="655"/>
      <c r="Y98" s="655"/>
      <c r="Z98" s="657" t="s">
        <v>36</v>
      </c>
      <c r="AA98" s="657"/>
      <c r="AB98" s="655"/>
      <c r="AC98" s="655"/>
      <c r="AD98" s="657" t="s">
        <v>78</v>
      </c>
      <c r="AE98" s="657"/>
      <c r="AF98" s="655"/>
      <c r="AG98" s="655"/>
      <c r="AH98" s="657" t="s">
        <v>79</v>
      </c>
      <c r="AI98" s="657"/>
      <c r="AJ98" s="661"/>
      <c r="AK98" s="661"/>
      <c r="AL98" s="661"/>
      <c r="AM98" s="662"/>
    </row>
    <row r="99" spans="1:64" ht="21" customHeight="1" x14ac:dyDescent="0.15">
      <c r="C99" s="696"/>
      <c r="D99" s="697"/>
      <c r="E99" s="698"/>
      <c r="F99" s="559"/>
      <c r="G99" s="559"/>
      <c r="H99" s="646"/>
      <c r="I99" s="647"/>
      <c r="J99" s="647"/>
      <c r="K99" s="647"/>
      <c r="L99" s="647"/>
      <c r="M99" s="647"/>
      <c r="N99" s="647"/>
      <c r="O99" s="647"/>
      <c r="P99" s="648"/>
      <c r="Q99" s="651"/>
      <c r="R99" s="652"/>
      <c r="S99" s="652"/>
      <c r="T99" s="652"/>
      <c r="U99" s="654"/>
      <c r="V99" s="654"/>
      <c r="W99" s="654"/>
      <c r="X99" s="656"/>
      <c r="Y99" s="656"/>
      <c r="Z99" s="658"/>
      <c r="AA99" s="658"/>
      <c r="AB99" s="656"/>
      <c r="AC99" s="656"/>
      <c r="AD99" s="658"/>
      <c r="AE99" s="658"/>
      <c r="AF99" s="656"/>
      <c r="AG99" s="656"/>
      <c r="AH99" s="658"/>
      <c r="AI99" s="658"/>
      <c r="AJ99" s="663"/>
      <c r="AK99" s="663"/>
      <c r="AL99" s="663"/>
      <c r="AM99" s="664"/>
    </row>
    <row r="100" spans="1:64" ht="21" customHeight="1" x14ac:dyDescent="0.15">
      <c r="A100" s="177" t="str">
        <f>IF(事前入力シート!$I$4="特定共同企業体",IF(U87="○","不要",IF(Q100&lt;&gt;"","○","未入力")),"不要")</f>
        <v>不要</v>
      </c>
      <c r="C100" s="696"/>
      <c r="D100" s="697"/>
      <c r="E100" s="698"/>
      <c r="F100" s="559"/>
      <c r="G100" s="559"/>
      <c r="H100" s="636" t="s">
        <v>288</v>
      </c>
      <c r="I100" s="637"/>
      <c r="J100" s="637"/>
      <c r="K100" s="637"/>
      <c r="L100" s="637"/>
      <c r="M100" s="637"/>
      <c r="N100" s="637"/>
      <c r="O100" s="637"/>
      <c r="P100" s="638"/>
      <c r="Q100" s="642"/>
      <c r="R100" s="642"/>
      <c r="S100" s="642"/>
      <c r="T100" s="642"/>
      <c r="U100" s="642"/>
      <c r="V100" s="642"/>
      <c r="W100" s="642"/>
      <c r="X100" s="642"/>
      <c r="Y100" s="642"/>
      <c r="Z100" s="642"/>
      <c r="AA100" s="642"/>
      <c r="AB100" s="642"/>
      <c r="AC100" s="642"/>
      <c r="AD100" s="642"/>
      <c r="AE100" s="642"/>
      <c r="AF100" s="642"/>
      <c r="AG100" s="642"/>
      <c r="AH100" s="642"/>
      <c r="AI100" s="642"/>
      <c r="AJ100" s="642"/>
      <c r="AK100" s="642"/>
      <c r="AL100" s="642"/>
      <c r="AM100" s="642"/>
      <c r="BL100" s="299"/>
    </row>
    <row r="101" spans="1:64" ht="21" customHeight="1" x14ac:dyDescent="0.15">
      <c r="C101" s="696"/>
      <c r="D101" s="697"/>
      <c r="E101" s="698"/>
      <c r="F101" s="559"/>
      <c r="G101" s="559"/>
      <c r="H101" s="639"/>
      <c r="I101" s="640"/>
      <c r="J101" s="640"/>
      <c r="K101" s="640"/>
      <c r="L101" s="640"/>
      <c r="M101" s="640"/>
      <c r="N101" s="640"/>
      <c r="O101" s="640"/>
      <c r="P101" s="641"/>
      <c r="Q101" s="642"/>
      <c r="R101" s="642"/>
      <c r="S101" s="642"/>
      <c r="T101" s="642"/>
      <c r="U101" s="642"/>
      <c r="V101" s="642"/>
      <c r="W101" s="642"/>
      <c r="X101" s="642"/>
      <c r="Y101" s="642"/>
      <c r="Z101" s="642"/>
      <c r="AA101" s="642"/>
      <c r="AB101" s="642"/>
      <c r="AC101" s="642"/>
      <c r="AD101" s="642"/>
      <c r="AE101" s="642"/>
      <c r="AF101" s="642"/>
      <c r="AG101" s="642"/>
      <c r="AH101" s="642"/>
      <c r="AI101" s="642"/>
      <c r="AJ101" s="642"/>
      <c r="AK101" s="642"/>
      <c r="AL101" s="642"/>
      <c r="AM101" s="642"/>
      <c r="BL101" s="299"/>
    </row>
    <row r="102" spans="1:64" ht="21" customHeight="1" x14ac:dyDescent="0.15">
      <c r="A102" s="58" t="str">
        <f>IF(事前入力シート!$I$4="特定共同企業体",IF(U87="○","不要",IF(AND(X102&lt;&gt;"",AB102&lt;&gt;"",AF102&lt;&gt;""),"○","未入力")),"不要")</f>
        <v>不要</v>
      </c>
      <c r="C102" s="696"/>
      <c r="D102" s="697"/>
      <c r="E102" s="698"/>
      <c r="F102" s="559" t="s">
        <v>286</v>
      </c>
      <c r="G102" s="559"/>
      <c r="H102" s="643" t="s">
        <v>280</v>
      </c>
      <c r="I102" s="644"/>
      <c r="J102" s="644"/>
      <c r="K102" s="644"/>
      <c r="L102" s="644"/>
      <c r="M102" s="644"/>
      <c r="N102" s="644"/>
      <c r="O102" s="644"/>
      <c r="P102" s="645"/>
      <c r="Q102" s="649"/>
      <c r="R102" s="650"/>
      <c r="S102" s="650"/>
      <c r="T102" s="650"/>
      <c r="U102" s="653" t="s">
        <v>37</v>
      </c>
      <c r="V102" s="653"/>
      <c r="W102" s="653"/>
      <c r="X102" s="655"/>
      <c r="Y102" s="655"/>
      <c r="Z102" s="657" t="s">
        <v>36</v>
      </c>
      <c r="AA102" s="657"/>
      <c r="AB102" s="655"/>
      <c r="AC102" s="655"/>
      <c r="AD102" s="657" t="s">
        <v>78</v>
      </c>
      <c r="AE102" s="657"/>
      <c r="AF102" s="655"/>
      <c r="AG102" s="655"/>
      <c r="AH102" s="657" t="s">
        <v>79</v>
      </c>
      <c r="AI102" s="657"/>
      <c r="AJ102" s="661"/>
      <c r="AK102" s="661"/>
      <c r="AL102" s="661"/>
      <c r="AM102" s="662"/>
    </row>
    <row r="103" spans="1:64" ht="21" customHeight="1" x14ac:dyDescent="0.15">
      <c r="C103" s="696"/>
      <c r="D103" s="697"/>
      <c r="E103" s="698"/>
      <c r="F103" s="559"/>
      <c r="G103" s="559"/>
      <c r="H103" s="646"/>
      <c r="I103" s="647"/>
      <c r="J103" s="647"/>
      <c r="K103" s="647"/>
      <c r="L103" s="647"/>
      <c r="M103" s="647"/>
      <c r="N103" s="647"/>
      <c r="O103" s="647"/>
      <c r="P103" s="648"/>
      <c r="Q103" s="651"/>
      <c r="R103" s="652"/>
      <c r="S103" s="652"/>
      <c r="T103" s="652"/>
      <c r="U103" s="654"/>
      <c r="V103" s="654"/>
      <c r="W103" s="654"/>
      <c r="X103" s="656"/>
      <c r="Y103" s="656"/>
      <c r="Z103" s="658"/>
      <c r="AA103" s="658"/>
      <c r="AB103" s="656"/>
      <c r="AC103" s="656"/>
      <c r="AD103" s="658"/>
      <c r="AE103" s="658"/>
      <c r="AF103" s="656"/>
      <c r="AG103" s="656"/>
      <c r="AH103" s="658"/>
      <c r="AI103" s="658"/>
      <c r="AJ103" s="663"/>
      <c r="AK103" s="663"/>
      <c r="AL103" s="663"/>
      <c r="AM103" s="664"/>
    </row>
    <row r="104" spans="1:64" ht="21" customHeight="1" x14ac:dyDescent="0.15">
      <c r="A104" s="177" t="str">
        <f>IF(事前入力シート!$I$4="特定共同企業体",IF(U87="○","不要",IF(Q104&lt;&gt;"","○","未入力")),"不要")</f>
        <v>不要</v>
      </c>
      <c r="C104" s="696"/>
      <c r="D104" s="697"/>
      <c r="E104" s="698"/>
      <c r="F104" s="559"/>
      <c r="G104" s="559"/>
      <c r="H104" s="636" t="s">
        <v>288</v>
      </c>
      <c r="I104" s="637"/>
      <c r="J104" s="637"/>
      <c r="K104" s="637"/>
      <c r="L104" s="637"/>
      <c r="M104" s="637"/>
      <c r="N104" s="637"/>
      <c r="O104" s="637"/>
      <c r="P104" s="638"/>
      <c r="Q104" s="642"/>
      <c r="R104" s="642"/>
      <c r="S104" s="642"/>
      <c r="T104" s="642"/>
      <c r="U104" s="642"/>
      <c r="V104" s="642"/>
      <c r="W104" s="642"/>
      <c r="X104" s="642"/>
      <c r="Y104" s="642"/>
      <c r="Z104" s="642"/>
      <c r="AA104" s="642"/>
      <c r="AB104" s="642"/>
      <c r="AC104" s="642"/>
      <c r="AD104" s="642"/>
      <c r="AE104" s="642"/>
      <c r="AF104" s="642"/>
      <c r="AG104" s="642"/>
      <c r="AH104" s="642"/>
      <c r="AI104" s="642"/>
      <c r="AJ104" s="642"/>
      <c r="AK104" s="642"/>
      <c r="AL104" s="642"/>
      <c r="AM104" s="642"/>
      <c r="BL104" s="299"/>
    </row>
    <row r="105" spans="1:64" ht="21" customHeight="1" x14ac:dyDescent="0.15">
      <c r="C105" s="699"/>
      <c r="D105" s="700"/>
      <c r="E105" s="701"/>
      <c r="F105" s="559"/>
      <c r="G105" s="559"/>
      <c r="H105" s="639"/>
      <c r="I105" s="640"/>
      <c r="J105" s="640"/>
      <c r="K105" s="640"/>
      <c r="L105" s="640"/>
      <c r="M105" s="640"/>
      <c r="N105" s="640"/>
      <c r="O105" s="640"/>
      <c r="P105" s="641"/>
      <c r="Q105" s="642"/>
      <c r="R105" s="642"/>
      <c r="S105" s="642"/>
      <c r="T105" s="642"/>
      <c r="U105" s="642"/>
      <c r="V105" s="642"/>
      <c r="W105" s="642"/>
      <c r="X105" s="642"/>
      <c r="Y105" s="642"/>
      <c r="Z105" s="642"/>
      <c r="AA105" s="642"/>
      <c r="AB105" s="642"/>
      <c r="AC105" s="642"/>
      <c r="AD105" s="642"/>
      <c r="AE105" s="642"/>
      <c r="AF105" s="642"/>
      <c r="AG105" s="642"/>
      <c r="AH105" s="642"/>
      <c r="AI105" s="642"/>
      <c r="AJ105" s="642"/>
      <c r="AK105" s="642"/>
      <c r="AL105" s="642"/>
      <c r="AM105" s="642"/>
      <c r="BL105" s="299"/>
    </row>
    <row r="106" spans="1:64" ht="21" customHeight="1" x14ac:dyDescent="0.15">
      <c r="C106" s="318"/>
      <c r="D106" s="318"/>
      <c r="E106" s="318"/>
      <c r="F106" s="318"/>
      <c r="G106" s="318"/>
      <c r="H106" s="318"/>
      <c r="I106" s="318"/>
      <c r="J106" s="318"/>
      <c r="K106" s="318"/>
      <c r="L106" s="318"/>
      <c r="M106" s="318"/>
      <c r="N106" s="318"/>
      <c r="O106" s="318"/>
      <c r="P106" s="318"/>
      <c r="Q106" s="321"/>
      <c r="R106" s="321"/>
      <c r="S106" s="321"/>
      <c r="T106" s="321"/>
      <c r="U106" s="321"/>
      <c r="V106" s="321"/>
      <c r="W106" s="321"/>
      <c r="X106" s="321"/>
      <c r="Y106" s="321"/>
      <c r="Z106" s="321"/>
      <c r="AA106" s="321"/>
      <c r="AB106" s="321"/>
      <c r="AC106" s="321"/>
      <c r="AD106" s="321"/>
      <c r="AE106" s="321"/>
      <c r="AF106" s="321"/>
      <c r="AG106" s="321"/>
      <c r="AH106" s="321"/>
      <c r="AI106" s="321"/>
      <c r="AJ106" s="321"/>
      <c r="AK106" s="321"/>
      <c r="AL106" s="321"/>
      <c r="AM106" s="321"/>
      <c r="BL106" s="299"/>
    </row>
    <row r="107" spans="1:64" ht="21" customHeight="1" x14ac:dyDescent="0.15">
      <c r="A107" s="58" t="str">
        <f>IF(事前入力シート!$I$4="特定共同企業体",IF(U91="○","不要",IF(AND(X107&lt;&gt;"",AB107&lt;&gt;"",AF107&lt;&gt;""),"○","未入力")),"不要")</f>
        <v>不要</v>
      </c>
      <c r="C107" s="693" t="s">
        <v>272</v>
      </c>
      <c r="D107" s="694"/>
      <c r="E107" s="695"/>
      <c r="F107" s="643" t="s">
        <v>280</v>
      </c>
      <c r="G107" s="644"/>
      <c r="H107" s="644"/>
      <c r="I107" s="644"/>
      <c r="J107" s="644"/>
      <c r="K107" s="644"/>
      <c r="L107" s="644"/>
      <c r="M107" s="644"/>
      <c r="N107" s="644"/>
      <c r="O107" s="644"/>
      <c r="P107" s="645"/>
      <c r="Q107" s="649"/>
      <c r="R107" s="650"/>
      <c r="S107" s="650"/>
      <c r="T107" s="650"/>
      <c r="U107" s="653" t="s">
        <v>37</v>
      </c>
      <c r="V107" s="653"/>
      <c r="W107" s="653"/>
      <c r="X107" s="665"/>
      <c r="Y107" s="665"/>
      <c r="Z107" s="657" t="s">
        <v>36</v>
      </c>
      <c r="AA107" s="657"/>
      <c r="AB107" s="665"/>
      <c r="AC107" s="665"/>
      <c r="AD107" s="657" t="s">
        <v>78</v>
      </c>
      <c r="AE107" s="657"/>
      <c r="AF107" s="665"/>
      <c r="AG107" s="665"/>
      <c r="AH107" s="657" t="s">
        <v>79</v>
      </c>
      <c r="AI107" s="657"/>
      <c r="AJ107" s="661"/>
      <c r="AK107" s="661"/>
      <c r="AL107" s="661"/>
      <c r="AM107" s="662"/>
    </row>
    <row r="108" spans="1:64" ht="21" customHeight="1" x14ac:dyDescent="0.15">
      <c r="C108" s="696"/>
      <c r="D108" s="697"/>
      <c r="E108" s="698"/>
      <c r="F108" s="646"/>
      <c r="G108" s="647"/>
      <c r="H108" s="647"/>
      <c r="I108" s="647"/>
      <c r="J108" s="647"/>
      <c r="K108" s="647"/>
      <c r="L108" s="647"/>
      <c r="M108" s="647"/>
      <c r="N108" s="647"/>
      <c r="O108" s="647"/>
      <c r="P108" s="648"/>
      <c r="Q108" s="651"/>
      <c r="R108" s="652"/>
      <c r="S108" s="652"/>
      <c r="T108" s="652"/>
      <c r="U108" s="654"/>
      <c r="V108" s="654"/>
      <c r="W108" s="654"/>
      <c r="X108" s="666"/>
      <c r="Y108" s="666"/>
      <c r="Z108" s="658"/>
      <c r="AA108" s="658"/>
      <c r="AB108" s="666"/>
      <c r="AC108" s="666"/>
      <c r="AD108" s="658"/>
      <c r="AE108" s="658"/>
      <c r="AF108" s="666"/>
      <c r="AG108" s="666"/>
      <c r="AH108" s="658"/>
      <c r="AI108" s="658"/>
      <c r="AJ108" s="663"/>
      <c r="AK108" s="663"/>
      <c r="AL108" s="663"/>
      <c r="AM108" s="664"/>
    </row>
    <row r="109" spans="1:64" ht="21" customHeight="1" x14ac:dyDescent="0.15">
      <c r="A109" s="177" t="str">
        <f>IF(事前入力シート!$I$4="特定共同企業体",IF(U91="○","不要",IF(Q109&lt;&gt;"","○","未入力")),"不要")</f>
        <v>不要</v>
      </c>
      <c r="C109" s="696"/>
      <c r="D109" s="697"/>
      <c r="E109" s="698"/>
      <c r="F109" s="636" t="s">
        <v>287</v>
      </c>
      <c r="G109" s="637"/>
      <c r="H109" s="637"/>
      <c r="I109" s="637"/>
      <c r="J109" s="637"/>
      <c r="K109" s="637"/>
      <c r="L109" s="637"/>
      <c r="M109" s="637"/>
      <c r="N109" s="637"/>
      <c r="O109" s="637"/>
      <c r="P109" s="638"/>
      <c r="Q109" s="702"/>
      <c r="R109" s="702"/>
      <c r="S109" s="702"/>
      <c r="T109" s="702"/>
      <c r="U109" s="702"/>
      <c r="V109" s="702"/>
      <c r="W109" s="702"/>
      <c r="X109" s="702"/>
      <c r="Y109" s="702"/>
      <c r="Z109" s="702"/>
      <c r="AA109" s="702"/>
      <c r="AB109" s="702"/>
      <c r="AC109" s="702"/>
      <c r="AD109" s="702"/>
      <c r="AE109" s="702"/>
      <c r="AF109" s="702"/>
      <c r="AG109" s="702"/>
      <c r="AH109" s="702"/>
      <c r="AI109" s="702"/>
      <c r="AJ109" s="702"/>
      <c r="AK109" s="702"/>
      <c r="AL109" s="702"/>
      <c r="AM109" s="702"/>
      <c r="BL109" s="299"/>
    </row>
    <row r="110" spans="1:64" ht="21" customHeight="1" x14ac:dyDescent="0.15">
      <c r="C110" s="699"/>
      <c r="D110" s="700"/>
      <c r="E110" s="701"/>
      <c r="F110" s="639"/>
      <c r="G110" s="640"/>
      <c r="H110" s="640"/>
      <c r="I110" s="640"/>
      <c r="J110" s="640"/>
      <c r="K110" s="640"/>
      <c r="L110" s="640"/>
      <c r="M110" s="640"/>
      <c r="N110" s="640"/>
      <c r="O110" s="640"/>
      <c r="P110" s="641"/>
      <c r="Q110" s="702"/>
      <c r="R110" s="702"/>
      <c r="S110" s="702"/>
      <c r="T110" s="702"/>
      <c r="U110" s="702"/>
      <c r="V110" s="702"/>
      <c r="W110" s="702"/>
      <c r="X110" s="702"/>
      <c r="Y110" s="702"/>
      <c r="Z110" s="702"/>
      <c r="AA110" s="702"/>
      <c r="AB110" s="702"/>
      <c r="AC110" s="702"/>
      <c r="AD110" s="702"/>
      <c r="AE110" s="702"/>
      <c r="AF110" s="702"/>
      <c r="AG110" s="702"/>
      <c r="AH110" s="702"/>
      <c r="AI110" s="702"/>
      <c r="AJ110" s="702"/>
      <c r="AK110" s="702"/>
      <c r="AL110" s="702"/>
      <c r="AM110" s="702"/>
      <c r="BL110" s="299"/>
    </row>
    <row r="111" spans="1:64" ht="6" customHeight="1" x14ac:dyDescent="0.15">
      <c r="C111" s="137"/>
      <c r="D111" s="137"/>
      <c r="E111" s="137"/>
      <c r="F111" s="137"/>
      <c r="G111" s="137"/>
      <c r="H111" s="137"/>
      <c r="I111" s="137"/>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7"/>
      <c r="AL111" s="137"/>
      <c r="AM111" s="137"/>
    </row>
    <row r="112" spans="1:64" ht="13.5" x14ac:dyDescent="0.15">
      <c r="C112" s="659" t="s">
        <v>168</v>
      </c>
      <c r="D112" s="659"/>
      <c r="E112" s="660" t="s">
        <v>289</v>
      </c>
      <c r="F112" s="660"/>
      <c r="G112" s="660"/>
      <c r="H112" s="660"/>
      <c r="I112" s="660"/>
      <c r="J112" s="660"/>
      <c r="K112" s="660"/>
      <c r="L112" s="660"/>
      <c r="M112" s="660"/>
      <c r="N112" s="660"/>
      <c r="O112" s="660"/>
      <c r="P112" s="660"/>
      <c r="Q112" s="660"/>
      <c r="R112" s="660"/>
      <c r="S112" s="660"/>
      <c r="T112" s="660"/>
      <c r="U112" s="660"/>
      <c r="V112" s="660"/>
      <c r="W112" s="660"/>
      <c r="X112" s="660"/>
      <c r="Y112" s="660"/>
      <c r="Z112" s="660"/>
      <c r="AA112" s="660"/>
      <c r="AB112" s="660"/>
      <c r="AC112" s="660"/>
      <c r="AD112" s="660"/>
      <c r="AE112" s="660"/>
      <c r="AF112" s="660"/>
      <c r="AG112" s="660"/>
      <c r="AH112" s="660"/>
      <c r="AI112" s="660"/>
      <c r="AJ112" s="660"/>
      <c r="AK112" s="660"/>
      <c r="AL112" s="660"/>
      <c r="AM112" s="660"/>
      <c r="AN112" s="138"/>
    </row>
    <row r="113" spans="1:52" ht="21" customHeight="1" x14ac:dyDescent="0.15">
      <c r="A113" s="180"/>
      <c r="AN113" s="135"/>
      <c r="AO113" s="132"/>
      <c r="AZ113" s="132"/>
    </row>
    <row r="114" spans="1:52" ht="21" customHeight="1" x14ac:dyDescent="0.15">
      <c r="C114" s="703"/>
      <c r="D114" s="703"/>
      <c r="E114" s="703"/>
      <c r="F114" s="703"/>
      <c r="G114" s="703"/>
      <c r="H114" s="703"/>
      <c r="I114" s="703"/>
      <c r="J114" s="703"/>
      <c r="K114" s="703"/>
      <c r="L114" s="703"/>
      <c r="M114" s="703"/>
      <c r="N114" s="703"/>
      <c r="O114" s="703"/>
      <c r="P114" s="703"/>
      <c r="Q114" s="703"/>
      <c r="R114" s="703"/>
      <c r="S114" s="703"/>
      <c r="T114" s="703"/>
      <c r="U114" s="703"/>
      <c r="V114" s="703"/>
      <c r="W114" s="703"/>
      <c r="X114" s="703"/>
      <c r="Y114" s="703"/>
      <c r="Z114" s="703"/>
      <c r="AA114" s="703"/>
      <c r="AB114" s="703"/>
      <c r="AC114" s="703"/>
      <c r="AD114" s="703"/>
      <c r="AE114" s="703"/>
      <c r="AF114" s="703"/>
      <c r="AG114" s="703"/>
      <c r="AH114" s="703"/>
      <c r="AI114" s="703"/>
      <c r="AJ114" s="703"/>
      <c r="AK114" s="703"/>
      <c r="AL114" s="703"/>
      <c r="AM114" s="703"/>
      <c r="AO114" s="132"/>
      <c r="AZ114" s="132"/>
    </row>
    <row r="115" spans="1:52" ht="21" customHeight="1" x14ac:dyDescent="0.15">
      <c r="C115" s="704"/>
      <c r="D115" s="704"/>
      <c r="E115" s="704"/>
      <c r="F115" s="704"/>
      <c r="G115" s="704"/>
      <c r="H115" s="704"/>
      <c r="I115" s="704"/>
      <c r="J115" s="704"/>
      <c r="K115" s="704"/>
      <c r="L115" s="704"/>
      <c r="M115" s="704"/>
      <c r="N115" s="704"/>
      <c r="O115" s="704"/>
      <c r="P115" s="704"/>
      <c r="Q115" s="704"/>
      <c r="R115" s="704"/>
      <c r="S115" s="704"/>
      <c r="T115" s="704"/>
      <c r="U115" s="704"/>
      <c r="V115" s="704"/>
      <c r="W115" s="704"/>
      <c r="X115" s="704"/>
      <c r="Y115" s="704"/>
      <c r="Z115" s="704"/>
      <c r="AA115" s="704"/>
      <c r="AB115" s="704"/>
      <c r="AC115" s="704"/>
      <c r="AD115" s="704"/>
      <c r="AE115" s="704"/>
      <c r="AF115" s="704"/>
      <c r="AG115" s="704"/>
      <c r="AH115" s="704"/>
      <c r="AI115" s="704"/>
      <c r="AJ115" s="704"/>
      <c r="AK115" s="704"/>
      <c r="AL115" s="704"/>
      <c r="AM115" s="704"/>
      <c r="AO115" s="132"/>
      <c r="AZ115" s="132"/>
    </row>
    <row r="116" spans="1:52" ht="21" customHeight="1" x14ac:dyDescent="0.15">
      <c r="C116" s="704"/>
      <c r="D116" s="704"/>
      <c r="E116" s="704"/>
      <c r="F116" s="704"/>
      <c r="G116" s="704"/>
      <c r="H116" s="704"/>
      <c r="I116" s="704"/>
      <c r="J116" s="704"/>
      <c r="K116" s="704"/>
      <c r="L116" s="704"/>
      <c r="M116" s="704"/>
      <c r="N116" s="704"/>
      <c r="O116" s="704"/>
      <c r="P116" s="704"/>
      <c r="Q116" s="704"/>
      <c r="R116" s="704"/>
      <c r="S116" s="704"/>
      <c r="T116" s="704"/>
      <c r="U116" s="704"/>
      <c r="V116" s="704"/>
      <c r="W116" s="704"/>
      <c r="X116" s="704"/>
      <c r="Y116" s="704"/>
      <c r="Z116" s="704"/>
      <c r="AA116" s="704"/>
      <c r="AB116" s="704"/>
      <c r="AC116" s="704"/>
      <c r="AD116" s="704"/>
      <c r="AE116" s="704"/>
      <c r="AF116" s="704"/>
      <c r="AG116" s="704"/>
      <c r="AH116" s="704"/>
      <c r="AI116" s="704"/>
      <c r="AJ116" s="704"/>
      <c r="AK116" s="704"/>
      <c r="AL116" s="704"/>
      <c r="AM116" s="704"/>
      <c r="AO116" s="132"/>
      <c r="AZ116" s="132"/>
    </row>
    <row r="117" spans="1:52" ht="21" customHeight="1" x14ac:dyDescent="0.15">
      <c r="C117" s="38"/>
      <c r="D117" s="132"/>
      <c r="O117" s="132"/>
    </row>
  </sheetData>
  <sheetProtection sheet="1" selectLockedCells="1"/>
  <mergeCells count="210">
    <mergeCell ref="C114:AM114"/>
    <mergeCell ref="C115:AM116"/>
    <mergeCell ref="Z20:AA21"/>
    <mergeCell ref="AB20:AC21"/>
    <mergeCell ref="AD20:AE21"/>
    <mergeCell ref="C2:AM2"/>
    <mergeCell ref="AE6:AM6"/>
    <mergeCell ref="U7:X8"/>
    <mergeCell ref="Y7:AM8"/>
    <mergeCell ref="U13:X14"/>
    <mergeCell ref="C36:AM36"/>
    <mergeCell ref="C37:AM38"/>
    <mergeCell ref="C75:AM75"/>
    <mergeCell ref="C76:AM77"/>
    <mergeCell ref="U11:X12"/>
    <mergeCell ref="U9:X10"/>
    <mergeCell ref="Y9:AM10"/>
    <mergeCell ref="C7:T10"/>
    <mergeCell ref="Y13:AM14"/>
    <mergeCell ref="C68:E71"/>
    <mergeCell ref="C3:AM4"/>
    <mergeCell ref="C29:E32"/>
    <mergeCell ref="F31:P32"/>
    <mergeCell ref="F29:P30"/>
    <mergeCell ref="C11:T14"/>
    <mergeCell ref="Z16:AA17"/>
    <mergeCell ref="H16:P17"/>
    <mergeCell ref="Y11:AM12"/>
    <mergeCell ref="AF16:AG17"/>
    <mergeCell ref="AJ16:AM17"/>
    <mergeCell ref="Q22:AM23"/>
    <mergeCell ref="Q18:AM19"/>
    <mergeCell ref="AD24:AE25"/>
    <mergeCell ref="C16:E27"/>
    <mergeCell ref="F16:G19"/>
    <mergeCell ref="X24:Y25"/>
    <mergeCell ref="Z24:AA25"/>
    <mergeCell ref="F20:G23"/>
    <mergeCell ref="F24:G27"/>
    <mergeCell ref="H26:P27"/>
    <mergeCell ref="H24:P25"/>
    <mergeCell ref="H22:P23"/>
    <mergeCell ref="H20:P21"/>
    <mergeCell ref="F68:P69"/>
    <mergeCell ref="C46:T49"/>
    <mergeCell ref="AD16:AE17"/>
    <mergeCell ref="C34:D34"/>
    <mergeCell ref="E34:AM34"/>
    <mergeCell ref="AH16:AI17"/>
    <mergeCell ref="Q26:AM27"/>
    <mergeCell ref="Q16:T17"/>
    <mergeCell ref="U16:W17"/>
    <mergeCell ref="X16:Y17"/>
    <mergeCell ref="Q24:T25"/>
    <mergeCell ref="U24:W25"/>
    <mergeCell ref="Q29:T30"/>
    <mergeCell ref="U29:W30"/>
    <mergeCell ref="X29:Y30"/>
    <mergeCell ref="Z29:AA30"/>
    <mergeCell ref="AB29:AC30"/>
    <mergeCell ref="AD29:AE30"/>
    <mergeCell ref="AB16:AC17"/>
    <mergeCell ref="C41:AM41"/>
    <mergeCell ref="C42:AM43"/>
    <mergeCell ref="AF24:AG25"/>
    <mergeCell ref="AH24:AI25"/>
    <mergeCell ref="AJ24:AM25"/>
    <mergeCell ref="AF29:AG30"/>
    <mergeCell ref="AH29:AI30"/>
    <mergeCell ref="H18:P19"/>
    <mergeCell ref="AJ29:AM30"/>
    <mergeCell ref="Q31:AM32"/>
    <mergeCell ref="AF20:AG21"/>
    <mergeCell ref="AH20:AI21"/>
    <mergeCell ref="AJ20:AM21"/>
    <mergeCell ref="AE45:AM45"/>
    <mergeCell ref="Q20:T21"/>
    <mergeCell ref="U20:W21"/>
    <mergeCell ref="X20:Y21"/>
    <mergeCell ref="AB24:AC25"/>
    <mergeCell ref="U46:X47"/>
    <mergeCell ref="Y46:AM47"/>
    <mergeCell ref="U48:X49"/>
    <mergeCell ref="Y48:AM49"/>
    <mergeCell ref="C50:T53"/>
    <mergeCell ref="U50:X51"/>
    <mergeCell ref="Y50:AM51"/>
    <mergeCell ref="U52:X53"/>
    <mergeCell ref="Y52:AM53"/>
    <mergeCell ref="AF68:AG69"/>
    <mergeCell ref="AH68:AI69"/>
    <mergeCell ref="AJ68:AM69"/>
    <mergeCell ref="F70:P71"/>
    <mergeCell ref="Q70:AM71"/>
    <mergeCell ref="C55:E66"/>
    <mergeCell ref="F55:G58"/>
    <mergeCell ref="H55:P56"/>
    <mergeCell ref="Q55:T56"/>
    <mergeCell ref="U55:W56"/>
    <mergeCell ref="Q68:T69"/>
    <mergeCell ref="U68:W69"/>
    <mergeCell ref="X68:Y69"/>
    <mergeCell ref="Z68:AA69"/>
    <mergeCell ref="AB68:AC69"/>
    <mergeCell ref="AD68:AE69"/>
    <mergeCell ref="F59:G62"/>
    <mergeCell ref="H59:P60"/>
    <mergeCell ref="Q59:T60"/>
    <mergeCell ref="U59:W60"/>
    <mergeCell ref="X59:Y60"/>
    <mergeCell ref="Z59:AA60"/>
    <mergeCell ref="AB59:AC60"/>
    <mergeCell ref="X55:Y56"/>
    <mergeCell ref="Z55:AA56"/>
    <mergeCell ref="AB55:AC56"/>
    <mergeCell ref="AD59:AE60"/>
    <mergeCell ref="AF59:AG60"/>
    <mergeCell ref="AH59:AI60"/>
    <mergeCell ref="AJ59:AM60"/>
    <mergeCell ref="H61:P62"/>
    <mergeCell ref="Q61:AM62"/>
    <mergeCell ref="AJ55:AM56"/>
    <mergeCell ref="H57:P58"/>
    <mergeCell ref="Q57:AM58"/>
    <mergeCell ref="AD55:AE56"/>
    <mergeCell ref="AF55:AG56"/>
    <mergeCell ref="AH55:AI56"/>
    <mergeCell ref="AB63:AC64"/>
    <mergeCell ref="AD63:AE64"/>
    <mergeCell ref="AF63:AG64"/>
    <mergeCell ref="AH63:AI64"/>
    <mergeCell ref="AJ63:AM64"/>
    <mergeCell ref="H65:P66"/>
    <mergeCell ref="Q65:AM66"/>
    <mergeCell ref="F63:G66"/>
    <mergeCell ref="H63:P64"/>
    <mergeCell ref="Q63:T64"/>
    <mergeCell ref="U63:W64"/>
    <mergeCell ref="X63:Y64"/>
    <mergeCell ref="Z63:AA64"/>
    <mergeCell ref="C73:D73"/>
    <mergeCell ref="E73:AM73"/>
    <mergeCell ref="C80:AM80"/>
    <mergeCell ref="C81:AM82"/>
    <mergeCell ref="AE84:AM84"/>
    <mergeCell ref="C85:T88"/>
    <mergeCell ref="U85:X86"/>
    <mergeCell ref="Y85:AM86"/>
    <mergeCell ref="U87:X88"/>
    <mergeCell ref="Y87:AM88"/>
    <mergeCell ref="C89:T92"/>
    <mergeCell ref="U89:X90"/>
    <mergeCell ref="Y89:AM90"/>
    <mergeCell ref="U91:X92"/>
    <mergeCell ref="Y91:AM92"/>
    <mergeCell ref="C107:E110"/>
    <mergeCell ref="F107:P108"/>
    <mergeCell ref="Q107:T108"/>
    <mergeCell ref="U107:W108"/>
    <mergeCell ref="X107:Y108"/>
    <mergeCell ref="AD94:AE95"/>
    <mergeCell ref="AF94:AG95"/>
    <mergeCell ref="AH94:AI95"/>
    <mergeCell ref="AJ94:AM95"/>
    <mergeCell ref="H96:P97"/>
    <mergeCell ref="Q96:AM97"/>
    <mergeCell ref="F109:P110"/>
    <mergeCell ref="Q109:AM110"/>
    <mergeCell ref="C94:E105"/>
    <mergeCell ref="F94:G97"/>
    <mergeCell ref="H94:P95"/>
    <mergeCell ref="Q94:T95"/>
    <mergeCell ref="U94:W95"/>
    <mergeCell ref="X94:Y95"/>
    <mergeCell ref="Z94:AA95"/>
    <mergeCell ref="AB94:AC95"/>
    <mergeCell ref="Z107:AA108"/>
    <mergeCell ref="AB107:AC108"/>
    <mergeCell ref="AD107:AE108"/>
    <mergeCell ref="AF107:AG108"/>
    <mergeCell ref="AH107:AI108"/>
    <mergeCell ref="AJ107:AM108"/>
    <mergeCell ref="AB98:AC99"/>
    <mergeCell ref="AD98:AE99"/>
    <mergeCell ref="AF98:AG99"/>
    <mergeCell ref="AH98:AI99"/>
    <mergeCell ref="AJ98:AM99"/>
    <mergeCell ref="H100:P101"/>
    <mergeCell ref="Q100:AM101"/>
    <mergeCell ref="F98:G101"/>
    <mergeCell ref="H98:P99"/>
    <mergeCell ref="Q98:T99"/>
    <mergeCell ref="U98:W99"/>
    <mergeCell ref="X98:Y99"/>
    <mergeCell ref="Z98:AA99"/>
    <mergeCell ref="C112:D112"/>
    <mergeCell ref="E112:AM112"/>
    <mergeCell ref="AB102:AC103"/>
    <mergeCell ref="AD102:AE103"/>
    <mergeCell ref="AF102:AG103"/>
    <mergeCell ref="AH102:AI103"/>
    <mergeCell ref="AJ102:AM103"/>
    <mergeCell ref="H104:P105"/>
    <mergeCell ref="Q104:AM105"/>
    <mergeCell ref="F102:G105"/>
    <mergeCell ref="H102:P103"/>
    <mergeCell ref="Q102:T103"/>
    <mergeCell ref="U102:W103"/>
    <mergeCell ref="X102:Y103"/>
    <mergeCell ref="Z102:AA103"/>
  </mergeCells>
  <phoneticPr fontId="2"/>
  <conditionalFormatting sqref="C1:AM1048576">
    <cfRule type="expression" dxfId="145" priority="1" stopIfTrue="1">
      <formula>$A1="不要"</formula>
    </cfRule>
  </conditionalFormatting>
  <conditionalFormatting sqref="A1:A1048576">
    <cfRule type="expression" dxfId="144" priority="10" stopIfTrue="1">
      <formula>$A1="未入力"</formula>
    </cfRule>
  </conditionalFormatting>
  <conditionalFormatting sqref="A1:XFD117">
    <cfRule type="expression" dxfId="143" priority="2" stopIfTrue="1">
      <formula>$A1="○"</formula>
    </cfRule>
  </conditionalFormatting>
  <dataValidations count="6">
    <dataValidation type="whole" allowBlank="1" showInputMessage="1" showErrorMessage="1" sqref="X16 X29 X20 X24 X55 X68 X59 X63 X94 X107 X98 X102">
      <formula1>1</formula1>
      <formula2>99</formula2>
    </dataValidation>
    <dataValidation type="whole" allowBlank="1" showInputMessage="1" showErrorMessage="1" sqref="AB16 AB29 AB20 AB24 AB55 AB68 AB59 AB63 AB94 AB107 AB98 AB102">
      <formula1>1</formula1>
      <formula2>12</formula2>
    </dataValidation>
    <dataValidation type="whole" allowBlank="1" showInputMessage="1" showErrorMessage="1" sqref="AF16 AF29 AF20 AF24 AF55 AF68 AF59 AF63 AF94 AF107 AF98 AF102">
      <formula1>1</formula1>
      <formula2>31</formula2>
    </dataValidation>
    <dataValidation imeMode="hiragana" allowBlank="1" showInputMessage="1" showErrorMessage="1" sqref="Q18:AM19 Q22:AM23 Q54:AM54 Q57:AM58 Q61:AM62 Q15:AM15 Q96:AM97 Q100:AM101 Q26:AM28 Q31:AM32 Q65:AM67 Q70:AM71 Q104:AM106 Q109:AM110 Q93:AM93"/>
    <dataValidation type="list" allowBlank="1" showInputMessage="1" showErrorMessage="1" sqref="U11:X14 U7 U9 U50:X53 U46 U48 U89:X92 U85 U87">
      <formula1>"○"</formula1>
    </dataValidation>
    <dataValidation type="list" allowBlank="1" showInputMessage="1" showErrorMessage="1" sqref="U16:W17 U20:W21 U24:W25 U29:W30 U55:W56 U59:W60 U63:W64 U68:W69 U94:W95 U98:W99 U102:W103 U107:W108">
      <formula1>"令和,平成"</formula1>
    </dataValidation>
  </dataValidations>
  <pageMargins left="0.70866141732283472" right="0.70866141732283472" top="0.74803149606299213" bottom="0.74803149606299213" header="0.31496062992125984" footer="0.31496062992125984"/>
  <pageSetup paperSize="9" scale="99" orientation="portrait" r:id="rId1"/>
  <rowBreaks count="1" manualBreakCount="1">
    <brk id="39" min="1" max="3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8" tint="0.79998168889431442"/>
  </sheetPr>
  <dimension ref="A1:BE123"/>
  <sheetViews>
    <sheetView showGridLines="0" view="pageBreakPreview" zoomScaleNormal="100" zoomScaleSheetLayoutView="100" workbookViewId="0">
      <selection activeCell="AE6" sqref="AE6:AK7"/>
    </sheetView>
  </sheetViews>
  <sheetFormatPr defaultColWidth="2.25" defaultRowHeight="21" customHeight="1" x14ac:dyDescent="0.15"/>
  <cols>
    <col min="1" max="1" width="8.5" style="58" bestFit="1" customWidth="1"/>
    <col min="2" max="2" width="2.25" style="21"/>
    <col min="3" max="3" width="3" style="21" bestFit="1" customWidth="1"/>
    <col min="4" max="16384" width="2.25" style="21"/>
  </cols>
  <sheetData>
    <row r="1" spans="1:57" ht="21" customHeight="1" x14ac:dyDescent="0.15">
      <c r="A1" s="180" t="str">
        <f>IF(発注者入力シート!$H$16="","",IF(COUNTIF(A4:A41,"未入力")&gt;=1,"未入力あり",""))</f>
        <v>未入力あり</v>
      </c>
      <c r="AN1" s="59" t="s">
        <v>82</v>
      </c>
      <c r="AP1" s="35" t="s">
        <v>243</v>
      </c>
      <c r="AQ1" s="35"/>
      <c r="AR1" s="35"/>
      <c r="AS1" s="35"/>
      <c r="AT1" s="35"/>
      <c r="AU1" s="35"/>
      <c r="AV1" s="35"/>
      <c r="AW1" s="35"/>
      <c r="AX1" s="35"/>
      <c r="AY1" s="35"/>
      <c r="BA1" s="35"/>
      <c r="BB1" s="35"/>
      <c r="BC1" s="35"/>
      <c r="BD1" s="17"/>
      <c r="BE1" s="17"/>
    </row>
    <row r="2" spans="1:57" ht="21" customHeight="1" x14ac:dyDescent="0.15">
      <c r="C2" s="740" t="s">
        <v>83</v>
      </c>
      <c r="D2" s="740"/>
      <c r="E2" s="740"/>
      <c r="F2" s="740"/>
      <c r="G2" s="740"/>
      <c r="H2" s="740"/>
      <c r="I2" s="740"/>
      <c r="J2" s="740"/>
      <c r="K2" s="740"/>
      <c r="L2" s="740"/>
      <c r="M2" s="740"/>
      <c r="N2" s="740"/>
      <c r="O2" s="740"/>
      <c r="P2" s="740"/>
      <c r="Q2" s="740"/>
      <c r="R2" s="740"/>
      <c r="S2" s="740"/>
      <c r="T2" s="740"/>
      <c r="U2" s="740"/>
      <c r="V2" s="740"/>
      <c r="W2" s="740"/>
      <c r="X2" s="740"/>
      <c r="Y2" s="740"/>
      <c r="Z2" s="740"/>
      <c r="AA2" s="740"/>
      <c r="AB2" s="740"/>
      <c r="AC2" s="740"/>
      <c r="AD2" s="740"/>
      <c r="AE2" s="740"/>
      <c r="AF2" s="740"/>
      <c r="AG2" s="740"/>
      <c r="AH2" s="740"/>
      <c r="AI2" s="740"/>
      <c r="AJ2" s="740"/>
      <c r="AK2" s="740"/>
      <c r="AL2" s="740"/>
      <c r="AM2" s="740"/>
      <c r="AP2" s="35"/>
      <c r="AQ2" s="35"/>
      <c r="AR2" s="35"/>
      <c r="AS2" s="35"/>
      <c r="AT2" s="35"/>
      <c r="AU2" s="35"/>
      <c r="AV2" s="35"/>
      <c r="AW2" s="35"/>
      <c r="AX2" s="35"/>
      <c r="AY2" s="35"/>
      <c r="BA2" s="35"/>
      <c r="BB2" s="35"/>
      <c r="BC2" s="35"/>
      <c r="BD2" s="17"/>
      <c r="BE2" s="17"/>
    </row>
    <row r="3" spans="1:57" ht="21" customHeight="1" x14ac:dyDescent="0.15">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3"/>
      <c r="AG3" s="133"/>
      <c r="AH3" s="133"/>
      <c r="AI3" s="133"/>
      <c r="AJ3" s="133"/>
      <c r="AK3" s="133"/>
      <c r="AL3" s="133"/>
      <c r="AM3" s="133"/>
    </row>
    <row r="4" spans="1:57" ht="21" customHeight="1" x14ac:dyDescent="0.15">
      <c r="A4" s="58" t="str">
        <f>IF(事前入力シート!$I$4="特定共同企業体",IF(AE4&lt;&gt;"","○","未入力"),"")</f>
        <v/>
      </c>
      <c r="AC4" s="156"/>
      <c r="AD4" s="157" t="str">
        <f>IF(事前入力シート!$I$4="特定共同企業体","代表構成員","")</f>
        <v/>
      </c>
      <c r="AE4" s="747" t="str">
        <f>IF(事前入力シート!$I$4="特定共同企業体",事前入力シート!$I$14,"")</f>
        <v/>
      </c>
      <c r="AF4" s="747"/>
      <c r="AG4" s="747"/>
      <c r="AH4" s="747"/>
      <c r="AI4" s="747"/>
      <c r="AJ4" s="747"/>
      <c r="AK4" s="747"/>
      <c r="AL4" s="747"/>
      <c r="AM4" s="747"/>
    </row>
    <row r="5" spans="1:57" ht="21" customHeight="1" x14ac:dyDescent="0.15">
      <c r="C5" s="718"/>
      <c r="D5" s="718"/>
      <c r="E5" s="719" t="s">
        <v>47</v>
      </c>
      <c r="F5" s="720"/>
      <c r="G5" s="720"/>
      <c r="H5" s="720"/>
      <c r="I5" s="720"/>
      <c r="J5" s="720"/>
      <c r="K5" s="720"/>
      <c r="L5" s="720"/>
      <c r="M5" s="720"/>
      <c r="N5" s="720"/>
      <c r="O5" s="720"/>
      <c r="P5" s="720"/>
      <c r="Q5" s="720"/>
      <c r="R5" s="720"/>
      <c r="S5" s="720"/>
      <c r="T5" s="720"/>
      <c r="U5" s="720"/>
      <c r="V5" s="720"/>
      <c r="W5" s="720"/>
      <c r="X5" s="720"/>
      <c r="Y5" s="720"/>
      <c r="Z5" s="720"/>
      <c r="AA5" s="720"/>
      <c r="AB5" s="720"/>
      <c r="AC5" s="720"/>
      <c r="AD5" s="721"/>
      <c r="AE5" s="718" t="s">
        <v>86</v>
      </c>
      <c r="AF5" s="718"/>
      <c r="AG5" s="718"/>
      <c r="AH5" s="718"/>
      <c r="AI5" s="718"/>
      <c r="AJ5" s="718"/>
      <c r="AK5" s="718"/>
      <c r="AL5" s="718"/>
      <c r="AM5" s="718"/>
    </row>
    <row r="6" spans="1:57" ht="21" customHeight="1" x14ac:dyDescent="0.15">
      <c r="A6" s="58" t="str">
        <f>IF(AND(E6&lt;&gt;"",AE6&lt;&gt;""),"○","未入力")</f>
        <v>未入力</v>
      </c>
      <c r="C6" s="718">
        <v>1</v>
      </c>
      <c r="D6" s="718"/>
      <c r="E6" s="741"/>
      <c r="F6" s="742"/>
      <c r="G6" s="742"/>
      <c r="H6" s="742"/>
      <c r="I6" s="742"/>
      <c r="J6" s="742"/>
      <c r="K6" s="742"/>
      <c r="L6" s="742"/>
      <c r="M6" s="742"/>
      <c r="N6" s="742"/>
      <c r="O6" s="742"/>
      <c r="P6" s="742"/>
      <c r="Q6" s="742"/>
      <c r="R6" s="742"/>
      <c r="S6" s="742"/>
      <c r="T6" s="742"/>
      <c r="U6" s="742"/>
      <c r="V6" s="742"/>
      <c r="W6" s="742"/>
      <c r="X6" s="742"/>
      <c r="Y6" s="742"/>
      <c r="Z6" s="742"/>
      <c r="AA6" s="742"/>
      <c r="AB6" s="742"/>
      <c r="AC6" s="742"/>
      <c r="AD6" s="743"/>
      <c r="AE6" s="722"/>
      <c r="AF6" s="723"/>
      <c r="AG6" s="723"/>
      <c r="AH6" s="723"/>
      <c r="AI6" s="723"/>
      <c r="AJ6" s="723"/>
      <c r="AK6" s="723"/>
      <c r="AL6" s="726" t="s">
        <v>87</v>
      </c>
      <c r="AM6" s="727"/>
    </row>
    <row r="7" spans="1:57" ht="21" customHeight="1" x14ac:dyDescent="0.15">
      <c r="C7" s="718"/>
      <c r="D7" s="718"/>
      <c r="E7" s="744"/>
      <c r="F7" s="745"/>
      <c r="G7" s="745"/>
      <c r="H7" s="745"/>
      <c r="I7" s="745"/>
      <c r="J7" s="745"/>
      <c r="K7" s="745"/>
      <c r="L7" s="745"/>
      <c r="M7" s="745"/>
      <c r="N7" s="745"/>
      <c r="O7" s="745"/>
      <c r="P7" s="745"/>
      <c r="Q7" s="745"/>
      <c r="R7" s="745"/>
      <c r="S7" s="745"/>
      <c r="T7" s="745"/>
      <c r="U7" s="745"/>
      <c r="V7" s="745"/>
      <c r="W7" s="745"/>
      <c r="X7" s="745"/>
      <c r="Y7" s="745"/>
      <c r="Z7" s="745"/>
      <c r="AA7" s="745"/>
      <c r="AB7" s="745"/>
      <c r="AC7" s="745"/>
      <c r="AD7" s="746"/>
      <c r="AE7" s="724"/>
      <c r="AF7" s="725"/>
      <c r="AG7" s="725"/>
      <c r="AH7" s="725"/>
      <c r="AI7" s="725"/>
      <c r="AJ7" s="725"/>
      <c r="AK7" s="725"/>
      <c r="AL7" s="728"/>
      <c r="AM7" s="729"/>
    </row>
    <row r="8" spans="1:57" ht="21" customHeight="1" x14ac:dyDescent="0.15">
      <c r="C8" s="718">
        <v>2</v>
      </c>
      <c r="D8" s="718"/>
      <c r="E8" s="734"/>
      <c r="F8" s="735"/>
      <c r="G8" s="735"/>
      <c r="H8" s="735"/>
      <c r="I8" s="735"/>
      <c r="J8" s="735"/>
      <c r="K8" s="735"/>
      <c r="L8" s="735"/>
      <c r="M8" s="735"/>
      <c r="N8" s="735"/>
      <c r="O8" s="735"/>
      <c r="P8" s="735"/>
      <c r="Q8" s="735"/>
      <c r="R8" s="735"/>
      <c r="S8" s="735"/>
      <c r="T8" s="735"/>
      <c r="U8" s="735"/>
      <c r="V8" s="735"/>
      <c r="W8" s="735"/>
      <c r="X8" s="735"/>
      <c r="Y8" s="735"/>
      <c r="Z8" s="735"/>
      <c r="AA8" s="735"/>
      <c r="AB8" s="735"/>
      <c r="AC8" s="735"/>
      <c r="AD8" s="736"/>
      <c r="AE8" s="730"/>
      <c r="AF8" s="731"/>
      <c r="AG8" s="731"/>
      <c r="AH8" s="731"/>
      <c r="AI8" s="731"/>
      <c r="AJ8" s="731"/>
      <c r="AK8" s="731"/>
      <c r="AL8" s="726" t="s">
        <v>87</v>
      </c>
      <c r="AM8" s="727"/>
    </row>
    <row r="9" spans="1:57" ht="21" customHeight="1" x14ac:dyDescent="0.15">
      <c r="C9" s="718"/>
      <c r="D9" s="718"/>
      <c r="E9" s="737"/>
      <c r="F9" s="738"/>
      <c r="G9" s="738"/>
      <c r="H9" s="738"/>
      <c r="I9" s="738"/>
      <c r="J9" s="738"/>
      <c r="K9" s="738"/>
      <c r="L9" s="738"/>
      <c r="M9" s="738"/>
      <c r="N9" s="738"/>
      <c r="O9" s="738"/>
      <c r="P9" s="738"/>
      <c r="Q9" s="738"/>
      <c r="R9" s="738"/>
      <c r="S9" s="738"/>
      <c r="T9" s="738"/>
      <c r="U9" s="738"/>
      <c r="V9" s="738"/>
      <c r="W9" s="738"/>
      <c r="X9" s="738"/>
      <c r="Y9" s="738"/>
      <c r="Z9" s="738"/>
      <c r="AA9" s="738"/>
      <c r="AB9" s="738"/>
      <c r="AC9" s="738"/>
      <c r="AD9" s="739"/>
      <c r="AE9" s="732"/>
      <c r="AF9" s="733"/>
      <c r="AG9" s="733"/>
      <c r="AH9" s="733"/>
      <c r="AI9" s="733"/>
      <c r="AJ9" s="733"/>
      <c r="AK9" s="733"/>
      <c r="AL9" s="728"/>
      <c r="AM9" s="729"/>
    </row>
    <row r="10" spans="1:57" ht="21" customHeight="1" x14ac:dyDescent="0.15">
      <c r="C10" s="718">
        <v>3</v>
      </c>
      <c r="D10" s="718"/>
      <c r="E10" s="734"/>
      <c r="F10" s="735"/>
      <c r="G10" s="735"/>
      <c r="H10" s="735"/>
      <c r="I10" s="735"/>
      <c r="J10" s="735"/>
      <c r="K10" s="735"/>
      <c r="L10" s="735"/>
      <c r="M10" s="735"/>
      <c r="N10" s="735"/>
      <c r="O10" s="735"/>
      <c r="P10" s="735"/>
      <c r="Q10" s="735"/>
      <c r="R10" s="735"/>
      <c r="S10" s="735"/>
      <c r="T10" s="735"/>
      <c r="U10" s="735"/>
      <c r="V10" s="735"/>
      <c r="W10" s="735"/>
      <c r="X10" s="735"/>
      <c r="Y10" s="735"/>
      <c r="Z10" s="735"/>
      <c r="AA10" s="735"/>
      <c r="AB10" s="735"/>
      <c r="AC10" s="735"/>
      <c r="AD10" s="736"/>
      <c r="AE10" s="730"/>
      <c r="AF10" s="731"/>
      <c r="AG10" s="731"/>
      <c r="AH10" s="731"/>
      <c r="AI10" s="731"/>
      <c r="AJ10" s="731"/>
      <c r="AK10" s="731"/>
      <c r="AL10" s="726" t="s">
        <v>87</v>
      </c>
      <c r="AM10" s="727"/>
    </row>
    <row r="11" spans="1:57" ht="21" customHeight="1" x14ac:dyDescent="0.15">
      <c r="C11" s="718"/>
      <c r="D11" s="718"/>
      <c r="E11" s="737"/>
      <c r="F11" s="738"/>
      <c r="G11" s="738"/>
      <c r="H11" s="738"/>
      <c r="I11" s="738"/>
      <c r="J11" s="738"/>
      <c r="K11" s="738"/>
      <c r="L11" s="738"/>
      <c r="M11" s="738"/>
      <c r="N11" s="738"/>
      <c r="O11" s="738"/>
      <c r="P11" s="738"/>
      <c r="Q11" s="738"/>
      <c r="R11" s="738"/>
      <c r="S11" s="738"/>
      <c r="T11" s="738"/>
      <c r="U11" s="738"/>
      <c r="V11" s="738"/>
      <c r="W11" s="738"/>
      <c r="X11" s="738"/>
      <c r="Y11" s="738"/>
      <c r="Z11" s="738"/>
      <c r="AA11" s="738"/>
      <c r="AB11" s="738"/>
      <c r="AC11" s="738"/>
      <c r="AD11" s="739"/>
      <c r="AE11" s="732"/>
      <c r="AF11" s="733"/>
      <c r="AG11" s="733"/>
      <c r="AH11" s="733"/>
      <c r="AI11" s="733"/>
      <c r="AJ11" s="733"/>
      <c r="AK11" s="733"/>
      <c r="AL11" s="728"/>
      <c r="AM11" s="729"/>
    </row>
    <row r="12" spans="1:57" ht="21" customHeight="1" x14ac:dyDescent="0.15">
      <c r="C12" s="718">
        <v>4</v>
      </c>
      <c r="D12" s="718"/>
      <c r="E12" s="734"/>
      <c r="F12" s="735"/>
      <c r="G12" s="735"/>
      <c r="H12" s="735"/>
      <c r="I12" s="735"/>
      <c r="J12" s="735"/>
      <c r="K12" s="735"/>
      <c r="L12" s="735"/>
      <c r="M12" s="735"/>
      <c r="N12" s="735"/>
      <c r="O12" s="735"/>
      <c r="P12" s="735"/>
      <c r="Q12" s="735"/>
      <c r="R12" s="735"/>
      <c r="S12" s="735"/>
      <c r="T12" s="735"/>
      <c r="U12" s="735"/>
      <c r="V12" s="735"/>
      <c r="W12" s="735"/>
      <c r="X12" s="735"/>
      <c r="Y12" s="735"/>
      <c r="Z12" s="735"/>
      <c r="AA12" s="735"/>
      <c r="AB12" s="735"/>
      <c r="AC12" s="735"/>
      <c r="AD12" s="736"/>
      <c r="AE12" s="730"/>
      <c r="AF12" s="731"/>
      <c r="AG12" s="731"/>
      <c r="AH12" s="731"/>
      <c r="AI12" s="731"/>
      <c r="AJ12" s="731"/>
      <c r="AK12" s="731"/>
      <c r="AL12" s="726" t="s">
        <v>87</v>
      </c>
      <c r="AM12" s="727"/>
    </row>
    <row r="13" spans="1:57" ht="21" customHeight="1" x14ac:dyDescent="0.15">
      <c r="C13" s="718"/>
      <c r="D13" s="718"/>
      <c r="E13" s="737"/>
      <c r="F13" s="738"/>
      <c r="G13" s="738"/>
      <c r="H13" s="738"/>
      <c r="I13" s="738"/>
      <c r="J13" s="738"/>
      <c r="K13" s="738"/>
      <c r="L13" s="738"/>
      <c r="M13" s="738"/>
      <c r="N13" s="738"/>
      <c r="O13" s="738"/>
      <c r="P13" s="738"/>
      <c r="Q13" s="738"/>
      <c r="R13" s="738"/>
      <c r="S13" s="738"/>
      <c r="T13" s="738"/>
      <c r="U13" s="738"/>
      <c r="V13" s="738"/>
      <c r="W13" s="738"/>
      <c r="X13" s="738"/>
      <c r="Y13" s="738"/>
      <c r="Z13" s="738"/>
      <c r="AA13" s="738"/>
      <c r="AB13" s="738"/>
      <c r="AC13" s="738"/>
      <c r="AD13" s="739"/>
      <c r="AE13" s="732"/>
      <c r="AF13" s="733"/>
      <c r="AG13" s="733"/>
      <c r="AH13" s="733"/>
      <c r="AI13" s="733"/>
      <c r="AJ13" s="733"/>
      <c r="AK13" s="733"/>
      <c r="AL13" s="728"/>
      <c r="AM13" s="729"/>
    </row>
    <row r="14" spans="1:57" ht="21" customHeight="1" x14ac:dyDescent="0.15">
      <c r="C14" s="718">
        <v>5</v>
      </c>
      <c r="D14" s="718"/>
      <c r="E14" s="734"/>
      <c r="F14" s="735"/>
      <c r="G14" s="735"/>
      <c r="H14" s="735"/>
      <c r="I14" s="735"/>
      <c r="J14" s="735"/>
      <c r="K14" s="735"/>
      <c r="L14" s="735"/>
      <c r="M14" s="735"/>
      <c r="N14" s="735"/>
      <c r="O14" s="735"/>
      <c r="P14" s="735"/>
      <c r="Q14" s="735"/>
      <c r="R14" s="735"/>
      <c r="S14" s="735"/>
      <c r="T14" s="735"/>
      <c r="U14" s="735"/>
      <c r="V14" s="735"/>
      <c r="W14" s="735"/>
      <c r="X14" s="735"/>
      <c r="Y14" s="735"/>
      <c r="Z14" s="735"/>
      <c r="AA14" s="735"/>
      <c r="AB14" s="735"/>
      <c r="AC14" s="735"/>
      <c r="AD14" s="736"/>
      <c r="AE14" s="730"/>
      <c r="AF14" s="731"/>
      <c r="AG14" s="731"/>
      <c r="AH14" s="731"/>
      <c r="AI14" s="731"/>
      <c r="AJ14" s="731"/>
      <c r="AK14" s="731"/>
      <c r="AL14" s="726" t="s">
        <v>87</v>
      </c>
      <c r="AM14" s="727"/>
    </row>
    <row r="15" spans="1:57" ht="21" customHeight="1" x14ac:dyDescent="0.15">
      <c r="C15" s="718"/>
      <c r="D15" s="718"/>
      <c r="E15" s="737"/>
      <c r="F15" s="738"/>
      <c r="G15" s="738"/>
      <c r="H15" s="738"/>
      <c r="I15" s="738"/>
      <c r="J15" s="738"/>
      <c r="K15" s="738"/>
      <c r="L15" s="738"/>
      <c r="M15" s="738"/>
      <c r="N15" s="738"/>
      <c r="O15" s="738"/>
      <c r="P15" s="738"/>
      <c r="Q15" s="738"/>
      <c r="R15" s="738"/>
      <c r="S15" s="738"/>
      <c r="T15" s="738"/>
      <c r="U15" s="738"/>
      <c r="V15" s="738"/>
      <c r="W15" s="738"/>
      <c r="X15" s="738"/>
      <c r="Y15" s="738"/>
      <c r="Z15" s="738"/>
      <c r="AA15" s="738"/>
      <c r="AB15" s="738"/>
      <c r="AC15" s="738"/>
      <c r="AD15" s="739"/>
      <c r="AE15" s="732"/>
      <c r="AF15" s="733"/>
      <c r="AG15" s="733"/>
      <c r="AH15" s="733"/>
      <c r="AI15" s="733"/>
      <c r="AJ15" s="733"/>
      <c r="AK15" s="733"/>
      <c r="AL15" s="728"/>
      <c r="AM15" s="729"/>
    </row>
    <row r="16" spans="1:57" ht="21" customHeight="1" x14ac:dyDescent="0.15">
      <c r="C16" s="718">
        <v>6</v>
      </c>
      <c r="D16" s="718"/>
      <c r="E16" s="734"/>
      <c r="F16" s="735"/>
      <c r="G16" s="735"/>
      <c r="H16" s="735"/>
      <c r="I16" s="735"/>
      <c r="J16" s="735"/>
      <c r="K16" s="735"/>
      <c r="L16" s="735"/>
      <c r="M16" s="735"/>
      <c r="N16" s="735"/>
      <c r="O16" s="735"/>
      <c r="P16" s="735"/>
      <c r="Q16" s="735"/>
      <c r="R16" s="735"/>
      <c r="S16" s="735"/>
      <c r="T16" s="735"/>
      <c r="U16" s="735"/>
      <c r="V16" s="735"/>
      <c r="W16" s="735"/>
      <c r="X16" s="735"/>
      <c r="Y16" s="735"/>
      <c r="Z16" s="735"/>
      <c r="AA16" s="735"/>
      <c r="AB16" s="735"/>
      <c r="AC16" s="735"/>
      <c r="AD16" s="736"/>
      <c r="AE16" s="730"/>
      <c r="AF16" s="731"/>
      <c r="AG16" s="731"/>
      <c r="AH16" s="731"/>
      <c r="AI16" s="731"/>
      <c r="AJ16" s="731"/>
      <c r="AK16" s="731"/>
      <c r="AL16" s="726" t="s">
        <v>87</v>
      </c>
      <c r="AM16" s="727"/>
    </row>
    <row r="17" spans="3:40" ht="21" customHeight="1" x14ac:dyDescent="0.15">
      <c r="C17" s="718"/>
      <c r="D17" s="718"/>
      <c r="E17" s="737"/>
      <c r="F17" s="738"/>
      <c r="G17" s="738"/>
      <c r="H17" s="738"/>
      <c r="I17" s="738"/>
      <c r="J17" s="738"/>
      <c r="K17" s="738"/>
      <c r="L17" s="738"/>
      <c r="M17" s="738"/>
      <c r="N17" s="738"/>
      <c r="O17" s="738"/>
      <c r="P17" s="738"/>
      <c r="Q17" s="738"/>
      <c r="R17" s="738"/>
      <c r="S17" s="738"/>
      <c r="T17" s="738"/>
      <c r="U17" s="738"/>
      <c r="V17" s="738"/>
      <c r="W17" s="738"/>
      <c r="X17" s="738"/>
      <c r="Y17" s="738"/>
      <c r="Z17" s="738"/>
      <c r="AA17" s="738"/>
      <c r="AB17" s="738"/>
      <c r="AC17" s="738"/>
      <c r="AD17" s="739"/>
      <c r="AE17" s="732"/>
      <c r="AF17" s="733"/>
      <c r="AG17" s="733"/>
      <c r="AH17" s="733"/>
      <c r="AI17" s="733"/>
      <c r="AJ17" s="733"/>
      <c r="AK17" s="733"/>
      <c r="AL17" s="728"/>
      <c r="AM17" s="729"/>
    </row>
    <row r="18" spans="3:40" ht="21" customHeight="1" x14ac:dyDescent="0.15">
      <c r="C18" s="718">
        <v>7</v>
      </c>
      <c r="D18" s="718"/>
      <c r="E18" s="734"/>
      <c r="F18" s="735"/>
      <c r="G18" s="735"/>
      <c r="H18" s="735"/>
      <c r="I18" s="735"/>
      <c r="J18" s="735"/>
      <c r="K18" s="735"/>
      <c r="L18" s="735"/>
      <c r="M18" s="735"/>
      <c r="N18" s="735"/>
      <c r="O18" s="735"/>
      <c r="P18" s="735"/>
      <c r="Q18" s="735"/>
      <c r="R18" s="735"/>
      <c r="S18" s="735"/>
      <c r="T18" s="735"/>
      <c r="U18" s="735"/>
      <c r="V18" s="735"/>
      <c r="W18" s="735"/>
      <c r="X18" s="735"/>
      <c r="Y18" s="735"/>
      <c r="Z18" s="735"/>
      <c r="AA18" s="735"/>
      <c r="AB18" s="735"/>
      <c r="AC18" s="735"/>
      <c r="AD18" s="736"/>
      <c r="AE18" s="730"/>
      <c r="AF18" s="731"/>
      <c r="AG18" s="731"/>
      <c r="AH18" s="731"/>
      <c r="AI18" s="731"/>
      <c r="AJ18" s="731"/>
      <c r="AK18" s="731"/>
      <c r="AL18" s="726" t="s">
        <v>87</v>
      </c>
      <c r="AM18" s="727"/>
    </row>
    <row r="19" spans="3:40" ht="21" customHeight="1" x14ac:dyDescent="0.15">
      <c r="C19" s="718"/>
      <c r="D19" s="718"/>
      <c r="E19" s="737"/>
      <c r="F19" s="738"/>
      <c r="G19" s="738"/>
      <c r="H19" s="738"/>
      <c r="I19" s="738"/>
      <c r="J19" s="738"/>
      <c r="K19" s="738"/>
      <c r="L19" s="738"/>
      <c r="M19" s="738"/>
      <c r="N19" s="738"/>
      <c r="O19" s="738"/>
      <c r="P19" s="738"/>
      <c r="Q19" s="738"/>
      <c r="R19" s="738"/>
      <c r="S19" s="738"/>
      <c r="T19" s="738"/>
      <c r="U19" s="738"/>
      <c r="V19" s="738"/>
      <c r="W19" s="738"/>
      <c r="X19" s="738"/>
      <c r="Y19" s="738"/>
      <c r="Z19" s="738"/>
      <c r="AA19" s="738"/>
      <c r="AB19" s="738"/>
      <c r="AC19" s="738"/>
      <c r="AD19" s="739"/>
      <c r="AE19" s="732"/>
      <c r="AF19" s="733"/>
      <c r="AG19" s="733"/>
      <c r="AH19" s="733"/>
      <c r="AI19" s="733"/>
      <c r="AJ19" s="733"/>
      <c r="AK19" s="733"/>
      <c r="AL19" s="728"/>
      <c r="AM19" s="729"/>
    </row>
    <row r="20" spans="3:40" ht="21" customHeight="1" x14ac:dyDescent="0.15">
      <c r="C20" s="718">
        <v>8</v>
      </c>
      <c r="D20" s="718"/>
      <c r="E20" s="734"/>
      <c r="F20" s="735"/>
      <c r="G20" s="735"/>
      <c r="H20" s="735"/>
      <c r="I20" s="735"/>
      <c r="J20" s="735"/>
      <c r="K20" s="735"/>
      <c r="L20" s="735"/>
      <c r="M20" s="735"/>
      <c r="N20" s="735"/>
      <c r="O20" s="735"/>
      <c r="P20" s="735"/>
      <c r="Q20" s="735"/>
      <c r="R20" s="735"/>
      <c r="S20" s="735"/>
      <c r="T20" s="735"/>
      <c r="U20" s="735"/>
      <c r="V20" s="735"/>
      <c r="W20" s="735"/>
      <c r="X20" s="735"/>
      <c r="Y20" s="735"/>
      <c r="Z20" s="735"/>
      <c r="AA20" s="735"/>
      <c r="AB20" s="735"/>
      <c r="AC20" s="735"/>
      <c r="AD20" s="736"/>
      <c r="AE20" s="730"/>
      <c r="AF20" s="731"/>
      <c r="AG20" s="731"/>
      <c r="AH20" s="731"/>
      <c r="AI20" s="731"/>
      <c r="AJ20" s="731"/>
      <c r="AK20" s="731"/>
      <c r="AL20" s="726" t="s">
        <v>87</v>
      </c>
      <c r="AM20" s="727"/>
    </row>
    <row r="21" spans="3:40" ht="21" customHeight="1" x14ac:dyDescent="0.15">
      <c r="C21" s="718"/>
      <c r="D21" s="718"/>
      <c r="E21" s="737"/>
      <c r="F21" s="738"/>
      <c r="G21" s="738"/>
      <c r="H21" s="738"/>
      <c r="I21" s="738"/>
      <c r="J21" s="738"/>
      <c r="K21" s="738"/>
      <c r="L21" s="738"/>
      <c r="M21" s="738"/>
      <c r="N21" s="738"/>
      <c r="O21" s="738"/>
      <c r="P21" s="738"/>
      <c r="Q21" s="738"/>
      <c r="R21" s="738"/>
      <c r="S21" s="738"/>
      <c r="T21" s="738"/>
      <c r="U21" s="738"/>
      <c r="V21" s="738"/>
      <c r="W21" s="738"/>
      <c r="X21" s="738"/>
      <c r="Y21" s="738"/>
      <c r="Z21" s="738"/>
      <c r="AA21" s="738"/>
      <c r="AB21" s="738"/>
      <c r="AC21" s="738"/>
      <c r="AD21" s="739"/>
      <c r="AE21" s="732"/>
      <c r="AF21" s="733"/>
      <c r="AG21" s="733"/>
      <c r="AH21" s="733"/>
      <c r="AI21" s="733"/>
      <c r="AJ21" s="733"/>
      <c r="AK21" s="733"/>
      <c r="AL21" s="728"/>
      <c r="AM21" s="729"/>
    </row>
    <row r="22" spans="3:40" ht="21" customHeight="1" x14ac:dyDescent="0.15">
      <c r="C22" s="718">
        <v>9</v>
      </c>
      <c r="D22" s="718"/>
      <c r="E22" s="734"/>
      <c r="F22" s="735"/>
      <c r="G22" s="735"/>
      <c r="H22" s="735"/>
      <c r="I22" s="735"/>
      <c r="J22" s="735"/>
      <c r="K22" s="735"/>
      <c r="L22" s="735"/>
      <c r="M22" s="735"/>
      <c r="N22" s="735"/>
      <c r="O22" s="735"/>
      <c r="P22" s="735"/>
      <c r="Q22" s="735"/>
      <c r="R22" s="735"/>
      <c r="S22" s="735"/>
      <c r="T22" s="735"/>
      <c r="U22" s="735"/>
      <c r="V22" s="735"/>
      <c r="W22" s="735"/>
      <c r="X22" s="735"/>
      <c r="Y22" s="735"/>
      <c r="Z22" s="735"/>
      <c r="AA22" s="735"/>
      <c r="AB22" s="735"/>
      <c r="AC22" s="735"/>
      <c r="AD22" s="736"/>
      <c r="AE22" s="730"/>
      <c r="AF22" s="731"/>
      <c r="AG22" s="731"/>
      <c r="AH22" s="731"/>
      <c r="AI22" s="731"/>
      <c r="AJ22" s="731"/>
      <c r="AK22" s="731"/>
      <c r="AL22" s="726" t="s">
        <v>87</v>
      </c>
      <c r="AM22" s="727"/>
    </row>
    <row r="23" spans="3:40" ht="21" customHeight="1" x14ac:dyDescent="0.15">
      <c r="C23" s="718"/>
      <c r="D23" s="718"/>
      <c r="E23" s="737"/>
      <c r="F23" s="738"/>
      <c r="G23" s="738"/>
      <c r="H23" s="738"/>
      <c r="I23" s="738"/>
      <c r="J23" s="738"/>
      <c r="K23" s="738"/>
      <c r="L23" s="738"/>
      <c r="M23" s="738"/>
      <c r="N23" s="738"/>
      <c r="O23" s="738"/>
      <c r="P23" s="738"/>
      <c r="Q23" s="738"/>
      <c r="R23" s="738"/>
      <c r="S23" s="738"/>
      <c r="T23" s="738"/>
      <c r="U23" s="738"/>
      <c r="V23" s="738"/>
      <c r="W23" s="738"/>
      <c r="X23" s="738"/>
      <c r="Y23" s="738"/>
      <c r="Z23" s="738"/>
      <c r="AA23" s="738"/>
      <c r="AB23" s="738"/>
      <c r="AC23" s="738"/>
      <c r="AD23" s="739"/>
      <c r="AE23" s="732"/>
      <c r="AF23" s="733"/>
      <c r="AG23" s="733"/>
      <c r="AH23" s="733"/>
      <c r="AI23" s="733"/>
      <c r="AJ23" s="733"/>
      <c r="AK23" s="733"/>
      <c r="AL23" s="728"/>
      <c r="AM23" s="729"/>
    </row>
    <row r="24" spans="3:40" ht="21" customHeight="1" x14ac:dyDescent="0.15">
      <c r="C24" s="718">
        <v>10</v>
      </c>
      <c r="D24" s="718"/>
      <c r="E24" s="734"/>
      <c r="F24" s="735"/>
      <c r="G24" s="735"/>
      <c r="H24" s="735"/>
      <c r="I24" s="735"/>
      <c r="J24" s="735"/>
      <c r="K24" s="735"/>
      <c r="L24" s="735"/>
      <c r="M24" s="735"/>
      <c r="N24" s="735"/>
      <c r="O24" s="735"/>
      <c r="P24" s="735"/>
      <c r="Q24" s="735"/>
      <c r="R24" s="735"/>
      <c r="S24" s="735"/>
      <c r="T24" s="735"/>
      <c r="U24" s="735"/>
      <c r="V24" s="735"/>
      <c r="W24" s="735"/>
      <c r="X24" s="735"/>
      <c r="Y24" s="735"/>
      <c r="Z24" s="735"/>
      <c r="AA24" s="735"/>
      <c r="AB24" s="735"/>
      <c r="AC24" s="735"/>
      <c r="AD24" s="736"/>
      <c r="AE24" s="730"/>
      <c r="AF24" s="731"/>
      <c r="AG24" s="731"/>
      <c r="AH24" s="731"/>
      <c r="AI24" s="731"/>
      <c r="AJ24" s="731"/>
      <c r="AK24" s="731"/>
      <c r="AL24" s="726" t="s">
        <v>87</v>
      </c>
      <c r="AM24" s="727"/>
    </row>
    <row r="25" spans="3:40" ht="21" customHeight="1" x14ac:dyDescent="0.15">
      <c r="C25" s="718"/>
      <c r="D25" s="718"/>
      <c r="E25" s="737"/>
      <c r="F25" s="738"/>
      <c r="G25" s="738"/>
      <c r="H25" s="738"/>
      <c r="I25" s="738"/>
      <c r="J25" s="738"/>
      <c r="K25" s="738"/>
      <c r="L25" s="738"/>
      <c r="M25" s="738"/>
      <c r="N25" s="738"/>
      <c r="O25" s="738"/>
      <c r="P25" s="738"/>
      <c r="Q25" s="738"/>
      <c r="R25" s="738"/>
      <c r="S25" s="738"/>
      <c r="T25" s="738"/>
      <c r="U25" s="738"/>
      <c r="V25" s="738"/>
      <c r="W25" s="738"/>
      <c r="X25" s="738"/>
      <c r="Y25" s="738"/>
      <c r="Z25" s="738"/>
      <c r="AA25" s="738"/>
      <c r="AB25" s="738"/>
      <c r="AC25" s="738"/>
      <c r="AD25" s="739"/>
      <c r="AE25" s="732"/>
      <c r="AF25" s="733"/>
      <c r="AG25" s="733"/>
      <c r="AH25" s="733"/>
      <c r="AI25" s="733"/>
      <c r="AJ25" s="733"/>
      <c r="AK25" s="733"/>
      <c r="AL25" s="728"/>
      <c r="AM25" s="729"/>
    </row>
    <row r="26" spans="3:40" ht="6" customHeight="1" x14ac:dyDescent="0.15">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row>
    <row r="27" spans="3:40" ht="13.5" x14ac:dyDescent="0.15">
      <c r="C27" s="750" t="s">
        <v>168</v>
      </c>
      <c r="D27" s="750"/>
      <c r="E27" s="751" t="s">
        <v>84</v>
      </c>
      <c r="F27" s="751"/>
      <c r="G27" s="751"/>
      <c r="H27" s="751"/>
      <c r="I27" s="751"/>
      <c r="J27" s="751"/>
      <c r="K27" s="751"/>
      <c r="L27" s="751"/>
      <c r="M27" s="751"/>
      <c r="N27" s="751"/>
      <c r="O27" s="751"/>
      <c r="P27" s="751"/>
      <c r="Q27" s="751"/>
      <c r="R27" s="751"/>
      <c r="S27" s="751"/>
      <c r="T27" s="751"/>
      <c r="U27" s="751"/>
      <c r="V27" s="751"/>
      <c r="W27" s="751"/>
      <c r="X27" s="751"/>
      <c r="Y27" s="751"/>
      <c r="Z27" s="751"/>
      <c r="AA27" s="751"/>
      <c r="AB27" s="751"/>
      <c r="AC27" s="751"/>
      <c r="AD27" s="751"/>
      <c r="AE27" s="751"/>
      <c r="AF27" s="751"/>
      <c r="AG27" s="751"/>
      <c r="AH27" s="751"/>
      <c r="AI27" s="751"/>
      <c r="AJ27" s="751"/>
      <c r="AK27" s="751"/>
      <c r="AL27" s="751"/>
      <c r="AM27" s="751"/>
      <c r="AN27" s="63"/>
    </row>
    <row r="28" spans="3:40" ht="13.5" x14ac:dyDescent="0.15">
      <c r="C28" s="750" t="s">
        <v>169</v>
      </c>
      <c r="D28" s="750"/>
      <c r="E28" s="752" t="s">
        <v>85</v>
      </c>
      <c r="F28" s="752"/>
      <c r="G28" s="752"/>
      <c r="H28" s="752"/>
      <c r="I28" s="752"/>
      <c r="J28" s="752"/>
      <c r="K28" s="752"/>
      <c r="L28" s="752"/>
      <c r="M28" s="752"/>
      <c r="N28" s="752"/>
      <c r="O28" s="752"/>
      <c r="P28" s="752"/>
      <c r="Q28" s="752"/>
      <c r="R28" s="752"/>
      <c r="S28" s="752"/>
      <c r="T28" s="752"/>
      <c r="U28" s="752"/>
      <c r="V28" s="752"/>
      <c r="W28" s="752"/>
      <c r="X28" s="752"/>
      <c r="Y28" s="752"/>
      <c r="Z28" s="752"/>
      <c r="AA28" s="752"/>
      <c r="AB28" s="752"/>
      <c r="AC28" s="752"/>
      <c r="AD28" s="752"/>
      <c r="AE28" s="752"/>
      <c r="AF28" s="752"/>
      <c r="AG28" s="752"/>
      <c r="AH28" s="752"/>
      <c r="AI28" s="752"/>
      <c r="AJ28" s="752"/>
      <c r="AK28" s="752"/>
      <c r="AL28" s="752"/>
      <c r="AM28" s="752"/>
      <c r="AN28" s="63"/>
    </row>
    <row r="29" spans="3:40" ht="21" customHeight="1" x14ac:dyDescent="0.15">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row>
    <row r="30" spans="3:40" ht="21" customHeight="1" x14ac:dyDescent="0.15">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row>
    <row r="31" spans="3:40" ht="21" customHeight="1" x14ac:dyDescent="0.15">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row>
    <row r="32" spans="3:40" ht="21" customHeight="1" x14ac:dyDescent="0.15">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row>
    <row r="33" spans="1:40" ht="21" customHeight="1" x14ac:dyDescent="0.15">
      <c r="C33" s="60"/>
      <c r="D33" s="60"/>
      <c r="E33" s="60"/>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row>
    <row r="34" spans="1:40" ht="21" customHeight="1" x14ac:dyDescent="0.15">
      <c r="C34" s="60"/>
      <c r="D34" s="60"/>
      <c r="E34" s="60"/>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row>
    <row r="35" spans="1:40" ht="21" customHeight="1" x14ac:dyDescent="0.15">
      <c r="C35" s="60"/>
      <c r="D35" s="60"/>
      <c r="E35" s="60"/>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row>
    <row r="36" spans="1:40" ht="21" customHeight="1" x14ac:dyDescent="0.15">
      <c r="C36" s="60"/>
      <c r="D36" s="60"/>
      <c r="E36" s="60"/>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row>
    <row r="37" spans="1:40" ht="21" customHeight="1" x14ac:dyDescent="0.15">
      <c r="C37" s="60"/>
      <c r="D37" s="60"/>
      <c r="E37" s="60"/>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row>
    <row r="38" spans="1:40" ht="21" customHeight="1" x14ac:dyDescent="0.15">
      <c r="C38" s="60"/>
      <c r="D38" s="60"/>
      <c r="E38" s="60"/>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row>
    <row r="39" spans="1:40" ht="21" customHeight="1" x14ac:dyDescent="0.15">
      <c r="C39" s="60"/>
      <c r="D39" s="60"/>
      <c r="E39" s="60"/>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row>
    <row r="40" spans="1:40" ht="6" customHeight="1" x14ac:dyDescent="0.15">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row>
    <row r="41" spans="1:40" ht="13.5" x14ac:dyDescent="0.15">
      <c r="C41" s="748"/>
      <c r="D41" s="748"/>
      <c r="E41" s="749"/>
      <c r="F41" s="749"/>
      <c r="G41" s="749"/>
      <c r="H41" s="749"/>
      <c r="I41" s="749"/>
      <c r="J41" s="749"/>
      <c r="K41" s="749"/>
      <c r="L41" s="749"/>
      <c r="M41" s="749"/>
      <c r="N41" s="749"/>
      <c r="O41" s="749"/>
      <c r="P41" s="749"/>
      <c r="Q41" s="749"/>
      <c r="R41" s="749"/>
      <c r="S41" s="749"/>
      <c r="T41" s="749"/>
      <c r="U41" s="749"/>
      <c r="V41" s="749"/>
      <c r="W41" s="749"/>
      <c r="X41" s="749"/>
      <c r="Y41" s="749"/>
      <c r="Z41" s="749"/>
      <c r="AA41" s="749"/>
      <c r="AB41" s="749"/>
      <c r="AC41" s="749"/>
      <c r="AD41" s="749"/>
      <c r="AE41" s="749"/>
      <c r="AF41" s="749"/>
      <c r="AG41" s="749"/>
      <c r="AH41" s="749"/>
      <c r="AI41" s="749"/>
      <c r="AJ41" s="749"/>
      <c r="AK41" s="749"/>
      <c r="AL41" s="749"/>
      <c r="AM41" s="749"/>
      <c r="AN41" s="63"/>
    </row>
    <row r="42" spans="1:40" ht="21" customHeight="1" x14ac:dyDescent="0.15">
      <c r="A42" s="180" t="str">
        <f>IF(発注者入力シート!$H$16="","",IF(事前入力シート!$I$4="特定共同企業体",IF(COUNTIF(A45:A82,"未入力")&gt;=1,"未入力あり",""),"使用しない"))</f>
        <v>使用しない</v>
      </c>
      <c r="AN42" s="59" t="s">
        <v>82</v>
      </c>
    </row>
    <row r="43" spans="1:40" ht="21" customHeight="1" x14ac:dyDescent="0.15">
      <c r="C43" s="740" t="s">
        <v>83</v>
      </c>
      <c r="D43" s="740"/>
      <c r="E43" s="740"/>
      <c r="F43" s="740"/>
      <c r="G43" s="740"/>
      <c r="H43" s="740"/>
      <c r="I43" s="740"/>
      <c r="J43" s="740"/>
      <c r="K43" s="740"/>
      <c r="L43" s="740"/>
      <c r="M43" s="740"/>
      <c r="N43" s="740"/>
      <c r="O43" s="740"/>
      <c r="P43" s="740"/>
      <c r="Q43" s="740"/>
      <c r="R43" s="740"/>
      <c r="S43" s="740"/>
      <c r="T43" s="740"/>
      <c r="U43" s="740"/>
      <c r="V43" s="740"/>
      <c r="W43" s="740"/>
      <c r="X43" s="740"/>
      <c r="Y43" s="740"/>
      <c r="Z43" s="740"/>
      <c r="AA43" s="740"/>
      <c r="AB43" s="740"/>
      <c r="AC43" s="740"/>
      <c r="AD43" s="740"/>
      <c r="AE43" s="740"/>
      <c r="AF43" s="740"/>
      <c r="AG43" s="740"/>
      <c r="AH43" s="740"/>
      <c r="AI43" s="740"/>
      <c r="AJ43" s="740"/>
      <c r="AK43" s="740"/>
      <c r="AL43" s="740"/>
      <c r="AM43" s="740"/>
    </row>
    <row r="44" spans="1:40" ht="21" customHeight="1" x14ac:dyDescent="0.15">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row>
    <row r="45" spans="1:40" ht="21" customHeight="1" x14ac:dyDescent="0.15">
      <c r="A45" s="58" t="str">
        <f>IF(事前入力シート!$I$4="特定共同企業体",IF(AE45&lt;&gt;"","○","未入力"),"不要")</f>
        <v>不要</v>
      </c>
      <c r="AC45" s="156"/>
      <c r="AD45" s="157" t="s">
        <v>211</v>
      </c>
      <c r="AE45" s="666" t="s">
        <v>212</v>
      </c>
      <c r="AF45" s="666"/>
      <c r="AG45" s="666"/>
      <c r="AH45" s="666"/>
      <c r="AI45" s="666"/>
      <c r="AJ45" s="666"/>
      <c r="AK45" s="666"/>
      <c r="AL45" s="666"/>
      <c r="AM45" s="666"/>
    </row>
    <row r="46" spans="1:40" ht="21" customHeight="1" x14ac:dyDescent="0.15">
      <c r="A46" s="58" t="str">
        <f>IF(事前入力シート!$I$4="特定共同企業体","","不要")</f>
        <v>不要</v>
      </c>
      <c r="C46" s="718"/>
      <c r="D46" s="718"/>
      <c r="E46" s="719" t="s">
        <v>47</v>
      </c>
      <c r="F46" s="720"/>
      <c r="G46" s="720"/>
      <c r="H46" s="720"/>
      <c r="I46" s="720"/>
      <c r="J46" s="720"/>
      <c r="K46" s="720"/>
      <c r="L46" s="720"/>
      <c r="M46" s="720"/>
      <c r="N46" s="720"/>
      <c r="O46" s="720"/>
      <c r="P46" s="720"/>
      <c r="Q46" s="720"/>
      <c r="R46" s="720"/>
      <c r="S46" s="720"/>
      <c r="T46" s="720"/>
      <c r="U46" s="720"/>
      <c r="V46" s="720"/>
      <c r="W46" s="720"/>
      <c r="X46" s="720"/>
      <c r="Y46" s="720"/>
      <c r="Z46" s="720"/>
      <c r="AA46" s="720"/>
      <c r="AB46" s="720"/>
      <c r="AC46" s="720"/>
      <c r="AD46" s="721"/>
      <c r="AE46" s="718" t="s">
        <v>86</v>
      </c>
      <c r="AF46" s="718"/>
      <c r="AG46" s="718"/>
      <c r="AH46" s="718"/>
      <c r="AI46" s="718"/>
      <c r="AJ46" s="718"/>
      <c r="AK46" s="718"/>
      <c r="AL46" s="718"/>
      <c r="AM46" s="718"/>
    </row>
    <row r="47" spans="1:40" ht="21" customHeight="1" x14ac:dyDescent="0.15">
      <c r="A47" s="58" t="str">
        <f>IF(事前入力シート!$I$4="特定共同企業体",IF(AND(E47&lt;&gt;"",AE47&lt;&gt;""),"○","未入力"),"不要")</f>
        <v>不要</v>
      </c>
      <c r="C47" s="718">
        <v>1</v>
      </c>
      <c r="D47" s="718"/>
      <c r="E47" s="741"/>
      <c r="F47" s="742"/>
      <c r="G47" s="742"/>
      <c r="H47" s="742"/>
      <c r="I47" s="742"/>
      <c r="J47" s="742"/>
      <c r="K47" s="742"/>
      <c r="L47" s="742"/>
      <c r="M47" s="742"/>
      <c r="N47" s="742"/>
      <c r="O47" s="742"/>
      <c r="P47" s="742"/>
      <c r="Q47" s="742"/>
      <c r="R47" s="742"/>
      <c r="S47" s="742"/>
      <c r="T47" s="742"/>
      <c r="U47" s="742"/>
      <c r="V47" s="742"/>
      <c r="W47" s="742"/>
      <c r="X47" s="742"/>
      <c r="Y47" s="742"/>
      <c r="Z47" s="742"/>
      <c r="AA47" s="742"/>
      <c r="AB47" s="742"/>
      <c r="AC47" s="742"/>
      <c r="AD47" s="743"/>
      <c r="AE47" s="722"/>
      <c r="AF47" s="723"/>
      <c r="AG47" s="723"/>
      <c r="AH47" s="723"/>
      <c r="AI47" s="723"/>
      <c r="AJ47" s="723"/>
      <c r="AK47" s="723"/>
      <c r="AL47" s="726" t="s">
        <v>87</v>
      </c>
      <c r="AM47" s="727"/>
    </row>
    <row r="48" spans="1:40" ht="21" customHeight="1" x14ac:dyDescent="0.15">
      <c r="C48" s="718"/>
      <c r="D48" s="718"/>
      <c r="E48" s="744"/>
      <c r="F48" s="745"/>
      <c r="G48" s="745"/>
      <c r="H48" s="745"/>
      <c r="I48" s="745"/>
      <c r="J48" s="745"/>
      <c r="K48" s="745"/>
      <c r="L48" s="745"/>
      <c r="M48" s="745"/>
      <c r="N48" s="745"/>
      <c r="O48" s="745"/>
      <c r="P48" s="745"/>
      <c r="Q48" s="745"/>
      <c r="R48" s="745"/>
      <c r="S48" s="745"/>
      <c r="T48" s="745"/>
      <c r="U48" s="745"/>
      <c r="V48" s="745"/>
      <c r="W48" s="745"/>
      <c r="X48" s="745"/>
      <c r="Y48" s="745"/>
      <c r="Z48" s="745"/>
      <c r="AA48" s="745"/>
      <c r="AB48" s="745"/>
      <c r="AC48" s="745"/>
      <c r="AD48" s="746"/>
      <c r="AE48" s="724"/>
      <c r="AF48" s="725"/>
      <c r="AG48" s="725"/>
      <c r="AH48" s="725"/>
      <c r="AI48" s="725"/>
      <c r="AJ48" s="725"/>
      <c r="AK48" s="725"/>
      <c r="AL48" s="728"/>
      <c r="AM48" s="729"/>
    </row>
    <row r="49" spans="1:39" ht="21" customHeight="1" x14ac:dyDescent="0.15">
      <c r="A49" s="58" t="str">
        <f>IF(事前入力シート!$I$4="特定共同企業体","","不要")</f>
        <v>不要</v>
      </c>
      <c r="C49" s="718">
        <v>2</v>
      </c>
      <c r="D49" s="718"/>
      <c r="E49" s="734"/>
      <c r="F49" s="735"/>
      <c r="G49" s="735"/>
      <c r="H49" s="735"/>
      <c r="I49" s="735"/>
      <c r="J49" s="735"/>
      <c r="K49" s="735"/>
      <c r="L49" s="735"/>
      <c r="M49" s="735"/>
      <c r="N49" s="735"/>
      <c r="O49" s="735"/>
      <c r="P49" s="735"/>
      <c r="Q49" s="735"/>
      <c r="R49" s="735"/>
      <c r="S49" s="735"/>
      <c r="T49" s="735"/>
      <c r="U49" s="735"/>
      <c r="V49" s="735"/>
      <c r="W49" s="735"/>
      <c r="X49" s="735"/>
      <c r="Y49" s="735"/>
      <c r="Z49" s="735"/>
      <c r="AA49" s="735"/>
      <c r="AB49" s="735"/>
      <c r="AC49" s="735"/>
      <c r="AD49" s="736"/>
      <c r="AE49" s="730"/>
      <c r="AF49" s="731"/>
      <c r="AG49" s="731"/>
      <c r="AH49" s="731"/>
      <c r="AI49" s="731"/>
      <c r="AJ49" s="731"/>
      <c r="AK49" s="731"/>
      <c r="AL49" s="726" t="s">
        <v>87</v>
      </c>
      <c r="AM49" s="727"/>
    </row>
    <row r="50" spans="1:39" ht="21" customHeight="1" x14ac:dyDescent="0.15">
      <c r="C50" s="718"/>
      <c r="D50" s="718"/>
      <c r="E50" s="737"/>
      <c r="F50" s="738"/>
      <c r="G50" s="738"/>
      <c r="H50" s="738"/>
      <c r="I50" s="738"/>
      <c r="J50" s="738"/>
      <c r="K50" s="738"/>
      <c r="L50" s="738"/>
      <c r="M50" s="738"/>
      <c r="N50" s="738"/>
      <c r="O50" s="738"/>
      <c r="P50" s="738"/>
      <c r="Q50" s="738"/>
      <c r="R50" s="738"/>
      <c r="S50" s="738"/>
      <c r="T50" s="738"/>
      <c r="U50" s="738"/>
      <c r="V50" s="738"/>
      <c r="W50" s="738"/>
      <c r="X50" s="738"/>
      <c r="Y50" s="738"/>
      <c r="Z50" s="738"/>
      <c r="AA50" s="738"/>
      <c r="AB50" s="738"/>
      <c r="AC50" s="738"/>
      <c r="AD50" s="739"/>
      <c r="AE50" s="732"/>
      <c r="AF50" s="733"/>
      <c r="AG50" s="733"/>
      <c r="AH50" s="733"/>
      <c r="AI50" s="733"/>
      <c r="AJ50" s="733"/>
      <c r="AK50" s="733"/>
      <c r="AL50" s="728"/>
      <c r="AM50" s="729"/>
    </row>
    <row r="51" spans="1:39" ht="21" customHeight="1" x14ac:dyDescent="0.15">
      <c r="A51" s="58" t="str">
        <f>IF(事前入力シート!$I$4="特定共同企業体","","不要")</f>
        <v>不要</v>
      </c>
      <c r="C51" s="718">
        <v>3</v>
      </c>
      <c r="D51" s="718"/>
      <c r="E51" s="734"/>
      <c r="F51" s="735"/>
      <c r="G51" s="735"/>
      <c r="H51" s="735"/>
      <c r="I51" s="735"/>
      <c r="J51" s="735"/>
      <c r="K51" s="735"/>
      <c r="L51" s="735"/>
      <c r="M51" s="735"/>
      <c r="N51" s="735"/>
      <c r="O51" s="735"/>
      <c r="P51" s="735"/>
      <c r="Q51" s="735"/>
      <c r="R51" s="735"/>
      <c r="S51" s="735"/>
      <c r="T51" s="735"/>
      <c r="U51" s="735"/>
      <c r="V51" s="735"/>
      <c r="W51" s="735"/>
      <c r="X51" s="735"/>
      <c r="Y51" s="735"/>
      <c r="Z51" s="735"/>
      <c r="AA51" s="735"/>
      <c r="AB51" s="735"/>
      <c r="AC51" s="735"/>
      <c r="AD51" s="736"/>
      <c r="AE51" s="730"/>
      <c r="AF51" s="731"/>
      <c r="AG51" s="731"/>
      <c r="AH51" s="731"/>
      <c r="AI51" s="731"/>
      <c r="AJ51" s="731"/>
      <c r="AK51" s="731"/>
      <c r="AL51" s="726" t="s">
        <v>87</v>
      </c>
      <c r="AM51" s="727"/>
    </row>
    <row r="52" spans="1:39" ht="21" customHeight="1" x14ac:dyDescent="0.15">
      <c r="C52" s="718"/>
      <c r="D52" s="718"/>
      <c r="E52" s="737"/>
      <c r="F52" s="738"/>
      <c r="G52" s="738"/>
      <c r="H52" s="738"/>
      <c r="I52" s="738"/>
      <c r="J52" s="738"/>
      <c r="K52" s="738"/>
      <c r="L52" s="738"/>
      <c r="M52" s="738"/>
      <c r="N52" s="738"/>
      <c r="O52" s="738"/>
      <c r="P52" s="738"/>
      <c r="Q52" s="738"/>
      <c r="R52" s="738"/>
      <c r="S52" s="738"/>
      <c r="T52" s="738"/>
      <c r="U52" s="738"/>
      <c r="V52" s="738"/>
      <c r="W52" s="738"/>
      <c r="X52" s="738"/>
      <c r="Y52" s="738"/>
      <c r="Z52" s="738"/>
      <c r="AA52" s="738"/>
      <c r="AB52" s="738"/>
      <c r="AC52" s="738"/>
      <c r="AD52" s="739"/>
      <c r="AE52" s="732"/>
      <c r="AF52" s="733"/>
      <c r="AG52" s="733"/>
      <c r="AH52" s="733"/>
      <c r="AI52" s="733"/>
      <c r="AJ52" s="733"/>
      <c r="AK52" s="733"/>
      <c r="AL52" s="728"/>
      <c r="AM52" s="729"/>
    </row>
    <row r="53" spans="1:39" ht="21" customHeight="1" x14ac:dyDescent="0.15">
      <c r="A53" s="58" t="str">
        <f>IF(事前入力シート!$I$4="特定共同企業体","","不要")</f>
        <v>不要</v>
      </c>
      <c r="C53" s="718">
        <v>4</v>
      </c>
      <c r="D53" s="718"/>
      <c r="E53" s="734"/>
      <c r="F53" s="735"/>
      <c r="G53" s="735"/>
      <c r="H53" s="735"/>
      <c r="I53" s="735"/>
      <c r="J53" s="735"/>
      <c r="K53" s="735"/>
      <c r="L53" s="735"/>
      <c r="M53" s="735"/>
      <c r="N53" s="735"/>
      <c r="O53" s="735"/>
      <c r="P53" s="735"/>
      <c r="Q53" s="735"/>
      <c r="R53" s="735"/>
      <c r="S53" s="735"/>
      <c r="T53" s="735"/>
      <c r="U53" s="735"/>
      <c r="V53" s="735"/>
      <c r="W53" s="735"/>
      <c r="X53" s="735"/>
      <c r="Y53" s="735"/>
      <c r="Z53" s="735"/>
      <c r="AA53" s="735"/>
      <c r="AB53" s="735"/>
      <c r="AC53" s="735"/>
      <c r="AD53" s="736"/>
      <c r="AE53" s="730"/>
      <c r="AF53" s="731"/>
      <c r="AG53" s="731"/>
      <c r="AH53" s="731"/>
      <c r="AI53" s="731"/>
      <c r="AJ53" s="731"/>
      <c r="AK53" s="731"/>
      <c r="AL53" s="726" t="s">
        <v>87</v>
      </c>
      <c r="AM53" s="727"/>
    </row>
    <row r="54" spans="1:39" ht="21" customHeight="1" x14ac:dyDescent="0.15">
      <c r="C54" s="718"/>
      <c r="D54" s="718"/>
      <c r="E54" s="737"/>
      <c r="F54" s="738"/>
      <c r="G54" s="738"/>
      <c r="H54" s="738"/>
      <c r="I54" s="738"/>
      <c r="J54" s="738"/>
      <c r="K54" s="738"/>
      <c r="L54" s="738"/>
      <c r="M54" s="738"/>
      <c r="N54" s="738"/>
      <c r="O54" s="738"/>
      <c r="P54" s="738"/>
      <c r="Q54" s="738"/>
      <c r="R54" s="738"/>
      <c r="S54" s="738"/>
      <c r="T54" s="738"/>
      <c r="U54" s="738"/>
      <c r="V54" s="738"/>
      <c r="W54" s="738"/>
      <c r="X54" s="738"/>
      <c r="Y54" s="738"/>
      <c r="Z54" s="738"/>
      <c r="AA54" s="738"/>
      <c r="AB54" s="738"/>
      <c r="AC54" s="738"/>
      <c r="AD54" s="739"/>
      <c r="AE54" s="732"/>
      <c r="AF54" s="733"/>
      <c r="AG54" s="733"/>
      <c r="AH54" s="733"/>
      <c r="AI54" s="733"/>
      <c r="AJ54" s="733"/>
      <c r="AK54" s="733"/>
      <c r="AL54" s="728"/>
      <c r="AM54" s="729"/>
    </row>
    <row r="55" spans="1:39" ht="21" customHeight="1" x14ac:dyDescent="0.15">
      <c r="A55" s="58" t="str">
        <f>IF(事前入力シート!$I$4="特定共同企業体","","不要")</f>
        <v>不要</v>
      </c>
      <c r="C55" s="718">
        <v>5</v>
      </c>
      <c r="D55" s="718"/>
      <c r="E55" s="734"/>
      <c r="F55" s="735"/>
      <c r="G55" s="735"/>
      <c r="H55" s="735"/>
      <c r="I55" s="735"/>
      <c r="J55" s="735"/>
      <c r="K55" s="735"/>
      <c r="L55" s="735"/>
      <c r="M55" s="735"/>
      <c r="N55" s="735"/>
      <c r="O55" s="735"/>
      <c r="P55" s="735"/>
      <c r="Q55" s="735"/>
      <c r="R55" s="735"/>
      <c r="S55" s="735"/>
      <c r="T55" s="735"/>
      <c r="U55" s="735"/>
      <c r="V55" s="735"/>
      <c r="W55" s="735"/>
      <c r="X55" s="735"/>
      <c r="Y55" s="735"/>
      <c r="Z55" s="735"/>
      <c r="AA55" s="735"/>
      <c r="AB55" s="735"/>
      <c r="AC55" s="735"/>
      <c r="AD55" s="736"/>
      <c r="AE55" s="730"/>
      <c r="AF55" s="731"/>
      <c r="AG55" s="731"/>
      <c r="AH55" s="731"/>
      <c r="AI55" s="731"/>
      <c r="AJ55" s="731"/>
      <c r="AK55" s="731"/>
      <c r="AL55" s="726" t="s">
        <v>87</v>
      </c>
      <c r="AM55" s="727"/>
    </row>
    <row r="56" spans="1:39" ht="21" customHeight="1" x14ac:dyDescent="0.15">
      <c r="C56" s="718"/>
      <c r="D56" s="718"/>
      <c r="E56" s="737"/>
      <c r="F56" s="738"/>
      <c r="G56" s="738"/>
      <c r="H56" s="738"/>
      <c r="I56" s="738"/>
      <c r="J56" s="738"/>
      <c r="K56" s="738"/>
      <c r="L56" s="738"/>
      <c r="M56" s="738"/>
      <c r="N56" s="738"/>
      <c r="O56" s="738"/>
      <c r="P56" s="738"/>
      <c r="Q56" s="738"/>
      <c r="R56" s="738"/>
      <c r="S56" s="738"/>
      <c r="T56" s="738"/>
      <c r="U56" s="738"/>
      <c r="V56" s="738"/>
      <c r="W56" s="738"/>
      <c r="X56" s="738"/>
      <c r="Y56" s="738"/>
      <c r="Z56" s="738"/>
      <c r="AA56" s="738"/>
      <c r="AB56" s="738"/>
      <c r="AC56" s="738"/>
      <c r="AD56" s="739"/>
      <c r="AE56" s="732"/>
      <c r="AF56" s="733"/>
      <c r="AG56" s="733"/>
      <c r="AH56" s="733"/>
      <c r="AI56" s="733"/>
      <c r="AJ56" s="733"/>
      <c r="AK56" s="733"/>
      <c r="AL56" s="728"/>
      <c r="AM56" s="729"/>
    </row>
    <row r="57" spans="1:39" ht="21" customHeight="1" x14ac:dyDescent="0.15">
      <c r="A57" s="58" t="str">
        <f>IF(事前入力シート!$I$4="特定共同企業体","","不要")</f>
        <v>不要</v>
      </c>
      <c r="C57" s="718">
        <v>6</v>
      </c>
      <c r="D57" s="718"/>
      <c r="E57" s="734"/>
      <c r="F57" s="735"/>
      <c r="G57" s="735"/>
      <c r="H57" s="735"/>
      <c r="I57" s="735"/>
      <c r="J57" s="735"/>
      <c r="K57" s="735"/>
      <c r="L57" s="735"/>
      <c r="M57" s="735"/>
      <c r="N57" s="735"/>
      <c r="O57" s="735"/>
      <c r="P57" s="735"/>
      <c r="Q57" s="735"/>
      <c r="R57" s="735"/>
      <c r="S57" s="735"/>
      <c r="T57" s="735"/>
      <c r="U57" s="735"/>
      <c r="V57" s="735"/>
      <c r="W57" s="735"/>
      <c r="X57" s="735"/>
      <c r="Y57" s="735"/>
      <c r="Z57" s="735"/>
      <c r="AA57" s="735"/>
      <c r="AB57" s="735"/>
      <c r="AC57" s="735"/>
      <c r="AD57" s="736"/>
      <c r="AE57" s="730"/>
      <c r="AF57" s="731"/>
      <c r="AG57" s="731"/>
      <c r="AH57" s="731"/>
      <c r="AI57" s="731"/>
      <c r="AJ57" s="731"/>
      <c r="AK57" s="731"/>
      <c r="AL57" s="726" t="s">
        <v>87</v>
      </c>
      <c r="AM57" s="727"/>
    </row>
    <row r="58" spans="1:39" ht="21" customHeight="1" x14ac:dyDescent="0.15">
      <c r="C58" s="718"/>
      <c r="D58" s="718"/>
      <c r="E58" s="737"/>
      <c r="F58" s="738"/>
      <c r="G58" s="738"/>
      <c r="H58" s="738"/>
      <c r="I58" s="738"/>
      <c r="J58" s="738"/>
      <c r="K58" s="738"/>
      <c r="L58" s="738"/>
      <c r="M58" s="738"/>
      <c r="N58" s="738"/>
      <c r="O58" s="738"/>
      <c r="P58" s="738"/>
      <c r="Q58" s="738"/>
      <c r="R58" s="738"/>
      <c r="S58" s="738"/>
      <c r="T58" s="738"/>
      <c r="U58" s="738"/>
      <c r="V58" s="738"/>
      <c r="W58" s="738"/>
      <c r="X58" s="738"/>
      <c r="Y58" s="738"/>
      <c r="Z58" s="738"/>
      <c r="AA58" s="738"/>
      <c r="AB58" s="738"/>
      <c r="AC58" s="738"/>
      <c r="AD58" s="739"/>
      <c r="AE58" s="732"/>
      <c r="AF58" s="733"/>
      <c r="AG58" s="733"/>
      <c r="AH58" s="733"/>
      <c r="AI58" s="733"/>
      <c r="AJ58" s="733"/>
      <c r="AK58" s="733"/>
      <c r="AL58" s="728"/>
      <c r="AM58" s="729"/>
    </row>
    <row r="59" spans="1:39" ht="21" customHeight="1" x14ac:dyDescent="0.15">
      <c r="A59" s="58" t="str">
        <f>IF(事前入力シート!$I$4="特定共同企業体","","不要")</f>
        <v>不要</v>
      </c>
      <c r="C59" s="718">
        <v>7</v>
      </c>
      <c r="D59" s="718"/>
      <c r="E59" s="734"/>
      <c r="F59" s="735"/>
      <c r="G59" s="735"/>
      <c r="H59" s="735"/>
      <c r="I59" s="735"/>
      <c r="J59" s="735"/>
      <c r="K59" s="735"/>
      <c r="L59" s="735"/>
      <c r="M59" s="735"/>
      <c r="N59" s="735"/>
      <c r="O59" s="735"/>
      <c r="P59" s="735"/>
      <c r="Q59" s="735"/>
      <c r="R59" s="735"/>
      <c r="S59" s="735"/>
      <c r="T59" s="735"/>
      <c r="U59" s="735"/>
      <c r="V59" s="735"/>
      <c r="W59" s="735"/>
      <c r="X59" s="735"/>
      <c r="Y59" s="735"/>
      <c r="Z59" s="735"/>
      <c r="AA59" s="735"/>
      <c r="AB59" s="735"/>
      <c r="AC59" s="735"/>
      <c r="AD59" s="736"/>
      <c r="AE59" s="730"/>
      <c r="AF59" s="731"/>
      <c r="AG59" s="731"/>
      <c r="AH59" s="731"/>
      <c r="AI59" s="731"/>
      <c r="AJ59" s="731"/>
      <c r="AK59" s="731"/>
      <c r="AL59" s="726" t="s">
        <v>87</v>
      </c>
      <c r="AM59" s="727"/>
    </row>
    <row r="60" spans="1:39" ht="21" customHeight="1" x14ac:dyDescent="0.15">
      <c r="C60" s="718"/>
      <c r="D60" s="718"/>
      <c r="E60" s="737"/>
      <c r="F60" s="738"/>
      <c r="G60" s="738"/>
      <c r="H60" s="738"/>
      <c r="I60" s="738"/>
      <c r="J60" s="738"/>
      <c r="K60" s="738"/>
      <c r="L60" s="738"/>
      <c r="M60" s="738"/>
      <c r="N60" s="738"/>
      <c r="O60" s="738"/>
      <c r="P60" s="738"/>
      <c r="Q60" s="738"/>
      <c r="R60" s="738"/>
      <c r="S60" s="738"/>
      <c r="T60" s="738"/>
      <c r="U60" s="738"/>
      <c r="V60" s="738"/>
      <c r="W60" s="738"/>
      <c r="X60" s="738"/>
      <c r="Y60" s="738"/>
      <c r="Z60" s="738"/>
      <c r="AA60" s="738"/>
      <c r="AB60" s="738"/>
      <c r="AC60" s="738"/>
      <c r="AD60" s="739"/>
      <c r="AE60" s="732"/>
      <c r="AF60" s="733"/>
      <c r="AG60" s="733"/>
      <c r="AH60" s="733"/>
      <c r="AI60" s="733"/>
      <c r="AJ60" s="733"/>
      <c r="AK60" s="733"/>
      <c r="AL60" s="728"/>
      <c r="AM60" s="729"/>
    </row>
    <row r="61" spans="1:39" ht="21" customHeight="1" x14ac:dyDescent="0.15">
      <c r="A61" s="58" t="str">
        <f>IF(事前入力シート!$I$4="特定共同企業体","","不要")</f>
        <v>不要</v>
      </c>
      <c r="C61" s="718">
        <v>8</v>
      </c>
      <c r="D61" s="718"/>
      <c r="E61" s="734"/>
      <c r="F61" s="735"/>
      <c r="G61" s="735"/>
      <c r="H61" s="735"/>
      <c r="I61" s="735"/>
      <c r="J61" s="735"/>
      <c r="K61" s="735"/>
      <c r="L61" s="735"/>
      <c r="M61" s="735"/>
      <c r="N61" s="735"/>
      <c r="O61" s="735"/>
      <c r="P61" s="735"/>
      <c r="Q61" s="735"/>
      <c r="R61" s="735"/>
      <c r="S61" s="735"/>
      <c r="T61" s="735"/>
      <c r="U61" s="735"/>
      <c r="V61" s="735"/>
      <c r="W61" s="735"/>
      <c r="X61" s="735"/>
      <c r="Y61" s="735"/>
      <c r="Z61" s="735"/>
      <c r="AA61" s="735"/>
      <c r="AB61" s="735"/>
      <c r="AC61" s="735"/>
      <c r="AD61" s="736"/>
      <c r="AE61" s="730"/>
      <c r="AF61" s="731"/>
      <c r="AG61" s="731"/>
      <c r="AH61" s="731"/>
      <c r="AI61" s="731"/>
      <c r="AJ61" s="731"/>
      <c r="AK61" s="731"/>
      <c r="AL61" s="726" t="s">
        <v>87</v>
      </c>
      <c r="AM61" s="727"/>
    </row>
    <row r="62" spans="1:39" ht="21" customHeight="1" x14ac:dyDescent="0.15">
      <c r="C62" s="718"/>
      <c r="D62" s="718"/>
      <c r="E62" s="737"/>
      <c r="F62" s="738"/>
      <c r="G62" s="738"/>
      <c r="H62" s="738"/>
      <c r="I62" s="738"/>
      <c r="J62" s="738"/>
      <c r="K62" s="738"/>
      <c r="L62" s="738"/>
      <c r="M62" s="738"/>
      <c r="N62" s="738"/>
      <c r="O62" s="738"/>
      <c r="P62" s="738"/>
      <c r="Q62" s="738"/>
      <c r="R62" s="738"/>
      <c r="S62" s="738"/>
      <c r="T62" s="738"/>
      <c r="U62" s="738"/>
      <c r="V62" s="738"/>
      <c r="W62" s="738"/>
      <c r="X62" s="738"/>
      <c r="Y62" s="738"/>
      <c r="Z62" s="738"/>
      <c r="AA62" s="738"/>
      <c r="AB62" s="738"/>
      <c r="AC62" s="738"/>
      <c r="AD62" s="739"/>
      <c r="AE62" s="732"/>
      <c r="AF62" s="733"/>
      <c r="AG62" s="733"/>
      <c r="AH62" s="733"/>
      <c r="AI62" s="733"/>
      <c r="AJ62" s="733"/>
      <c r="AK62" s="733"/>
      <c r="AL62" s="728"/>
      <c r="AM62" s="729"/>
    </row>
    <row r="63" spans="1:39" ht="21" customHeight="1" x14ac:dyDescent="0.15">
      <c r="A63" s="58" t="str">
        <f>IF(事前入力シート!$I$4="特定共同企業体","","不要")</f>
        <v>不要</v>
      </c>
      <c r="C63" s="718">
        <v>9</v>
      </c>
      <c r="D63" s="718"/>
      <c r="E63" s="734"/>
      <c r="F63" s="735"/>
      <c r="G63" s="735"/>
      <c r="H63" s="735"/>
      <c r="I63" s="735"/>
      <c r="J63" s="735"/>
      <c r="K63" s="735"/>
      <c r="L63" s="735"/>
      <c r="M63" s="735"/>
      <c r="N63" s="735"/>
      <c r="O63" s="735"/>
      <c r="P63" s="735"/>
      <c r="Q63" s="735"/>
      <c r="R63" s="735"/>
      <c r="S63" s="735"/>
      <c r="T63" s="735"/>
      <c r="U63" s="735"/>
      <c r="V63" s="735"/>
      <c r="W63" s="735"/>
      <c r="X63" s="735"/>
      <c r="Y63" s="735"/>
      <c r="Z63" s="735"/>
      <c r="AA63" s="735"/>
      <c r="AB63" s="735"/>
      <c r="AC63" s="735"/>
      <c r="AD63" s="736"/>
      <c r="AE63" s="730"/>
      <c r="AF63" s="731"/>
      <c r="AG63" s="731"/>
      <c r="AH63" s="731"/>
      <c r="AI63" s="731"/>
      <c r="AJ63" s="731"/>
      <c r="AK63" s="731"/>
      <c r="AL63" s="726" t="s">
        <v>87</v>
      </c>
      <c r="AM63" s="727"/>
    </row>
    <row r="64" spans="1:39" ht="21" customHeight="1" x14ac:dyDescent="0.15">
      <c r="C64" s="718"/>
      <c r="D64" s="718"/>
      <c r="E64" s="737"/>
      <c r="F64" s="738"/>
      <c r="G64" s="738"/>
      <c r="H64" s="738"/>
      <c r="I64" s="738"/>
      <c r="J64" s="738"/>
      <c r="K64" s="738"/>
      <c r="L64" s="738"/>
      <c r="M64" s="738"/>
      <c r="N64" s="738"/>
      <c r="O64" s="738"/>
      <c r="P64" s="738"/>
      <c r="Q64" s="738"/>
      <c r="R64" s="738"/>
      <c r="S64" s="738"/>
      <c r="T64" s="738"/>
      <c r="U64" s="738"/>
      <c r="V64" s="738"/>
      <c r="W64" s="738"/>
      <c r="X64" s="738"/>
      <c r="Y64" s="738"/>
      <c r="Z64" s="738"/>
      <c r="AA64" s="738"/>
      <c r="AB64" s="738"/>
      <c r="AC64" s="738"/>
      <c r="AD64" s="739"/>
      <c r="AE64" s="732"/>
      <c r="AF64" s="733"/>
      <c r="AG64" s="733"/>
      <c r="AH64" s="733"/>
      <c r="AI64" s="733"/>
      <c r="AJ64" s="733"/>
      <c r="AK64" s="733"/>
      <c r="AL64" s="728"/>
      <c r="AM64" s="729"/>
    </row>
    <row r="65" spans="1:40" ht="21" customHeight="1" x14ac:dyDescent="0.15">
      <c r="A65" s="58" t="str">
        <f>IF(事前入力シート!$I$4="特定共同企業体","","不要")</f>
        <v>不要</v>
      </c>
      <c r="C65" s="718">
        <v>10</v>
      </c>
      <c r="D65" s="718"/>
      <c r="E65" s="734"/>
      <c r="F65" s="735"/>
      <c r="G65" s="735"/>
      <c r="H65" s="735"/>
      <c r="I65" s="735"/>
      <c r="J65" s="735"/>
      <c r="K65" s="735"/>
      <c r="L65" s="735"/>
      <c r="M65" s="735"/>
      <c r="N65" s="735"/>
      <c r="O65" s="735"/>
      <c r="P65" s="735"/>
      <c r="Q65" s="735"/>
      <c r="R65" s="735"/>
      <c r="S65" s="735"/>
      <c r="T65" s="735"/>
      <c r="U65" s="735"/>
      <c r="V65" s="735"/>
      <c r="W65" s="735"/>
      <c r="X65" s="735"/>
      <c r="Y65" s="735"/>
      <c r="Z65" s="735"/>
      <c r="AA65" s="735"/>
      <c r="AB65" s="735"/>
      <c r="AC65" s="735"/>
      <c r="AD65" s="736"/>
      <c r="AE65" s="730"/>
      <c r="AF65" s="731"/>
      <c r="AG65" s="731"/>
      <c r="AH65" s="731"/>
      <c r="AI65" s="731"/>
      <c r="AJ65" s="731"/>
      <c r="AK65" s="731"/>
      <c r="AL65" s="726" t="s">
        <v>87</v>
      </c>
      <c r="AM65" s="727"/>
    </row>
    <row r="66" spans="1:40" ht="21" customHeight="1" x14ac:dyDescent="0.15">
      <c r="C66" s="718"/>
      <c r="D66" s="718"/>
      <c r="E66" s="737"/>
      <c r="F66" s="738"/>
      <c r="G66" s="738"/>
      <c r="H66" s="738"/>
      <c r="I66" s="738"/>
      <c r="J66" s="738"/>
      <c r="K66" s="738"/>
      <c r="L66" s="738"/>
      <c r="M66" s="738"/>
      <c r="N66" s="738"/>
      <c r="O66" s="738"/>
      <c r="P66" s="738"/>
      <c r="Q66" s="738"/>
      <c r="R66" s="738"/>
      <c r="S66" s="738"/>
      <c r="T66" s="738"/>
      <c r="U66" s="738"/>
      <c r="V66" s="738"/>
      <c r="W66" s="738"/>
      <c r="X66" s="738"/>
      <c r="Y66" s="738"/>
      <c r="Z66" s="738"/>
      <c r="AA66" s="738"/>
      <c r="AB66" s="738"/>
      <c r="AC66" s="738"/>
      <c r="AD66" s="739"/>
      <c r="AE66" s="732"/>
      <c r="AF66" s="733"/>
      <c r="AG66" s="733"/>
      <c r="AH66" s="733"/>
      <c r="AI66" s="733"/>
      <c r="AJ66" s="733"/>
      <c r="AK66" s="733"/>
      <c r="AL66" s="728"/>
      <c r="AM66" s="729"/>
    </row>
    <row r="67" spans="1:40" ht="6" customHeight="1" x14ac:dyDescent="0.15">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row>
    <row r="68" spans="1:40" ht="13.5" x14ac:dyDescent="0.15">
      <c r="C68" s="750" t="s">
        <v>168</v>
      </c>
      <c r="D68" s="750"/>
      <c r="E68" s="751" t="s">
        <v>84</v>
      </c>
      <c r="F68" s="751"/>
      <c r="G68" s="751"/>
      <c r="H68" s="751"/>
      <c r="I68" s="751"/>
      <c r="J68" s="751"/>
      <c r="K68" s="751"/>
      <c r="L68" s="751"/>
      <c r="M68" s="751"/>
      <c r="N68" s="751"/>
      <c r="O68" s="751"/>
      <c r="P68" s="751"/>
      <c r="Q68" s="751"/>
      <c r="R68" s="751"/>
      <c r="S68" s="751"/>
      <c r="T68" s="751"/>
      <c r="U68" s="751"/>
      <c r="V68" s="751"/>
      <c r="W68" s="751"/>
      <c r="X68" s="751"/>
      <c r="Y68" s="751"/>
      <c r="Z68" s="751"/>
      <c r="AA68" s="751"/>
      <c r="AB68" s="751"/>
      <c r="AC68" s="751"/>
      <c r="AD68" s="751"/>
      <c r="AE68" s="751"/>
      <c r="AF68" s="751"/>
      <c r="AG68" s="751"/>
      <c r="AH68" s="751"/>
      <c r="AI68" s="751"/>
      <c r="AJ68" s="751"/>
      <c r="AK68" s="751"/>
      <c r="AL68" s="751"/>
      <c r="AM68" s="751"/>
      <c r="AN68" s="63"/>
    </row>
    <row r="69" spans="1:40" ht="13.5" x14ac:dyDescent="0.15">
      <c r="C69" s="750" t="s">
        <v>169</v>
      </c>
      <c r="D69" s="750"/>
      <c r="E69" s="752" t="s">
        <v>85</v>
      </c>
      <c r="F69" s="752"/>
      <c r="G69" s="752"/>
      <c r="H69" s="752"/>
      <c r="I69" s="752"/>
      <c r="J69" s="752"/>
      <c r="K69" s="752"/>
      <c r="L69" s="752"/>
      <c r="M69" s="752"/>
      <c r="N69" s="752"/>
      <c r="O69" s="752"/>
      <c r="P69" s="752"/>
      <c r="Q69" s="752"/>
      <c r="R69" s="752"/>
      <c r="S69" s="752"/>
      <c r="T69" s="752"/>
      <c r="U69" s="752"/>
      <c r="V69" s="752"/>
      <c r="W69" s="752"/>
      <c r="X69" s="752"/>
      <c r="Y69" s="752"/>
      <c r="Z69" s="752"/>
      <c r="AA69" s="752"/>
      <c r="AB69" s="752"/>
      <c r="AC69" s="752"/>
      <c r="AD69" s="752"/>
      <c r="AE69" s="752"/>
      <c r="AF69" s="752"/>
      <c r="AG69" s="752"/>
      <c r="AH69" s="752"/>
      <c r="AI69" s="752"/>
      <c r="AJ69" s="752"/>
      <c r="AK69" s="752"/>
      <c r="AL69" s="752"/>
      <c r="AM69" s="752"/>
      <c r="AN69" s="63"/>
    </row>
    <row r="70" spans="1:40" ht="21" customHeight="1" x14ac:dyDescent="0.15">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row>
    <row r="71" spans="1:40" ht="21" customHeight="1" x14ac:dyDescent="0.15">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4"/>
      <c r="AH71" s="64"/>
      <c r="AI71" s="64"/>
      <c r="AJ71" s="64"/>
      <c r="AK71" s="64"/>
      <c r="AL71" s="64"/>
      <c r="AM71" s="64"/>
    </row>
    <row r="72" spans="1:40" ht="21" customHeight="1" x14ac:dyDescent="0.15">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4"/>
      <c r="AH72" s="64"/>
      <c r="AI72" s="64"/>
      <c r="AJ72" s="64"/>
      <c r="AK72" s="64"/>
      <c r="AL72" s="64"/>
      <c r="AM72" s="64"/>
    </row>
    <row r="73" spans="1:40" ht="21" customHeight="1" x14ac:dyDescent="0.15">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4"/>
      <c r="AH73" s="64"/>
      <c r="AI73" s="64"/>
      <c r="AJ73" s="64"/>
      <c r="AK73" s="64"/>
      <c r="AL73" s="64"/>
      <c r="AM73" s="64"/>
    </row>
    <row r="74" spans="1:40" ht="21" customHeight="1" x14ac:dyDescent="0.15">
      <c r="C74" s="60"/>
      <c r="D74" s="60"/>
      <c r="E74" s="60"/>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row>
    <row r="75" spans="1:40" ht="21" customHeight="1" x14ac:dyDescent="0.15">
      <c r="C75" s="60"/>
      <c r="D75" s="60"/>
      <c r="E75" s="60"/>
      <c r="F75" s="61"/>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row>
    <row r="76" spans="1:40" ht="21" customHeight="1" x14ac:dyDescent="0.15">
      <c r="C76" s="60"/>
      <c r="D76" s="60"/>
      <c r="E76" s="60"/>
      <c r="F76" s="61"/>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row>
    <row r="77" spans="1:40" ht="21" customHeight="1" x14ac:dyDescent="0.15">
      <c r="C77" s="60"/>
      <c r="D77" s="60"/>
      <c r="E77" s="60"/>
      <c r="F77" s="61"/>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row>
    <row r="78" spans="1:40" ht="21" customHeight="1" x14ac:dyDescent="0.15">
      <c r="A78" s="176"/>
      <c r="C78" s="60"/>
      <c r="D78" s="60"/>
      <c r="E78" s="60"/>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row>
    <row r="79" spans="1:40" ht="21" customHeight="1" x14ac:dyDescent="0.15">
      <c r="C79" s="60"/>
      <c r="D79" s="60"/>
      <c r="E79" s="60"/>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row>
    <row r="80" spans="1:40" ht="21" customHeight="1" x14ac:dyDescent="0.15">
      <c r="C80" s="60"/>
      <c r="D80" s="60"/>
      <c r="E80" s="60"/>
      <c r="F80" s="61"/>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row>
    <row r="81" spans="1:40" ht="6" customHeight="1" x14ac:dyDescent="0.15">
      <c r="A81" s="177"/>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c r="AH81" s="62"/>
      <c r="AI81" s="62"/>
      <c r="AJ81" s="62"/>
      <c r="AK81" s="62"/>
      <c r="AL81" s="62"/>
      <c r="AM81" s="62"/>
    </row>
    <row r="82" spans="1:40" ht="13.5" x14ac:dyDescent="0.15">
      <c r="C82" s="748"/>
      <c r="D82" s="748"/>
      <c r="E82" s="749"/>
      <c r="F82" s="749"/>
      <c r="G82" s="749"/>
      <c r="H82" s="749"/>
      <c r="I82" s="749"/>
      <c r="J82" s="749"/>
      <c r="K82" s="749"/>
      <c r="L82" s="749"/>
      <c r="M82" s="749"/>
      <c r="N82" s="749"/>
      <c r="O82" s="749"/>
      <c r="P82" s="749"/>
      <c r="Q82" s="749"/>
      <c r="R82" s="749"/>
      <c r="S82" s="749"/>
      <c r="T82" s="749"/>
      <c r="U82" s="749"/>
      <c r="V82" s="749"/>
      <c r="W82" s="749"/>
      <c r="X82" s="749"/>
      <c r="Y82" s="749"/>
      <c r="Z82" s="749"/>
      <c r="AA82" s="749"/>
      <c r="AB82" s="749"/>
      <c r="AC82" s="749"/>
      <c r="AD82" s="749"/>
      <c r="AE82" s="749"/>
      <c r="AF82" s="749"/>
      <c r="AG82" s="749"/>
      <c r="AH82" s="749"/>
      <c r="AI82" s="749"/>
      <c r="AJ82" s="749"/>
      <c r="AK82" s="749"/>
      <c r="AL82" s="749"/>
      <c r="AM82" s="749"/>
      <c r="AN82" s="63"/>
    </row>
    <row r="83" spans="1:40" ht="21" customHeight="1" x14ac:dyDescent="0.15">
      <c r="A83" s="180" t="str">
        <f>IF(発注者入力シート!$H$16="","",IF(事前入力シート!$I$4="特定共同企業体",IF(COUNTIF(A86:A123,"未入力")&gt;=1,"未入力あり",""),"使用しない"))</f>
        <v>使用しない</v>
      </c>
      <c r="AN83" s="59" t="s">
        <v>82</v>
      </c>
    </row>
    <row r="84" spans="1:40" ht="21" customHeight="1" x14ac:dyDescent="0.15">
      <c r="C84" s="740" t="s">
        <v>83</v>
      </c>
      <c r="D84" s="740"/>
      <c r="E84" s="740"/>
      <c r="F84" s="740"/>
      <c r="G84" s="740"/>
      <c r="H84" s="740"/>
      <c r="I84" s="740"/>
      <c r="J84" s="740"/>
      <c r="K84" s="740"/>
      <c r="L84" s="740"/>
      <c r="M84" s="740"/>
      <c r="N84" s="740"/>
      <c r="O84" s="740"/>
      <c r="P84" s="740"/>
      <c r="Q84" s="740"/>
      <c r="R84" s="740"/>
      <c r="S84" s="740"/>
      <c r="T84" s="740"/>
      <c r="U84" s="740"/>
      <c r="V84" s="740"/>
      <c r="W84" s="740"/>
      <c r="X84" s="740"/>
      <c r="Y84" s="740"/>
      <c r="Z84" s="740"/>
      <c r="AA84" s="740"/>
      <c r="AB84" s="740"/>
      <c r="AC84" s="740"/>
      <c r="AD84" s="740"/>
      <c r="AE84" s="740"/>
      <c r="AF84" s="740"/>
      <c r="AG84" s="740"/>
      <c r="AH84" s="740"/>
      <c r="AI84" s="740"/>
      <c r="AJ84" s="740"/>
      <c r="AK84" s="740"/>
      <c r="AL84" s="740"/>
      <c r="AM84" s="740"/>
    </row>
    <row r="85" spans="1:40" ht="21" customHeight="1" x14ac:dyDescent="0.15">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row>
    <row r="86" spans="1:40" ht="21" customHeight="1" x14ac:dyDescent="0.15">
      <c r="A86" s="58" t="str">
        <f>IF(事前入力シート!$I$4="特定共同企業体",IF(AE86&lt;&gt;"","○","未入力"),"不要")</f>
        <v>不要</v>
      </c>
      <c r="AC86" s="156"/>
      <c r="AD86" s="157" t="s">
        <v>211</v>
      </c>
      <c r="AE86" s="666" t="s">
        <v>212</v>
      </c>
      <c r="AF86" s="666"/>
      <c r="AG86" s="666"/>
      <c r="AH86" s="666"/>
      <c r="AI86" s="666"/>
      <c r="AJ86" s="666"/>
      <c r="AK86" s="666"/>
      <c r="AL86" s="666"/>
      <c r="AM86" s="666"/>
    </row>
    <row r="87" spans="1:40" ht="21" customHeight="1" x14ac:dyDescent="0.15">
      <c r="A87" s="58" t="str">
        <f>IF(事前入力シート!$I$4="特定共同企業体","","不要")</f>
        <v>不要</v>
      </c>
      <c r="C87" s="718"/>
      <c r="D87" s="718"/>
      <c r="E87" s="719" t="s">
        <v>47</v>
      </c>
      <c r="F87" s="720"/>
      <c r="G87" s="720"/>
      <c r="H87" s="720"/>
      <c r="I87" s="720"/>
      <c r="J87" s="720"/>
      <c r="K87" s="720"/>
      <c r="L87" s="720"/>
      <c r="M87" s="720"/>
      <c r="N87" s="720"/>
      <c r="O87" s="720"/>
      <c r="P87" s="720"/>
      <c r="Q87" s="720"/>
      <c r="R87" s="720"/>
      <c r="S87" s="720"/>
      <c r="T87" s="720"/>
      <c r="U87" s="720"/>
      <c r="V87" s="720"/>
      <c r="W87" s="720"/>
      <c r="X87" s="720"/>
      <c r="Y87" s="720"/>
      <c r="Z87" s="720"/>
      <c r="AA87" s="720"/>
      <c r="AB87" s="720"/>
      <c r="AC87" s="720"/>
      <c r="AD87" s="721"/>
      <c r="AE87" s="718" t="s">
        <v>86</v>
      </c>
      <c r="AF87" s="718"/>
      <c r="AG87" s="718"/>
      <c r="AH87" s="718"/>
      <c r="AI87" s="718"/>
      <c r="AJ87" s="718"/>
      <c r="AK87" s="718"/>
      <c r="AL87" s="718"/>
      <c r="AM87" s="718"/>
    </row>
    <row r="88" spans="1:40" ht="21" customHeight="1" x14ac:dyDescent="0.15">
      <c r="A88" s="58" t="str">
        <f>IF(事前入力シート!$I$4="特定共同企業体",IF(AND(E88&lt;&gt;"",AE88&lt;&gt;""),"○","未入力"),"不要")</f>
        <v>不要</v>
      </c>
      <c r="C88" s="718">
        <v>1</v>
      </c>
      <c r="D88" s="718"/>
      <c r="E88" s="741"/>
      <c r="F88" s="742"/>
      <c r="G88" s="742"/>
      <c r="H88" s="742"/>
      <c r="I88" s="742"/>
      <c r="J88" s="742"/>
      <c r="K88" s="742"/>
      <c r="L88" s="742"/>
      <c r="M88" s="742"/>
      <c r="N88" s="742"/>
      <c r="O88" s="742"/>
      <c r="P88" s="742"/>
      <c r="Q88" s="742"/>
      <c r="R88" s="742"/>
      <c r="S88" s="742"/>
      <c r="T88" s="742"/>
      <c r="U88" s="742"/>
      <c r="V88" s="742"/>
      <c r="W88" s="742"/>
      <c r="X88" s="742"/>
      <c r="Y88" s="742"/>
      <c r="Z88" s="742"/>
      <c r="AA88" s="742"/>
      <c r="AB88" s="742"/>
      <c r="AC88" s="742"/>
      <c r="AD88" s="743"/>
      <c r="AE88" s="722"/>
      <c r="AF88" s="723"/>
      <c r="AG88" s="723"/>
      <c r="AH88" s="723"/>
      <c r="AI88" s="723"/>
      <c r="AJ88" s="723"/>
      <c r="AK88" s="723"/>
      <c r="AL88" s="726" t="s">
        <v>87</v>
      </c>
      <c r="AM88" s="727"/>
    </row>
    <row r="89" spans="1:40" ht="21" customHeight="1" x14ac:dyDescent="0.15">
      <c r="C89" s="718"/>
      <c r="D89" s="718"/>
      <c r="E89" s="744"/>
      <c r="F89" s="745"/>
      <c r="G89" s="745"/>
      <c r="H89" s="745"/>
      <c r="I89" s="745"/>
      <c r="J89" s="745"/>
      <c r="K89" s="745"/>
      <c r="L89" s="745"/>
      <c r="M89" s="745"/>
      <c r="N89" s="745"/>
      <c r="O89" s="745"/>
      <c r="P89" s="745"/>
      <c r="Q89" s="745"/>
      <c r="R89" s="745"/>
      <c r="S89" s="745"/>
      <c r="T89" s="745"/>
      <c r="U89" s="745"/>
      <c r="V89" s="745"/>
      <c r="W89" s="745"/>
      <c r="X89" s="745"/>
      <c r="Y89" s="745"/>
      <c r="Z89" s="745"/>
      <c r="AA89" s="745"/>
      <c r="AB89" s="745"/>
      <c r="AC89" s="745"/>
      <c r="AD89" s="746"/>
      <c r="AE89" s="724"/>
      <c r="AF89" s="725"/>
      <c r="AG89" s="725"/>
      <c r="AH89" s="725"/>
      <c r="AI89" s="725"/>
      <c r="AJ89" s="725"/>
      <c r="AK89" s="725"/>
      <c r="AL89" s="728"/>
      <c r="AM89" s="729"/>
    </row>
    <row r="90" spans="1:40" ht="21" customHeight="1" x14ac:dyDescent="0.15">
      <c r="A90" s="58" t="str">
        <f>IF(事前入力シート!$I$4="特定共同企業体","","不要")</f>
        <v>不要</v>
      </c>
      <c r="C90" s="718">
        <v>2</v>
      </c>
      <c r="D90" s="718"/>
      <c r="E90" s="734"/>
      <c r="F90" s="735"/>
      <c r="G90" s="735"/>
      <c r="H90" s="735"/>
      <c r="I90" s="735"/>
      <c r="J90" s="735"/>
      <c r="K90" s="735"/>
      <c r="L90" s="735"/>
      <c r="M90" s="735"/>
      <c r="N90" s="735"/>
      <c r="O90" s="735"/>
      <c r="P90" s="735"/>
      <c r="Q90" s="735"/>
      <c r="R90" s="735"/>
      <c r="S90" s="735"/>
      <c r="T90" s="735"/>
      <c r="U90" s="735"/>
      <c r="V90" s="735"/>
      <c r="W90" s="735"/>
      <c r="X90" s="735"/>
      <c r="Y90" s="735"/>
      <c r="Z90" s="735"/>
      <c r="AA90" s="735"/>
      <c r="AB90" s="735"/>
      <c r="AC90" s="735"/>
      <c r="AD90" s="736"/>
      <c r="AE90" s="730"/>
      <c r="AF90" s="731"/>
      <c r="AG90" s="731"/>
      <c r="AH90" s="731"/>
      <c r="AI90" s="731"/>
      <c r="AJ90" s="731"/>
      <c r="AK90" s="731"/>
      <c r="AL90" s="726" t="s">
        <v>87</v>
      </c>
      <c r="AM90" s="727"/>
    </row>
    <row r="91" spans="1:40" ht="21" customHeight="1" x14ac:dyDescent="0.15">
      <c r="C91" s="718"/>
      <c r="D91" s="718"/>
      <c r="E91" s="737"/>
      <c r="F91" s="738"/>
      <c r="G91" s="738"/>
      <c r="H91" s="738"/>
      <c r="I91" s="738"/>
      <c r="J91" s="738"/>
      <c r="K91" s="738"/>
      <c r="L91" s="738"/>
      <c r="M91" s="738"/>
      <c r="N91" s="738"/>
      <c r="O91" s="738"/>
      <c r="P91" s="738"/>
      <c r="Q91" s="738"/>
      <c r="R91" s="738"/>
      <c r="S91" s="738"/>
      <c r="T91" s="738"/>
      <c r="U91" s="738"/>
      <c r="V91" s="738"/>
      <c r="W91" s="738"/>
      <c r="X91" s="738"/>
      <c r="Y91" s="738"/>
      <c r="Z91" s="738"/>
      <c r="AA91" s="738"/>
      <c r="AB91" s="738"/>
      <c r="AC91" s="738"/>
      <c r="AD91" s="739"/>
      <c r="AE91" s="732"/>
      <c r="AF91" s="733"/>
      <c r="AG91" s="733"/>
      <c r="AH91" s="733"/>
      <c r="AI91" s="733"/>
      <c r="AJ91" s="733"/>
      <c r="AK91" s="733"/>
      <c r="AL91" s="728"/>
      <c r="AM91" s="729"/>
    </row>
    <row r="92" spans="1:40" ht="21" customHeight="1" x14ac:dyDescent="0.15">
      <c r="A92" s="58" t="str">
        <f>IF(事前入力シート!$I$4="特定共同企業体","","不要")</f>
        <v>不要</v>
      </c>
      <c r="C92" s="718">
        <v>3</v>
      </c>
      <c r="D92" s="718"/>
      <c r="E92" s="734"/>
      <c r="F92" s="735"/>
      <c r="G92" s="735"/>
      <c r="H92" s="735"/>
      <c r="I92" s="735"/>
      <c r="J92" s="735"/>
      <c r="K92" s="735"/>
      <c r="L92" s="735"/>
      <c r="M92" s="735"/>
      <c r="N92" s="735"/>
      <c r="O92" s="735"/>
      <c r="P92" s="735"/>
      <c r="Q92" s="735"/>
      <c r="R92" s="735"/>
      <c r="S92" s="735"/>
      <c r="T92" s="735"/>
      <c r="U92" s="735"/>
      <c r="V92" s="735"/>
      <c r="W92" s="735"/>
      <c r="X92" s="735"/>
      <c r="Y92" s="735"/>
      <c r="Z92" s="735"/>
      <c r="AA92" s="735"/>
      <c r="AB92" s="735"/>
      <c r="AC92" s="735"/>
      <c r="AD92" s="736"/>
      <c r="AE92" s="730"/>
      <c r="AF92" s="731"/>
      <c r="AG92" s="731"/>
      <c r="AH92" s="731"/>
      <c r="AI92" s="731"/>
      <c r="AJ92" s="731"/>
      <c r="AK92" s="731"/>
      <c r="AL92" s="726" t="s">
        <v>87</v>
      </c>
      <c r="AM92" s="727"/>
    </row>
    <row r="93" spans="1:40" ht="21" customHeight="1" x14ac:dyDescent="0.15">
      <c r="C93" s="718"/>
      <c r="D93" s="718"/>
      <c r="E93" s="737"/>
      <c r="F93" s="738"/>
      <c r="G93" s="738"/>
      <c r="H93" s="738"/>
      <c r="I93" s="738"/>
      <c r="J93" s="738"/>
      <c r="K93" s="738"/>
      <c r="L93" s="738"/>
      <c r="M93" s="738"/>
      <c r="N93" s="738"/>
      <c r="O93" s="738"/>
      <c r="P93" s="738"/>
      <c r="Q93" s="738"/>
      <c r="R93" s="738"/>
      <c r="S93" s="738"/>
      <c r="T93" s="738"/>
      <c r="U93" s="738"/>
      <c r="V93" s="738"/>
      <c r="W93" s="738"/>
      <c r="X93" s="738"/>
      <c r="Y93" s="738"/>
      <c r="Z93" s="738"/>
      <c r="AA93" s="738"/>
      <c r="AB93" s="738"/>
      <c r="AC93" s="738"/>
      <c r="AD93" s="739"/>
      <c r="AE93" s="732"/>
      <c r="AF93" s="733"/>
      <c r="AG93" s="733"/>
      <c r="AH93" s="733"/>
      <c r="AI93" s="733"/>
      <c r="AJ93" s="733"/>
      <c r="AK93" s="733"/>
      <c r="AL93" s="728"/>
      <c r="AM93" s="729"/>
    </row>
    <row r="94" spans="1:40" ht="21" customHeight="1" x14ac:dyDescent="0.15">
      <c r="A94" s="58" t="str">
        <f>IF(事前入力シート!$I$4="特定共同企業体","","不要")</f>
        <v>不要</v>
      </c>
      <c r="C94" s="718">
        <v>4</v>
      </c>
      <c r="D94" s="718"/>
      <c r="E94" s="734"/>
      <c r="F94" s="735"/>
      <c r="G94" s="735"/>
      <c r="H94" s="735"/>
      <c r="I94" s="735"/>
      <c r="J94" s="735"/>
      <c r="K94" s="735"/>
      <c r="L94" s="735"/>
      <c r="M94" s="735"/>
      <c r="N94" s="735"/>
      <c r="O94" s="735"/>
      <c r="P94" s="735"/>
      <c r="Q94" s="735"/>
      <c r="R94" s="735"/>
      <c r="S94" s="735"/>
      <c r="T94" s="735"/>
      <c r="U94" s="735"/>
      <c r="V94" s="735"/>
      <c r="W94" s="735"/>
      <c r="X94" s="735"/>
      <c r="Y94" s="735"/>
      <c r="Z94" s="735"/>
      <c r="AA94" s="735"/>
      <c r="AB94" s="735"/>
      <c r="AC94" s="735"/>
      <c r="AD94" s="736"/>
      <c r="AE94" s="730"/>
      <c r="AF94" s="731"/>
      <c r="AG94" s="731"/>
      <c r="AH94" s="731"/>
      <c r="AI94" s="731"/>
      <c r="AJ94" s="731"/>
      <c r="AK94" s="731"/>
      <c r="AL94" s="726" t="s">
        <v>87</v>
      </c>
      <c r="AM94" s="727"/>
    </row>
    <row r="95" spans="1:40" ht="21" customHeight="1" x14ac:dyDescent="0.15">
      <c r="C95" s="718"/>
      <c r="D95" s="718"/>
      <c r="E95" s="737"/>
      <c r="F95" s="738"/>
      <c r="G95" s="738"/>
      <c r="H95" s="738"/>
      <c r="I95" s="738"/>
      <c r="J95" s="738"/>
      <c r="K95" s="738"/>
      <c r="L95" s="738"/>
      <c r="M95" s="738"/>
      <c r="N95" s="738"/>
      <c r="O95" s="738"/>
      <c r="P95" s="738"/>
      <c r="Q95" s="738"/>
      <c r="R95" s="738"/>
      <c r="S95" s="738"/>
      <c r="T95" s="738"/>
      <c r="U95" s="738"/>
      <c r="V95" s="738"/>
      <c r="W95" s="738"/>
      <c r="X95" s="738"/>
      <c r="Y95" s="738"/>
      <c r="Z95" s="738"/>
      <c r="AA95" s="738"/>
      <c r="AB95" s="738"/>
      <c r="AC95" s="738"/>
      <c r="AD95" s="739"/>
      <c r="AE95" s="732"/>
      <c r="AF95" s="733"/>
      <c r="AG95" s="733"/>
      <c r="AH95" s="733"/>
      <c r="AI95" s="733"/>
      <c r="AJ95" s="733"/>
      <c r="AK95" s="733"/>
      <c r="AL95" s="728"/>
      <c r="AM95" s="729"/>
    </row>
    <row r="96" spans="1:40" ht="21" customHeight="1" x14ac:dyDescent="0.15">
      <c r="A96" s="58" t="str">
        <f>IF(事前入力シート!$I$4="特定共同企業体","","不要")</f>
        <v>不要</v>
      </c>
      <c r="C96" s="718">
        <v>5</v>
      </c>
      <c r="D96" s="718"/>
      <c r="E96" s="734"/>
      <c r="F96" s="735"/>
      <c r="G96" s="735"/>
      <c r="H96" s="735"/>
      <c r="I96" s="735"/>
      <c r="J96" s="735"/>
      <c r="K96" s="735"/>
      <c r="L96" s="735"/>
      <c r="M96" s="735"/>
      <c r="N96" s="735"/>
      <c r="O96" s="735"/>
      <c r="P96" s="735"/>
      <c r="Q96" s="735"/>
      <c r="R96" s="735"/>
      <c r="S96" s="735"/>
      <c r="T96" s="735"/>
      <c r="U96" s="735"/>
      <c r="V96" s="735"/>
      <c r="W96" s="735"/>
      <c r="X96" s="735"/>
      <c r="Y96" s="735"/>
      <c r="Z96" s="735"/>
      <c r="AA96" s="735"/>
      <c r="AB96" s="735"/>
      <c r="AC96" s="735"/>
      <c r="AD96" s="736"/>
      <c r="AE96" s="730"/>
      <c r="AF96" s="731"/>
      <c r="AG96" s="731"/>
      <c r="AH96" s="731"/>
      <c r="AI96" s="731"/>
      <c r="AJ96" s="731"/>
      <c r="AK96" s="731"/>
      <c r="AL96" s="726" t="s">
        <v>87</v>
      </c>
      <c r="AM96" s="727"/>
    </row>
    <row r="97" spans="1:40" ht="21" customHeight="1" x14ac:dyDescent="0.15">
      <c r="C97" s="718"/>
      <c r="D97" s="718"/>
      <c r="E97" s="737"/>
      <c r="F97" s="738"/>
      <c r="G97" s="738"/>
      <c r="H97" s="738"/>
      <c r="I97" s="738"/>
      <c r="J97" s="738"/>
      <c r="K97" s="738"/>
      <c r="L97" s="738"/>
      <c r="M97" s="738"/>
      <c r="N97" s="738"/>
      <c r="O97" s="738"/>
      <c r="P97" s="738"/>
      <c r="Q97" s="738"/>
      <c r="R97" s="738"/>
      <c r="S97" s="738"/>
      <c r="T97" s="738"/>
      <c r="U97" s="738"/>
      <c r="V97" s="738"/>
      <c r="W97" s="738"/>
      <c r="X97" s="738"/>
      <c r="Y97" s="738"/>
      <c r="Z97" s="738"/>
      <c r="AA97" s="738"/>
      <c r="AB97" s="738"/>
      <c r="AC97" s="738"/>
      <c r="AD97" s="739"/>
      <c r="AE97" s="732"/>
      <c r="AF97" s="733"/>
      <c r="AG97" s="733"/>
      <c r="AH97" s="733"/>
      <c r="AI97" s="733"/>
      <c r="AJ97" s="733"/>
      <c r="AK97" s="733"/>
      <c r="AL97" s="728"/>
      <c r="AM97" s="729"/>
    </row>
    <row r="98" spans="1:40" ht="21" customHeight="1" x14ac:dyDescent="0.15">
      <c r="A98" s="58" t="str">
        <f>IF(事前入力シート!$I$4="特定共同企業体","","不要")</f>
        <v>不要</v>
      </c>
      <c r="C98" s="718">
        <v>6</v>
      </c>
      <c r="D98" s="718"/>
      <c r="E98" s="734"/>
      <c r="F98" s="735"/>
      <c r="G98" s="735"/>
      <c r="H98" s="735"/>
      <c r="I98" s="735"/>
      <c r="J98" s="735"/>
      <c r="K98" s="735"/>
      <c r="L98" s="735"/>
      <c r="M98" s="735"/>
      <c r="N98" s="735"/>
      <c r="O98" s="735"/>
      <c r="P98" s="735"/>
      <c r="Q98" s="735"/>
      <c r="R98" s="735"/>
      <c r="S98" s="735"/>
      <c r="T98" s="735"/>
      <c r="U98" s="735"/>
      <c r="V98" s="735"/>
      <c r="W98" s="735"/>
      <c r="X98" s="735"/>
      <c r="Y98" s="735"/>
      <c r="Z98" s="735"/>
      <c r="AA98" s="735"/>
      <c r="AB98" s="735"/>
      <c r="AC98" s="735"/>
      <c r="AD98" s="736"/>
      <c r="AE98" s="730"/>
      <c r="AF98" s="731"/>
      <c r="AG98" s="731"/>
      <c r="AH98" s="731"/>
      <c r="AI98" s="731"/>
      <c r="AJ98" s="731"/>
      <c r="AK98" s="731"/>
      <c r="AL98" s="726" t="s">
        <v>87</v>
      </c>
      <c r="AM98" s="727"/>
    </row>
    <row r="99" spans="1:40" ht="21" customHeight="1" x14ac:dyDescent="0.15">
      <c r="C99" s="718"/>
      <c r="D99" s="718"/>
      <c r="E99" s="737"/>
      <c r="F99" s="738"/>
      <c r="G99" s="738"/>
      <c r="H99" s="738"/>
      <c r="I99" s="738"/>
      <c r="J99" s="738"/>
      <c r="K99" s="738"/>
      <c r="L99" s="738"/>
      <c r="M99" s="738"/>
      <c r="N99" s="738"/>
      <c r="O99" s="738"/>
      <c r="P99" s="738"/>
      <c r="Q99" s="738"/>
      <c r="R99" s="738"/>
      <c r="S99" s="738"/>
      <c r="T99" s="738"/>
      <c r="U99" s="738"/>
      <c r="V99" s="738"/>
      <c r="W99" s="738"/>
      <c r="X99" s="738"/>
      <c r="Y99" s="738"/>
      <c r="Z99" s="738"/>
      <c r="AA99" s="738"/>
      <c r="AB99" s="738"/>
      <c r="AC99" s="738"/>
      <c r="AD99" s="739"/>
      <c r="AE99" s="732"/>
      <c r="AF99" s="733"/>
      <c r="AG99" s="733"/>
      <c r="AH99" s="733"/>
      <c r="AI99" s="733"/>
      <c r="AJ99" s="733"/>
      <c r="AK99" s="733"/>
      <c r="AL99" s="728"/>
      <c r="AM99" s="729"/>
    </row>
    <row r="100" spans="1:40" ht="21" customHeight="1" x14ac:dyDescent="0.15">
      <c r="A100" s="58" t="str">
        <f>IF(事前入力シート!$I$4="特定共同企業体","","不要")</f>
        <v>不要</v>
      </c>
      <c r="C100" s="718">
        <v>7</v>
      </c>
      <c r="D100" s="718"/>
      <c r="E100" s="734"/>
      <c r="F100" s="735"/>
      <c r="G100" s="735"/>
      <c r="H100" s="735"/>
      <c r="I100" s="735"/>
      <c r="J100" s="735"/>
      <c r="K100" s="735"/>
      <c r="L100" s="735"/>
      <c r="M100" s="735"/>
      <c r="N100" s="735"/>
      <c r="O100" s="735"/>
      <c r="P100" s="735"/>
      <c r="Q100" s="735"/>
      <c r="R100" s="735"/>
      <c r="S100" s="735"/>
      <c r="T100" s="735"/>
      <c r="U100" s="735"/>
      <c r="V100" s="735"/>
      <c r="W100" s="735"/>
      <c r="X100" s="735"/>
      <c r="Y100" s="735"/>
      <c r="Z100" s="735"/>
      <c r="AA100" s="735"/>
      <c r="AB100" s="735"/>
      <c r="AC100" s="735"/>
      <c r="AD100" s="736"/>
      <c r="AE100" s="730"/>
      <c r="AF100" s="731"/>
      <c r="AG100" s="731"/>
      <c r="AH100" s="731"/>
      <c r="AI100" s="731"/>
      <c r="AJ100" s="731"/>
      <c r="AK100" s="731"/>
      <c r="AL100" s="726" t="s">
        <v>87</v>
      </c>
      <c r="AM100" s="727"/>
    </row>
    <row r="101" spans="1:40" ht="21" customHeight="1" x14ac:dyDescent="0.15">
      <c r="C101" s="718"/>
      <c r="D101" s="718"/>
      <c r="E101" s="737"/>
      <c r="F101" s="738"/>
      <c r="G101" s="738"/>
      <c r="H101" s="738"/>
      <c r="I101" s="738"/>
      <c r="J101" s="738"/>
      <c r="K101" s="738"/>
      <c r="L101" s="738"/>
      <c r="M101" s="738"/>
      <c r="N101" s="738"/>
      <c r="O101" s="738"/>
      <c r="P101" s="738"/>
      <c r="Q101" s="738"/>
      <c r="R101" s="738"/>
      <c r="S101" s="738"/>
      <c r="T101" s="738"/>
      <c r="U101" s="738"/>
      <c r="V101" s="738"/>
      <c r="W101" s="738"/>
      <c r="X101" s="738"/>
      <c r="Y101" s="738"/>
      <c r="Z101" s="738"/>
      <c r="AA101" s="738"/>
      <c r="AB101" s="738"/>
      <c r="AC101" s="738"/>
      <c r="AD101" s="739"/>
      <c r="AE101" s="732"/>
      <c r="AF101" s="733"/>
      <c r="AG101" s="733"/>
      <c r="AH101" s="733"/>
      <c r="AI101" s="733"/>
      <c r="AJ101" s="733"/>
      <c r="AK101" s="733"/>
      <c r="AL101" s="728"/>
      <c r="AM101" s="729"/>
    </row>
    <row r="102" spans="1:40" ht="21" customHeight="1" x14ac:dyDescent="0.15">
      <c r="A102" s="58" t="str">
        <f>IF(事前入力シート!$I$4="特定共同企業体","","不要")</f>
        <v>不要</v>
      </c>
      <c r="C102" s="718">
        <v>8</v>
      </c>
      <c r="D102" s="718"/>
      <c r="E102" s="734"/>
      <c r="F102" s="735"/>
      <c r="G102" s="735"/>
      <c r="H102" s="735"/>
      <c r="I102" s="735"/>
      <c r="J102" s="735"/>
      <c r="K102" s="735"/>
      <c r="L102" s="735"/>
      <c r="M102" s="735"/>
      <c r="N102" s="735"/>
      <c r="O102" s="735"/>
      <c r="P102" s="735"/>
      <c r="Q102" s="735"/>
      <c r="R102" s="735"/>
      <c r="S102" s="735"/>
      <c r="T102" s="735"/>
      <c r="U102" s="735"/>
      <c r="V102" s="735"/>
      <c r="W102" s="735"/>
      <c r="X102" s="735"/>
      <c r="Y102" s="735"/>
      <c r="Z102" s="735"/>
      <c r="AA102" s="735"/>
      <c r="AB102" s="735"/>
      <c r="AC102" s="735"/>
      <c r="AD102" s="736"/>
      <c r="AE102" s="730"/>
      <c r="AF102" s="731"/>
      <c r="AG102" s="731"/>
      <c r="AH102" s="731"/>
      <c r="AI102" s="731"/>
      <c r="AJ102" s="731"/>
      <c r="AK102" s="731"/>
      <c r="AL102" s="726" t="s">
        <v>87</v>
      </c>
      <c r="AM102" s="727"/>
    </row>
    <row r="103" spans="1:40" ht="21" customHeight="1" x14ac:dyDescent="0.15">
      <c r="C103" s="718"/>
      <c r="D103" s="718"/>
      <c r="E103" s="737"/>
      <c r="F103" s="738"/>
      <c r="G103" s="738"/>
      <c r="H103" s="738"/>
      <c r="I103" s="738"/>
      <c r="J103" s="738"/>
      <c r="K103" s="738"/>
      <c r="L103" s="738"/>
      <c r="M103" s="738"/>
      <c r="N103" s="738"/>
      <c r="O103" s="738"/>
      <c r="P103" s="738"/>
      <c r="Q103" s="738"/>
      <c r="R103" s="738"/>
      <c r="S103" s="738"/>
      <c r="T103" s="738"/>
      <c r="U103" s="738"/>
      <c r="V103" s="738"/>
      <c r="W103" s="738"/>
      <c r="X103" s="738"/>
      <c r="Y103" s="738"/>
      <c r="Z103" s="738"/>
      <c r="AA103" s="738"/>
      <c r="AB103" s="738"/>
      <c r="AC103" s="738"/>
      <c r="AD103" s="739"/>
      <c r="AE103" s="732"/>
      <c r="AF103" s="733"/>
      <c r="AG103" s="733"/>
      <c r="AH103" s="733"/>
      <c r="AI103" s="733"/>
      <c r="AJ103" s="733"/>
      <c r="AK103" s="733"/>
      <c r="AL103" s="728"/>
      <c r="AM103" s="729"/>
    </row>
    <row r="104" spans="1:40" ht="21" customHeight="1" x14ac:dyDescent="0.15">
      <c r="A104" s="58" t="str">
        <f>IF(事前入力シート!$I$4="特定共同企業体","","不要")</f>
        <v>不要</v>
      </c>
      <c r="C104" s="718">
        <v>9</v>
      </c>
      <c r="D104" s="718"/>
      <c r="E104" s="734"/>
      <c r="F104" s="735"/>
      <c r="G104" s="735"/>
      <c r="H104" s="735"/>
      <c r="I104" s="735"/>
      <c r="J104" s="735"/>
      <c r="K104" s="735"/>
      <c r="L104" s="735"/>
      <c r="M104" s="735"/>
      <c r="N104" s="735"/>
      <c r="O104" s="735"/>
      <c r="P104" s="735"/>
      <c r="Q104" s="735"/>
      <c r="R104" s="735"/>
      <c r="S104" s="735"/>
      <c r="T104" s="735"/>
      <c r="U104" s="735"/>
      <c r="V104" s="735"/>
      <c r="W104" s="735"/>
      <c r="X104" s="735"/>
      <c r="Y104" s="735"/>
      <c r="Z104" s="735"/>
      <c r="AA104" s="735"/>
      <c r="AB104" s="735"/>
      <c r="AC104" s="735"/>
      <c r="AD104" s="736"/>
      <c r="AE104" s="730"/>
      <c r="AF104" s="731"/>
      <c r="AG104" s="731"/>
      <c r="AH104" s="731"/>
      <c r="AI104" s="731"/>
      <c r="AJ104" s="731"/>
      <c r="AK104" s="731"/>
      <c r="AL104" s="726" t="s">
        <v>87</v>
      </c>
      <c r="AM104" s="727"/>
    </row>
    <row r="105" spans="1:40" ht="21" customHeight="1" x14ac:dyDescent="0.15">
      <c r="C105" s="718"/>
      <c r="D105" s="718"/>
      <c r="E105" s="737"/>
      <c r="F105" s="738"/>
      <c r="G105" s="738"/>
      <c r="H105" s="738"/>
      <c r="I105" s="738"/>
      <c r="J105" s="738"/>
      <c r="K105" s="738"/>
      <c r="L105" s="738"/>
      <c r="M105" s="738"/>
      <c r="N105" s="738"/>
      <c r="O105" s="738"/>
      <c r="P105" s="738"/>
      <c r="Q105" s="738"/>
      <c r="R105" s="738"/>
      <c r="S105" s="738"/>
      <c r="T105" s="738"/>
      <c r="U105" s="738"/>
      <c r="V105" s="738"/>
      <c r="W105" s="738"/>
      <c r="X105" s="738"/>
      <c r="Y105" s="738"/>
      <c r="Z105" s="738"/>
      <c r="AA105" s="738"/>
      <c r="AB105" s="738"/>
      <c r="AC105" s="738"/>
      <c r="AD105" s="739"/>
      <c r="AE105" s="732"/>
      <c r="AF105" s="733"/>
      <c r="AG105" s="733"/>
      <c r="AH105" s="733"/>
      <c r="AI105" s="733"/>
      <c r="AJ105" s="733"/>
      <c r="AK105" s="733"/>
      <c r="AL105" s="728"/>
      <c r="AM105" s="729"/>
    </row>
    <row r="106" spans="1:40" ht="21" customHeight="1" x14ac:dyDescent="0.15">
      <c r="A106" s="58" t="str">
        <f>IF(事前入力シート!$I$4="特定共同企業体","","不要")</f>
        <v>不要</v>
      </c>
      <c r="C106" s="718">
        <v>10</v>
      </c>
      <c r="D106" s="718"/>
      <c r="E106" s="734"/>
      <c r="F106" s="735"/>
      <c r="G106" s="735"/>
      <c r="H106" s="735"/>
      <c r="I106" s="735"/>
      <c r="J106" s="735"/>
      <c r="K106" s="735"/>
      <c r="L106" s="735"/>
      <c r="M106" s="735"/>
      <c r="N106" s="735"/>
      <c r="O106" s="735"/>
      <c r="P106" s="735"/>
      <c r="Q106" s="735"/>
      <c r="R106" s="735"/>
      <c r="S106" s="735"/>
      <c r="T106" s="735"/>
      <c r="U106" s="735"/>
      <c r="V106" s="735"/>
      <c r="W106" s="735"/>
      <c r="X106" s="735"/>
      <c r="Y106" s="735"/>
      <c r="Z106" s="735"/>
      <c r="AA106" s="735"/>
      <c r="AB106" s="735"/>
      <c r="AC106" s="735"/>
      <c r="AD106" s="736"/>
      <c r="AE106" s="730"/>
      <c r="AF106" s="731"/>
      <c r="AG106" s="731"/>
      <c r="AH106" s="731"/>
      <c r="AI106" s="731"/>
      <c r="AJ106" s="731"/>
      <c r="AK106" s="731"/>
      <c r="AL106" s="726" t="s">
        <v>87</v>
      </c>
      <c r="AM106" s="727"/>
    </row>
    <row r="107" spans="1:40" ht="21" customHeight="1" x14ac:dyDescent="0.15">
      <c r="C107" s="718"/>
      <c r="D107" s="718"/>
      <c r="E107" s="737"/>
      <c r="F107" s="738"/>
      <c r="G107" s="738"/>
      <c r="H107" s="738"/>
      <c r="I107" s="738"/>
      <c r="J107" s="738"/>
      <c r="K107" s="738"/>
      <c r="L107" s="738"/>
      <c r="M107" s="738"/>
      <c r="N107" s="738"/>
      <c r="O107" s="738"/>
      <c r="P107" s="738"/>
      <c r="Q107" s="738"/>
      <c r="R107" s="738"/>
      <c r="S107" s="738"/>
      <c r="T107" s="738"/>
      <c r="U107" s="738"/>
      <c r="V107" s="738"/>
      <c r="W107" s="738"/>
      <c r="X107" s="738"/>
      <c r="Y107" s="738"/>
      <c r="Z107" s="738"/>
      <c r="AA107" s="738"/>
      <c r="AB107" s="738"/>
      <c r="AC107" s="738"/>
      <c r="AD107" s="739"/>
      <c r="AE107" s="732"/>
      <c r="AF107" s="733"/>
      <c r="AG107" s="733"/>
      <c r="AH107" s="733"/>
      <c r="AI107" s="733"/>
      <c r="AJ107" s="733"/>
      <c r="AK107" s="733"/>
      <c r="AL107" s="728"/>
      <c r="AM107" s="729"/>
    </row>
    <row r="108" spans="1:40" ht="6" customHeight="1" x14ac:dyDescent="0.15">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c r="AH108" s="62"/>
      <c r="AI108" s="62"/>
      <c r="AJ108" s="62"/>
      <c r="AK108" s="62"/>
      <c r="AL108" s="62"/>
      <c r="AM108" s="62"/>
    </row>
    <row r="109" spans="1:40" ht="13.5" x14ac:dyDescent="0.15">
      <c r="C109" s="750" t="s">
        <v>168</v>
      </c>
      <c r="D109" s="750"/>
      <c r="E109" s="751" t="s">
        <v>84</v>
      </c>
      <c r="F109" s="751"/>
      <c r="G109" s="751"/>
      <c r="H109" s="751"/>
      <c r="I109" s="751"/>
      <c r="J109" s="751"/>
      <c r="K109" s="751"/>
      <c r="L109" s="751"/>
      <c r="M109" s="751"/>
      <c r="N109" s="751"/>
      <c r="O109" s="751"/>
      <c r="P109" s="751"/>
      <c r="Q109" s="751"/>
      <c r="R109" s="751"/>
      <c r="S109" s="751"/>
      <c r="T109" s="751"/>
      <c r="U109" s="751"/>
      <c r="V109" s="751"/>
      <c r="W109" s="751"/>
      <c r="X109" s="751"/>
      <c r="Y109" s="751"/>
      <c r="Z109" s="751"/>
      <c r="AA109" s="751"/>
      <c r="AB109" s="751"/>
      <c r="AC109" s="751"/>
      <c r="AD109" s="751"/>
      <c r="AE109" s="751"/>
      <c r="AF109" s="751"/>
      <c r="AG109" s="751"/>
      <c r="AH109" s="751"/>
      <c r="AI109" s="751"/>
      <c r="AJ109" s="751"/>
      <c r="AK109" s="751"/>
      <c r="AL109" s="751"/>
      <c r="AM109" s="751"/>
      <c r="AN109" s="63"/>
    </row>
    <row r="110" spans="1:40" ht="13.5" x14ac:dyDescent="0.15">
      <c r="C110" s="750" t="s">
        <v>169</v>
      </c>
      <c r="D110" s="750"/>
      <c r="E110" s="752" t="s">
        <v>85</v>
      </c>
      <c r="F110" s="752"/>
      <c r="G110" s="752"/>
      <c r="H110" s="752"/>
      <c r="I110" s="752"/>
      <c r="J110" s="752"/>
      <c r="K110" s="752"/>
      <c r="L110" s="752"/>
      <c r="M110" s="752"/>
      <c r="N110" s="752"/>
      <c r="O110" s="752"/>
      <c r="P110" s="752"/>
      <c r="Q110" s="752"/>
      <c r="R110" s="752"/>
      <c r="S110" s="752"/>
      <c r="T110" s="752"/>
      <c r="U110" s="752"/>
      <c r="V110" s="752"/>
      <c r="W110" s="752"/>
      <c r="X110" s="752"/>
      <c r="Y110" s="752"/>
      <c r="Z110" s="752"/>
      <c r="AA110" s="752"/>
      <c r="AB110" s="752"/>
      <c r="AC110" s="752"/>
      <c r="AD110" s="752"/>
      <c r="AE110" s="752"/>
      <c r="AF110" s="752"/>
      <c r="AG110" s="752"/>
      <c r="AH110" s="752"/>
      <c r="AI110" s="752"/>
      <c r="AJ110" s="752"/>
      <c r="AK110" s="752"/>
      <c r="AL110" s="752"/>
      <c r="AM110" s="752"/>
      <c r="AN110" s="63"/>
    </row>
    <row r="111" spans="1:40" ht="21" customHeight="1" x14ac:dyDescent="0.15">
      <c r="C111" s="64"/>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4"/>
      <c r="AH111" s="64"/>
      <c r="AI111" s="64"/>
      <c r="AJ111" s="64"/>
      <c r="AK111" s="64"/>
      <c r="AL111" s="64"/>
      <c r="AM111" s="64"/>
    </row>
    <row r="112" spans="1:40" ht="21" customHeight="1" x14ac:dyDescent="0.15">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row>
    <row r="113" spans="1:40" ht="21" customHeight="1" x14ac:dyDescent="0.15">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4"/>
      <c r="AB113" s="64"/>
      <c r="AC113" s="64"/>
      <c r="AD113" s="64"/>
      <c r="AE113" s="64"/>
      <c r="AF113" s="64"/>
      <c r="AG113" s="64"/>
      <c r="AH113" s="64"/>
      <c r="AI113" s="64"/>
      <c r="AJ113" s="64"/>
      <c r="AK113" s="64"/>
      <c r="AL113" s="64"/>
      <c r="AM113" s="64"/>
    </row>
    <row r="114" spans="1:40" ht="21" customHeight="1" x14ac:dyDescent="0.15">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row>
    <row r="115" spans="1:40" ht="21" customHeight="1" x14ac:dyDescent="0.15">
      <c r="C115" s="60"/>
      <c r="D115" s="60"/>
      <c r="E115" s="60"/>
      <c r="F115" s="61"/>
      <c r="G115" s="61"/>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row>
    <row r="116" spans="1:40" ht="21" customHeight="1" x14ac:dyDescent="0.15">
      <c r="C116" s="60"/>
      <c r="D116" s="60"/>
      <c r="E116" s="60"/>
      <c r="F116" s="61"/>
      <c r="G116" s="61"/>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row>
    <row r="117" spans="1:40" ht="21" customHeight="1" x14ac:dyDescent="0.15">
      <c r="C117" s="60"/>
      <c r="D117" s="60"/>
      <c r="E117" s="60"/>
      <c r="F117" s="61"/>
      <c r="G117" s="61"/>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row>
    <row r="118" spans="1:40" ht="21" customHeight="1" x14ac:dyDescent="0.15">
      <c r="C118" s="60"/>
      <c r="D118" s="60"/>
      <c r="E118" s="60"/>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row>
    <row r="119" spans="1:40" ht="21" customHeight="1" x14ac:dyDescent="0.15">
      <c r="A119" s="176"/>
      <c r="C119" s="60"/>
      <c r="D119" s="60"/>
      <c r="E119" s="60"/>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row>
    <row r="120" spans="1:40" ht="21" customHeight="1" x14ac:dyDescent="0.15">
      <c r="C120" s="60"/>
      <c r="D120" s="60"/>
      <c r="E120" s="60"/>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row>
    <row r="121" spans="1:40" ht="21" customHeight="1" x14ac:dyDescent="0.15">
      <c r="C121" s="60"/>
      <c r="D121" s="60"/>
      <c r="E121" s="60"/>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row>
    <row r="122" spans="1:40" ht="6" customHeight="1" x14ac:dyDescent="0.15">
      <c r="A122" s="177"/>
      <c r="C122" s="62"/>
      <c r="D122" s="62"/>
      <c r="E122" s="62"/>
      <c r="F122" s="62"/>
      <c r="G122" s="62"/>
      <c r="H122" s="62"/>
      <c r="I122" s="62"/>
      <c r="J122" s="62"/>
      <c r="K122" s="62"/>
      <c r="L122" s="62"/>
      <c r="M122" s="62"/>
      <c r="N122" s="62"/>
      <c r="O122" s="62"/>
      <c r="P122" s="62"/>
      <c r="Q122" s="62"/>
      <c r="R122" s="62"/>
      <c r="S122" s="62"/>
      <c r="T122" s="62"/>
      <c r="U122" s="62"/>
      <c r="V122" s="62"/>
      <c r="W122" s="62"/>
      <c r="X122" s="62"/>
      <c r="Y122" s="62"/>
      <c r="Z122" s="62"/>
      <c r="AA122" s="62"/>
      <c r="AB122" s="62"/>
      <c r="AC122" s="62"/>
      <c r="AD122" s="62"/>
      <c r="AE122" s="62"/>
      <c r="AF122" s="62"/>
      <c r="AG122" s="62"/>
      <c r="AH122" s="62"/>
      <c r="AI122" s="62"/>
      <c r="AJ122" s="62"/>
      <c r="AK122" s="62"/>
      <c r="AL122" s="62"/>
      <c r="AM122" s="62"/>
    </row>
    <row r="123" spans="1:40" ht="13.5" x14ac:dyDescent="0.15">
      <c r="C123" s="748"/>
      <c r="D123" s="748"/>
      <c r="E123" s="749"/>
      <c r="F123" s="749"/>
      <c r="G123" s="749"/>
      <c r="H123" s="749"/>
      <c r="I123" s="749"/>
      <c r="J123" s="749"/>
      <c r="K123" s="749"/>
      <c r="L123" s="749"/>
      <c r="M123" s="749"/>
      <c r="N123" s="749"/>
      <c r="O123" s="749"/>
      <c r="P123" s="749"/>
      <c r="Q123" s="749"/>
      <c r="R123" s="749"/>
      <c r="S123" s="749"/>
      <c r="T123" s="749"/>
      <c r="U123" s="749"/>
      <c r="V123" s="749"/>
      <c r="W123" s="749"/>
      <c r="X123" s="749"/>
      <c r="Y123" s="749"/>
      <c r="Z123" s="749"/>
      <c r="AA123" s="749"/>
      <c r="AB123" s="749"/>
      <c r="AC123" s="749"/>
      <c r="AD123" s="749"/>
      <c r="AE123" s="749"/>
      <c r="AF123" s="749"/>
      <c r="AG123" s="749"/>
      <c r="AH123" s="749"/>
      <c r="AI123" s="749"/>
      <c r="AJ123" s="749"/>
      <c r="AK123" s="749"/>
      <c r="AL123" s="749"/>
      <c r="AM123" s="749"/>
      <c r="AN123" s="63"/>
    </row>
  </sheetData>
  <sheetProtection sheet="1" objects="1" scenarios="1" selectLockedCells="1"/>
  <customSheetViews>
    <customSheetView guid="{1C967CD3-22AF-4928-9CB8-5279C2ED784C}" scale="70" showPageBreaks="1" showGridLines="0" printArea="1" view="pageBreakPreview">
      <selection activeCell="E6" sqref="E6:AD7"/>
      <pageMargins left="0.7" right="0.7" top="0.75" bottom="0.75" header="0.3" footer="0.3"/>
      <pageSetup paperSize="9" orientation="portrait" r:id="rId1"/>
    </customSheetView>
  </customSheetViews>
  <mergeCells count="153">
    <mergeCell ref="C123:D123"/>
    <mergeCell ref="E123:AM123"/>
    <mergeCell ref="C106:D107"/>
    <mergeCell ref="E106:AD107"/>
    <mergeCell ref="AE106:AK107"/>
    <mergeCell ref="AL106:AM107"/>
    <mergeCell ref="C109:D109"/>
    <mergeCell ref="E109:AM109"/>
    <mergeCell ref="C102:D103"/>
    <mergeCell ref="E102:AD103"/>
    <mergeCell ref="AE102:AK103"/>
    <mergeCell ref="AL102:AM103"/>
    <mergeCell ref="C104:D105"/>
    <mergeCell ref="E104:AD105"/>
    <mergeCell ref="AE104:AK105"/>
    <mergeCell ref="AL104:AM105"/>
    <mergeCell ref="C110:D110"/>
    <mergeCell ref="E110:AM110"/>
    <mergeCell ref="C96:D97"/>
    <mergeCell ref="E96:AD97"/>
    <mergeCell ref="AE96:AK97"/>
    <mergeCell ref="AL96:AM97"/>
    <mergeCell ref="C98:D99"/>
    <mergeCell ref="E98:AD99"/>
    <mergeCell ref="AE98:AK99"/>
    <mergeCell ref="AL98:AM99"/>
    <mergeCell ref="C100:D101"/>
    <mergeCell ref="E100:AD101"/>
    <mergeCell ref="AE100:AK101"/>
    <mergeCell ref="AL100:AM101"/>
    <mergeCell ref="C90:D91"/>
    <mergeCell ref="E90:AD91"/>
    <mergeCell ref="AE90:AK91"/>
    <mergeCell ref="AL90:AM91"/>
    <mergeCell ref="C92:D93"/>
    <mergeCell ref="E92:AD93"/>
    <mergeCell ref="AE92:AK93"/>
    <mergeCell ref="AL92:AM93"/>
    <mergeCell ref="C94:D95"/>
    <mergeCell ref="E94:AD95"/>
    <mergeCell ref="AE94:AK95"/>
    <mergeCell ref="AL94:AM95"/>
    <mergeCell ref="C84:AM84"/>
    <mergeCell ref="AE86:AM86"/>
    <mergeCell ref="C87:D87"/>
    <mergeCell ref="E87:AD87"/>
    <mergeCell ref="AE87:AM87"/>
    <mergeCell ref="C88:D89"/>
    <mergeCell ref="E88:AD89"/>
    <mergeCell ref="AE88:AK89"/>
    <mergeCell ref="AL88:AM89"/>
    <mergeCell ref="C65:D66"/>
    <mergeCell ref="E65:AD66"/>
    <mergeCell ref="AE65:AK66"/>
    <mergeCell ref="AL65:AM66"/>
    <mergeCell ref="C68:D68"/>
    <mergeCell ref="E68:AM68"/>
    <mergeCell ref="C69:D69"/>
    <mergeCell ref="E69:AM69"/>
    <mergeCell ref="C82:D82"/>
    <mergeCell ref="E82:AM82"/>
    <mergeCell ref="C59:D60"/>
    <mergeCell ref="E59:AD60"/>
    <mergeCell ref="AE59:AK60"/>
    <mergeCell ref="AL59:AM60"/>
    <mergeCell ref="C61:D62"/>
    <mergeCell ref="E61:AD62"/>
    <mergeCell ref="AE61:AK62"/>
    <mergeCell ref="AL61:AM62"/>
    <mergeCell ref="C63:D64"/>
    <mergeCell ref="E63:AD64"/>
    <mergeCell ref="AE63:AK64"/>
    <mergeCell ref="AL63:AM64"/>
    <mergeCell ref="C53:D54"/>
    <mergeCell ref="E53:AD54"/>
    <mergeCell ref="AE53:AK54"/>
    <mergeCell ref="AL53:AM54"/>
    <mergeCell ref="C55:D56"/>
    <mergeCell ref="E55:AD56"/>
    <mergeCell ref="AE55:AK56"/>
    <mergeCell ref="AL55:AM56"/>
    <mergeCell ref="C57:D58"/>
    <mergeCell ref="E57:AD58"/>
    <mergeCell ref="AE57:AK58"/>
    <mergeCell ref="AL57:AM58"/>
    <mergeCell ref="C47:D48"/>
    <mergeCell ref="E47:AD48"/>
    <mergeCell ref="AE47:AK48"/>
    <mergeCell ref="AL47:AM48"/>
    <mergeCell ref="C49:D50"/>
    <mergeCell ref="E49:AD50"/>
    <mergeCell ref="AE49:AK50"/>
    <mergeCell ref="AL49:AM50"/>
    <mergeCell ref="C51:D52"/>
    <mergeCell ref="E51:AD52"/>
    <mergeCell ref="AE51:AK52"/>
    <mergeCell ref="AL51:AM52"/>
    <mergeCell ref="C43:AM43"/>
    <mergeCell ref="AE45:AM45"/>
    <mergeCell ref="C46:D46"/>
    <mergeCell ref="E46:AD46"/>
    <mergeCell ref="AE46:AM46"/>
    <mergeCell ref="C41:D41"/>
    <mergeCell ref="E41:AM41"/>
    <mergeCell ref="C12:D13"/>
    <mergeCell ref="E12:AD13"/>
    <mergeCell ref="C27:D27"/>
    <mergeCell ref="E27:AM27"/>
    <mergeCell ref="C28:D28"/>
    <mergeCell ref="E28:AM28"/>
    <mergeCell ref="AE24:AK25"/>
    <mergeCell ref="AL24:AM25"/>
    <mergeCell ref="C18:D19"/>
    <mergeCell ref="E18:AD19"/>
    <mergeCell ref="C20:D21"/>
    <mergeCell ref="E20:AD21"/>
    <mergeCell ref="AE18:AK19"/>
    <mergeCell ref="AL18:AM19"/>
    <mergeCell ref="AE20:AK21"/>
    <mergeCell ref="AL20:AM21"/>
    <mergeCell ref="C2:AM2"/>
    <mergeCell ref="C22:D23"/>
    <mergeCell ref="E22:AD23"/>
    <mergeCell ref="C24:D25"/>
    <mergeCell ref="AE22:AK23"/>
    <mergeCell ref="AL22:AM23"/>
    <mergeCell ref="AE5:AM5"/>
    <mergeCell ref="E6:AD7"/>
    <mergeCell ref="C10:D11"/>
    <mergeCell ref="E10:AD11"/>
    <mergeCell ref="AE4:AM4"/>
    <mergeCell ref="C16:D17"/>
    <mergeCell ref="E16:AD17"/>
    <mergeCell ref="AE14:AK15"/>
    <mergeCell ref="AL14:AM15"/>
    <mergeCell ref="AE16:AK17"/>
    <mergeCell ref="AL16:AM17"/>
    <mergeCell ref="AE10:AK11"/>
    <mergeCell ref="AL10:AM11"/>
    <mergeCell ref="AE12:AK13"/>
    <mergeCell ref="AL12:AM13"/>
    <mergeCell ref="C14:D15"/>
    <mergeCell ref="E14:AD15"/>
    <mergeCell ref="E24:AD25"/>
    <mergeCell ref="C5:D5"/>
    <mergeCell ref="E5:AD5"/>
    <mergeCell ref="AE6:AK7"/>
    <mergeCell ref="AL6:AM7"/>
    <mergeCell ref="AE8:AK9"/>
    <mergeCell ref="AL8:AM9"/>
    <mergeCell ref="C8:D9"/>
    <mergeCell ref="E8:AD9"/>
    <mergeCell ref="C6:D7"/>
  </mergeCells>
  <phoneticPr fontId="2"/>
  <conditionalFormatting sqref="A1:A1048576">
    <cfRule type="expression" dxfId="142" priority="3" stopIfTrue="1">
      <formula>$A1="未入力"</formula>
    </cfRule>
  </conditionalFormatting>
  <conditionalFormatting sqref="C1:AM1048576">
    <cfRule type="expression" dxfId="141" priority="2" stopIfTrue="1">
      <formula>$A1="不要"</formula>
    </cfRule>
  </conditionalFormatting>
  <conditionalFormatting sqref="A1:XFD123">
    <cfRule type="expression" dxfId="140" priority="1" stopIfTrue="1">
      <formula>$A1="○"</formula>
    </cfRule>
  </conditionalFormatting>
  <dataValidations count="1">
    <dataValidation type="whole" imeMode="halfAlpha" allowBlank="1" showInputMessage="1" showErrorMessage="1" sqref="AE6:AK25 AE47:AK66 AE88:AK107">
      <formula1>0</formula1>
      <formula2>100</formula2>
    </dataValidation>
  </dataValidations>
  <pageMargins left="0.70866141732283472" right="0.70866141732283472" top="0.74803149606299213" bottom="0.74803149606299213" header="0.31496062992125984" footer="0.31496062992125984"/>
  <pageSetup paperSize="9" scale="97" orientation="portrait" blackAndWhite="1" r:id="rId2"/>
  <rowBreaks count="1" manualBreakCount="1">
    <brk id="41" min="1" max="39"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8" tint="0.79998168889431442"/>
  </sheetPr>
  <dimension ref="A1:AZ122"/>
  <sheetViews>
    <sheetView showGridLines="0" view="pageBreakPreview" zoomScale="70" zoomScaleNormal="100" zoomScaleSheetLayoutView="70" workbookViewId="0">
      <selection activeCell="AB13" sqref="AB13:AF14"/>
    </sheetView>
  </sheetViews>
  <sheetFormatPr defaultColWidth="2.25" defaultRowHeight="21" customHeight="1" x14ac:dyDescent="0.15"/>
  <cols>
    <col min="1" max="1" width="8.5" style="58" bestFit="1" customWidth="1"/>
    <col min="2" max="2" width="2.25" style="35"/>
    <col min="3" max="3" width="3" style="35" bestFit="1" customWidth="1"/>
    <col min="4" max="16384" width="2.25" style="35"/>
  </cols>
  <sheetData>
    <row r="1" spans="1:52" ht="21" customHeight="1" x14ac:dyDescent="0.15">
      <c r="A1" s="180" t="str">
        <f>IF(発注者入力シート!$H$16="","",IF(COUNTIF(A4:A41,"未入力")&gt;=1,"未入力あり",""))</f>
        <v>未入力あり</v>
      </c>
      <c r="C1" s="140"/>
      <c r="AN1" s="135" t="s">
        <v>81</v>
      </c>
      <c r="AO1" s="132"/>
      <c r="AP1" s="35" t="s">
        <v>243</v>
      </c>
      <c r="AZ1" s="132"/>
    </row>
    <row r="2" spans="1:52" ht="21" customHeight="1" x14ac:dyDescent="0.15">
      <c r="C2" s="703" t="s">
        <v>88</v>
      </c>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703"/>
      <c r="AE2" s="703"/>
      <c r="AF2" s="703"/>
      <c r="AG2" s="703"/>
      <c r="AH2" s="703"/>
      <c r="AI2" s="703"/>
      <c r="AJ2" s="703"/>
      <c r="AK2" s="703"/>
      <c r="AL2" s="703"/>
      <c r="AM2" s="703"/>
      <c r="AO2" s="132"/>
      <c r="AZ2" s="132"/>
    </row>
    <row r="3" spans="1:52" ht="21" customHeight="1" x14ac:dyDescent="0.15">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row>
    <row r="4" spans="1:52" s="132" customFormat="1" ht="21" customHeight="1" x14ac:dyDescent="0.15">
      <c r="A4" s="58" t="str">
        <f>IF(事前入力シート!$I$4="特定共同企業体",IF(AE4&lt;&gt;"","○","未入力"),"")</f>
        <v/>
      </c>
      <c r="AC4" s="300"/>
      <c r="AD4" s="171" t="str">
        <f>IF(事前入力シート!$I$4="特定共同企業体","代表構成員","")</f>
        <v/>
      </c>
      <c r="AE4" s="663" t="str">
        <f>IF(事前入力シート!$I$4="特定共同企業体",事前入力シート!$I$14,"")</f>
        <v/>
      </c>
      <c r="AF4" s="663"/>
      <c r="AG4" s="663"/>
      <c r="AH4" s="663"/>
      <c r="AI4" s="663"/>
      <c r="AJ4" s="663"/>
      <c r="AK4" s="663"/>
      <c r="AL4" s="663"/>
      <c r="AM4" s="663"/>
    </row>
    <row r="5" spans="1:52" ht="21" customHeight="1" x14ac:dyDescent="0.15">
      <c r="C5" s="755" t="s">
        <v>90</v>
      </c>
      <c r="D5" s="755"/>
      <c r="E5" s="755"/>
      <c r="F5" s="755"/>
      <c r="G5" s="755"/>
      <c r="H5" s="755"/>
      <c r="I5" s="755"/>
      <c r="J5" s="755"/>
      <c r="K5" s="755"/>
      <c r="L5" s="755"/>
      <c r="M5" s="756"/>
      <c r="N5" s="141"/>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3"/>
    </row>
    <row r="6" spans="1:52" ht="21" customHeight="1" x14ac:dyDescent="0.15">
      <c r="C6" s="755"/>
      <c r="D6" s="755"/>
      <c r="E6" s="755"/>
      <c r="F6" s="755"/>
      <c r="G6" s="755"/>
      <c r="H6" s="755"/>
      <c r="I6" s="755"/>
      <c r="J6" s="755"/>
      <c r="K6" s="755"/>
      <c r="L6" s="755"/>
      <c r="M6" s="756"/>
      <c r="N6" s="144"/>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6"/>
    </row>
    <row r="7" spans="1:52" ht="21" customHeight="1" x14ac:dyDescent="0.15">
      <c r="C7" s="755"/>
      <c r="D7" s="755"/>
      <c r="E7" s="755"/>
      <c r="F7" s="755"/>
      <c r="G7" s="755"/>
      <c r="H7" s="755"/>
      <c r="I7" s="755"/>
      <c r="J7" s="755"/>
      <c r="K7" s="755"/>
      <c r="L7" s="755"/>
      <c r="M7" s="756"/>
      <c r="N7" s="757" t="s">
        <v>208</v>
      </c>
      <c r="O7" s="758"/>
      <c r="P7" s="758"/>
      <c r="Q7" s="758"/>
      <c r="R7" s="758"/>
      <c r="S7" s="758"/>
      <c r="T7" s="758"/>
      <c r="U7" s="758"/>
      <c r="V7" s="758"/>
      <c r="W7" s="758"/>
      <c r="X7" s="758"/>
      <c r="Y7" s="758"/>
      <c r="Z7" s="758"/>
      <c r="AA7" s="758"/>
      <c r="AB7" s="758"/>
      <c r="AC7" s="758"/>
      <c r="AD7" s="758"/>
      <c r="AE7" s="758"/>
      <c r="AF7" s="758"/>
      <c r="AG7" s="758"/>
      <c r="AH7" s="758"/>
      <c r="AI7" s="758"/>
      <c r="AJ7" s="758"/>
      <c r="AK7" s="758"/>
      <c r="AL7" s="758"/>
      <c r="AM7" s="759"/>
    </row>
    <row r="8" spans="1:52" ht="21" customHeight="1" x14ac:dyDescent="0.15">
      <c r="C8" s="755"/>
      <c r="D8" s="755"/>
      <c r="E8" s="755"/>
      <c r="F8" s="755"/>
      <c r="G8" s="755"/>
      <c r="H8" s="755"/>
      <c r="I8" s="755"/>
      <c r="J8" s="755"/>
      <c r="K8" s="755"/>
      <c r="L8" s="755"/>
      <c r="M8" s="756"/>
      <c r="N8" s="757"/>
      <c r="O8" s="758"/>
      <c r="P8" s="758"/>
      <c r="Q8" s="758"/>
      <c r="R8" s="758"/>
      <c r="S8" s="758"/>
      <c r="T8" s="758"/>
      <c r="U8" s="758"/>
      <c r="V8" s="758"/>
      <c r="W8" s="758"/>
      <c r="X8" s="758"/>
      <c r="Y8" s="758"/>
      <c r="Z8" s="758"/>
      <c r="AA8" s="758"/>
      <c r="AB8" s="758"/>
      <c r="AC8" s="758"/>
      <c r="AD8" s="758"/>
      <c r="AE8" s="758"/>
      <c r="AF8" s="758"/>
      <c r="AG8" s="758"/>
      <c r="AH8" s="758"/>
      <c r="AI8" s="758"/>
      <c r="AJ8" s="758"/>
      <c r="AK8" s="758"/>
      <c r="AL8" s="758"/>
      <c r="AM8" s="759"/>
    </row>
    <row r="9" spans="1:52" ht="21" customHeight="1" x14ac:dyDescent="0.15">
      <c r="C9" s="755"/>
      <c r="D9" s="755"/>
      <c r="E9" s="755"/>
      <c r="F9" s="755"/>
      <c r="G9" s="755"/>
      <c r="H9" s="755"/>
      <c r="I9" s="755"/>
      <c r="J9" s="755"/>
      <c r="K9" s="755"/>
      <c r="L9" s="755"/>
      <c r="M9" s="756"/>
      <c r="N9" s="144"/>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6"/>
    </row>
    <row r="10" spans="1:52" ht="21" customHeight="1" x14ac:dyDescent="0.15">
      <c r="A10" s="58" t="str">
        <f>IF(AB10&lt;&gt;"","○","未入力")</f>
        <v>未入力</v>
      </c>
      <c r="C10" s="755"/>
      <c r="D10" s="755"/>
      <c r="E10" s="755"/>
      <c r="F10" s="755"/>
      <c r="G10" s="755"/>
      <c r="H10" s="755"/>
      <c r="I10" s="755"/>
      <c r="J10" s="755"/>
      <c r="K10" s="755"/>
      <c r="L10" s="755"/>
      <c r="M10" s="756"/>
      <c r="N10" s="764" t="s">
        <v>209</v>
      </c>
      <c r="O10" s="765"/>
      <c r="P10" s="765"/>
      <c r="Q10" s="765"/>
      <c r="R10" s="765"/>
      <c r="S10" s="765"/>
      <c r="T10" s="765"/>
      <c r="U10" s="765"/>
      <c r="V10" s="765"/>
      <c r="W10" s="765"/>
      <c r="X10" s="765"/>
      <c r="Y10" s="767" t="s">
        <v>425</v>
      </c>
      <c r="Z10" s="767"/>
      <c r="AA10" s="767"/>
      <c r="AB10" s="760"/>
      <c r="AC10" s="761"/>
      <c r="AD10" s="761"/>
      <c r="AE10" s="761"/>
      <c r="AF10" s="761"/>
      <c r="AG10" s="762" t="s">
        <v>206</v>
      </c>
      <c r="AH10" s="762"/>
      <c r="AI10" s="762"/>
      <c r="AJ10" s="762"/>
      <c r="AK10" s="762"/>
      <c r="AL10" s="762"/>
      <c r="AM10" s="763"/>
    </row>
    <row r="11" spans="1:52" ht="21" customHeight="1" x14ac:dyDescent="0.15">
      <c r="C11" s="755"/>
      <c r="D11" s="755"/>
      <c r="E11" s="755"/>
      <c r="F11" s="755"/>
      <c r="G11" s="755"/>
      <c r="H11" s="755"/>
      <c r="I11" s="755"/>
      <c r="J11" s="755"/>
      <c r="K11" s="755"/>
      <c r="L11" s="755"/>
      <c r="M11" s="756"/>
      <c r="N11" s="764"/>
      <c r="O11" s="765"/>
      <c r="P11" s="765"/>
      <c r="Q11" s="765"/>
      <c r="R11" s="765"/>
      <c r="S11" s="765"/>
      <c r="T11" s="765"/>
      <c r="U11" s="765"/>
      <c r="V11" s="765"/>
      <c r="W11" s="765"/>
      <c r="X11" s="765"/>
      <c r="Y11" s="767"/>
      <c r="Z11" s="767"/>
      <c r="AA11" s="767"/>
      <c r="AB11" s="761"/>
      <c r="AC11" s="761"/>
      <c r="AD11" s="761"/>
      <c r="AE11" s="761"/>
      <c r="AF11" s="761"/>
      <c r="AG11" s="762"/>
      <c r="AH11" s="762"/>
      <c r="AI11" s="762"/>
      <c r="AJ11" s="762"/>
      <c r="AK11" s="762"/>
      <c r="AL11" s="762"/>
      <c r="AM11" s="763"/>
    </row>
    <row r="12" spans="1:52" ht="21" customHeight="1" x14ac:dyDescent="0.15">
      <c r="C12" s="755"/>
      <c r="D12" s="755"/>
      <c r="E12" s="755"/>
      <c r="F12" s="755"/>
      <c r="G12" s="755"/>
      <c r="H12" s="755"/>
      <c r="I12" s="755"/>
      <c r="J12" s="755"/>
      <c r="K12" s="755"/>
      <c r="L12" s="755"/>
      <c r="M12" s="756"/>
      <c r="N12" s="148"/>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80"/>
    </row>
    <row r="13" spans="1:52" ht="21" customHeight="1" x14ac:dyDescent="0.15">
      <c r="A13" s="58" t="str">
        <f>IF(AB13&lt;&gt;"","○","未入力")</f>
        <v>未入力</v>
      </c>
      <c r="C13" s="755"/>
      <c r="D13" s="755"/>
      <c r="E13" s="755"/>
      <c r="F13" s="755"/>
      <c r="G13" s="755"/>
      <c r="H13" s="755"/>
      <c r="I13" s="755"/>
      <c r="J13" s="755"/>
      <c r="K13" s="755"/>
      <c r="L13" s="755"/>
      <c r="M13" s="756"/>
      <c r="N13" s="764" t="s">
        <v>210</v>
      </c>
      <c r="O13" s="765"/>
      <c r="P13" s="765"/>
      <c r="Q13" s="765"/>
      <c r="R13" s="765"/>
      <c r="S13" s="765"/>
      <c r="T13" s="765"/>
      <c r="U13" s="765"/>
      <c r="V13" s="765"/>
      <c r="W13" s="765"/>
      <c r="X13" s="765"/>
      <c r="Y13" s="766"/>
      <c r="Z13" s="766"/>
      <c r="AA13" s="766"/>
      <c r="AB13" s="760"/>
      <c r="AC13" s="761"/>
      <c r="AD13" s="761"/>
      <c r="AE13" s="761"/>
      <c r="AF13" s="761"/>
      <c r="AG13" s="762" t="s">
        <v>207</v>
      </c>
      <c r="AH13" s="762"/>
      <c r="AI13" s="762"/>
      <c r="AJ13" s="762"/>
      <c r="AK13" s="762"/>
      <c r="AL13" s="762"/>
      <c r="AM13" s="763"/>
    </row>
    <row r="14" spans="1:52" ht="21" customHeight="1" x14ac:dyDescent="0.15">
      <c r="C14" s="755"/>
      <c r="D14" s="755"/>
      <c r="E14" s="755"/>
      <c r="F14" s="755"/>
      <c r="G14" s="755"/>
      <c r="H14" s="755"/>
      <c r="I14" s="755"/>
      <c r="J14" s="755"/>
      <c r="K14" s="755"/>
      <c r="L14" s="755"/>
      <c r="M14" s="756"/>
      <c r="N14" s="764"/>
      <c r="O14" s="765"/>
      <c r="P14" s="765"/>
      <c r="Q14" s="765"/>
      <c r="R14" s="765"/>
      <c r="S14" s="765"/>
      <c r="T14" s="765"/>
      <c r="U14" s="765"/>
      <c r="V14" s="765"/>
      <c r="W14" s="765"/>
      <c r="X14" s="765"/>
      <c r="Y14" s="766"/>
      <c r="Z14" s="766"/>
      <c r="AA14" s="766"/>
      <c r="AB14" s="761"/>
      <c r="AC14" s="761"/>
      <c r="AD14" s="761"/>
      <c r="AE14" s="761"/>
      <c r="AF14" s="761"/>
      <c r="AG14" s="762"/>
      <c r="AH14" s="762"/>
      <c r="AI14" s="762"/>
      <c r="AJ14" s="762"/>
      <c r="AK14" s="762"/>
      <c r="AL14" s="762"/>
      <c r="AM14" s="763"/>
    </row>
    <row r="15" spans="1:52" ht="21" customHeight="1" x14ac:dyDescent="0.15">
      <c r="C15" s="755"/>
      <c r="D15" s="755"/>
      <c r="E15" s="755"/>
      <c r="F15" s="755"/>
      <c r="G15" s="755"/>
      <c r="H15" s="755"/>
      <c r="I15" s="755"/>
      <c r="J15" s="755"/>
      <c r="K15" s="755"/>
      <c r="L15" s="755"/>
      <c r="M15" s="756"/>
      <c r="N15" s="144"/>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6"/>
    </row>
    <row r="16" spans="1:52" ht="21" customHeight="1" x14ac:dyDescent="0.15">
      <c r="C16" s="755"/>
      <c r="D16" s="755"/>
      <c r="E16" s="755"/>
      <c r="F16" s="755"/>
      <c r="G16" s="755"/>
      <c r="H16" s="755"/>
      <c r="I16" s="755"/>
      <c r="J16" s="755"/>
      <c r="K16" s="755"/>
      <c r="L16" s="755"/>
      <c r="M16" s="756"/>
      <c r="N16" s="149"/>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1"/>
    </row>
    <row r="17" spans="3:40" ht="6" customHeight="1" x14ac:dyDescent="0.15">
      <c r="C17" s="137"/>
      <c r="D17" s="137"/>
      <c r="E17" s="137"/>
      <c r="F17" s="137"/>
      <c r="G17" s="137"/>
      <c r="H17" s="137"/>
      <c r="I17" s="137"/>
      <c r="J17" s="137"/>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row>
    <row r="18" spans="3:40" ht="17.25" customHeight="1" x14ac:dyDescent="0.15">
      <c r="C18" s="753" t="s">
        <v>168</v>
      </c>
      <c r="D18" s="753"/>
      <c r="E18" s="754" t="s">
        <v>89</v>
      </c>
      <c r="F18" s="754"/>
      <c r="G18" s="754"/>
      <c r="H18" s="754"/>
      <c r="I18" s="754"/>
      <c r="J18" s="754"/>
      <c r="K18" s="754"/>
      <c r="L18" s="754"/>
      <c r="M18" s="754"/>
      <c r="N18" s="754"/>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4"/>
      <c r="AL18" s="754"/>
      <c r="AM18" s="754"/>
      <c r="AN18" s="138"/>
    </row>
    <row r="19" spans="3:40" ht="21" customHeight="1" x14ac:dyDescent="0.15">
      <c r="C19" s="152"/>
      <c r="D19" s="152"/>
      <c r="E19" s="153"/>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3"/>
      <c r="AN19" s="138"/>
    </row>
    <row r="20" spans="3:40" ht="21" customHeight="1" x14ac:dyDescent="0.15">
      <c r="C20" s="152"/>
      <c r="D20" s="152"/>
      <c r="E20" s="153"/>
      <c r="F20" s="154"/>
      <c r="G20" s="154"/>
      <c r="H20" s="154"/>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4"/>
      <c r="AI20" s="154"/>
      <c r="AJ20" s="154"/>
      <c r="AK20" s="154"/>
      <c r="AL20" s="154"/>
      <c r="AM20" s="153"/>
      <c r="AN20" s="138"/>
    </row>
    <row r="21" spans="3:40" ht="21" customHeight="1" x14ac:dyDescent="0.15">
      <c r="C21" s="152"/>
      <c r="D21" s="152"/>
      <c r="E21" s="153"/>
      <c r="F21" s="154"/>
      <c r="G21" s="154"/>
      <c r="H21" s="154"/>
      <c r="I21" s="154"/>
      <c r="J21" s="154"/>
      <c r="K21" s="154"/>
      <c r="L21" s="154"/>
      <c r="M21" s="154"/>
      <c r="N21" s="154"/>
      <c r="O21" s="154"/>
      <c r="P21" s="154"/>
      <c r="Q21" s="154"/>
      <c r="R21" s="154"/>
      <c r="S21" s="154"/>
      <c r="T21" s="154"/>
      <c r="U21" s="154"/>
      <c r="V21" s="154"/>
      <c r="W21" s="154"/>
      <c r="X21" s="154"/>
      <c r="Y21" s="154"/>
      <c r="Z21" s="154"/>
      <c r="AA21" s="154"/>
      <c r="AB21" s="154"/>
      <c r="AC21" s="154"/>
      <c r="AD21" s="154"/>
      <c r="AE21" s="154"/>
      <c r="AF21" s="154"/>
      <c r="AG21" s="154"/>
      <c r="AH21" s="154"/>
      <c r="AI21" s="154"/>
      <c r="AJ21" s="154"/>
      <c r="AK21" s="154"/>
      <c r="AL21" s="154"/>
      <c r="AM21" s="153"/>
      <c r="AN21" s="138"/>
    </row>
    <row r="22" spans="3:40" ht="21" customHeight="1" x14ac:dyDescent="0.15">
      <c r="C22" s="152"/>
      <c r="D22" s="152"/>
      <c r="E22" s="153"/>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3"/>
      <c r="AN22" s="138"/>
    </row>
    <row r="23" spans="3:40" ht="21" customHeight="1" x14ac:dyDescent="0.15">
      <c r="C23" s="152"/>
      <c r="D23" s="152"/>
      <c r="E23" s="153"/>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154"/>
      <c r="AJ23" s="154"/>
      <c r="AK23" s="154"/>
      <c r="AL23" s="154"/>
      <c r="AM23" s="153"/>
      <c r="AN23" s="138"/>
    </row>
    <row r="24" spans="3:40" ht="21" customHeight="1" x14ac:dyDescent="0.15">
      <c r="C24" s="152"/>
      <c r="D24" s="152"/>
      <c r="E24" s="153"/>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54"/>
      <c r="AI24" s="154"/>
      <c r="AJ24" s="154"/>
      <c r="AK24" s="154"/>
      <c r="AL24" s="154"/>
      <c r="AM24" s="153"/>
      <c r="AN24" s="138"/>
    </row>
    <row r="25" spans="3:40" ht="21" customHeight="1" x14ac:dyDescent="0.15">
      <c r="C25" s="152"/>
      <c r="D25" s="152"/>
      <c r="E25" s="153"/>
      <c r="F25" s="154"/>
      <c r="G25" s="154"/>
      <c r="H25" s="154"/>
      <c r="I25" s="154"/>
      <c r="J25" s="154"/>
      <c r="K25" s="154"/>
      <c r="L25" s="154"/>
      <c r="M25" s="154"/>
      <c r="N25" s="154"/>
      <c r="O25" s="154"/>
      <c r="P25" s="154"/>
      <c r="Q25" s="154"/>
      <c r="R25" s="154"/>
      <c r="S25" s="154"/>
      <c r="T25" s="154"/>
      <c r="U25" s="154"/>
      <c r="V25" s="154"/>
      <c r="W25" s="154"/>
      <c r="X25" s="154"/>
      <c r="Y25" s="154"/>
      <c r="Z25" s="154"/>
      <c r="AA25" s="154"/>
      <c r="AB25" s="154"/>
      <c r="AC25" s="154"/>
      <c r="AD25" s="154"/>
      <c r="AE25" s="154"/>
      <c r="AF25" s="154"/>
      <c r="AG25" s="154"/>
      <c r="AH25" s="154"/>
      <c r="AI25" s="154"/>
      <c r="AJ25" s="154"/>
      <c r="AK25" s="154"/>
      <c r="AL25" s="154"/>
      <c r="AM25" s="153"/>
      <c r="AN25" s="138"/>
    </row>
    <row r="26" spans="3:40" ht="21" customHeight="1" x14ac:dyDescent="0.15">
      <c r="C26" s="152"/>
      <c r="D26" s="152"/>
      <c r="E26" s="153"/>
      <c r="F26" s="154"/>
      <c r="G26" s="154"/>
      <c r="H26" s="154"/>
      <c r="I26" s="154"/>
      <c r="J26" s="154"/>
      <c r="K26" s="154"/>
      <c r="L26" s="154"/>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4"/>
      <c r="AL26" s="154"/>
      <c r="AM26" s="153"/>
      <c r="AN26" s="138"/>
    </row>
    <row r="27" spans="3:40" ht="21" customHeight="1" x14ac:dyDescent="0.15">
      <c r="C27" s="152"/>
      <c r="D27" s="152"/>
      <c r="E27" s="153"/>
      <c r="F27" s="154"/>
      <c r="G27" s="154"/>
      <c r="H27" s="154"/>
      <c r="I27" s="154"/>
      <c r="J27" s="154"/>
      <c r="K27" s="154"/>
      <c r="L27" s="154"/>
      <c r="M27" s="154"/>
      <c r="N27" s="154"/>
      <c r="O27" s="154"/>
      <c r="P27" s="154"/>
      <c r="Q27" s="154"/>
      <c r="R27" s="154"/>
      <c r="S27" s="154"/>
      <c r="T27" s="154"/>
      <c r="U27" s="154"/>
      <c r="V27" s="154"/>
      <c r="W27" s="154"/>
      <c r="X27" s="154"/>
      <c r="Y27" s="154"/>
      <c r="Z27" s="154"/>
      <c r="AA27" s="154"/>
      <c r="AB27" s="154"/>
      <c r="AC27" s="154"/>
      <c r="AD27" s="154"/>
      <c r="AE27" s="154"/>
      <c r="AF27" s="154"/>
      <c r="AG27" s="154"/>
      <c r="AH27" s="154"/>
      <c r="AI27" s="154"/>
      <c r="AJ27" s="154"/>
      <c r="AK27" s="154"/>
      <c r="AL27" s="154"/>
      <c r="AM27" s="153"/>
      <c r="AN27" s="138"/>
    </row>
    <row r="28" spans="3:40" ht="21" customHeight="1" x14ac:dyDescent="0.15">
      <c r="C28" s="152"/>
      <c r="D28" s="152"/>
      <c r="E28" s="153"/>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4"/>
      <c r="AH28" s="154"/>
      <c r="AI28" s="154"/>
      <c r="AJ28" s="154"/>
      <c r="AK28" s="154"/>
      <c r="AL28" s="154"/>
      <c r="AM28" s="153"/>
      <c r="AN28" s="138"/>
    </row>
    <row r="29" spans="3:40" ht="21" customHeight="1" x14ac:dyDescent="0.15">
      <c r="C29" s="152"/>
      <c r="D29" s="152"/>
      <c r="E29" s="153"/>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4"/>
      <c r="AH29" s="154"/>
      <c r="AI29" s="154"/>
      <c r="AJ29" s="154"/>
      <c r="AK29" s="154"/>
      <c r="AL29" s="154"/>
      <c r="AM29" s="153"/>
      <c r="AN29" s="138"/>
    </row>
    <row r="30" spans="3:40" ht="21" customHeight="1" x14ac:dyDescent="0.15">
      <c r="C30" s="152"/>
      <c r="D30" s="152"/>
      <c r="E30" s="153"/>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3"/>
      <c r="AN30" s="138"/>
    </row>
    <row r="31" spans="3:40" ht="21" customHeight="1" x14ac:dyDescent="0.15">
      <c r="C31" s="152"/>
      <c r="D31" s="152"/>
      <c r="E31" s="153"/>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3"/>
      <c r="AN31" s="138"/>
    </row>
    <row r="32" spans="3:40" ht="21" customHeight="1" x14ac:dyDescent="0.15">
      <c r="C32" s="152"/>
      <c r="D32" s="152"/>
      <c r="E32" s="153"/>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3"/>
      <c r="AN32" s="138"/>
    </row>
    <row r="33" spans="1:40" ht="21" customHeight="1" x14ac:dyDescent="0.15">
      <c r="C33" s="152"/>
      <c r="D33" s="152"/>
      <c r="E33" s="153"/>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3"/>
      <c r="AN33" s="138"/>
    </row>
    <row r="34" spans="1:40" ht="21" customHeight="1" x14ac:dyDescent="0.15">
      <c r="C34" s="152"/>
      <c r="D34" s="152"/>
      <c r="E34" s="153"/>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4"/>
      <c r="AK34" s="154"/>
      <c r="AL34" s="154"/>
      <c r="AM34" s="153"/>
      <c r="AN34" s="138"/>
    </row>
    <row r="35" spans="1:40" ht="21" customHeight="1" x14ac:dyDescent="0.15">
      <c r="C35" s="152"/>
      <c r="D35" s="152"/>
      <c r="E35" s="153"/>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154"/>
      <c r="AL35" s="154"/>
      <c r="AM35" s="153"/>
      <c r="AN35" s="138"/>
    </row>
    <row r="36" spans="1:40" ht="21" customHeight="1" x14ac:dyDescent="0.15">
      <c r="C36" s="152"/>
      <c r="D36" s="152"/>
      <c r="E36" s="153"/>
      <c r="F36" s="154"/>
      <c r="G36" s="154"/>
      <c r="H36" s="154"/>
      <c r="I36" s="154"/>
      <c r="J36" s="154"/>
      <c r="K36" s="154"/>
      <c r="L36" s="154"/>
      <c r="M36" s="154"/>
      <c r="N36" s="154"/>
      <c r="O36" s="154"/>
      <c r="P36" s="154"/>
      <c r="Q36" s="154"/>
      <c r="R36" s="154"/>
      <c r="S36" s="154"/>
      <c r="T36" s="154"/>
      <c r="U36" s="154"/>
      <c r="V36" s="154"/>
      <c r="W36" s="154"/>
      <c r="X36" s="154"/>
      <c r="Y36" s="154"/>
      <c r="Z36" s="154"/>
      <c r="AA36" s="154"/>
      <c r="AB36" s="154"/>
      <c r="AC36" s="154"/>
      <c r="AD36" s="154"/>
      <c r="AE36" s="154"/>
      <c r="AF36" s="154"/>
      <c r="AG36" s="154"/>
      <c r="AH36" s="154"/>
      <c r="AI36" s="154"/>
      <c r="AJ36" s="154"/>
      <c r="AK36" s="154"/>
      <c r="AL36" s="154"/>
      <c r="AM36" s="153"/>
      <c r="AN36" s="138"/>
    </row>
    <row r="37" spans="1:40" ht="21" customHeight="1" x14ac:dyDescent="0.15">
      <c r="C37" s="152"/>
      <c r="D37" s="152"/>
      <c r="E37" s="153"/>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3"/>
      <c r="AN37" s="138"/>
    </row>
    <row r="38" spans="1:40" ht="21" customHeight="1" x14ac:dyDescent="0.15">
      <c r="C38" s="152"/>
      <c r="D38" s="152"/>
      <c r="E38" s="153"/>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3"/>
      <c r="AN38" s="138"/>
    </row>
    <row r="39" spans="1:40" ht="13.5" x14ac:dyDescent="0.15">
      <c r="C39" s="155"/>
      <c r="D39" s="155"/>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8"/>
    </row>
    <row r="40" spans="1:40" ht="13.5" x14ac:dyDescent="0.15">
      <c r="C40" s="155"/>
      <c r="D40" s="155"/>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row>
    <row r="41" spans="1:40" ht="21" customHeight="1" x14ac:dyDescent="0.15">
      <c r="A41" s="180" t="str">
        <f>IF(発注者入力シート!$H$16="","",IF(事前入力シート!$I$4="特定共同企業体",IF(COUNTIF(A44:A81,"未入力")&gt;=1,"未入力あり",""),"使用しない"))</f>
        <v>使用しない</v>
      </c>
      <c r="C41" s="140" t="str">
        <f>IF(事前入力シート!P46&lt;&gt;"","※提出不要","")</f>
        <v/>
      </c>
      <c r="AN41" s="135" t="s">
        <v>81</v>
      </c>
    </row>
    <row r="42" spans="1:40" ht="21" customHeight="1" x14ac:dyDescent="0.15">
      <c r="C42" s="703" t="s">
        <v>88</v>
      </c>
      <c r="D42" s="703"/>
      <c r="E42" s="703"/>
      <c r="F42" s="703"/>
      <c r="G42" s="703"/>
      <c r="H42" s="703"/>
      <c r="I42" s="703"/>
      <c r="J42" s="703"/>
      <c r="K42" s="703"/>
      <c r="L42" s="703"/>
      <c r="M42" s="703"/>
      <c r="N42" s="703"/>
      <c r="O42" s="703"/>
      <c r="P42" s="703"/>
      <c r="Q42" s="703"/>
      <c r="R42" s="703"/>
      <c r="S42" s="703"/>
      <c r="T42" s="703"/>
      <c r="U42" s="703"/>
      <c r="V42" s="703"/>
      <c r="W42" s="703"/>
      <c r="X42" s="703"/>
      <c r="Y42" s="703"/>
      <c r="Z42" s="703"/>
      <c r="AA42" s="703"/>
      <c r="AB42" s="703"/>
      <c r="AC42" s="703"/>
      <c r="AD42" s="703"/>
      <c r="AE42" s="703"/>
      <c r="AF42" s="703"/>
      <c r="AG42" s="703"/>
      <c r="AH42" s="703"/>
      <c r="AI42" s="703"/>
      <c r="AJ42" s="703"/>
      <c r="AK42" s="703"/>
      <c r="AL42" s="703"/>
      <c r="AM42" s="703"/>
    </row>
    <row r="43" spans="1:40" ht="21" customHeight="1" x14ac:dyDescent="0.15">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row>
    <row r="44" spans="1:40" s="132" customFormat="1" ht="21" customHeight="1" x14ac:dyDescent="0.15">
      <c r="A44" s="58" t="str">
        <f>IF(事前入力シート!$I$4="特定共同企業体",IF(AE44&lt;&gt;"","○","未入力"),"不要")</f>
        <v>不要</v>
      </c>
      <c r="AC44" s="300"/>
      <c r="AD44" s="171" t="s">
        <v>211</v>
      </c>
      <c r="AE44" s="666" t="s">
        <v>212</v>
      </c>
      <c r="AF44" s="666"/>
      <c r="AG44" s="666"/>
      <c r="AH44" s="666"/>
      <c r="AI44" s="666"/>
      <c r="AJ44" s="666"/>
      <c r="AK44" s="666"/>
      <c r="AL44" s="666"/>
      <c r="AM44" s="666"/>
    </row>
    <row r="45" spans="1:40" ht="21" customHeight="1" x14ac:dyDescent="0.15">
      <c r="A45" s="58" t="str">
        <f>IF(事前入力シート!$I$4="特定共同企業体","","不要")</f>
        <v>不要</v>
      </c>
      <c r="C45" s="755" t="s">
        <v>90</v>
      </c>
      <c r="D45" s="755"/>
      <c r="E45" s="755"/>
      <c r="F45" s="755"/>
      <c r="G45" s="755"/>
      <c r="H45" s="755"/>
      <c r="I45" s="755"/>
      <c r="J45" s="755"/>
      <c r="K45" s="755"/>
      <c r="L45" s="755"/>
      <c r="M45" s="756"/>
      <c r="N45" s="141"/>
      <c r="O45" s="142"/>
      <c r="P45" s="142"/>
      <c r="Q45" s="142"/>
      <c r="R45" s="142"/>
      <c r="S45" s="142"/>
      <c r="T45" s="142"/>
      <c r="U45" s="142"/>
      <c r="V45" s="142"/>
      <c r="W45" s="142"/>
      <c r="X45" s="142"/>
      <c r="Y45" s="142"/>
      <c r="Z45" s="142"/>
      <c r="AA45" s="142"/>
      <c r="AB45" s="142"/>
      <c r="AC45" s="142"/>
      <c r="AD45" s="142"/>
      <c r="AE45" s="142"/>
      <c r="AF45" s="142"/>
      <c r="AG45" s="142"/>
      <c r="AH45" s="142"/>
      <c r="AI45" s="142"/>
      <c r="AJ45" s="142"/>
      <c r="AK45" s="142"/>
      <c r="AL45" s="142"/>
      <c r="AM45" s="143"/>
    </row>
    <row r="46" spans="1:40" ht="21" customHeight="1" x14ac:dyDescent="0.15">
      <c r="A46" s="58" t="str">
        <f>IF(事前入力シート!$I$4="特定共同企業体","","不要")</f>
        <v>不要</v>
      </c>
      <c r="C46" s="755"/>
      <c r="D46" s="755"/>
      <c r="E46" s="755"/>
      <c r="F46" s="755"/>
      <c r="G46" s="755"/>
      <c r="H46" s="755"/>
      <c r="I46" s="755"/>
      <c r="J46" s="755"/>
      <c r="K46" s="755"/>
      <c r="L46" s="755"/>
      <c r="M46" s="756"/>
      <c r="N46" s="144"/>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6"/>
    </row>
    <row r="47" spans="1:40" ht="21" customHeight="1" x14ac:dyDescent="0.15">
      <c r="A47" s="58" t="str">
        <f>IF(事前入力シート!$I$4="特定共同企業体","","不要")</f>
        <v>不要</v>
      </c>
      <c r="C47" s="755"/>
      <c r="D47" s="755"/>
      <c r="E47" s="755"/>
      <c r="F47" s="755"/>
      <c r="G47" s="755"/>
      <c r="H47" s="755"/>
      <c r="I47" s="755"/>
      <c r="J47" s="755"/>
      <c r="K47" s="755"/>
      <c r="L47" s="755"/>
      <c r="M47" s="756"/>
      <c r="N47" s="757" t="s">
        <v>208</v>
      </c>
      <c r="O47" s="758"/>
      <c r="P47" s="758"/>
      <c r="Q47" s="758"/>
      <c r="R47" s="758"/>
      <c r="S47" s="758"/>
      <c r="T47" s="758"/>
      <c r="U47" s="758"/>
      <c r="V47" s="758"/>
      <c r="W47" s="758"/>
      <c r="X47" s="758"/>
      <c r="Y47" s="758"/>
      <c r="Z47" s="758"/>
      <c r="AA47" s="758"/>
      <c r="AB47" s="758"/>
      <c r="AC47" s="758"/>
      <c r="AD47" s="758"/>
      <c r="AE47" s="758"/>
      <c r="AF47" s="758"/>
      <c r="AG47" s="758"/>
      <c r="AH47" s="758"/>
      <c r="AI47" s="758"/>
      <c r="AJ47" s="758"/>
      <c r="AK47" s="758"/>
      <c r="AL47" s="758"/>
      <c r="AM47" s="759"/>
    </row>
    <row r="48" spans="1:40" ht="21" customHeight="1" x14ac:dyDescent="0.15">
      <c r="A48" s="58" t="str">
        <f>IF(事前入力シート!$I$4="特定共同企業体","","不要")</f>
        <v>不要</v>
      </c>
      <c r="C48" s="755"/>
      <c r="D48" s="755"/>
      <c r="E48" s="755"/>
      <c r="F48" s="755"/>
      <c r="G48" s="755"/>
      <c r="H48" s="755"/>
      <c r="I48" s="755"/>
      <c r="J48" s="755"/>
      <c r="K48" s="755"/>
      <c r="L48" s="755"/>
      <c r="M48" s="756"/>
      <c r="N48" s="757"/>
      <c r="O48" s="758"/>
      <c r="P48" s="758"/>
      <c r="Q48" s="758"/>
      <c r="R48" s="758"/>
      <c r="S48" s="758"/>
      <c r="T48" s="758"/>
      <c r="U48" s="758"/>
      <c r="V48" s="758"/>
      <c r="W48" s="758"/>
      <c r="X48" s="758"/>
      <c r="Y48" s="758"/>
      <c r="Z48" s="758"/>
      <c r="AA48" s="758"/>
      <c r="AB48" s="758"/>
      <c r="AC48" s="758"/>
      <c r="AD48" s="758"/>
      <c r="AE48" s="758"/>
      <c r="AF48" s="758"/>
      <c r="AG48" s="758"/>
      <c r="AH48" s="758"/>
      <c r="AI48" s="758"/>
      <c r="AJ48" s="758"/>
      <c r="AK48" s="758"/>
      <c r="AL48" s="758"/>
      <c r="AM48" s="759"/>
    </row>
    <row r="49" spans="1:40" ht="21" customHeight="1" x14ac:dyDescent="0.15">
      <c r="A49" s="58" t="str">
        <f>IF(事前入力シート!$I$4="特定共同企業体","","不要")</f>
        <v>不要</v>
      </c>
      <c r="C49" s="755"/>
      <c r="D49" s="755"/>
      <c r="E49" s="755"/>
      <c r="F49" s="755"/>
      <c r="G49" s="755"/>
      <c r="H49" s="755"/>
      <c r="I49" s="755"/>
      <c r="J49" s="755"/>
      <c r="K49" s="755"/>
      <c r="L49" s="755"/>
      <c r="M49" s="756"/>
      <c r="N49" s="144"/>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6"/>
    </row>
    <row r="50" spans="1:40" ht="21" customHeight="1" x14ac:dyDescent="0.15">
      <c r="A50" s="58" t="str">
        <f>IF(事前入力シート!$I$4="特定共同企業体",IF(AB50&lt;&gt;"","○","未入力"),"不要")</f>
        <v>不要</v>
      </c>
      <c r="C50" s="755"/>
      <c r="D50" s="755"/>
      <c r="E50" s="755"/>
      <c r="F50" s="755"/>
      <c r="G50" s="755"/>
      <c r="H50" s="755"/>
      <c r="I50" s="755"/>
      <c r="J50" s="755"/>
      <c r="K50" s="755"/>
      <c r="L50" s="755"/>
      <c r="M50" s="756"/>
      <c r="N50" s="764" t="s">
        <v>209</v>
      </c>
      <c r="O50" s="765"/>
      <c r="P50" s="765"/>
      <c r="Q50" s="765"/>
      <c r="R50" s="765"/>
      <c r="S50" s="765"/>
      <c r="T50" s="765"/>
      <c r="U50" s="765"/>
      <c r="V50" s="765"/>
      <c r="W50" s="765"/>
      <c r="X50" s="765"/>
      <c r="Y50" s="765" t="s">
        <v>37</v>
      </c>
      <c r="Z50" s="765"/>
      <c r="AA50" s="765"/>
      <c r="AB50" s="760"/>
      <c r="AC50" s="761"/>
      <c r="AD50" s="761"/>
      <c r="AE50" s="761"/>
      <c r="AF50" s="761"/>
      <c r="AG50" s="762" t="s">
        <v>206</v>
      </c>
      <c r="AH50" s="762"/>
      <c r="AI50" s="762"/>
      <c r="AJ50" s="762"/>
      <c r="AK50" s="762"/>
      <c r="AL50" s="762"/>
      <c r="AM50" s="763"/>
    </row>
    <row r="51" spans="1:40" ht="21" customHeight="1" x14ac:dyDescent="0.15">
      <c r="A51" s="58" t="str">
        <f>IF(事前入力シート!$I$4="特定共同企業体","","不要")</f>
        <v>不要</v>
      </c>
      <c r="C51" s="755"/>
      <c r="D51" s="755"/>
      <c r="E51" s="755"/>
      <c r="F51" s="755"/>
      <c r="G51" s="755"/>
      <c r="H51" s="755"/>
      <c r="I51" s="755"/>
      <c r="J51" s="755"/>
      <c r="K51" s="755"/>
      <c r="L51" s="755"/>
      <c r="M51" s="756"/>
      <c r="N51" s="764"/>
      <c r="O51" s="765"/>
      <c r="P51" s="765"/>
      <c r="Q51" s="765"/>
      <c r="R51" s="765"/>
      <c r="S51" s="765"/>
      <c r="T51" s="765"/>
      <c r="U51" s="765"/>
      <c r="V51" s="765"/>
      <c r="W51" s="765"/>
      <c r="X51" s="765"/>
      <c r="Y51" s="765"/>
      <c r="Z51" s="765"/>
      <c r="AA51" s="765"/>
      <c r="AB51" s="761"/>
      <c r="AC51" s="761"/>
      <c r="AD51" s="761"/>
      <c r="AE51" s="761"/>
      <c r="AF51" s="761"/>
      <c r="AG51" s="762"/>
      <c r="AH51" s="762"/>
      <c r="AI51" s="762"/>
      <c r="AJ51" s="762"/>
      <c r="AK51" s="762"/>
      <c r="AL51" s="762"/>
      <c r="AM51" s="763"/>
    </row>
    <row r="52" spans="1:40" ht="21" customHeight="1" x14ac:dyDescent="0.15">
      <c r="A52" s="58" t="str">
        <f>IF(事前入力シート!$I$4="特定共同企業体","","不要")</f>
        <v>不要</v>
      </c>
      <c r="C52" s="755"/>
      <c r="D52" s="755"/>
      <c r="E52" s="755"/>
      <c r="F52" s="755"/>
      <c r="G52" s="755"/>
      <c r="H52" s="755"/>
      <c r="I52" s="755"/>
      <c r="J52" s="755"/>
      <c r="K52" s="755"/>
      <c r="L52" s="755"/>
      <c r="M52" s="756"/>
      <c r="N52" s="148"/>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80"/>
    </row>
    <row r="53" spans="1:40" ht="21" customHeight="1" x14ac:dyDescent="0.15">
      <c r="A53" s="58" t="str">
        <f>IF(事前入力シート!$I$4="特定共同企業体",IF(AB53&lt;&gt;"","○","未入力"),"不要")</f>
        <v>不要</v>
      </c>
      <c r="C53" s="755"/>
      <c r="D53" s="755"/>
      <c r="E53" s="755"/>
      <c r="F53" s="755"/>
      <c r="G53" s="755"/>
      <c r="H53" s="755"/>
      <c r="I53" s="755"/>
      <c r="J53" s="755"/>
      <c r="K53" s="755"/>
      <c r="L53" s="755"/>
      <c r="M53" s="756"/>
      <c r="N53" s="764" t="s">
        <v>210</v>
      </c>
      <c r="O53" s="765"/>
      <c r="P53" s="765"/>
      <c r="Q53" s="765"/>
      <c r="R53" s="765"/>
      <c r="S53" s="765"/>
      <c r="T53" s="765"/>
      <c r="U53" s="765"/>
      <c r="V53" s="765"/>
      <c r="W53" s="765"/>
      <c r="X53" s="765"/>
      <c r="Y53" s="766"/>
      <c r="Z53" s="766"/>
      <c r="AA53" s="766"/>
      <c r="AB53" s="760"/>
      <c r="AC53" s="761"/>
      <c r="AD53" s="761"/>
      <c r="AE53" s="761"/>
      <c r="AF53" s="761"/>
      <c r="AG53" s="762" t="s">
        <v>207</v>
      </c>
      <c r="AH53" s="762"/>
      <c r="AI53" s="762"/>
      <c r="AJ53" s="762"/>
      <c r="AK53" s="762"/>
      <c r="AL53" s="762"/>
      <c r="AM53" s="763"/>
    </row>
    <row r="54" spans="1:40" ht="21" customHeight="1" x14ac:dyDescent="0.15">
      <c r="A54" s="58" t="str">
        <f>IF(事前入力シート!$I$4="特定共同企業体","","不要")</f>
        <v>不要</v>
      </c>
      <c r="C54" s="755"/>
      <c r="D54" s="755"/>
      <c r="E54" s="755"/>
      <c r="F54" s="755"/>
      <c r="G54" s="755"/>
      <c r="H54" s="755"/>
      <c r="I54" s="755"/>
      <c r="J54" s="755"/>
      <c r="K54" s="755"/>
      <c r="L54" s="755"/>
      <c r="M54" s="756"/>
      <c r="N54" s="764"/>
      <c r="O54" s="765"/>
      <c r="P54" s="765"/>
      <c r="Q54" s="765"/>
      <c r="R54" s="765"/>
      <c r="S54" s="765"/>
      <c r="T54" s="765"/>
      <c r="U54" s="765"/>
      <c r="V54" s="765"/>
      <c r="W54" s="765"/>
      <c r="X54" s="765"/>
      <c r="Y54" s="766"/>
      <c r="Z54" s="766"/>
      <c r="AA54" s="766"/>
      <c r="AB54" s="761"/>
      <c r="AC54" s="761"/>
      <c r="AD54" s="761"/>
      <c r="AE54" s="761"/>
      <c r="AF54" s="761"/>
      <c r="AG54" s="762"/>
      <c r="AH54" s="762"/>
      <c r="AI54" s="762"/>
      <c r="AJ54" s="762"/>
      <c r="AK54" s="762"/>
      <c r="AL54" s="762"/>
      <c r="AM54" s="763"/>
    </row>
    <row r="55" spans="1:40" ht="21" customHeight="1" x14ac:dyDescent="0.15">
      <c r="A55" s="58" t="str">
        <f>IF(事前入力シート!$I$4="特定共同企業体","","不要")</f>
        <v>不要</v>
      </c>
      <c r="C55" s="755"/>
      <c r="D55" s="755"/>
      <c r="E55" s="755"/>
      <c r="F55" s="755"/>
      <c r="G55" s="755"/>
      <c r="H55" s="755"/>
      <c r="I55" s="755"/>
      <c r="J55" s="755"/>
      <c r="K55" s="755"/>
      <c r="L55" s="755"/>
      <c r="M55" s="756"/>
      <c r="N55" s="144"/>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6"/>
    </row>
    <row r="56" spans="1:40" ht="21" customHeight="1" x14ac:dyDescent="0.15">
      <c r="A56" s="58" t="str">
        <f>IF(事前入力シート!$I$4="特定共同企業体","","不要")</f>
        <v>不要</v>
      </c>
      <c r="C56" s="755"/>
      <c r="D56" s="755"/>
      <c r="E56" s="755"/>
      <c r="F56" s="755"/>
      <c r="G56" s="755"/>
      <c r="H56" s="755"/>
      <c r="I56" s="755"/>
      <c r="J56" s="755"/>
      <c r="K56" s="755"/>
      <c r="L56" s="755"/>
      <c r="M56" s="756"/>
      <c r="N56" s="149"/>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1"/>
    </row>
    <row r="57" spans="1:40" ht="6" customHeight="1" x14ac:dyDescent="0.15">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row>
    <row r="58" spans="1:40" ht="17.25" customHeight="1" x14ac:dyDescent="0.15">
      <c r="C58" s="753" t="s">
        <v>168</v>
      </c>
      <c r="D58" s="753"/>
      <c r="E58" s="754" t="s">
        <v>89</v>
      </c>
      <c r="F58" s="754"/>
      <c r="G58" s="754"/>
      <c r="H58" s="754"/>
      <c r="I58" s="754"/>
      <c r="J58" s="754"/>
      <c r="K58" s="754"/>
      <c r="L58" s="754"/>
      <c r="M58" s="754"/>
      <c r="N58" s="754"/>
      <c r="O58" s="754"/>
      <c r="P58" s="754"/>
      <c r="Q58" s="754"/>
      <c r="R58" s="754"/>
      <c r="S58" s="754"/>
      <c r="T58" s="754"/>
      <c r="U58" s="754"/>
      <c r="V58" s="754"/>
      <c r="W58" s="754"/>
      <c r="X58" s="754"/>
      <c r="Y58" s="754"/>
      <c r="Z58" s="754"/>
      <c r="AA58" s="754"/>
      <c r="AB58" s="754"/>
      <c r="AC58" s="754"/>
      <c r="AD58" s="754"/>
      <c r="AE58" s="754"/>
      <c r="AF58" s="754"/>
      <c r="AG58" s="754"/>
      <c r="AH58" s="754"/>
      <c r="AI58" s="754"/>
      <c r="AJ58" s="754"/>
      <c r="AK58" s="754"/>
      <c r="AL58" s="754"/>
      <c r="AM58" s="754"/>
      <c r="AN58" s="138"/>
    </row>
    <row r="59" spans="1:40" ht="21" customHeight="1" x14ac:dyDescent="0.15">
      <c r="C59" s="152"/>
      <c r="D59" s="152"/>
      <c r="E59" s="153"/>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154"/>
      <c r="AI59" s="154"/>
      <c r="AJ59" s="154"/>
      <c r="AK59" s="154"/>
      <c r="AL59" s="154"/>
      <c r="AM59" s="153"/>
      <c r="AN59" s="138"/>
    </row>
    <row r="60" spans="1:40" ht="21" customHeight="1" x14ac:dyDescent="0.15">
      <c r="C60" s="152"/>
      <c r="D60" s="152"/>
      <c r="E60" s="153"/>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154"/>
      <c r="AI60" s="154"/>
      <c r="AJ60" s="154"/>
      <c r="AK60" s="154"/>
      <c r="AL60" s="154"/>
      <c r="AM60" s="153"/>
      <c r="AN60" s="138"/>
    </row>
    <row r="61" spans="1:40" ht="21" customHeight="1" x14ac:dyDescent="0.15">
      <c r="C61" s="152"/>
      <c r="D61" s="152"/>
      <c r="E61" s="153"/>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154"/>
      <c r="AI61" s="154"/>
      <c r="AJ61" s="154"/>
      <c r="AK61" s="154"/>
      <c r="AL61" s="154"/>
      <c r="AM61" s="153"/>
      <c r="AN61" s="138"/>
    </row>
    <row r="62" spans="1:40" ht="21" customHeight="1" x14ac:dyDescent="0.15">
      <c r="C62" s="152"/>
      <c r="D62" s="152"/>
      <c r="E62" s="153"/>
      <c r="F62" s="154"/>
      <c r="G62" s="154"/>
      <c r="H62" s="154"/>
      <c r="I62" s="154"/>
      <c r="J62" s="154"/>
      <c r="K62" s="154"/>
      <c r="L62" s="154"/>
      <c r="M62" s="154"/>
      <c r="N62" s="154"/>
      <c r="O62" s="154"/>
      <c r="P62" s="154"/>
      <c r="Q62" s="154"/>
      <c r="R62" s="154"/>
      <c r="S62" s="154"/>
      <c r="T62" s="154"/>
      <c r="U62" s="154"/>
      <c r="V62" s="154"/>
      <c r="W62" s="154"/>
      <c r="X62" s="154"/>
      <c r="Y62" s="154"/>
      <c r="Z62" s="154"/>
      <c r="AA62" s="154"/>
      <c r="AB62" s="154"/>
      <c r="AC62" s="154"/>
      <c r="AD62" s="154"/>
      <c r="AE62" s="154"/>
      <c r="AF62" s="154"/>
      <c r="AG62" s="154"/>
      <c r="AH62" s="154"/>
      <c r="AI62" s="154"/>
      <c r="AJ62" s="154"/>
      <c r="AK62" s="154"/>
      <c r="AL62" s="154"/>
      <c r="AM62" s="153"/>
      <c r="AN62" s="138"/>
    </row>
    <row r="63" spans="1:40" ht="21" customHeight="1" x14ac:dyDescent="0.15">
      <c r="C63" s="152"/>
      <c r="D63" s="152"/>
      <c r="E63" s="153"/>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3"/>
      <c r="AN63" s="138"/>
    </row>
    <row r="64" spans="1:40" ht="21" customHeight="1" x14ac:dyDescent="0.15">
      <c r="C64" s="152"/>
      <c r="D64" s="152"/>
      <c r="E64" s="153"/>
      <c r="F64" s="154"/>
      <c r="G64" s="154"/>
      <c r="H64" s="154"/>
      <c r="I64" s="154"/>
      <c r="J64" s="154"/>
      <c r="K64" s="154"/>
      <c r="L64" s="154"/>
      <c r="M64" s="154"/>
      <c r="N64" s="154"/>
      <c r="O64" s="154"/>
      <c r="P64" s="154"/>
      <c r="Q64" s="154"/>
      <c r="R64" s="154"/>
      <c r="S64" s="154"/>
      <c r="T64" s="154"/>
      <c r="U64" s="154"/>
      <c r="V64" s="154"/>
      <c r="W64" s="154"/>
      <c r="X64" s="154"/>
      <c r="Y64" s="154"/>
      <c r="Z64" s="154"/>
      <c r="AA64" s="154"/>
      <c r="AB64" s="154"/>
      <c r="AC64" s="154"/>
      <c r="AD64" s="154"/>
      <c r="AE64" s="154"/>
      <c r="AF64" s="154"/>
      <c r="AG64" s="154"/>
      <c r="AH64" s="154"/>
      <c r="AI64" s="154"/>
      <c r="AJ64" s="154"/>
      <c r="AK64" s="154"/>
      <c r="AL64" s="154"/>
      <c r="AM64" s="153"/>
      <c r="AN64" s="138"/>
    </row>
    <row r="65" spans="1:40" ht="21" customHeight="1" x14ac:dyDescent="0.15">
      <c r="C65" s="152"/>
      <c r="D65" s="152"/>
      <c r="E65" s="153"/>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3"/>
      <c r="AN65" s="138"/>
    </row>
    <row r="66" spans="1:40" ht="21" customHeight="1" x14ac:dyDescent="0.15">
      <c r="C66" s="152"/>
      <c r="D66" s="152"/>
      <c r="E66" s="153"/>
      <c r="F66" s="154"/>
      <c r="G66" s="154"/>
      <c r="H66" s="154"/>
      <c r="I66" s="154"/>
      <c r="J66" s="154"/>
      <c r="K66" s="154"/>
      <c r="L66" s="154"/>
      <c r="M66" s="154"/>
      <c r="N66" s="154"/>
      <c r="O66" s="154"/>
      <c r="P66" s="154"/>
      <c r="Q66" s="154"/>
      <c r="R66" s="154"/>
      <c r="S66" s="154"/>
      <c r="T66" s="154"/>
      <c r="U66" s="154"/>
      <c r="V66" s="154"/>
      <c r="W66" s="154"/>
      <c r="X66" s="154"/>
      <c r="Y66" s="154"/>
      <c r="Z66" s="154"/>
      <c r="AA66" s="154"/>
      <c r="AB66" s="154"/>
      <c r="AC66" s="154"/>
      <c r="AD66" s="154"/>
      <c r="AE66" s="154"/>
      <c r="AF66" s="154"/>
      <c r="AG66" s="154"/>
      <c r="AH66" s="154"/>
      <c r="AI66" s="154"/>
      <c r="AJ66" s="154"/>
      <c r="AK66" s="154"/>
      <c r="AL66" s="154"/>
      <c r="AM66" s="153"/>
      <c r="AN66" s="138"/>
    </row>
    <row r="67" spans="1:40" ht="21" customHeight="1" x14ac:dyDescent="0.15">
      <c r="C67" s="152"/>
      <c r="D67" s="152"/>
      <c r="E67" s="153"/>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3"/>
      <c r="AN67" s="138"/>
    </row>
    <row r="68" spans="1:40" ht="21" customHeight="1" x14ac:dyDescent="0.15">
      <c r="C68" s="152"/>
      <c r="D68" s="152"/>
      <c r="E68" s="153"/>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c r="AD68" s="154"/>
      <c r="AE68" s="154"/>
      <c r="AF68" s="154"/>
      <c r="AG68" s="154"/>
      <c r="AH68" s="154"/>
      <c r="AI68" s="154"/>
      <c r="AJ68" s="154"/>
      <c r="AK68" s="154"/>
      <c r="AL68" s="154"/>
      <c r="AM68" s="153"/>
      <c r="AN68" s="138"/>
    </row>
    <row r="69" spans="1:40" ht="21" customHeight="1" x14ac:dyDescent="0.15">
      <c r="C69" s="152"/>
      <c r="D69" s="152"/>
      <c r="E69" s="153"/>
      <c r="F69" s="154"/>
      <c r="G69" s="154"/>
      <c r="H69" s="154"/>
      <c r="I69" s="154"/>
      <c r="J69" s="154"/>
      <c r="K69" s="154"/>
      <c r="L69" s="154"/>
      <c r="M69" s="154"/>
      <c r="N69" s="154"/>
      <c r="O69" s="154"/>
      <c r="P69" s="154"/>
      <c r="Q69" s="154"/>
      <c r="R69" s="154"/>
      <c r="S69" s="154"/>
      <c r="T69" s="154"/>
      <c r="U69" s="154"/>
      <c r="V69" s="154"/>
      <c r="W69" s="154"/>
      <c r="X69" s="154"/>
      <c r="Y69" s="154"/>
      <c r="Z69" s="154"/>
      <c r="AA69" s="154"/>
      <c r="AB69" s="154"/>
      <c r="AC69" s="154"/>
      <c r="AD69" s="154"/>
      <c r="AE69" s="154"/>
      <c r="AF69" s="154"/>
      <c r="AG69" s="154"/>
      <c r="AH69" s="154"/>
      <c r="AI69" s="154"/>
      <c r="AJ69" s="154"/>
      <c r="AK69" s="154"/>
      <c r="AL69" s="154"/>
      <c r="AM69" s="153"/>
      <c r="AN69" s="138"/>
    </row>
    <row r="70" spans="1:40" ht="21" customHeight="1" x14ac:dyDescent="0.15">
      <c r="C70" s="152"/>
      <c r="D70" s="152"/>
      <c r="E70" s="153"/>
      <c r="F70" s="154"/>
      <c r="G70" s="154"/>
      <c r="H70" s="154"/>
      <c r="I70" s="154"/>
      <c r="J70" s="154"/>
      <c r="K70" s="154"/>
      <c r="L70" s="154"/>
      <c r="M70" s="154"/>
      <c r="N70" s="154"/>
      <c r="O70" s="154"/>
      <c r="P70" s="154"/>
      <c r="Q70" s="154"/>
      <c r="R70" s="154"/>
      <c r="S70" s="154"/>
      <c r="T70" s="154"/>
      <c r="U70" s="154"/>
      <c r="V70" s="154"/>
      <c r="W70" s="154"/>
      <c r="X70" s="154"/>
      <c r="Y70" s="154"/>
      <c r="Z70" s="154"/>
      <c r="AA70" s="154"/>
      <c r="AB70" s="154"/>
      <c r="AC70" s="154"/>
      <c r="AD70" s="154"/>
      <c r="AE70" s="154"/>
      <c r="AF70" s="154"/>
      <c r="AG70" s="154"/>
      <c r="AH70" s="154"/>
      <c r="AI70" s="154"/>
      <c r="AJ70" s="154"/>
      <c r="AK70" s="154"/>
      <c r="AL70" s="154"/>
      <c r="AM70" s="153"/>
      <c r="AN70" s="138"/>
    </row>
    <row r="71" spans="1:40" ht="21" customHeight="1" x14ac:dyDescent="0.15">
      <c r="C71" s="152"/>
      <c r="D71" s="152"/>
      <c r="E71" s="153"/>
      <c r="F71" s="154"/>
      <c r="G71" s="154"/>
      <c r="H71" s="154"/>
      <c r="I71" s="154"/>
      <c r="J71" s="154"/>
      <c r="K71" s="154"/>
      <c r="L71" s="154"/>
      <c r="M71" s="154"/>
      <c r="N71" s="154"/>
      <c r="O71" s="154"/>
      <c r="P71" s="154"/>
      <c r="Q71" s="154"/>
      <c r="R71" s="154"/>
      <c r="S71" s="154"/>
      <c r="T71" s="154"/>
      <c r="U71" s="154"/>
      <c r="V71" s="154"/>
      <c r="W71" s="154"/>
      <c r="X71" s="154"/>
      <c r="Y71" s="154"/>
      <c r="Z71" s="154"/>
      <c r="AA71" s="154"/>
      <c r="AB71" s="154"/>
      <c r="AC71" s="154"/>
      <c r="AD71" s="154"/>
      <c r="AE71" s="154"/>
      <c r="AF71" s="154"/>
      <c r="AG71" s="154"/>
      <c r="AH71" s="154"/>
      <c r="AI71" s="154"/>
      <c r="AJ71" s="154"/>
      <c r="AK71" s="154"/>
      <c r="AL71" s="154"/>
      <c r="AM71" s="153"/>
      <c r="AN71" s="138"/>
    </row>
    <row r="72" spans="1:40" ht="21" customHeight="1" x14ac:dyDescent="0.15">
      <c r="C72" s="152"/>
      <c r="D72" s="152"/>
      <c r="E72" s="153"/>
      <c r="F72" s="154"/>
      <c r="G72" s="154"/>
      <c r="H72" s="154"/>
      <c r="I72" s="154"/>
      <c r="J72" s="154"/>
      <c r="K72" s="154"/>
      <c r="L72" s="154"/>
      <c r="M72" s="154"/>
      <c r="N72" s="154"/>
      <c r="O72" s="154"/>
      <c r="P72" s="154"/>
      <c r="Q72" s="154"/>
      <c r="R72" s="154"/>
      <c r="S72" s="154"/>
      <c r="T72" s="154"/>
      <c r="U72" s="154"/>
      <c r="V72" s="154"/>
      <c r="W72" s="154"/>
      <c r="X72" s="154"/>
      <c r="Y72" s="154"/>
      <c r="Z72" s="154"/>
      <c r="AA72" s="154"/>
      <c r="AB72" s="154"/>
      <c r="AC72" s="154"/>
      <c r="AD72" s="154"/>
      <c r="AE72" s="154"/>
      <c r="AF72" s="154"/>
      <c r="AG72" s="154"/>
      <c r="AH72" s="154"/>
      <c r="AI72" s="154"/>
      <c r="AJ72" s="154"/>
      <c r="AK72" s="154"/>
      <c r="AL72" s="154"/>
      <c r="AM72" s="153"/>
      <c r="AN72" s="138"/>
    </row>
    <row r="73" spans="1:40" ht="21" customHeight="1" x14ac:dyDescent="0.15">
      <c r="C73" s="152"/>
      <c r="D73" s="152"/>
      <c r="E73" s="153"/>
      <c r="F73" s="154"/>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3"/>
      <c r="AN73" s="138"/>
    </row>
    <row r="74" spans="1:40" ht="21" customHeight="1" x14ac:dyDescent="0.15">
      <c r="C74" s="152"/>
      <c r="D74" s="152"/>
      <c r="E74" s="153"/>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3"/>
      <c r="AN74" s="138"/>
    </row>
    <row r="75" spans="1:40" ht="21" customHeight="1" x14ac:dyDescent="0.15">
      <c r="C75" s="152"/>
      <c r="D75" s="152"/>
      <c r="E75" s="153"/>
      <c r="F75" s="154"/>
      <c r="G75" s="154"/>
      <c r="H75" s="154"/>
      <c r="I75" s="154"/>
      <c r="J75" s="154"/>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4"/>
      <c r="AH75" s="154"/>
      <c r="AI75" s="154"/>
      <c r="AJ75" s="154"/>
      <c r="AK75" s="154"/>
      <c r="AL75" s="154"/>
      <c r="AM75" s="153"/>
      <c r="AN75" s="138"/>
    </row>
    <row r="76" spans="1:40" ht="21" customHeight="1" x14ac:dyDescent="0.15">
      <c r="C76" s="152"/>
      <c r="D76" s="152"/>
      <c r="E76" s="153"/>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3"/>
      <c r="AN76" s="138"/>
    </row>
    <row r="77" spans="1:40" ht="21" customHeight="1" x14ac:dyDescent="0.15">
      <c r="C77" s="152"/>
      <c r="D77" s="152"/>
      <c r="E77" s="153"/>
      <c r="F77" s="154"/>
      <c r="G77" s="154"/>
      <c r="H77" s="154"/>
      <c r="I77" s="154"/>
      <c r="J77" s="154"/>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54"/>
      <c r="AH77" s="154"/>
      <c r="AI77" s="154"/>
      <c r="AJ77" s="154"/>
      <c r="AK77" s="154"/>
      <c r="AL77" s="154"/>
      <c r="AM77" s="153"/>
      <c r="AN77" s="138"/>
    </row>
    <row r="78" spans="1:40" ht="21" customHeight="1" x14ac:dyDescent="0.15">
      <c r="A78" s="176"/>
      <c r="C78" s="152"/>
      <c r="D78" s="152"/>
      <c r="E78" s="153"/>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4"/>
      <c r="AH78" s="154"/>
      <c r="AI78" s="154"/>
      <c r="AJ78" s="154"/>
      <c r="AK78" s="154"/>
      <c r="AL78" s="154"/>
      <c r="AM78" s="153"/>
      <c r="AN78" s="138"/>
    </row>
    <row r="79" spans="1:40" ht="13.5" x14ac:dyDescent="0.15">
      <c r="C79" s="155"/>
      <c r="D79" s="155"/>
      <c r="E79" s="139"/>
      <c r="F79" s="139"/>
      <c r="G79" s="139"/>
      <c r="H79" s="139"/>
      <c r="I79" s="139"/>
      <c r="J79" s="139"/>
      <c r="K79" s="139"/>
      <c r="L79" s="139"/>
      <c r="M79" s="139"/>
      <c r="N79" s="139"/>
      <c r="O79" s="139"/>
      <c r="P79" s="139"/>
      <c r="Q79" s="139"/>
      <c r="R79" s="139"/>
      <c r="S79" s="139"/>
      <c r="T79" s="139"/>
      <c r="U79" s="139"/>
      <c r="V79" s="139"/>
      <c r="W79" s="139"/>
      <c r="X79" s="139"/>
      <c r="Y79" s="139"/>
      <c r="Z79" s="139"/>
      <c r="AA79" s="139"/>
      <c r="AB79" s="139"/>
      <c r="AC79" s="139"/>
      <c r="AD79" s="139"/>
      <c r="AE79" s="139"/>
      <c r="AF79" s="139"/>
      <c r="AG79" s="139"/>
      <c r="AH79" s="139"/>
      <c r="AI79" s="139"/>
      <c r="AJ79" s="139"/>
      <c r="AK79" s="139"/>
      <c r="AL79" s="139"/>
      <c r="AM79" s="139"/>
      <c r="AN79" s="138"/>
    </row>
    <row r="80" spans="1:40" ht="13.5" x14ac:dyDescent="0.15">
      <c r="C80" s="155"/>
      <c r="D80" s="155"/>
      <c r="E80" s="138"/>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38"/>
      <c r="AI80" s="138"/>
      <c r="AJ80" s="138"/>
      <c r="AK80" s="138"/>
      <c r="AL80" s="138"/>
      <c r="AM80" s="138"/>
      <c r="AN80" s="138"/>
    </row>
    <row r="81" spans="1:40" ht="21" customHeight="1" x14ac:dyDescent="0.15">
      <c r="A81" s="180" t="str">
        <f>IF(発注者入力シート!$H$16="","",IF(事前入力シート!$I$4="特定共同企業体",IF(COUNTIF(A84:A121,"未入力")&gt;=1,"未入力あり",""),"使用しない"))</f>
        <v>使用しない</v>
      </c>
      <c r="C81" s="140" t="str">
        <f>IF(事前入力シート!T86&lt;&gt;"","※提出不要","")</f>
        <v/>
      </c>
      <c r="AN81" s="135" t="s">
        <v>81</v>
      </c>
    </row>
    <row r="82" spans="1:40" ht="21" customHeight="1" x14ac:dyDescent="0.15">
      <c r="C82" s="703" t="s">
        <v>88</v>
      </c>
      <c r="D82" s="703"/>
      <c r="E82" s="703"/>
      <c r="F82" s="703"/>
      <c r="G82" s="703"/>
      <c r="H82" s="703"/>
      <c r="I82" s="703"/>
      <c r="J82" s="703"/>
      <c r="K82" s="703"/>
      <c r="L82" s="703"/>
      <c r="M82" s="703"/>
      <c r="N82" s="703"/>
      <c r="O82" s="703"/>
      <c r="P82" s="703"/>
      <c r="Q82" s="703"/>
      <c r="R82" s="703"/>
      <c r="S82" s="703"/>
      <c r="T82" s="703"/>
      <c r="U82" s="703"/>
      <c r="V82" s="703"/>
      <c r="W82" s="703"/>
      <c r="X82" s="703"/>
      <c r="Y82" s="703"/>
      <c r="Z82" s="703"/>
      <c r="AA82" s="703"/>
      <c r="AB82" s="703"/>
      <c r="AC82" s="703"/>
      <c r="AD82" s="703"/>
      <c r="AE82" s="703"/>
      <c r="AF82" s="703"/>
      <c r="AG82" s="703"/>
      <c r="AH82" s="703"/>
      <c r="AI82" s="703"/>
      <c r="AJ82" s="703"/>
      <c r="AK82" s="703"/>
      <c r="AL82" s="703"/>
      <c r="AM82" s="703"/>
    </row>
    <row r="83" spans="1:40" ht="21" customHeight="1" x14ac:dyDescent="0.15">
      <c r="C83" s="136"/>
      <c r="D83" s="136"/>
      <c r="E83" s="136"/>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row>
    <row r="84" spans="1:40" s="132" customFormat="1" ht="21" customHeight="1" x14ac:dyDescent="0.15">
      <c r="A84" s="58" t="str">
        <f>IF(事前入力シート!$I$4="特定共同企業体",IF(AE84&lt;&gt;"","○","未入力"),"不要")</f>
        <v>不要</v>
      </c>
      <c r="AC84" s="300"/>
      <c r="AD84" s="171" t="s">
        <v>211</v>
      </c>
      <c r="AE84" s="666" t="s">
        <v>212</v>
      </c>
      <c r="AF84" s="666"/>
      <c r="AG84" s="666"/>
      <c r="AH84" s="666"/>
      <c r="AI84" s="666"/>
      <c r="AJ84" s="666"/>
      <c r="AK84" s="666"/>
      <c r="AL84" s="666"/>
      <c r="AM84" s="666"/>
    </row>
    <row r="85" spans="1:40" ht="21" customHeight="1" x14ac:dyDescent="0.15">
      <c r="A85" s="58" t="str">
        <f>IF(事前入力シート!$I$4="特定共同企業体","","不要")</f>
        <v>不要</v>
      </c>
      <c r="C85" s="755" t="s">
        <v>90</v>
      </c>
      <c r="D85" s="755"/>
      <c r="E85" s="755"/>
      <c r="F85" s="755"/>
      <c r="G85" s="755"/>
      <c r="H85" s="755"/>
      <c r="I85" s="755"/>
      <c r="J85" s="755"/>
      <c r="K85" s="755"/>
      <c r="L85" s="755"/>
      <c r="M85" s="756"/>
      <c r="N85" s="141"/>
      <c r="O85" s="142"/>
      <c r="P85" s="142"/>
      <c r="Q85" s="142"/>
      <c r="R85" s="142"/>
      <c r="S85" s="142"/>
      <c r="T85" s="142"/>
      <c r="U85" s="142"/>
      <c r="V85" s="142"/>
      <c r="W85" s="142"/>
      <c r="X85" s="142"/>
      <c r="Y85" s="142"/>
      <c r="Z85" s="142"/>
      <c r="AA85" s="142"/>
      <c r="AB85" s="142"/>
      <c r="AC85" s="142"/>
      <c r="AD85" s="142"/>
      <c r="AE85" s="142"/>
      <c r="AF85" s="142"/>
      <c r="AG85" s="142"/>
      <c r="AH85" s="142"/>
      <c r="AI85" s="142"/>
      <c r="AJ85" s="142"/>
      <c r="AK85" s="142"/>
      <c r="AL85" s="142"/>
      <c r="AM85" s="143"/>
    </row>
    <row r="86" spans="1:40" ht="21" customHeight="1" x14ac:dyDescent="0.15">
      <c r="A86" s="58" t="str">
        <f>IF(事前入力シート!$I$4="特定共同企業体","","不要")</f>
        <v>不要</v>
      </c>
      <c r="C86" s="755"/>
      <c r="D86" s="755"/>
      <c r="E86" s="755"/>
      <c r="F86" s="755"/>
      <c r="G86" s="755"/>
      <c r="H86" s="755"/>
      <c r="I86" s="755"/>
      <c r="J86" s="755"/>
      <c r="K86" s="755"/>
      <c r="L86" s="755"/>
      <c r="M86" s="756"/>
      <c r="N86" s="144"/>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6"/>
    </row>
    <row r="87" spans="1:40" ht="21" customHeight="1" x14ac:dyDescent="0.15">
      <c r="A87" s="58" t="str">
        <f>IF(事前入力シート!$I$4="特定共同企業体","","不要")</f>
        <v>不要</v>
      </c>
      <c r="C87" s="755"/>
      <c r="D87" s="755"/>
      <c r="E87" s="755"/>
      <c r="F87" s="755"/>
      <c r="G87" s="755"/>
      <c r="H87" s="755"/>
      <c r="I87" s="755"/>
      <c r="J87" s="755"/>
      <c r="K87" s="755"/>
      <c r="L87" s="755"/>
      <c r="M87" s="756"/>
      <c r="N87" s="757" t="s">
        <v>208</v>
      </c>
      <c r="O87" s="758"/>
      <c r="P87" s="758"/>
      <c r="Q87" s="758"/>
      <c r="R87" s="758"/>
      <c r="S87" s="758"/>
      <c r="T87" s="758"/>
      <c r="U87" s="758"/>
      <c r="V87" s="758"/>
      <c r="W87" s="758"/>
      <c r="X87" s="758"/>
      <c r="Y87" s="758"/>
      <c r="Z87" s="758"/>
      <c r="AA87" s="758"/>
      <c r="AB87" s="758"/>
      <c r="AC87" s="758"/>
      <c r="AD87" s="758"/>
      <c r="AE87" s="758"/>
      <c r="AF87" s="758"/>
      <c r="AG87" s="758"/>
      <c r="AH87" s="758"/>
      <c r="AI87" s="758"/>
      <c r="AJ87" s="758"/>
      <c r="AK87" s="758"/>
      <c r="AL87" s="758"/>
      <c r="AM87" s="759"/>
    </row>
    <row r="88" spans="1:40" ht="21" customHeight="1" x14ac:dyDescent="0.15">
      <c r="A88" s="58" t="str">
        <f>IF(事前入力シート!$I$4="特定共同企業体","","不要")</f>
        <v>不要</v>
      </c>
      <c r="C88" s="755"/>
      <c r="D88" s="755"/>
      <c r="E88" s="755"/>
      <c r="F88" s="755"/>
      <c r="G88" s="755"/>
      <c r="H88" s="755"/>
      <c r="I88" s="755"/>
      <c r="J88" s="755"/>
      <c r="K88" s="755"/>
      <c r="L88" s="755"/>
      <c r="M88" s="756"/>
      <c r="N88" s="757"/>
      <c r="O88" s="758"/>
      <c r="P88" s="758"/>
      <c r="Q88" s="758"/>
      <c r="R88" s="758"/>
      <c r="S88" s="758"/>
      <c r="T88" s="758"/>
      <c r="U88" s="758"/>
      <c r="V88" s="758"/>
      <c r="W88" s="758"/>
      <c r="X88" s="758"/>
      <c r="Y88" s="758"/>
      <c r="Z88" s="758"/>
      <c r="AA88" s="758"/>
      <c r="AB88" s="758"/>
      <c r="AC88" s="758"/>
      <c r="AD88" s="758"/>
      <c r="AE88" s="758"/>
      <c r="AF88" s="758"/>
      <c r="AG88" s="758"/>
      <c r="AH88" s="758"/>
      <c r="AI88" s="758"/>
      <c r="AJ88" s="758"/>
      <c r="AK88" s="758"/>
      <c r="AL88" s="758"/>
      <c r="AM88" s="759"/>
    </row>
    <row r="89" spans="1:40" ht="21" customHeight="1" x14ac:dyDescent="0.15">
      <c r="A89" s="58" t="str">
        <f>IF(事前入力シート!$I$4="特定共同企業体","","不要")</f>
        <v>不要</v>
      </c>
      <c r="C89" s="755"/>
      <c r="D89" s="755"/>
      <c r="E89" s="755"/>
      <c r="F89" s="755"/>
      <c r="G89" s="755"/>
      <c r="H89" s="755"/>
      <c r="I89" s="755"/>
      <c r="J89" s="755"/>
      <c r="K89" s="755"/>
      <c r="L89" s="755"/>
      <c r="M89" s="756"/>
      <c r="N89" s="144"/>
      <c r="O89" s="145"/>
      <c r="P89" s="145"/>
      <c r="Q89" s="145"/>
      <c r="R89" s="145"/>
      <c r="S89" s="145"/>
      <c r="T89" s="145"/>
      <c r="U89" s="145"/>
      <c r="V89" s="145"/>
      <c r="W89" s="145"/>
      <c r="X89" s="145"/>
      <c r="Y89" s="145"/>
      <c r="Z89" s="145"/>
      <c r="AA89" s="145"/>
      <c r="AB89" s="145"/>
      <c r="AC89" s="145"/>
      <c r="AD89" s="145"/>
      <c r="AE89" s="145"/>
      <c r="AF89" s="145"/>
      <c r="AG89" s="145"/>
      <c r="AH89" s="145"/>
      <c r="AI89" s="145"/>
      <c r="AJ89" s="145"/>
      <c r="AK89" s="145"/>
      <c r="AL89" s="145"/>
      <c r="AM89" s="146"/>
    </row>
    <row r="90" spans="1:40" ht="21" customHeight="1" x14ac:dyDescent="0.15">
      <c r="A90" s="58" t="str">
        <f>IF(事前入力シート!$I$4="特定共同企業体",IF(AB90&lt;&gt;"","○","未入力"),"不要")</f>
        <v>不要</v>
      </c>
      <c r="C90" s="755"/>
      <c r="D90" s="755"/>
      <c r="E90" s="755"/>
      <c r="F90" s="755"/>
      <c r="G90" s="755"/>
      <c r="H90" s="755"/>
      <c r="I90" s="755"/>
      <c r="J90" s="755"/>
      <c r="K90" s="755"/>
      <c r="L90" s="755"/>
      <c r="M90" s="756"/>
      <c r="N90" s="764" t="s">
        <v>209</v>
      </c>
      <c r="O90" s="765"/>
      <c r="P90" s="765"/>
      <c r="Q90" s="765"/>
      <c r="R90" s="765"/>
      <c r="S90" s="765"/>
      <c r="T90" s="765"/>
      <c r="U90" s="765"/>
      <c r="V90" s="765"/>
      <c r="W90" s="765"/>
      <c r="X90" s="765"/>
      <c r="Y90" s="765" t="s">
        <v>37</v>
      </c>
      <c r="Z90" s="765"/>
      <c r="AA90" s="765"/>
      <c r="AB90" s="760"/>
      <c r="AC90" s="761"/>
      <c r="AD90" s="761"/>
      <c r="AE90" s="761"/>
      <c r="AF90" s="761"/>
      <c r="AG90" s="762" t="s">
        <v>206</v>
      </c>
      <c r="AH90" s="762"/>
      <c r="AI90" s="762"/>
      <c r="AJ90" s="762"/>
      <c r="AK90" s="762"/>
      <c r="AL90" s="762"/>
      <c r="AM90" s="763"/>
    </row>
    <row r="91" spans="1:40" ht="21" customHeight="1" x14ac:dyDescent="0.15">
      <c r="A91" s="58" t="str">
        <f>IF(事前入力シート!$I$4="特定共同企業体","","不要")</f>
        <v>不要</v>
      </c>
      <c r="C91" s="755"/>
      <c r="D91" s="755"/>
      <c r="E91" s="755"/>
      <c r="F91" s="755"/>
      <c r="G91" s="755"/>
      <c r="H91" s="755"/>
      <c r="I91" s="755"/>
      <c r="J91" s="755"/>
      <c r="K91" s="755"/>
      <c r="L91" s="755"/>
      <c r="M91" s="756"/>
      <c r="N91" s="764"/>
      <c r="O91" s="765"/>
      <c r="P91" s="765"/>
      <c r="Q91" s="765"/>
      <c r="R91" s="765"/>
      <c r="S91" s="765"/>
      <c r="T91" s="765"/>
      <c r="U91" s="765"/>
      <c r="V91" s="765"/>
      <c r="W91" s="765"/>
      <c r="X91" s="765"/>
      <c r="Y91" s="765"/>
      <c r="Z91" s="765"/>
      <c r="AA91" s="765"/>
      <c r="AB91" s="761"/>
      <c r="AC91" s="761"/>
      <c r="AD91" s="761"/>
      <c r="AE91" s="761"/>
      <c r="AF91" s="761"/>
      <c r="AG91" s="762"/>
      <c r="AH91" s="762"/>
      <c r="AI91" s="762"/>
      <c r="AJ91" s="762"/>
      <c r="AK91" s="762"/>
      <c r="AL91" s="762"/>
      <c r="AM91" s="763"/>
    </row>
    <row r="92" spans="1:40" ht="21" customHeight="1" x14ac:dyDescent="0.15">
      <c r="A92" s="58" t="str">
        <f>IF(事前入力シート!$I$4="特定共同企業体","","不要")</f>
        <v>不要</v>
      </c>
      <c r="C92" s="755"/>
      <c r="D92" s="755"/>
      <c r="E92" s="755"/>
      <c r="F92" s="755"/>
      <c r="G92" s="755"/>
      <c r="H92" s="755"/>
      <c r="I92" s="755"/>
      <c r="J92" s="755"/>
      <c r="K92" s="755"/>
      <c r="L92" s="755"/>
      <c r="M92" s="756"/>
      <c r="N92" s="148"/>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80"/>
    </row>
    <row r="93" spans="1:40" ht="21" customHeight="1" x14ac:dyDescent="0.15">
      <c r="A93" s="58" t="str">
        <f>IF(事前入力シート!$I$4="特定共同企業体",IF(AB93&lt;&gt;"","○","未入力"),"不要")</f>
        <v>不要</v>
      </c>
      <c r="C93" s="755"/>
      <c r="D93" s="755"/>
      <c r="E93" s="755"/>
      <c r="F93" s="755"/>
      <c r="G93" s="755"/>
      <c r="H93" s="755"/>
      <c r="I93" s="755"/>
      <c r="J93" s="755"/>
      <c r="K93" s="755"/>
      <c r="L93" s="755"/>
      <c r="M93" s="756"/>
      <c r="N93" s="764" t="s">
        <v>210</v>
      </c>
      <c r="O93" s="765"/>
      <c r="P93" s="765"/>
      <c r="Q93" s="765"/>
      <c r="R93" s="765"/>
      <c r="S93" s="765"/>
      <c r="T93" s="765"/>
      <c r="U93" s="765"/>
      <c r="V93" s="765"/>
      <c r="W93" s="765"/>
      <c r="X93" s="765"/>
      <c r="Y93" s="766"/>
      <c r="Z93" s="766"/>
      <c r="AA93" s="766"/>
      <c r="AB93" s="760"/>
      <c r="AC93" s="761"/>
      <c r="AD93" s="761"/>
      <c r="AE93" s="761"/>
      <c r="AF93" s="761"/>
      <c r="AG93" s="762" t="s">
        <v>207</v>
      </c>
      <c r="AH93" s="762"/>
      <c r="AI93" s="762"/>
      <c r="AJ93" s="762"/>
      <c r="AK93" s="762"/>
      <c r="AL93" s="762"/>
      <c r="AM93" s="763"/>
    </row>
    <row r="94" spans="1:40" ht="21" customHeight="1" x14ac:dyDescent="0.15">
      <c r="A94" s="58" t="str">
        <f>IF(事前入力シート!$I$4="特定共同企業体","","不要")</f>
        <v>不要</v>
      </c>
      <c r="C94" s="755"/>
      <c r="D94" s="755"/>
      <c r="E94" s="755"/>
      <c r="F94" s="755"/>
      <c r="G94" s="755"/>
      <c r="H94" s="755"/>
      <c r="I94" s="755"/>
      <c r="J94" s="755"/>
      <c r="K94" s="755"/>
      <c r="L94" s="755"/>
      <c r="M94" s="756"/>
      <c r="N94" s="764"/>
      <c r="O94" s="765"/>
      <c r="P94" s="765"/>
      <c r="Q94" s="765"/>
      <c r="R94" s="765"/>
      <c r="S94" s="765"/>
      <c r="T94" s="765"/>
      <c r="U94" s="765"/>
      <c r="V94" s="765"/>
      <c r="W94" s="765"/>
      <c r="X94" s="765"/>
      <c r="Y94" s="766"/>
      <c r="Z94" s="766"/>
      <c r="AA94" s="766"/>
      <c r="AB94" s="761"/>
      <c r="AC94" s="761"/>
      <c r="AD94" s="761"/>
      <c r="AE94" s="761"/>
      <c r="AF94" s="761"/>
      <c r="AG94" s="762"/>
      <c r="AH94" s="762"/>
      <c r="AI94" s="762"/>
      <c r="AJ94" s="762"/>
      <c r="AK94" s="762"/>
      <c r="AL94" s="762"/>
      <c r="AM94" s="763"/>
    </row>
    <row r="95" spans="1:40" ht="21" customHeight="1" x14ac:dyDescent="0.15">
      <c r="A95" s="58" t="str">
        <f>IF(事前入力シート!$I$4="特定共同企業体","","不要")</f>
        <v>不要</v>
      </c>
      <c r="C95" s="755"/>
      <c r="D95" s="755"/>
      <c r="E95" s="755"/>
      <c r="F95" s="755"/>
      <c r="G95" s="755"/>
      <c r="H95" s="755"/>
      <c r="I95" s="755"/>
      <c r="J95" s="755"/>
      <c r="K95" s="755"/>
      <c r="L95" s="755"/>
      <c r="M95" s="756"/>
      <c r="N95" s="144"/>
      <c r="O95" s="145"/>
      <c r="P95" s="145"/>
      <c r="Q95" s="145"/>
      <c r="R95" s="145"/>
      <c r="S95" s="145"/>
      <c r="T95" s="145"/>
      <c r="U95" s="145"/>
      <c r="V95" s="145"/>
      <c r="W95" s="145"/>
      <c r="X95" s="145"/>
      <c r="Y95" s="145"/>
      <c r="Z95" s="145"/>
      <c r="AA95" s="145"/>
      <c r="AB95" s="145"/>
      <c r="AC95" s="145"/>
      <c r="AD95" s="145"/>
      <c r="AE95" s="145"/>
      <c r="AF95" s="145"/>
      <c r="AG95" s="145"/>
      <c r="AH95" s="145"/>
      <c r="AI95" s="145"/>
      <c r="AJ95" s="145"/>
      <c r="AK95" s="145"/>
      <c r="AL95" s="145"/>
      <c r="AM95" s="146"/>
    </row>
    <row r="96" spans="1:40" ht="21" customHeight="1" x14ac:dyDescent="0.15">
      <c r="A96" s="58" t="str">
        <f>IF(事前入力シート!$I$4="特定共同企業体","","不要")</f>
        <v>不要</v>
      </c>
      <c r="C96" s="755"/>
      <c r="D96" s="755"/>
      <c r="E96" s="755"/>
      <c r="F96" s="755"/>
      <c r="G96" s="755"/>
      <c r="H96" s="755"/>
      <c r="I96" s="755"/>
      <c r="J96" s="755"/>
      <c r="K96" s="755"/>
      <c r="L96" s="755"/>
      <c r="M96" s="756"/>
      <c r="N96" s="149"/>
      <c r="O96" s="150"/>
      <c r="P96" s="150"/>
      <c r="Q96" s="150"/>
      <c r="R96" s="150"/>
      <c r="S96" s="150"/>
      <c r="T96" s="150"/>
      <c r="U96" s="150"/>
      <c r="V96" s="150"/>
      <c r="W96" s="150"/>
      <c r="X96" s="150"/>
      <c r="Y96" s="150"/>
      <c r="Z96" s="150"/>
      <c r="AA96" s="150"/>
      <c r="AB96" s="150"/>
      <c r="AC96" s="150"/>
      <c r="AD96" s="150"/>
      <c r="AE96" s="150"/>
      <c r="AF96" s="150"/>
      <c r="AG96" s="150"/>
      <c r="AH96" s="150"/>
      <c r="AI96" s="150"/>
      <c r="AJ96" s="150"/>
      <c r="AK96" s="150"/>
      <c r="AL96" s="150"/>
      <c r="AM96" s="151"/>
    </row>
    <row r="97" spans="3:40" ht="6" customHeight="1" x14ac:dyDescent="0.15">
      <c r="C97" s="137"/>
      <c r="D97" s="137"/>
      <c r="E97" s="137"/>
      <c r="F97" s="137"/>
      <c r="G97" s="137"/>
      <c r="H97" s="137"/>
      <c r="I97" s="137"/>
      <c r="J97" s="137"/>
      <c r="K97" s="137"/>
      <c r="L97" s="137"/>
      <c r="M97" s="137"/>
      <c r="N97" s="137"/>
      <c r="O97" s="137"/>
      <c r="P97" s="137"/>
      <c r="Q97" s="137"/>
      <c r="R97" s="137"/>
      <c r="S97" s="137"/>
      <c r="T97" s="137"/>
      <c r="U97" s="137"/>
      <c r="V97" s="137"/>
      <c r="W97" s="137"/>
      <c r="X97" s="137"/>
      <c r="Y97" s="137"/>
      <c r="Z97" s="137"/>
      <c r="AA97" s="137"/>
      <c r="AB97" s="137"/>
      <c r="AC97" s="137"/>
      <c r="AD97" s="137"/>
      <c r="AE97" s="137"/>
      <c r="AF97" s="137"/>
      <c r="AG97" s="137"/>
      <c r="AH97" s="137"/>
      <c r="AI97" s="137"/>
      <c r="AJ97" s="137"/>
      <c r="AK97" s="137"/>
      <c r="AL97" s="137"/>
      <c r="AM97" s="137"/>
    </row>
    <row r="98" spans="3:40" ht="17.25" customHeight="1" x14ac:dyDescent="0.15">
      <c r="C98" s="753" t="s">
        <v>168</v>
      </c>
      <c r="D98" s="753"/>
      <c r="E98" s="754" t="s">
        <v>89</v>
      </c>
      <c r="F98" s="754"/>
      <c r="G98" s="754"/>
      <c r="H98" s="754"/>
      <c r="I98" s="754"/>
      <c r="J98" s="754"/>
      <c r="K98" s="754"/>
      <c r="L98" s="754"/>
      <c r="M98" s="754"/>
      <c r="N98" s="754"/>
      <c r="O98" s="754"/>
      <c r="P98" s="754"/>
      <c r="Q98" s="754"/>
      <c r="R98" s="754"/>
      <c r="S98" s="754"/>
      <c r="T98" s="754"/>
      <c r="U98" s="754"/>
      <c r="V98" s="754"/>
      <c r="W98" s="754"/>
      <c r="X98" s="754"/>
      <c r="Y98" s="754"/>
      <c r="Z98" s="754"/>
      <c r="AA98" s="754"/>
      <c r="AB98" s="754"/>
      <c r="AC98" s="754"/>
      <c r="AD98" s="754"/>
      <c r="AE98" s="754"/>
      <c r="AF98" s="754"/>
      <c r="AG98" s="754"/>
      <c r="AH98" s="754"/>
      <c r="AI98" s="754"/>
      <c r="AJ98" s="754"/>
      <c r="AK98" s="754"/>
      <c r="AL98" s="754"/>
      <c r="AM98" s="754"/>
      <c r="AN98" s="138"/>
    </row>
    <row r="99" spans="3:40" ht="21" customHeight="1" x14ac:dyDescent="0.15">
      <c r="C99" s="152"/>
      <c r="D99" s="152"/>
      <c r="E99" s="153"/>
      <c r="F99" s="154"/>
      <c r="G99" s="154"/>
      <c r="H99" s="154"/>
      <c r="I99" s="154"/>
      <c r="J99" s="154"/>
      <c r="K99" s="154"/>
      <c r="L99" s="154"/>
      <c r="M99" s="154"/>
      <c r="N99" s="154"/>
      <c r="O99" s="154"/>
      <c r="P99" s="154"/>
      <c r="Q99" s="154"/>
      <c r="R99" s="154"/>
      <c r="S99" s="154"/>
      <c r="T99" s="154"/>
      <c r="U99" s="154"/>
      <c r="V99" s="154"/>
      <c r="W99" s="154"/>
      <c r="X99" s="154"/>
      <c r="Y99" s="154"/>
      <c r="Z99" s="154"/>
      <c r="AA99" s="154"/>
      <c r="AB99" s="154"/>
      <c r="AC99" s="154"/>
      <c r="AD99" s="154"/>
      <c r="AE99" s="154"/>
      <c r="AF99" s="154"/>
      <c r="AG99" s="154"/>
      <c r="AH99" s="154"/>
      <c r="AI99" s="154"/>
      <c r="AJ99" s="154"/>
      <c r="AK99" s="154"/>
      <c r="AL99" s="154"/>
      <c r="AM99" s="153"/>
      <c r="AN99" s="138"/>
    </row>
    <row r="100" spans="3:40" ht="21" customHeight="1" x14ac:dyDescent="0.15">
      <c r="C100" s="152"/>
      <c r="D100" s="152"/>
      <c r="E100" s="153"/>
      <c r="F100" s="154"/>
      <c r="G100" s="154"/>
      <c r="H100" s="154"/>
      <c r="I100" s="154"/>
      <c r="J100" s="154"/>
      <c r="K100" s="154"/>
      <c r="L100" s="154"/>
      <c r="M100" s="154"/>
      <c r="N100" s="154"/>
      <c r="O100" s="154"/>
      <c r="P100" s="154"/>
      <c r="Q100" s="154"/>
      <c r="R100" s="154"/>
      <c r="S100" s="154"/>
      <c r="T100" s="154"/>
      <c r="U100" s="154"/>
      <c r="V100" s="154"/>
      <c r="W100" s="154"/>
      <c r="X100" s="154"/>
      <c r="Y100" s="154"/>
      <c r="Z100" s="154"/>
      <c r="AA100" s="154"/>
      <c r="AB100" s="154"/>
      <c r="AC100" s="154"/>
      <c r="AD100" s="154"/>
      <c r="AE100" s="154"/>
      <c r="AF100" s="154"/>
      <c r="AG100" s="154"/>
      <c r="AH100" s="154"/>
      <c r="AI100" s="154"/>
      <c r="AJ100" s="154"/>
      <c r="AK100" s="154"/>
      <c r="AL100" s="154"/>
      <c r="AM100" s="153"/>
      <c r="AN100" s="138"/>
    </row>
    <row r="101" spans="3:40" ht="21" customHeight="1" x14ac:dyDescent="0.15">
      <c r="C101" s="152"/>
      <c r="D101" s="152"/>
      <c r="E101" s="153"/>
      <c r="F101" s="154"/>
      <c r="G101" s="154"/>
      <c r="H101" s="154"/>
      <c r="I101" s="154"/>
      <c r="J101" s="154"/>
      <c r="K101" s="154"/>
      <c r="L101" s="154"/>
      <c r="M101" s="154"/>
      <c r="N101" s="154"/>
      <c r="O101" s="154"/>
      <c r="P101" s="154"/>
      <c r="Q101" s="154"/>
      <c r="R101" s="154"/>
      <c r="S101" s="154"/>
      <c r="T101" s="154"/>
      <c r="U101" s="154"/>
      <c r="V101" s="154"/>
      <c r="W101" s="154"/>
      <c r="X101" s="154"/>
      <c r="Y101" s="154"/>
      <c r="Z101" s="154"/>
      <c r="AA101" s="154"/>
      <c r="AB101" s="154"/>
      <c r="AC101" s="154"/>
      <c r="AD101" s="154"/>
      <c r="AE101" s="154"/>
      <c r="AF101" s="154"/>
      <c r="AG101" s="154"/>
      <c r="AH101" s="154"/>
      <c r="AI101" s="154"/>
      <c r="AJ101" s="154"/>
      <c r="AK101" s="154"/>
      <c r="AL101" s="154"/>
      <c r="AM101" s="153"/>
      <c r="AN101" s="138"/>
    </row>
    <row r="102" spans="3:40" ht="21" customHeight="1" x14ac:dyDescent="0.15">
      <c r="C102" s="152"/>
      <c r="D102" s="152"/>
      <c r="E102" s="153"/>
      <c r="F102" s="154"/>
      <c r="G102" s="154"/>
      <c r="H102" s="154"/>
      <c r="I102" s="154"/>
      <c r="J102" s="154"/>
      <c r="K102" s="154"/>
      <c r="L102" s="154"/>
      <c r="M102" s="154"/>
      <c r="N102" s="154"/>
      <c r="O102" s="154"/>
      <c r="P102" s="154"/>
      <c r="Q102" s="154"/>
      <c r="R102" s="154"/>
      <c r="S102" s="154"/>
      <c r="T102" s="154"/>
      <c r="U102" s="154"/>
      <c r="V102" s="154"/>
      <c r="W102" s="154"/>
      <c r="X102" s="154"/>
      <c r="Y102" s="154"/>
      <c r="Z102" s="154"/>
      <c r="AA102" s="154"/>
      <c r="AB102" s="154"/>
      <c r="AC102" s="154"/>
      <c r="AD102" s="154"/>
      <c r="AE102" s="154"/>
      <c r="AF102" s="154"/>
      <c r="AG102" s="154"/>
      <c r="AH102" s="154"/>
      <c r="AI102" s="154"/>
      <c r="AJ102" s="154"/>
      <c r="AK102" s="154"/>
      <c r="AL102" s="154"/>
      <c r="AM102" s="153"/>
      <c r="AN102" s="138"/>
    </row>
    <row r="103" spans="3:40" ht="21" customHeight="1" x14ac:dyDescent="0.15">
      <c r="C103" s="152"/>
      <c r="D103" s="152"/>
      <c r="E103" s="153"/>
      <c r="F103" s="154"/>
      <c r="G103" s="154"/>
      <c r="H103" s="154"/>
      <c r="I103" s="154"/>
      <c r="J103" s="154"/>
      <c r="K103" s="154"/>
      <c r="L103" s="154"/>
      <c r="M103" s="154"/>
      <c r="N103" s="154"/>
      <c r="O103" s="154"/>
      <c r="P103" s="154"/>
      <c r="Q103" s="154"/>
      <c r="R103" s="154"/>
      <c r="S103" s="154"/>
      <c r="T103" s="154"/>
      <c r="U103" s="154"/>
      <c r="V103" s="154"/>
      <c r="W103" s="154"/>
      <c r="X103" s="154"/>
      <c r="Y103" s="154"/>
      <c r="Z103" s="154"/>
      <c r="AA103" s="154"/>
      <c r="AB103" s="154"/>
      <c r="AC103" s="154"/>
      <c r="AD103" s="154"/>
      <c r="AE103" s="154"/>
      <c r="AF103" s="154"/>
      <c r="AG103" s="154"/>
      <c r="AH103" s="154"/>
      <c r="AI103" s="154"/>
      <c r="AJ103" s="154"/>
      <c r="AK103" s="154"/>
      <c r="AL103" s="154"/>
      <c r="AM103" s="153"/>
      <c r="AN103" s="138"/>
    </row>
    <row r="104" spans="3:40" ht="21" customHeight="1" x14ac:dyDescent="0.15">
      <c r="C104" s="152"/>
      <c r="D104" s="152"/>
      <c r="E104" s="153"/>
      <c r="F104" s="154"/>
      <c r="G104" s="154"/>
      <c r="H104" s="154"/>
      <c r="I104" s="154"/>
      <c r="J104" s="154"/>
      <c r="K104" s="154"/>
      <c r="L104" s="154"/>
      <c r="M104" s="154"/>
      <c r="N104" s="154"/>
      <c r="O104" s="154"/>
      <c r="P104" s="154"/>
      <c r="Q104" s="154"/>
      <c r="R104" s="154"/>
      <c r="S104" s="154"/>
      <c r="T104" s="154"/>
      <c r="U104" s="154"/>
      <c r="V104" s="154"/>
      <c r="W104" s="154"/>
      <c r="X104" s="154"/>
      <c r="Y104" s="154"/>
      <c r="Z104" s="154"/>
      <c r="AA104" s="154"/>
      <c r="AB104" s="154"/>
      <c r="AC104" s="154"/>
      <c r="AD104" s="154"/>
      <c r="AE104" s="154"/>
      <c r="AF104" s="154"/>
      <c r="AG104" s="154"/>
      <c r="AH104" s="154"/>
      <c r="AI104" s="154"/>
      <c r="AJ104" s="154"/>
      <c r="AK104" s="154"/>
      <c r="AL104" s="154"/>
      <c r="AM104" s="153"/>
      <c r="AN104" s="138"/>
    </row>
    <row r="105" spans="3:40" ht="21" customHeight="1" x14ac:dyDescent="0.15">
      <c r="C105" s="152"/>
      <c r="D105" s="152"/>
      <c r="E105" s="153"/>
      <c r="F105" s="154"/>
      <c r="G105" s="154"/>
      <c r="H105" s="154"/>
      <c r="I105" s="154"/>
      <c r="J105" s="154"/>
      <c r="K105" s="154"/>
      <c r="L105" s="154"/>
      <c r="M105" s="154"/>
      <c r="N105" s="154"/>
      <c r="O105" s="154"/>
      <c r="P105" s="154"/>
      <c r="Q105" s="154"/>
      <c r="R105" s="154"/>
      <c r="S105" s="154"/>
      <c r="T105" s="154"/>
      <c r="U105" s="154"/>
      <c r="V105" s="154"/>
      <c r="W105" s="154"/>
      <c r="X105" s="154"/>
      <c r="Y105" s="154"/>
      <c r="Z105" s="154"/>
      <c r="AA105" s="154"/>
      <c r="AB105" s="154"/>
      <c r="AC105" s="154"/>
      <c r="AD105" s="154"/>
      <c r="AE105" s="154"/>
      <c r="AF105" s="154"/>
      <c r="AG105" s="154"/>
      <c r="AH105" s="154"/>
      <c r="AI105" s="154"/>
      <c r="AJ105" s="154"/>
      <c r="AK105" s="154"/>
      <c r="AL105" s="154"/>
      <c r="AM105" s="153"/>
      <c r="AN105" s="138"/>
    </row>
    <row r="106" spans="3:40" ht="21" customHeight="1" x14ac:dyDescent="0.15">
      <c r="C106" s="152"/>
      <c r="D106" s="152"/>
      <c r="E106" s="153"/>
      <c r="F106" s="154"/>
      <c r="G106" s="154"/>
      <c r="H106" s="154"/>
      <c r="I106" s="154"/>
      <c r="J106" s="154"/>
      <c r="K106" s="154"/>
      <c r="L106" s="154"/>
      <c r="M106" s="154"/>
      <c r="N106" s="154"/>
      <c r="O106" s="154"/>
      <c r="P106" s="154"/>
      <c r="Q106" s="154"/>
      <c r="R106" s="154"/>
      <c r="S106" s="154"/>
      <c r="T106" s="154"/>
      <c r="U106" s="154"/>
      <c r="V106" s="154"/>
      <c r="W106" s="154"/>
      <c r="X106" s="154"/>
      <c r="Y106" s="154"/>
      <c r="Z106" s="154"/>
      <c r="AA106" s="154"/>
      <c r="AB106" s="154"/>
      <c r="AC106" s="154"/>
      <c r="AD106" s="154"/>
      <c r="AE106" s="154"/>
      <c r="AF106" s="154"/>
      <c r="AG106" s="154"/>
      <c r="AH106" s="154"/>
      <c r="AI106" s="154"/>
      <c r="AJ106" s="154"/>
      <c r="AK106" s="154"/>
      <c r="AL106" s="154"/>
      <c r="AM106" s="153"/>
      <c r="AN106" s="138"/>
    </row>
    <row r="107" spans="3:40" ht="21" customHeight="1" x14ac:dyDescent="0.15">
      <c r="C107" s="152"/>
      <c r="D107" s="152"/>
      <c r="E107" s="153"/>
      <c r="F107" s="154"/>
      <c r="G107" s="154"/>
      <c r="H107" s="154"/>
      <c r="I107" s="154"/>
      <c r="J107" s="154"/>
      <c r="K107" s="154"/>
      <c r="L107" s="154"/>
      <c r="M107" s="154"/>
      <c r="N107" s="154"/>
      <c r="O107" s="154"/>
      <c r="P107" s="154"/>
      <c r="Q107" s="154"/>
      <c r="R107" s="154"/>
      <c r="S107" s="154"/>
      <c r="T107" s="154"/>
      <c r="U107" s="154"/>
      <c r="V107" s="154"/>
      <c r="W107" s="154"/>
      <c r="X107" s="154"/>
      <c r="Y107" s="154"/>
      <c r="Z107" s="154"/>
      <c r="AA107" s="154"/>
      <c r="AB107" s="154"/>
      <c r="AC107" s="154"/>
      <c r="AD107" s="154"/>
      <c r="AE107" s="154"/>
      <c r="AF107" s="154"/>
      <c r="AG107" s="154"/>
      <c r="AH107" s="154"/>
      <c r="AI107" s="154"/>
      <c r="AJ107" s="154"/>
      <c r="AK107" s="154"/>
      <c r="AL107" s="154"/>
      <c r="AM107" s="153"/>
      <c r="AN107" s="138"/>
    </row>
    <row r="108" spans="3:40" ht="21" customHeight="1" x14ac:dyDescent="0.15">
      <c r="C108" s="152"/>
      <c r="D108" s="152"/>
      <c r="E108" s="153"/>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4"/>
      <c r="AK108" s="154"/>
      <c r="AL108" s="154"/>
      <c r="AM108" s="153"/>
      <c r="AN108" s="138"/>
    </row>
    <row r="109" spans="3:40" ht="21" customHeight="1" x14ac:dyDescent="0.15">
      <c r="C109" s="152"/>
      <c r="D109" s="152"/>
      <c r="E109" s="153"/>
      <c r="F109" s="154"/>
      <c r="G109" s="154"/>
      <c r="H109" s="154"/>
      <c r="I109" s="154"/>
      <c r="J109" s="154"/>
      <c r="K109" s="154"/>
      <c r="L109" s="154"/>
      <c r="M109" s="154"/>
      <c r="N109" s="154"/>
      <c r="O109" s="154"/>
      <c r="P109" s="154"/>
      <c r="Q109" s="154"/>
      <c r="R109" s="154"/>
      <c r="S109" s="154"/>
      <c r="T109" s="154"/>
      <c r="U109" s="154"/>
      <c r="V109" s="154"/>
      <c r="W109" s="154"/>
      <c r="X109" s="154"/>
      <c r="Y109" s="154"/>
      <c r="Z109" s="154"/>
      <c r="AA109" s="154"/>
      <c r="AB109" s="154"/>
      <c r="AC109" s="154"/>
      <c r="AD109" s="154"/>
      <c r="AE109" s="154"/>
      <c r="AF109" s="154"/>
      <c r="AG109" s="154"/>
      <c r="AH109" s="154"/>
      <c r="AI109" s="154"/>
      <c r="AJ109" s="154"/>
      <c r="AK109" s="154"/>
      <c r="AL109" s="154"/>
      <c r="AM109" s="153"/>
      <c r="AN109" s="138"/>
    </row>
    <row r="110" spans="3:40" ht="21" customHeight="1" x14ac:dyDescent="0.15">
      <c r="C110" s="152"/>
      <c r="D110" s="152"/>
      <c r="E110" s="153"/>
      <c r="F110" s="154"/>
      <c r="G110" s="154"/>
      <c r="H110" s="154"/>
      <c r="I110" s="154"/>
      <c r="J110" s="154"/>
      <c r="K110" s="154"/>
      <c r="L110" s="154"/>
      <c r="M110" s="154"/>
      <c r="N110" s="154"/>
      <c r="O110" s="154"/>
      <c r="P110" s="154"/>
      <c r="Q110" s="154"/>
      <c r="R110" s="154"/>
      <c r="S110" s="154"/>
      <c r="T110" s="154"/>
      <c r="U110" s="154"/>
      <c r="V110" s="154"/>
      <c r="W110" s="154"/>
      <c r="X110" s="154"/>
      <c r="Y110" s="154"/>
      <c r="Z110" s="154"/>
      <c r="AA110" s="154"/>
      <c r="AB110" s="154"/>
      <c r="AC110" s="154"/>
      <c r="AD110" s="154"/>
      <c r="AE110" s="154"/>
      <c r="AF110" s="154"/>
      <c r="AG110" s="154"/>
      <c r="AH110" s="154"/>
      <c r="AI110" s="154"/>
      <c r="AJ110" s="154"/>
      <c r="AK110" s="154"/>
      <c r="AL110" s="154"/>
      <c r="AM110" s="153"/>
      <c r="AN110" s="138"/>
    </row>
    <row r="111" spans="3:40" ht="21" customHeight="1" x14ac:dyDescent="0.15">
      <c r="C111" s="152"/>
      <c r="D111" s="152"/>
      <c r="E111" s="153"/>
      <c r="F111" s="154"/>
      <c r="G111" s="154"/>
      <c r="H111" s="154"/>
      <c r="I111" s="154"/>
      <c r="J111" s="154"/>
      <c r="K111" s="154"/>
      <c r="L111" s="154"/>
      <c r="M111" s="154"/>
      <c r="N111" s="154"/>
      <c r="O111" s="154"/>
      <c r="P111" s="154"/>
      <c r="Q111" s="154"/>
      <c r="R111" s="154"/>
      <c r="S111" s="154"/>
      <c r="T111" s="154"/>
      <c r="U111" s="154"/>
      <c r="V111" s="154"/>
      <c r="W111" s="154"/>
      <c r="X111" s="154"/>
      <c r="Y111" s="154"/>
      <c r="Z111" s="154"/>
      <c r="AA111" s="154"/>
      <c r="AB111" s="154"/>
      <c r="AC111" s="154"/>
      <c r="AD111" s="154"/>
      <c r="AE111" s="154"/>
      <c r="AF111" s="154"/>
      <c r="AG111" s="154"/>
      <c r="AH111" s="154"/>
      <c r="AI111" s="154"/>
      <c r="AJ111" s="154"/>
      <c r="AK111" s="154"/>
      <c r="AL111" s="154"/>
      <c r="AM111" s="153"/>
      <c r="AN111" s="138"/>
    </row>
    <row r="112" spans="3:40" ht="21" customHeight="1" x14ac:dyDescent="0.15">
      <c r="C112" s="152"/>
      <c r="D112" s="152"/>
      <c r="E112" s="153"/>
      <c r="F112" s="154"/>
      <c r="G112" s="154"/>
      <c r="H112" s="154"/>
      <c r="I112" s="154"/>
      <c r="J112" s="154"/>
      <c r="K112" s="154"/>
      <c r="L112" s="154"/>
      <c r="M112" s="154"/>
      <c r="N112" s="154"/>
      <c r="O112" s="154"/>
      <c r="P112" s="154"/>
      <c r="Q112" s="154"/>
      <c r="R112" s="154"/>
      <c r="S112" s="154"/>
      <c r="T112" s="154"/>
      <c r="U112" s="154"/>
      <c r="V112" s="154"/>
      <c r="W112" s="154"/>
      <c r="X112" s="154"/>
      <c r="Y112" s="154"/>
      <c r="Z112" s="154"/>
      <c r="AA112" s="154"/>
      <c r="AB112" s="154"/>
      <c r="AC112" s="154"/>
      <c r="AD112" s="154"/>
      <c r="AE112" s="154"/>
      <c r="AF112" s="154"/>
      <c r="AG112" s="154"/>
      <c r="AH112" s="154"/>
      <c r="AI112" s="154"/>
      <c r="AJ112" s="154"/>
      <c r="AK112" s="154"/>
      <c r="AL112" s="154"/>
      <c r="AM112" s="153"/>
      <c r="AN112" s="138"/>
    </row>
    <row r="113" spans="1:40" ht="21" customHeight="1" x14ac:dyDescent="0.15">
      <c r="C113" s="152"/>
      <c r="D113" s="152"/>
      <c r="E113" s="153"/>
      <c r="F113" s="154"/>
      <c r="G113" s="154"/>
      <c r="H113" s="154"/>
      <c r="I113" s="154"/>
      <c r="J113" s="154"/>
      <c r="K113" s="154"/>
      <c r="L113" s="154"/>
      <c r="M113" s="154"/>
      <c r="N113" s="154"/>
      <c r="O113" s="154"/>
      <c r="P113" s="154"/>
      <c r="Q113" s="154"/>
      <c r="R113" s="154"/>
      <c r="S113" s="154"/>
      <c r="T113" s="154"/>
      <c r="U113" s="154"/>
      <c r="V113" s="154"/>
      <c r="W113" s="154"/>
      <c r="X113" s="154"/>
      <c r="Y113" s="154"/>
      <c r="Z113" s="154"/>
      <c r="AA113" s="154"/>
      <c r="AB113" s="154"/>
      <c r="AC113" s="154"/>
      <c r="AD113" s="154"/>
      <c r="AE113" s="154"/>
      <c r="AF113" s="154"/>
      <c r="AG113" s="154"/>
      <c r="AH113" s="154"/>
      <c r="AI113" s="154"/>
      <c r="AJ113" s="154"/>
      <c r="AK113" s="154"/>
      <c r="AL113" s="154"/>
      <c r="AM113" s="153"/>
      <c r="AN113" s="138"/>
    </row>
    <row r="114" spans="1:40" ht="21" customHeight="1" x14ac:dyDescent="0.15">
      <c r="C114" s="152"/>
      <c r="D114" s="152"/>
      <c r="E114" s="153"/>
      <c r="F114" s="154"/>
      <c r="G114" s="154"/>
      <c r="H114" s="154"/>
      <c r="I114" s="154"/>
      <c r="J114" s="154"/>
      <c r="K114" s="154"/>
      <c r="L114" s="154"/>
      <c r="M114" s="154"/>
      <c r="N114" s="154"/>
      <c r="O114" s="154"/>
      <c r="P114" s="154"/>
      <c r="Q114" s="154"/>
      <c r="R114" s="154"/>
      <c r="S114" s="154"/>
      <c r="T114" s="154"/>
      <c r="U114" s="154"/>
      <c r="V114" s="154"/>
      <c r="W114" s="154"/>
      <c r="X114" s="154"/>
      <c r="Y114" s="154"/>
      <c r="Z114" s="154"/>
      <c r="AA114" s="154"/>
      <c r="AB114" s="154"/>
      <c r="AC114" s="154"/>
      <c r="AD114" s="154"/>
      <c r="AE114" s="154"/>
      <c r="AF114" s="154"/>
      <c r="AG114" s="154"/>
      <c r="AH114" s="154"/>
      <c r="AI114" s="154"/>
      <c r="AJ114" s="154"/>
      <c r="AK114" s="154"/>
      <c r="AL114" s="154"/>
      <c r="AM114" s="153"/>
      <c r="AN114" s="138"/>
    </row>
    <row r="115" spans="1:40" ht="21" customHeight="1" x14ac:dyDescent="0.15">
      <c r="C115" s="152"/>
      <c r="D115" s="152"/>
      <c r="E115" s="153"/>
      <c r="F115" s="154"/>
      <c r="G115" s="154"/>
      <c r="H115" s="154"/>
      <c r="I115" s="154"/>
      <c r="J115" s="154"/>
      <c r="K115" s="154"/>
      <c r="L115" s="154"/>
      <c r="M115" s="154"/>
      <c r="N115" s="154"/>
      <c r="O115" s="154"/>
      <c r="P115" s="154"/>
      <c r="Q115" s="154"/>
      <c r="R115" s="154"/>
      <c r="S115" s="154"/>
      <c r="T115" s="154"/>
      <c r="U115" s="154"/>
      <c r="V115" s="154"/>
      <c r="W115" s="154"/>
      <c r="X115" s="154"/>
      <c r="Y115" s="154"/>
      <c r="Z115" s="154"/>
      <c r="AA115" s="154"/>
      <c r="AB115" s="154"/>
      <c r="AC115" s="154"/>
      <c r="AD115" s="154"/>
      <c r="AE115" s="154"/>
      <c r="AF115" s="154"/>
      <c r="AG115" s="154"/>
      <c r="AH115" s="154"/>
      <c r="AI115" s="154"/>
      <c r="AJ115" s="154"/>
      <c r="AK115" s="154"/>
      <c r="AL115" s="154"/>
      <c r="AM115" s="153"/>
      <c r="AN115" s="138"/>
    </row>
    <row r="116" spans="1:40" ht="21" customHeight="1" x14ac:dyDescent="0.15">
      <c r="C116" s="152"/>
      <c r="D116" s="152"/>
      <c r="E116" s="153"/>
      <c r="F116" s="154"/>
      <c r="G116" s="154"/>
      <c r="H116" s="154"/>
      <c r="I116" s="154"/>
      <c r="J116" s="154"/>
      <c r="K116" s="154"/>
      <c r="L116" s="154"/>
      <c r="M116" s="154"/>
      <c r="N116" s="154"/>
      <c r="O116" s="154"/>
      <c r="P116" s="154"/>
      <c r="Q116" s="154"/>
      <c r="R116" s="154"/>
      <c r="S116" s="154"/>
      <c r="T116" s="154"/>
      <c r="U116" s="154"/>
      <c r="V116" s="154"/>
      <c r="W116" s="154"/>
      <c r="X116" s="154"/>
      <c r="Y116" s="154"/>
      <c r="Z116" s="154"/>
      <c r="AA116" s="154"/>
      <c r="AB116" s="154"/>
      <c r="AC116" s="154"/>
      <c r="AD116" s="154"/>
      <c r="AE116" s="154"/>
      <c r="AF116" s="154"/>
      <c r="AG116" s="154"/>
      <c r="AH116" s="154"/>
      <c r="AI116" s="154"/>
      <c r="AJ116" s="154"/>
      <c r="AK116" s="154"/>
      <c r="AL116" s="154"/>
      <c r="AM116" s="153"/>
      <c r="AN116" s="138"/>
    </row>
    <row r="117" spans="1:40" ht="21" customHeight="1" x14ac:dyDescent="0.15">
      <c r="C117" s="152"/>
      <c r="D117" s="152"/>
      <c r="E117" s="153"/>
      <c r="F117" s="154"/>
      <c r="G117" s="154"/>
      <c r="H117" s="154"/>
      <c r="I117" s="154"/>
      <c r="J117" s="154"/>
      <c r="K117" s="154"/>
      <c r="L117" s="154"/>
      <c r="M117" s="154"/>
      <c r="N117" s="154"/>
      <c r="O117" s="154"/>
      <c r="P117" s="154"/>
      <c r="Q117" s="154"/>
      <c r="R117" s="154"/>
      <c r="S117" s="154"/>
      <c r="T117" s="154"/>
      <c r="U117" s="154"/>
      <c r="V117" s="154"/>
      <c r="W117" s="154"/>
      <c r="X117" s="154"/>
      <c r="Y117" s="154"/>
      <c r="Z117" s="154"/>
      <c r="AA117" s="154"/>
      <c r="AB117" s="154"/>
      <c r="AC117" s="154"/>
      <c r="AD117" s="154"/>
      <c r="AE117" s="154"/>
      <c r="AF117" s="154"/>
      <c r="AG117" s="154"/>
      <c r="AH117" s="154"/>
      <c r="AI117" s="154"/>
      <c r="AJ117" s="154"/>
      <c r="AK117" s="154"/>
      <c r="AL117" s="154"/>
      <c r="AM117" s="153"/>
      <c r="AN117" s="138"/>
    </row>
    <row r="118" spans="1:40" ht="21" customHeight="1" x14ac:dyDescent="0.15">
      <c r="C118" s="152"/>
      <c r="D118" s="152"/>
      <c r="E118" s="153"/>
      <c r="F118" s="154"/>
      <c r="G118" s="154"/>
      <c r="H118" s="154"/>
      <c r="I118" s="154"/>
      <c r="J118" s="154"/>
      <c r="K118" s="154"/>
      <c r="L118" s="154"/>
      <c r="M118" s="154"/>
      <c r="N118" s="154"/>
      <c r="O118" s="154"/>
      <c r="P118" s="154"/>
      <c r="Q118" s="154"/>
      <c r="R118" s="154"/>
      <c r="S118" s="154"/>
      <c r="T118" s="154"/>
      <c r="U118" s="154"/>
      <c r="V118" s="154"/>
      <c r="W118" s="154"/>
      <c r="X118" s="154"/>
      <c r="Y118" s="154"/>
      <c r="Z118" s="154"/>
      <c r="AA118" s="154"/>
      <c r="AB118" s="154"/>
      <c r="AC118" s="154"/>
      <c r="AD118" s="154"/>
      <c r="AE118" s="154"/>
      <c r="AF118" s="154"/>
      <c r="AG118" s="154"/>
      <c r="AH118" s="154"/>
      <c r="AI118" s="154"/>
      <c r="AJ118" s="154"/>
      <c r="AK118" s="154"/>
      <c r="AL118" s="154"/>
      <c r="AM118" s="153"/>
      <c r="AN118" s="138"/>
    </row>
    <row r="119" spans="1:40" ht="13.5" x14ac:dyDescent="0.15">
      <c r="A119" s="176"/>
      <c r="C119" s="155"/>
      <c r="D119" s="155"/>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39"/>
      <c r="AM119" s="139"/>
      <c r="AN119" s="138"/>
    </row>
    <row r="120" spans="1:40" ht="13.5" x14ac:dyDescent="0.15">
      <c r="C120" s="155"/>
      <c r="D120" s="155"/>
      <c r="E120" s="138"/>
      <c r="F120" s="138"/>
      <c r="G120" s="138"/>
      <c r="H120" s="138"/>
      <c r="I120" s="138"/>
      <c r="J120" s="138"/>
      <c r="K120" s="138"/>
      <c r="L120" s="138"/>
      <c r="M120" s="138"/>
      <c r="N120" s="138"/>
      <c r="O120" s="138"/>
      <c r="P120" s="138"/>
      <c r="Q120" s="138"/>
      <c r="R120" s="138"/>
      <c r="S120" s="138"/>
      <c r="T120" s="138"/>
      <c r="U120" s="138"/>
      <c r="V120" s="138"/>
      <c r="W120" s="138"/>
      <c r="X120" s="138"/>
      <c r="Y120" s="138"/>
      <c r="Z120" s="138"/>
      <c r="AA120" s="138"/>
      <c r="AB120" s="138"/>
      <c r="AC120" s="138"/>
      <c r="AD120" s="138"/>
      <c r="AE120" s="138"/>
      <c r="AF120" s="138"/>
      <c r="AG120" s="138"/>
      <c r="AH120" s="138"/>
      <c r="AI120" s="138"/>
      <c r="AJ120" s="138"/>
      <c r="AK120" s="138"/>
      <c r="AL120" s="138"/>
      <c r="AM120" s="138"/>
      <c r="AN120" s="138"/>
    </row>
    <row r="122" spans="1:40" ht="21" customHeight="1" x14ac:dyDescent="0.15">
      <c r="A122" s="177"/>
    </row>
  </sheetData>
  <sheetProtection sheet="1" selectLockedCells="1"/>
  <customSheetViews>
    <customSheetView guid="{1C967CD3-22AF-4928-9CB8-5279C2ED784C}" scale="70" showPageBreaks="1" showGridLines="0" printArea="1" view="pageBreakPreview">
      <selection activeCell="AB10" sqref="AB10:AF11"/>
      <pageMargins left="0.7" right="0.7" top="0.75" bottom="0.75" header="0.3" footer="0.3"/>
      <pageSetup paperSize="9" orientation="portrait" r:id="rId1"/>
    </customSheetView>
  </customSheetViews>
  <mergeCells count="42">
    <mergeCell ref="C98:D98"/>
    <mergeCell ref="E98:AM98"/>
    <mergeCell ref="C82:AM82"/>
    <mergeCell ref="AE84:AM84"/>
    <mergeCell ref="C85:M96"/>
    <mergeCell ref="N87:AM88"/>
    <mergeCell ref="AB93:AF94"/>
    <mergeCell ref="AG93:AM94"/>
    <mergeCell ref="N93:X94"/>
    <mergeCell ref="Y93:AA94"/>
    <mergeCell ref="AB90:AF91"/>
    <mergeCell ref="AG90:AM91"/>
    <mergeCell ref="N90:X91"/>
    <mergeCell ref="Y90:AA91"/>
    <mergeCell ref="C2:AM2"/>
    <mergeCell ref="C5:M16"/>
    <mergeCell ref="C18:D18"/>
    <mergeCell ref="E18:AM18"/>
    <mergeCell ref="N13:X14"/>
    <mergeCell ref="AG10:AM11"/>
    <mergeCell ref="AE4:AM4"/>
    <mergeCell ref="N7:AM8"/>
    <mergeCell ref="AB13:AF14"/>
    <mergeCell ref="AB10:AF11"/>
    <mergeCell ref="Y10:AA11"/>
    <mergeCell ref="N10:X11"/>
    <mergeCell ref="Y13:AA14"/>
    <mergeCell ref="AG13:AM14"/>
    <mergeCell ref="C58:D58"/>
    <mergeCell ref="E58:AM58"/>
    <mergeCell ref="C45:M56"/>
    <mergeCell ref="N47:AM48"/>
    <mergeCell ref="C42:AM42"/>
    <mergeCell ref="AB53:AF54"/>
    <mergeCell ref="AG53:AM54"/>
    <mergeCell ref="AE44:AM44"/>
    <mergeCell ref="N50:X51"/>
    <mergeCell ref="Y50:AA51"/>
    <mergeCell ref="AB50:AF51"/>
    <mergeCell ref="AG50:AM51"/>
    <mergeCell ref="N53:X54"/>
    <mergeCell ref="Y53:AA54"/>
  </mergeCells>
  <phoneticPr fontId="2"/>
  <conditionalFormatting sqref="A1:A1048576">
    <cfRule type="expression" dxfId="139" priority="32" stopIfTrue="1">
      <formula>$A1="未入力"</formula>
    </cfRule>
  </conditionalFormatting>
  <conditionalFormatting sqref="C1:AM1048576">
    <cfRule type="expression" dxfId="138" priority="28" stopIfTrue="1">
      <formula>$A1="不要"</formula>
    </cfRule>
  </conditionalFormatting>
  <conditionalFormatting sqref="A1:XFD120">
    <cfRule type="expression" dxfId="137" priority="27" stopIfTrue="1">
      <formula>$A1="○"</formula>
    </cfRule>
  </conditionalFormatting>
  <dataValidations count="2">
    <dataValidation type="whole" allowBlank="1" showInputMessage="1" showErrorMessage="1" sqref="AB6:AF6 AB15:AF16 AB13 AB9:AB10 AC9:AF9 AB46:AF46 AB55:AF56 AB53 AB49:AB50 AC49:AF49 AB86:AF86 AB95:AF96 AB93 AB89:AB90 AC89:AF89">
      <formula1>0</formula1>
      <formula2>100</formula2>
    </dataValidation>
    <dataValidation type="list" allowBlank="1" showInputMessage="1" showErrorMessage="1" sqref="Y10:AA11">
      <formula1>"令和,平成"</formula1>
    </dataValidation>
  </dataValidations>
  <pageMargins left="0.70866141732283472" right="0.70866141732283472" top="0.74803149606299213" bottom="0.74803149606299213" header="0.31496062992125984" footer="0.31496062992125984"/>
  <pageSetup paperSize="9" orientation="portrait" blackAndWhite="1"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49</vt:i4>
      </vt:variant>
    </vt:vector>
  </HeadingPairs>
  <TitlesOfParts>
    <vt:vector size="70" baseType="lpstr">
      <vt:lpstr>発注者入力シート</vt:lpstr>
      <vt:lpstr>発注者様式5</vt:lpstr>
      <vt:lpstr>参加者使用⇒作成の注意事項</vt:lpstr>
      <vt:lpstr>事前入力シート</vt:lpstr>
      <vt:lpstr>チェックリスト</vt:lpstr>
      <vt:lpstr>技術資料表紙</vt:lpstr>
      <vt:lpstr>合併等申告書</vt:lpstr>
      <vt:lpstr>様式-3</vt:lpstr>
      <vt:lpstr>様式-4</vt:lpstr>
      <vt:lpstr>様式-5</vt:lpstr>
      <vt:lpstr>様式-6</vt:lpstr>
      <vt:lpstr>様式-6-2</vt:lpstr>
      <vt:lpstr>様式-6-3</vt:lpstr>
      <vt:lpstr>様式-7</vt:lpstr>
      <vt:lpstr>様式-9</vt:lpstr>
      <vt:lpstr>様式-10</vt:lpstr>
      <vt:lpstr>様式-１１</vt:lpstr>
      <vt:lpstr>様式-1２</vt:lpstr>
      <vt:lpstr>様式-1４</vt:lpstr>
      <vt:lpstr>様式-1５</vt:lpstr>
      <vt:lpstr>様式-1６</vt:lpstr>
      <vt:lpstr>チェックリスト!Print_Area</vt:lpstr>
      <vt:lpstr>技術資料表紙!Print_Area</vt:lpstr>
      <vt:lpstr>合併等申告書!Print_Area</vt:lpstr>
      <vt:lpstr>参加者使用⇒作成の注意事項!Print_Area</vt:lpstr>
      <vt:lpstr>事前入力シート!Print_Area</vt:lpstr>
      <vt:lpstr>発注者入力シート!Print_Area</vt:lpstr>
      <vt:lpstr>発注者様式5!Print_Area</vt:lpstr>
      <vt:lpstr>'様式-10'!Print_Area</vt:lpstr>
      <vt:lpstr>'様式-１１'!Print_Area</vt:lpstr>
      <vt:lpstr>'様式-1２'!Print_Area</vt:lpstr>
      <vt:lpstr>'様式-1４'!Print_Area</vt:lpstr>
      <vt:lpstr>'様式-1５'!Print_Area</vt:lpstr>
      <vt:lpstr>'様式-1６'!Print_Area</vt:lpstr>
      <vt:lpstr>'様式-3'!Print_Area</vt:lpstr>
      <vt:lpstr>'様式-4'!Print_Area</vt:lpstr>
      <vt:lpstr>'様式-5'!Print_Area</vt:lpstr>
      <vt:lpstr>'様式-6'!Print_Area</vt:lpstr>
      <vt:lpstr>'様式-6-2'!Print_Area</vt:lpstr>
      <vt:lpstr>'様式-6-3'!Print_Area</vt:lpstr>
      <vt:lpstr>'様式-7'!Print_Area</vt:lpstr>
      <vt:lpstr>'様式-9'!Print_Area</vt:lpstr>
      <vt:lpstr>シート_合併名称変更</vt:lpstr>
      <vt:lpstr>シート_事前入力</vt:lpstr>
      <vt:lpstr>シート_表紙</vt:lpstr>
      <vt:lpstr>'様式-１１'!シート_様式10</vt:lpstr>
      <vt:lpstr>シート_様式10</vt:lpstr>
      <vt:lpstr>シート_様式11</vt:lpstr>
      <vt:lpstr>シート_様式13</vt:lpstr>
      <vt:lpstr>シート_様式14</vt:lpstr>
      <vt:lpstr>シート_様式2_2</vt:lpstr>
      <vt:lpstr>シート_様式3</vt:lpstr>
      <vt:lpstr>シート_様式4</vt:lpstr>
      <vt:lpstr>シート_様式5</vt:lpstr>
      <vt:lpstr>シート_様式6</vt:lpstr>
      <vt:lpstr>シート_様式7</vt:lpstr>
      <vt:lpstr>シート_様式9</vt:lpstr>
      <vt:lpstr>合併・名称変更</vt:lpstr>
      <vt:lpstr>表紙</vt:lpstr>
      <vt:lpstr>様式10</vt:lpstr>
      <vt:lpstr>様式11</vt:lpstr>
      <vt:lpstr>様式12</vt:lpstr>
      <vt:lpstr>様式13</vt:lpstr>
      <vt:lpstr>様式14</vt:lpstr>
      <vt:lpstr>様式3</vt:lpstr>
      <vt:lpstr>様式4</vt:lpstr>
      <vt:lpstr>様式5</vt:lpstr>
      <vt:lpstr>様式6</vt:lpstr>
      <vt:lpstr>様式7</vt:lpstr>
      <vt:lpstr>様式9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cp:lastPrinted>2023-03-20T11:10:35Z</cp:lastPrinted>
  <dcterms:created xsi:type="dcterms:W3CDTF">2006-08-17T06:27:12Z</dcterms:created>
  <dcterms:modified xsi:type="dcterms:W3CDTF">2023-03-28T07:48:12Z</dcterms:modified>
</cp:coreProperties>
</file>