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2020企画係\009-01 耐震補強等助成事業\01-1要綱・取扱い・様式\01-B取扱い様式\算定書\"/>
    </mc:Choice>
  </mc:AlternateContent>
  <bookViews>
    <workbookView xWindow="96" yWindow="48" windowWidth="8736" windowHeight="3948" tabRatio="670"/>
  </bookViews>
  <sheets>
    <sheet name="民間特定（補強）" sheetId="10" r:id="rId1"/>
  </sheets>
  <definedNames>
    <definedName name="_xlnm.Print_Area" localSheetId="0">'民間特定（補強）'!$A$2:$BH$58</definedName>
  </definedNames>
  <calcPr calcId="162913"/>
</workbook>
</file>

<file path=xl/calcChain.xml><?xml version="1.0" encoding="utf-8"?>
<calcChain xmlns="http://schemas.openxmlformats.org/spreadsheetml/2006/main">
  <c r="AF36" i="10" l="1"/>
  <c r="AA40" i="10" s="1"/>
  <c r="AF25" i="10"/>
  <c r="G30" i="10" s="1"/>
  <c r="AF30" i="10" s="1"/>
  <c r="G40" i="10" s="1"/>
  <c r="AU40" i="10" s="1"/>
  <c r="AU48" i="10" s="1"/>
  <c r="G56" i="10" s="1"/>
  <c r="AM45" i="10"/>
  <c r="AC10" i="10"/>
  <c r="AU10" i="10"/>
  <c r="T45" i="10" s="1"/>
  <c r="Z56" i="10" l="1"/>
  <c r="AQ56" i="10" s="1"/>
</calcChain>
</file>

<file path=xl/sharedStrings.xml><?xml version="1.0" encoding="utf-8"?>
<sst xmlns="http://schemas.openxmlformats.org/spreadsheetml/2006/main" count="78" uniqueCount="54">
  <si>
    <t>助成金額の算定書</t>
    <rPh sb="0" eb="2">
      <t>ジョセイ</t>
    </rPh>
    <rPh sb="2" eb="4">
      <t>キンガク</t>
    </rPh>
    <rPh sb="5" eb="7">
      <t>サンテイ</t>
    </rPh>
    <rPh sb="7" eb="8">
      <t>ショ</t>
    </rPh>
    <phoneticPr fontId="1"/>
  </si>
  <si>
    <t>１　耐震補強設計</t>
    <rPh sb="2" eb="4">
      <t>タイシン</t>
    </rPh>
    <rPh sb="4" eb="6">
      <t>ホキョウ</t>
    </rPh>
    <rPh sb="6" eb="8">
      <t>セッケイ</t>
    </rPh>
    <phoneticPr fontId="1"/>
  </si>
  <si>
    <t>耐震補強設計費</t>
    <rPh sb="0" eb="2">
      <t>タイシン</t>
    </rPh>
    <rPh sb="2" eb="4">
      <t>ホキョウ</t>
    </rPh>
    <rPh sb="4" eb="6">
      <t>セッケイ</t>
    </rPh>
    <rPh sb="6" eb="7">
      <t>ヒ</t>
    </rPh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</si>
  <si>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</si>
  <si>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過去に受けた助成金額(補強設計)</t>
    <rPh sb="0" eb="2">
      <t>カコ</t>
    </rPh>
    <rPh sb="3" eb="4">
      <t>ウ</t>
    </rPh>
    <rPh sb="6" eb="8">
      <t>ジョセイ</t>
    </rPh>
    <rPh sb="8" eb="10">
      <t>キンガク</t>
    </rPh>
    <rPh sb="11" eb="13">
      <t>ホキョウ</t>
    </rPh>
    <rPh sb="13" eb="15">
      <t>セッケイ</t>
    </rPh>
    <phoneticPr fontId="1"/>
  </si>
  <si>
    <t>(b)</t>
    <phoneticPr fontId="1"/>
  </si>
  <si>
    <t>２　耐震補強工事</t>
    <rPh sb="2" eb="4">
      <t>タイシン</t>
    </rPh>
    <rPh sb="4" eb="6">
      <t>ホキョウ</t>
    </rPh>
    <rPh sb="6" eb="8">
      <t>コウジ</t>
    </rPh>
    <phoneticPr fontId="1"/>
  </si>
  <si>
    <t>耐震補強工事費</t>
    <rPh sb="0" eb="2">
      <t>タイシン</t>
    </rPh>
    <rPh sb="2" eb="4">
      <t>ホキョウ</t>
    </rPh>
    <rPh sb="4" eb="7">
      <t>コウジヒ</t>
    </rPh>
    <phoneticPr fontId="1"/>
  </si>
  <si>
    <t>(c)と(d)の小さい額</t>
    <rPh sb="8" eb="9">
      <t>チイ</t>
    </rPh>
    <rPh sb="11" eb="12">
      <t>ガク</t>
    </rPh>
    <phoneticPr fontId="1"/>
  </si>
  <si>
    <t>(e)</t>
    <phoneticPr fontId="1"/>
  </si>
  <si>
    <t>＋</t>
    <phoneticPr fontId="1"/>
  </si>
  <si>
    <t>(j)</t>
    <phoneticPr fontId="1"/>
  </si>
  <si>
    <t>(a)と3,000,000円の小さい額</t>
    <rPh sb="13" eb="14">
      <t>エン</t>
    </rPh>
    <rPh sb="15" eb="16">
      <t>チイ</t>
    </rPh>
    <rPh sb="18" eb="19">
      <t>ガク</t>
    </rPh>
    <phoneticPr fontId="1"/>
  </si>
  <si>
    <t>(c)</t>
    <phoneticPr fontId="1"/>
  </si>
  <si>
    <t>(b)</t>
    <phoneticPr fontId="1"/>
  </si>
  <si>
    <t>助成金額（補強設計）</t>
    <rPh sb="0" eb="2">
      <t>ジョセイ</t>
    </rPh>
    <rPh sb="2" eb="4">
      <t>キンガク</t>
    </rPh>
    <rPh sb="5" eb="7">
      <t>ホキョウ</t>
    </rPh>
    <rPh sb="7" eb="9">
      <t>セッケイ</t>
    </rPh>
    <phoneticPr fontId="1"/>
  </si>
  <si>
    <t>助成金額（補強工事）限度額</t>
    <rPh sb="0" eb="2">
      <t>ジョセイ</t>
    </rPh>
    <rPh sb="2" eb="4">
      <t>キンガク</t>
    </rPh>
    <rPh sb="5" eb="7">
      <t>ホキョウ</t>
    </rPh>
    <rPh sb="7" eb="9">
      <t>コウジ</t>
    </rPh>
    <rPh sb="10" eb="12">
      <t>ゲンド</t>
    </rPh>
    <rPh sb="12" eb="13">
      <t>ガク</t>
    </rPh>
    <phoneticPr fontId="1"/>
  </si>
  <si>
    <t>助成金額（補強工事）</t>
    <rPh sb="0" eb="2">
      <t>ジョセイ</t>
    </rPh>
    <rPh sb="2" eb="4">
      <t>キンガク</t>
    </rPh>
    <rPh sb="5" eb="7">
      <t>ホキョウ</t>
    </rPh>
    <rPh sb="7" eb="9">
      <t>コウジ</t>
    </rPh>
    <phoneticPr fontId="1"/>
  </si>
  <si>
    <t>×2/3＝</t>
    <phoneticPr fontId="1"/>
  </si>
  <si>
    <t>＝</t>
    <phoneticPr fontId="1"/>
  </si>
  <si>
    <t>＝</t>
    <phoneticPr fontId="1"/>
  </si>
  <si>
    <t>(b')</t>
    <phoneticPr fontId="1"/>
  </si>
  <si>
    <t>(g)</t>
    <phoneticPr fontId="1"/>
  </si>
  <si>
    <t>(a)</t>
    <phoneticPr fontId="1"/>
  </si>
  <si>
    <t>(d)</t>
    <phoneticPr fontId="1"/>
  </si>
  <si>
    <t>(b)</t>
    <phoneticPr fontId="1"/>
  </si>
  <si>
    <t>(f)</t>
    <phoneticPr fontId="1"/>
  </si>
  <si>
    <t>取扱い様式第３－５号</t>
    <rPh sb="0" eb="2">
      <t>トリアツカ</t>
    </rPh>
    <rPh sb="3" eb="5">
      <t>ヨウシキ</t>
    </rPh>
    <rPh sb="5" eb="6">
      <t>ダイ</t>
    </rPh>
    <rPh sb="9" eb="10">
      <t>ゴウ</t>
    </rPh>
    <phoneticPr fontId="1"/>
  </si>
  <si>
    <t>円</t>
    <rPh sb="0" eb="1">
      <t>エン</t>
    </rPh>
    <phoneticPr fontId="1"/>
  </si>
  <si>
    <t>　(又はb')</t>
    <rPh sb="2" eb="3">
      <t>マタ</t>
    </rPh>
    <phoneticPr fontId="1"/>
  </si>
  <si>
    <t>15,000,000円－</t>
    <rPh sb="10" eb="11">
      <t>エン</t>
    </rPh>
    <phoneticPr fontId="1"/>
  </si>
  <si>
    <t>３　助成金額（合計）</t>
    <rPh sb="2" eb="4">
      <t>ジョセイ</t>
    </rPh>
    <rPh sb="4" eb="6">
      <t>キンガク</t>
    </rPh>
    <rPh sb="7" eb="9">
      <t>ゴウケイ</t>
    </rPh>
    <phoneticPr fontId="1"/>
  </si>
  <si>
    <t>（救急病院・緊急輸送道路閉塞建築物は4,500万円）</t>
    <rPh sb="1" eb="3">
      <t>キュウキュウ</t>
    </rPh>
    <rPh sb="3" eb="5">
      <t>ビョウイン</t>
    </rPh>
    <rPh sb="6" eb="8">
      <t>キンキュウ</t>
    </rPh>
    <rPh sb="8" eb="10">
      <t>ユソウ</t>
    </rPh>
    <rPh sb="10" eb="12">
      <t>ドウロ</t>
    </rPh>
    <rPh sb="12" eb="14">
      <t>ヘイソク</t>
    </rPh>
    <rPh sb="14" eb="17">
      <t>ケンチクブツ</t>
    </rPh>
    <rPh sb="23" eb="24">
      <t>マン</t>
    </rPh>
    <rPh sb="24" eb="25">
      <t>エン</t>
    </rPh>
    <phoneticPr fontId="1"/>
  </si>
  <si>
    <t>（緊急輸送道路閉塞建築物は2/3）</t>
    <rPh sb="7" eb="9">
      <t>ヘイソク</t>
    </rPh>
    <phoneticPr fontId="1"/>
  </si>
  <si>
    <t>工事監理費</t>
    <rPh sb="0" eb="2">
      <t>コウジ</t>
    </rPh>
    <rPh sb="2" eb="4">
      <t>カンリ</t>
    </rPh>
    <rPh sb="4" eb="5">
      <t>ヒ</t>
    </rPh>
    <phoneticPr fontId="1"/>
  </si>
  <si>
    <t>51,200円×</t>
    <rPh sb="6" eb="7">
      <t>エン</t>
    </rPh>
    <phoneticPr fontId="1"/>
  </si>
  <si>
    <t>×2/3</t>
    <phoneticPr fontId="1"/>
  </si>
  <si>
    <t>×1/3</t>
    <phoneticPr fontId="1"/>
  </si>
  <si>
    <t>助成対象耐震補強工事費</t>
    <rPh sb="0" eb="2">
      <t>ジョセイ</t>
    </rPh>
    <rPh sb="2" eb="4">
      <t>タイショウ</t>
    </rPh>
    <rPh sb="4" eb="6">
      <t>タイシン</t>
    </rPh>
    <rPh sb="6" eb="8">
      <t>ホキョウ</t>
    </rPh>
    <rPh sb="8" eb="10">
      <t>コウジ</t>
    </rPh>
    <rPh sb="10" eb="11">
      <t>ヒ</t>
    </rPh>
    <phoneticPr fontId="1"/>
  </si>
  <si>
    <t>(j)</t>
    <phoneticPr fontId="1"/>
  </si>
  <si>
    <t>助成対象工事監理費</t>
    <rPh sb="0" eb="2">
      <t>ジョセイ</t>
    </rPh>
    <rPh sb="2" eb="4">
      <t>タイショウ</t>
    </rPh>
    <rPh sb="4" eb="6">
      <t>コウジ</t>
    </rPh>
    <rPh sb="6" eb="8">
      <t>カンリ</t>
    </rPh>
    <rPh sb="8" eb="9">
      <t>ヒ</t>
    </rPh>
    <phoneticPr fontId="1"/>
  </si>
  <si>
    <t>(f)</t>
    <phoneticPr fontId="1"/>
  </si>
  <si>
    <t>(g)</t>
    <phoneticPr fontId="1"/>
  </si>
  <si>
    <t>(h)</t>
    <phoneticPr fontId="1"/>
  </si>
  <si>
    <t>(i)</t>
    <phoneticPr fontId="1"/>
  </si>
  <si>
    <t>(h)と(i)の小さい額</t>
    <rPh sb="8" eb="9">
      <t>チイ</t>
    </rPh>
    <rPh sb="11" eb="12">
      <t>ガク</t>
    </rPh>
    <phoneticPr fontId="1"/>
  </si>
  <si>
    <t>耐震補強工事費の限度額</t>
    <phoneticPr fontId="1"/>
  </si>
  <si>
    <t>延べ床面積(㎡)</t>
    <phoneticPr fontId="1"/>
  </si>
  <si>
    <t>※　非木造で、耐震診断の結果、Is値が0.3未満</t>
    <rPh sb="2" eb="3">
      <t>ヒ</t>
    </rPh>
    <rPh sb="3" eb="5">
      <t>モクゾウ</t>
    </rPh>
    <rPh sb="7" eb="9">
      <t>タイシン</t>
    </rPh>
    <rPh sb="9" eb="11">
      <t>シンダン</t>
    </rPh>
    <rPh sb="12" eb="14">
      <t>ケッカ</t>
    </rPh>
    <rPh sb="17" eb="18">
      <t>アタイ</t>
    </rPh>
    <rPh sb="22" eb="24">
      <t>ミマン</t>
    </rPh>
    <phoneticPr fontId="1"/>
  </si>
  <si>
    <t>(※に該当する場合は56,300円)</t>
    <phoneticPr fontId="1"/>
  </si>
  <si>
    <t>＋</t>
    <phoneticPr fontId="1"/>
  </si>
  <si>
    <t>助成金額（補強工事）</t>
    <phoneticPr fontId="1"/>
  </si>
  <si>
    <t>助成金額（合計）</t>
    <phoneticPr fontId="1"/>
  </si>
  <si>
    <t>耐震補強（民間特定建築物）</t>
    <rPh sb="0" eb="2">
      <t>タイシン</t>
    </rPh>
    <rPh sb="2" eb="4">
      <t>ホキョウ</t>
    </rPh>
    <rPh sb="5" eb="7">
      <t>ミンカン</t>
    </rPh>
    <rPh sb="7" eb="9">
      <t>トクテイ</t>
    </rPh>
    <rPh sb="9" eb="12">
      <t>ケンチクブツ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</si>
</sst>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4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vertical="center" shrinkToFit="1"/>
    </xf>
    <xf numFmtId="0" fontId="2" fillId="0" borderId="8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2" fillId="0" borderId="10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vertical="top" wrapText="1" shrinkToFit="1"/>
    </xf>
    <xf numFmtId="0" fontId="9" fillId="0" borderId="9" xfId="0" applyNumberFormat="1" applyFont="1" applyFill="1" applyBorder="1" applyAlignment="1">
      <alignment vertical="top" wrapText="1" shrinkToFit="1"/>
    </xf>
    <xf numFmtId="0" fontId="9" fillId="0" borderId="0" xfId="0" applyNumberFormat="1" applyFont="1" applyFill="1" applyBorder="1" applyAlignment="1">
      <alignment vertical="top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vertical="top" wrapText="1" shrinkToFit="1"/>
    </xf>
    <xf numFmtId="0" fontId="9" fillId="0" borderId="9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top" wrapText="1" shrinkToFit="1"/>
    </xf>
    <xf numFmtId="0" fontId="9" fillId="0" borderId="3" xfId="0" applyNumberFormat="1" applyFont="1" applyFill="1" applyBorder="1" applyAlignment="1">
      <alignment shrinkToFit="1"/>
    </xf>
    <xf numFmtId="0" fontId="9" fillId="0" borderId="0" xfId="0" applyNumberFormat="1" applyFont="1" applyFill="1" applyBorder="1" applyAlignment="1"/>
    <xf numFmtId="0" fontId="9" fillId="0" borderId="5" xfId="0" applyNumberFormat="1" applyFont="1" applyFill="1" applyBorder="1" applyAlignment="1">
      <alignment vertical="top" shrinkToFit="1"/>
    </xf>
    <xf numFmtId="0" fontId="9" fillId="0" borderId="0" xfId="0" applyNumberFormat="1" applyFont="1" applyFill="1" applyBorder="1" applyAlignment="1">
      <alignment shrinkToFit="1"/>
    </xf>
    <xf numFmtId="177" fontId="0" fillId="0" borderId="0" xfId="0" applyNumberFormat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vertical="top"/>
    </xf>
    <xf numFmtId="0" fontId="5" fillId="0" borderId="3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9" fillId="0" borderId="3" xfId="0" applyNumberFormat="1" applyFont="1" applyFill="1" applyBorder="1" applyAlignment="1"/>
    <xf numFmtId="0" fontId="4" fillId="0" borderId="13" xfId="0" applyNumberFormat="1" applyFont="1" applyFill="1" applyBorder="1" applyAlignment="1">
      <alignment vertical="center" shrinkToFit="1"/>
    </xf>
    <xf numFmtId="177" fontId="4" fillId="0" borderId="14" xfId="0" applyNumberFormat="1" applyFont="1" applyFill="1" applyBorder="1" applyAlignment="1">
      <alignment vertical="center" shrinkToFit="1"/>
    </xf>
    <xf numFmtId="0" fontId="9" fillId="0" borderId="3" xfId="0" applyNumberFormat="1" applyFont="1" applyFill="1" applyBorder="1" applyAlignment="1">
      <alignment horizontal="center" shrinkToFit="1"/>
    </xf>
    <xf numFmtId="0" fontId="9" fillId="0" borderId="0" xfId="0" applyNumberFormat="1" applyFont="1" applyFill="1" applyBorder="1" applyAlignment="1">
      <alignment horizontal="center" shrinkToFit="1"/>
    </xf>
    <xf numFmtId="0" fontId="2" fillId="0" borderId="14" xfId="0" applyNumberFormat="1" applyFont="1" applyFill="1" applyBorder="1" applyAlignment="1">
      <alignment horizontal="center" vertical="center" shrinkToFit="1"/>
    </xf>
    <xf numFmtId="0" fontId="2" fillId="0" borderId="18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vertical="center" shrinkToFit="1"/>
    </xf>
    <xf numFmtId="0" fontId="4" fillId="0" borderId="17" xfId="0" applyNumberFormat="1" applyFont="1" applyFill="1" applyBorder="1" applyAlignment="1">
      <alignment vertical="center" shrinkToFit="1"/>
    </xf>
    <xf numFmtId="177" fontId="4" fillId="0" borderId="17" xfId="0" applyNumberFormat="1" applyFont="1" applyFill="1" applyBorder="1" applyAlignment="1">
      <alignment vertical="center" shrinkToFit="1"/>
    </xf>
    <xf numFmtId="0" fontId="9" fillId="0" borderId="3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vertical="center" shrinkToFit="1"/>
    </xf>
    <xf numFmtId="0" fontId="4" fillId="0" borderId="14" xfId="0" applyNumberFormat="1" applyFont="1" applyFill="1" applyBorder="1" applyAlignment="1">
      <alignment vertical="center" shrinkToFit="1"/>
    </xf>
    <xf numFmtId="0" fontId="9" fillId="0" borderId="9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9" fillId="0" borderId="9" xfId="0" applyNumberFormat="1" applyFont="1" applyFill="1" applyBorder="1" applyAlignment="1">
      <alignment horizontal="center"/>
    </xf>
    <xf numFmtId="177" fontId="4" fillId="0" borderId="15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top" wrapText="1" shrinkToFit="1"/>
    </xf>
    <xf numFmtId="0" fontId="5" fillId="0" borderId="0" xfId="0" applyNumberFormat="1" applyFont="1" applyFill="1" applyBorder="1" applyAlignment="1">
      <alignment horizontal="left" vertical="top" wrapText="1" shrinkToFi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shrinkToFit="1"/>
    </xf>
    <xf numFmtId="177" fontId="4" fillId="0" borderId="15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177" fontId="0" fillId="0" borderId="14" xfId="0" applyNumberFormat="1" applyBorder="1" applyAlignment="1">
      <alignment vertical="center" shrinkToFit="1"/>
    </xf>
    <xf numFmtId="0" fontId="5" fillId="0" borderId="10" xfId="0" applyNumberFormat="1" applyFont="1" applyFill="1" applyBorder="1" applyAlignment="1">
      <alignment vertical="top" shrinkToFit="1"/>
    </xf>
    <xf numFmtId="0" fontId="5" fillId="0" borderId="0" xfId="0" applyNumberFormat="1" applyFont="1" applyFill="1" applyBorder="1" applyAlignment="1">
      <alignment vertical="top" shrinkToFit="1"/>
    </xf>
    <xf numFmtId="0" fontId="9" fillId="0" borderId="10" xfId="0" applyNumberFormat="1" applyFont="1" applyFill="1" applyBorder="1" applyAlignment="1">
      <alignment horizontal="center" shrinkToFit="1"/>
    </xf>
    <xf numFmtId="0" fontId="2" fillId="0" borderId="17" xfId="0" applyNumberFormat="1" applyFont="1" applyFill="1" applyBorder="1" applyAlignment="1">
      <alignment horizontal="center" vertical="center" shrinkToFit="1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top" shrinkToFit="1"/>
    </xf>
    <xf numFmtId="0" fontId="9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>
      <alignment horizontal="center" vertical="top" wrapText="1" shrinkToFit="1"/>
    </xf>
    <xf numFmtId="177" fontId="4" fillId="0" borderId="16" xfId="0" applyNumberFormat="1" applyFont="1" applyFill="1" applyBorder="1" applyAlignment="1">
      <alignment horizontal="center" vertical="center" shrinkToFit="1"/>
    </xf>
    <xf numFmtId="177" fontId="4" fillId="0" borderId="17" xfId="0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vertical="center" shrinkToFit="1"/>
    </xf>
    <xf numFmtId="0" fontId="5" fillId="0" borderId="4" xfId="0" applyNumberFormat="1" applyFont="1" applyFill="1" applyBorder="1" applyAlignment="1">
      <alignment horizontal="center" vertical="top" shrinkToFit="1"/>
    </xf>
    <xf numFmtId="0" fontId="5" fillId="0" borderId="5" xfId="0" applyNumberFormat="1" applyFont="1" applyFill="1" applyBorder="1" applyAlignment="1">
      <alignment horizontal="center" vertical="top" shrinkToFit="1"/>
    </xf>
    <xf numFmtId="0" fontId="5" fillId="0" borderId="6" xfId="0" applyNumberFormat="1" applyFont="1" applyFill="1" applyBorder="1" applyAlignment="1">
      <alignment horizontal="center" vertical="top" shrinkToFit="1"/>
    </xf>
    <xf numFmtId="0" fontId="9" fillId="0" borderId="8" xfId="0" applyNumberFormat="1" applyFont="1" applyFill="1" applyBorder="1" applyAlignment="1">
      <alignment horizontal="center" shrinkToFit="1"/>
    </xf>
    <xf numFmtId="177" fontId="0" fillId="0" borderId="14" xfId="0" applyNumberFormat="1" applyBorder="1" applyAlignment="1">
      <alignment horizontal="center" vertical="center" shrinkToFit="1"/>
    </xf>
    <xf numFmtId="0" fontId="9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60"/>
  <sheetViews>
    <sheetView showGridLines="0" showZeros="0" tabSelected="1" zoomScale="85" zoomScaleNormal="85" zoomScaleSheetLayoutView="100" workbookViewId="0">
      <selection activeCell="AH52" sqref="AH52"/>
    </sheetView>
  </sheetViews>
  <sheetFormatPr defaultRowHeight="13.2" x14ac:dyDescent="0.2"/>
  <cols>
    <col min="1" max="61" width="1.44140625" style="8" customWidth="1"/>
    <col min="62" max="16384" width="8.88671875" style="8"/>
  </cols>
  <sheetData>
    <row r="2" spans="2:60" ht="18.600000000000001" customHeight="1" x14ac:dyDescent="0.2">
      <c r="C2" s="8" t="s">
        <v>27</v>
      </c>
      <c r="E2" s="11"/>
      <c r="N2" s="11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101" t="s">
        <v>53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3"/>
    </row>
    <row r="3" spans="2:60" ht="34.950000000000003" customHeight="1" x14ac:dyDescent="0.2"/>
    <row r="4" spans="2:60" ht="18.600000000000001" customHeight="1" x14ac:dyDescent="0.2">
      <c r="C4" s="23" t="s">
        <v>0</v>
      </c>
      <c r="E4" s="11"/>
      <c r="N4" s="11"/>
      <c r="S4" s="11"/>
    </row>
    <row r="5" spans="2:60" ht="25.2" customHeight="1" x14ac:dyDescent="0.2"/>
    <row r="6" spans="2:60" ht="19.95" customHeight="1" x14ac:dyDescent="0.2">
      <c r="B6" s="24" t="s">
        <v>1</v>
      </c>
      <c r="C6" s="10"/>
      <c r="D6" s="9"/>
      <c r="E6" s="10"/>
      <c r="F6" s="10"/>
      <c r="G6" s="10"/>
      <c r="H6" s="10"/>
      <c r="M6" s="11"/>
      <c r="R6" s="11"/>
    </row>
    <row r="7" spans="2:60" ht="7.2" customHeight="1" x14ac:dyDescent="0.2"/>
    <row r="8" spans="2:60" ht="12" customHeight="1" x14ac:dyDescent="0.2">
      <c r="B8" s="25"/>
      <c r="C8" s="18"/>
      <c r="D8" s="72" t="s">
        <v>2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2" t="s">
        <v>15</v>
      </c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19"/>
    </row>
    <row r="9" spans="2:60" ht="10.199999999999999" customHeight="1" x14ac:dyDescent="0.2">
      <c r="B9" s="26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43"/>
      <c r="R9" s="39"/>
      <c r="S9" s="39"/>
      <c r="T9" s="39"/>
      <c r="U9" s="39"/>
      <c r="V9" s="39"/>
      <c r="W9" s="39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21"/>
    </row>
    <row r="10" spans="2:60" s="17" customFormat="1" ht="25.2" customHeight="1" x14ac:dyDescent="0.2">
      <c r="B10" s="27"/>
      <c r="C10" s="9"/>
      <c r="D10" s="86"/>
      <c r="E10" s="71"/>
      <c r="F10" s="71"/>
      <c r="G10" s="71"/>
      <c r="H10" s="71"/>
      <c r="I10" s="71"/>
      <c r="J10" s="71"/>
      <c r="K10" s="71"/>
      <c r="L10" s="71"/>
      <c r="M10" s="71"/>
      <c r="N10" s="74" t="s">
        <v>28</v>
      </c>
      <c r="O10" s="74"/>
      <c r="P10" s="75"/>
      <c r="Q10" s="2"/>
      <c r="R10" s="83" t="s">
        <v>18</v>
      </c>
      <c r="S10" s="83"/>
      <c r="T10" s="83"/>
      <c r="U10" s="83"/>
      <c r="V10" s="83"/>
      <c r="W10" s="83"/>
      <c r="X10" s="83"/>
      <c r="Y10" s="15"/>
      <c r="Z10" s="80" t="s">
        <v>23</v>
      </c>
      <c r="AA10" s="81"/>
      <c r="AB10" s="81"/>
      <c r="AC10" s="71">
        <f>ROUNDDOWN(D10*2/3,-3)</f>
        <v>0</v>
      </c>
      <c r="AD10" s="71"/>
      <c r="AE10" s="71"/>
      <c r="AF10" s="71"/>
      <c r="AG10" s="71"/>
      <c r="AH10" s="71"/>
      <c r="AI10" s="71"/>
      <c r="AJ10" s="71"/>
      <c r="AK10" s="71"/>
      <c r="AL10" s="71"/>
      <c r="AM10" s="74" t="s">
        <v>28</v>
      </c>
      <c r="AN10" s="74"/>
      <c r="AO10" s="75"/>
      <c r="AP10" s="2"/>
      <c r="AQ10" s="2"/>
      <c r="AR10" s="76" t="s">
        <v>5</v>
      </c>
      <c r="AS10" s="77"/>
      <c r="AT10" s="77"/>
      <c r="AU10" s="78">
        <f>MIN(AC10,3000000)</f>
        <v>0</v>
      </c>
      <c r="AV10" s="78"/>
      <c r="AW10" s="78"/>
      <c r="AX10" s="78"/>
      <c r="AY10" s="78"/>
      <c r="AZ10" s="78"/>
      <c r="BA10" s="78"/>
      <c r="BB10" s="78"/>
      <c r="BC10" s="78"/>
      <c r="BD10" s="78"/>
      <c r="BE10" s="108" t="s">
        <v>28</v>
      </c>
      <c r="BF10" s="108"/>
      <c r="BG10" s="109"/>
      <c r="BH10" s="22"/>
    </row>
    <row r="11" spans="2:60" s="17" customFormat="1" ht="10.199999999999999" customHeight="1" x14ac:dyDescent="0.2">
      <c r="B11" s="27"/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AA11" s="87" t="s">
        <v>3</v>
      </c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Q11" s="111" t="s">
        <v>12</v>
      </c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9"/>
    </row>
    <row r="12" spans="2:60" ht="12" customHeight="1" x14ac:dyDescent="0.2">
      <c r="B12" s="26"/>
      <c r="C12" s="2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N12" s="4"/>
      <c r="AO12" s="4"/>
      <c r="AP12" s="62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1"/>
    </row>
    <row r="13" spans="2:60" ht="12" customHeight="1" x14ac:dyDescent="0.15">
      <c r="B13" s="25"/>
      <c r="C13" s="1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Q13" s="72" t="s">
        <v>4</v>
      </c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122"/>
    </row>
    <row r="14" spans="2:60" s="17" customFormat="1" ht="25.2" customHeight="1" x14ac:dyDescent="0.2">
      <c r="B14" s="27"/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80" t="s">
        <v>21</v>
      </c>
      <c r="AS14" s="81"/>
      <c r="AT14" s="81"/>
      <c r="AU14" s="81"/>
      <c r="AV14" s="71"/>
      <c r="AW14" s="71"/>
      <c r="AX14" s="71"/>
      <c r="AY14" s="71"/>
      <c r="AZ14" s="71"/>
      <c r="BA14" s="71"/>
      <c r="BB14" s="71"/>
      <c r="BC14" s="71"/>
      <c r="BD14" s="71"/>
      <c r="BE14" s="74" t="s">
        <v>28</v>
      </c>
      <c r="BF14" s="74"/>
      <c r="BG14" s="75"/>
      <c r="BH14" s="22"/>
    </row>
    <row r="15" spans="2:60" ht="12" customHeight="1" x14ac:dyDescent="0.2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1"/>
    </row>
    <row r="16" spans="2:60" ht="10.199999999999999" customHeight="1" x14ac:dyDescent="0.2"/>
    <row r="17" spans="2:60" ht="19.95" customHeight="1" x14ac:dyDescent="0.2">
      <c r="B17" s="24" t="s">
        <v>6</v>
      </c>
      <c r="C17" s="32"/>
      <c r="D17" s="9"/>
      <c r="E17" s="10"/>
      <c r="F17" s="10"/>
      <c r="G17" s="10"/>
      <c r="H17" s="10"/>
      <c r="M17" s="11"/>
      <c r="R17" s="11"/>
    </row>
    <row r="18" spans="2:60" ht="7.2" customHeight="1" x14ac:dyDescent="0.2"/>
    <row r="19" spans="2:60" ht="12" customHeight="1" x14ac:dyDescent="0.15">
      <c r="B19" s="33"/>
      <c r="C19" s="6"/>
      <c r="D19" s="72" t="s">
        <v>7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0"/>
      <c r="AH19" s="60"/>
      <c r="AI19" s="60"/>
      <c r="AJ19" s="60"/>
      <c r="AK19" s="60"/>
      <c r="AL19" s="60"/>
      <c r="AM19" s="60"/>
      <c r="AN19" s="60"/>
      <c r="AO19" s="60"/>
      <c r="AP19" s="6"/>
      <c r="AQ19" s="6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7"/>
    </row>
    <row r="20" spans="2:60" ht="10.199999999999999" customHeight="1" x14ac:dyDescent="0.15">
      <c r="B20" s="34"/>
      <c r="C20" s="4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4"/>
      <c r="U20" s="4"/>
      <c r="V20" s="4"/>
      <c r="W20" s="4"/>
      <c r="X20" s="4"/>
      <c r="Y20" s="4"/>
      <c r="Z20" s="4"/>
      <c r="AA20" s="4"/>
      <c r="AB20" s="12"/>
      <c r="AC20" s="12"/>
      <c r="AD20" s="12"/>
      <c r="AE20" s="12"/>
      <c r="AF20" s="12"/>
      <c r="AG20" s="63"/>
      <c r="AH20" s="63"/>
      <c r="AI20" s="63"/>
      <c r="AJ20" s="63"/>
      <c r="AK20" s="63"/>
      <c r="AL20" s="63"/>
      <c r="AM20" s="63"/>
      <c r="AN20" s="63"/>
      <c r="AO20" s="63"/>
      <c r="AP20" s="4"/>
      <c r="AQ20" s="4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5"/>
    </row>
    <row r="21" spans="2:60" s="17" customFormat="1" ht="25.2" customHeight="1" x14ac:dyDescent="0.2">
      <c r="B21" s="35"/>
      <c r="C21" s="2"/>
      <c r="D21" s="80" t="s">
        <v>13</v>
      </c>
      <c r="E21" s="81"/>
      <c r="F21" s="81"/>
      <c r="G21" s="92"/>
      <c r="H21" s="123"/>
      <c r="I21" s="123"/>
      <c r="J21" s="123"/>
      <c r="K21" s="123"/>
      <c r="L21" s="123"/>
      <c r="M21" s="123"/>
      <c r="N21" s="123"/>
      <c r="O21" s="123"/>
      <c r="P21" s="123"/>
      <c r="Q21" s="74" t="s">
        <v>28</v>
      </c>
      <c r="R21" s="74"/>
      <c r="S21" s="75"/>
      <c r="T21" s="2"/>
      <c r="U21" s="2"/>
      <c r="V21" s="2"/>
      <c r="W21" s="2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3"/>
    </row>
    <row r="22" spans="2:60" s="17" customFormat="1" ht="10.199999999999999" customHeight="1" x14ac:dyDescent="0.2">
      <c r="B22" s="35"/>
      <c r="C22" s="2"/>
      <c r="D22" s="2"/>
      <c r="E22" s="2"/>
      <c r="F22" s="2"/>
      <c r="G22" s="48"/>
      <c r="H22" s="64"/>
      <c r="I22" s="64"/>
      <c r="J22" s="64"/>
      <c r="K22" s="64"/>
      <c r="L22" s="64"/>
      <c r="M22" s="64"/>
      <c r="N22" s="64"/>
      <c r="O22" s="64"/>
      <c r="P22" s="64"/>
      <c r="Q22" s="38"/>
      <c r="R22" s="38"/>
      <c r="S22" s="38"/>
      <c r="T22" s="2"/>
      <c r="U22" s="2"/>
      <c r="V22" s="2"/>
      <c r="W22" s="2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3"/>
    </row>
    <row r="23" spans="2:60" s="37" customFormat="1" ht="10.199999999999999" customHeight="1" x14ac:dyDescent="0.2">
      <c r="B23" s="36"/>
      <c r="C23" s="13"/>
      <c r="D23" s="13"/>
      <c r="E23" s="13"/>
      <c r="F23" s="13"/>
      <c r="G23" s="13"/>
      <c r="H23" s="13"/>
      <c r="I23" s="13"/>
      <c r="J23" s="13"/>
      <c r="K23" s="13"/>
      <c r="L23" s="12"/>
      <c r="N23" s="112" t="s">
        <v>47</v>
      </c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AC23" s="112" t="s">
        <v>46</v>
      </c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BH23" s="14"/>
    </row>
    <row r="24" spans="2:60" s="37" customFormat="1" ht="10.199999999999999" customHeight="1" x14ac:dyDescent="0.2">
      <c r="B24" s="36"/>
      <c r="C24" s="13"/>
      <c r="D24" s="13"/>
      <c r="E24" s="13"/>
      <c r="F24" s="13"/>
      <c r="G24" s="13"/>
      <c r="H24" s="13"/>
      <c r="I24" s="13"/>
      <c r="J24" s="13"/>
      <c r="K24" s="13"/>
      <c r="L24" s="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BH24" s="14"/>
    </row>
    <row r="25" spans="2:60" s="37" customFormat="1" ht="25.2" customHeight="1" x14ac:dyDescent="0.2">
      <c r="B25" s="36"/>
      <c r="C25" s="13"/>
      <c r="D25" s="84" t="s">
        <v>35</v>
      </c>
      <c r="E25" s="84"/>
      <c r="F25" s="84"/>
      <c r="G25" s="84"/>
      <c r="H25" s="84"/>
      <c r="I25" s="84"/>
      <c r="J25" s="84"/>
      <c r="K25" s="84"/>
      <c r="L25" s="84"/>
      <c r="O25" s="89"/>
      <c r="P25" s="90"/>
      <c r="Q25" s="90"/>
      <c r="R25" s="90"/>
      <c r="S25" s="90"/>
      <c r="T25" s="90"/>
      <c r="U25" s="90"/>
      <c r="V25" s="90"/>
      <c r="W25" s="91"/>
      <c r="Z25" s="83" t="s">
        <v>19</v>
      </c>
      <c r="AA25" s="83"/>
      <c r="AC25" s="89" t="s">
        <v>24</v>
      </c>
      <c r="AD25" s="90"/>
      <c r="AE25" s="90"/>
      <c r="AF25" s="71">
        <f>51200*O25</f>
        <v>0</v>
      </c>
      <c r="AG25" s="71"/>
      <c r="AH25" s="71"/>
      <c r="AI25" s="71"/>
      <c r="AJ25" s="71"/>
      <c r="AK25" s="71"/>
      <c r="AL25" s="71"/>
      <c r="AM25" s="71"/>
      <c r="AN25" s="71"/>
      <c r="AO25" s="71"/>
      <c r="AP25" s="74" t="s">
        <v>28</v>
      </c>
      <c r="AQ25" s="74"/>
      <c r="AR25" s="75"/>
      <c r="BH25" s="14"/>
    </row>
    <row r="26" spans="2:60" s="37" customFormat="1" ht="10.199999999999999" customHeight="1" x14ac:dyDescent="0.2">
      <c r="B26" s="68"/>
      <c r="C26" s="113" t="s">
        <v>49</v>
      </c>
      <c r="D26" s="113"/>
      <c r="E26" s="113"/>
      <c r="F26" s="113"/>
      <c r="G26" s="113"/>
      <c r="H26" s="113"/>
      <c r="I26" s="113"/>
      <c r="J26" s="113"/>
      <c r="K26" s="113"/>
      <c r="L26" s="67"/>
      <c r="O26" s="15"/>
      <c r="P26" s="15"/>
      <c r="Q26" s="15"/>
      <c r="R26" s="15"/>
      <c r="S26" s="15"/>
      <c r="T26" s="15"/>
      <c r="U26" s="15"/>
      <c r="V26" s="15"/>
      <c r="W26" s="15"/>
      <c r="Z26" s="15"/>
      <c r="AA26" s="15"/>
      <c r="AC26" s="15"/>
      <c r="AD26" s="15"/>
      <c r="AE26" s="15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38"/>
      <c r="AQ26" s="38"/>
      <c r="AR26" s="38"/>
      <c r="BH26" s="14"/>
    </row>
    <row r="27" spans="2:60" s="37" customFormat="1" ht="10.199999999999999" customHeight="1" x14ac:dyDescent="0.2">
      <c r="B27" s="68"/>
      <c r="C27" s="113"/>
      <c r="D27" s="113"/>
      <c r="E27" s="113"/>
      <c r="F27" s="113"/>
      <c r="G27" s="113"/>
      <c r="H27" s="113"/>
      <c r="I27" s="113"/>
      <c r="J27" s="113"/>
      <c r="K27" s="113"/>
      <c r="L27" s="67"/>
      <c r="O27" s="15"/>
      <c r="P27" s="15"/>
      <c r="Q27" s="15"/>
      <c r="R27" s="15"/>
      <c r="S27" s="15"/>
      <c r="T27" s="15"/>
      <c r="U27" s="15"/>
      <c r="V27" s="15"/>
      <c r="W27" s="15"/>
      <c r="Z27" s="15"/>
      <c r="AA27" s="15"/>
      <c r="AC27" s="15"/>
      <c r="AD27" s="15"/>
      <c r="AE27" s="15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38"/>
      <c r="AQ27" s="38"/>
      <c r="AR27" s="38"/>
      <c r="BH27" s="14"/>
    </row>
    <row r="28" spans="2:60" s="37" customFormat="1" ht="10.199999999999999" customHeight="1" x14ac:dyDescent="0.2">
      <c r="B28" s="36"/>
      <c r="C28" s="13"/>
      <c r="D28" s="13"/>
      <c r="E28" s="13"/>
      <c r="F28" s="13"/>
      <c r="G28" s="13"/>
      <c r="H28" s="13"/>
      <c r="I28" s="13"/>
      <c r="J28" s="13"/>
      <c r="K28" s="13"/>
      <c r="L28" s="12"/>
      <c r="V28" s="49"/>
      <c r="W28" s="12"/>
      <c r="AC28" s="73" t="s">
        <v>38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BH28" s="14"/>
    </row>
    <row r="29" spans="2:60" ht="10.199999999999999" customHeight="1" x14ac:dyDescent="0.2">
      <c r="B29" s="34"/>
      <c r="C29" s="4"/>
      <c r="D29" s="4"/>
      <c r="E29" s="4"/>
      <c r="F29" s="4"/>
      <c r="G29" s="4"/>
      <c r="H29" s="4"/>
      <c r="I29" s="4"/>
      <c r="J29" s="4"/>
      <c r="K29" s="4"/>
      <c r="L29" s="12"/>
      <c r="V29" s="49"/>
      <c r="W29" s="1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BH29" s="5"/>
    </row>
    <row r="30" spans="2:60" s="17" customFormat="1" ht="25.8" customHeight="1" x14ac:dyDescent="0.2">
      <c r="B30" s="35"/>
      <c r="C30" s="1"/>
      <c r="D30" s="89" t="s">
        <v>9</v>
      </c>
      <c r="E30" s="90"/>
      <c r="F30" s="90"/>
      <c r="G30" s="71">
        <f>MIN(G21,AF25)</f>
        <v>0</v>
      </c>
      <c r="H30" s="71"/>
      <c r="I30" s="71"/>
      <c r="J30" s="71"/>
      <c r="K30" s="71"/>
      <c r="L30" s="71"/>
      <c r="M30" s="71"/>
      <c r="N30" s="71"/>
      <c r="O30" s="71"/>
      <c r="P30" s="71"/>
      <c r="Q30" s="74" t="s">
        <v>28</v>
      </c>
      <c r="R30" s="74"/>
      <c r="S30" s="75"/>
      <c r="T30" s="95" t="s">
        <v>37</v>
      </c>
      <c r="U30" s="96"/>
      <c r="V30" s="96"/>
      <c r="W30" s="96"/>
      <c r="X30" s="96"/>
      <c r="Y30" s="2"/>
      <c r="Z30" s="83" t="s">
        <v>19</v>
      </c>
      <c r="AA30" s="83"/>
      <c r="AC30" s="89" t="s">
        <v>26</v>
      </c>
      <c r="AD30" s="90"/>
      <c r="AE30" s="90"/>
      <c r="AF30" s="71">
        <f>G30/3</f>
        <v>0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4" t="s">
        <v>28</v>
      </c>
      <c r="AQ30" s="74"/>
      <c r="AR30" s="75"/>
      <c r="BH30" s="3"/>
    </row>
    <row r="31" spans="2:60" s="37" customFormat="1" ht="10.8" customHeight="1" x14ac:dyDescent="0.2">
      <c r="B31" s="36"/>
      <c r="C31" s="4"/>
      <c r="D31" s="4"/>
      <c r="E31" s="97" t="s">
        <v>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114" t="s">
        <v>33</v>
      </c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F31" s="13"/>
      <c r="BH31" s="14"/>
    </row>
    <row r="32" spans="2:60" s="37" customFormat="1" ht="10.8" customHeight="1" x14ac:dyDescent="0.2">
      <c r="B32" s="36"/>
      <c r="C32" s="13"/>
      <c r="D32" s="13"/>
      <c r="E32" s="112" t="s">
        <v>34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2" t="s">
        <v>40</v>
      </c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BH32" s="14"/>
    </row>
    <row r="33" spans="2:60" s="37" customFormat="1" ht="10.8" customHeight="1" x14ac:dyDescent="0.2">
      <c r="B33" s="36"/>
      <c r="C33" s="13"/>
      <c r="D33" s="13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BH33" s="14"/>
    </row>
    <row r="34" spans="2:60" s="37" customFormat="1" ht="10.8" customHeight="1" x14ac:dyDescent="0.2">
      <c r="B34" s="36"/>
      <c r="C34" s="13"/>
      <c r="D34" s="13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BH34" s="14"/>
    </row>
    <row r="35" spans="2:60" s="37" customFormat="1" ht="10.8" customHeight="1" x14ac:dyDescent="0.2">
      <c r="B35" s="36"/>
      <c r="C35" s="13"/>
      <c r="D35" s="13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BH35" s="14"/>
    </row>
    <row r="36" spans="2:60" s="37" customFormat="1" ht="25.2" customHeight="1" x14ac:dyDescent="0.2">
      <c r="B36" s="36"/>
      <c r="C36" s="13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 t="s">
        <v>28</v>
      </c>
      <c r="Q36" s="100"/>
      <c r="R36" s="110"/>
      <c r="T36" s="96" t="s">
        <v>36</v>
      </c>
      <c r="U36" s="96"/>
      <c r="V36" s="96"/>
      <c r="W36" s="96"/>
      <c r="X36" s="96"/>
      <c r="Z36" s="83" t="s">
        <v>19</v>
      </c>
      <c r="AA36" s="83"/>
      <c r="AC36" s="89" t="s">
        <v>22</v>
      </c>
      <c r="AD36" s="90"/>
      <c r="AE36" s="90"/>
      <c r="AF36" s="71">
        <f>E36*2/3</f>
        <v>0</v>
      </c>
      <c r="AG36" s="71"/>
      <c r="AH36" s="71"/>
      <c r="AI36" s="71"/>
      <c r="AJ36" s="71"/>
      <c r="AK36" s="71"/>
      <c r="AL36" s="71"/>
      <c r="AM36" s="71"/>
      <c r="AN36" s="71"/>
      <c r="AO36" s="71"/>
      <c r="AP36" s="74" t="s">
        <v>28</v>
      </c>
      <c r="AQ36" s="74"/>
      <c r="AR36" s="75"/>
      <c r="BG36" s="41"/>
      <c r="BH36" s="14"/>
    </row>
    <row r="37" spans="2:60" s="37" customFormat="1" ht="10.8" customHeight="1" x14ac:dyDescent="0.2">
      <c r="B37" s="36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51"/>
      <c r="O37" s="51"/>
      <c r="AC37" s="41"/>
      <c r="AD37" s="41"/>
      <c r="AE37" s="41"/>
      <c r="AF37" s="41"/>
      <c r="AH37" s="53"/>
      <c r="AV37" s="53"/>
      <c r="BH37" s="14"/>
    </row>
    <row r="38" spans="2:60" s="37" customFormat="1" ht="10.8" customHeight="1" x14ac:dyDescent="0.2">
      <c r="B38" s="36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1"/>
      <c r="O38" s="51"/>
      <c r="AC38" s="41"/>
      <c r="AD38" s="41"/>
      <c r="AE38" s="41"/>
      <c r="AF38" s="41"/>
      <c r="AH38" s="53"/>
      <c r="AV38" s="53"/>
      <c r="BG38" s="41"/>
      <c r="BH38" s="14"/>
    </row>
    <row r="39" spans="2:60" ht="10.8" customHeight="1" x14ac:dyDescent="0.2">
      <c r="B39" s="3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0"/>
      <c r="AC39" s="20"/>
      <c r="AD39" s="20"/>
      <c r="AE39" s="20"/>
      <c r="AF39" s="20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BG39" s="20"/>
      <c r="BH39" s="5"/>
    </row>
    <row r="40" spans="2:60" ht="25.2" customHeight="1" x14ac:dyDescent="0.2">
      <c r="B40" s="34"/>
      <c r="C40" s="4"/>
      <c r="D40" s="89" t="s">
        <v>41</v>
      </c>
      <c r="E40" s="90"/>
      <c r="F40" s="90"/>
      <c r="G40" s="71">
        <f>AF30</f>
        <v>0</v>
      </c>
      <c r="H40" s="71"/>
      <c r="I40" s="71"/>
      <c r="J40" s="71"/>
      <c r="K40" s="71"/>
      <c r="L40" s="71"/>
      <c r="M40" s="71"/>
      <c r="N40" s="71"/>
      <c r="O40" s="71"/>
      <c r="P40" s="71"/>
      <c r="Q40" s="74" t="s">
        <v>28</v>
      </c>
      <c r="R40" s="74"/>
      <c r="S40" s="75"/>
      <c r="U40" s="96" t="s">
        <v>10</v>
      </c>
      <c r="V40" s="96"/>
      <c r="X40" s="89" t="s">
        <v>42</v>
      </c>
      <c r="Y40" s="90"/>
      <c r="Z40" s="90"/>
      <c r="AA40" s="71">
        <f>AF36</f>
        <v>0</v>
      </c>
      <c r="AB40" s="71"/>
      <c r="AC40" s="71"/>
      <c r="AD40" s="71"/>
      <c r="AE40" s="71"/>
      <c r="AF40" s="71"/>
      <c r="AG40" s="71"/>
      <c r="AH40" s="71"/>
      <c r="AI40" s="71"/>
      <c r="AJ40" s="71"/>
      <c r="AK40" s="74" t="s">
        <v>28</v>
      </c>
      <c r="AL40" s="74"/>
      <c r="AM40" s="75"/>
      <c r="AO40" s="83" t="s">
        <v>19</v>
      </c>
      <c r="AP40" s="83"/>
      <c r="AR40" s="89" t="s">
        <v>43</v>
      </c>
      <c r="AS40" s="90"/>
      <c r="AT40" s="90"/>
      <c r="AU40" s="92">
        <f>ROUNDDOWN(G40+AA40,-3)</f>
        <v>0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74" t="s">
        <v>28</v>
      </c>
      <c r="BF40" s="74"/>
      <c r="BG40" s="75"/>
      <c r="BH40" s="5"/>
    </row>
    <row r="41" spans="2:60" ht="10.199999999999999" customHeight="1" x14ac:dyDescent="0.2">
      <c r="B41" s="3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2"/>
      <c r="AS41" s="13"/>
      <c r="AT41" s="111" t="s">
        <v>3</v>
      </c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3"/>
      <c r="BH41" s="5"/>
    </row>
    <row r="42" spans="2:60" ht="10.199999999999999" customHeight="1" x14ac:dyDescent="0.2">
      <c r="B42" s="3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2"/>
      <c r="AS42" s="13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13"/>
      <c r="BH42" s="5"/>
    </row>
    <row r="43" spans="2:60" ht="10.199999999999999" customHeight="1" x14ac:dyDescent="0.2">
      <c r="B43" s="5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45"/>
      <c r="AG43" s="50"/>
      <c r="AH43" s="50"/>
      <c r="AI43" s="50"/>
      <c r="AJ43" s="107" t="s">
        <v>16</v>
      </c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45"/>
      <c r="BA43" s="45"/>
      <c r="BB43" s="45"/>
      <c r="BC43" s="45"/>
      <c r="BD43" s="45"/>
      <c r="BE43" s="45"/>
      <c r="BF43" s="45"/>
      <c r="BG43" s="45"/>
      <c r="BH43" s="46"/>
    </row>
    <row r="44" spans="2:60" ht="10.199999999999999" customHeight="1" x14ac:dyDescent="0.2">
      <c r="B44" s="3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4"/>
      <c r="AG44" s="12"/>
      <c r="AH44" s="12"/>
      <c r="AI44" s="1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12"/>
      <c r="BA44" s="12"/>
      <c r="BB44" s="12"/>
      <c r="BC44" s="12"/>
      <c r="BD44" s="12"/>
      <c r="BE44" s="54"/>
      <c r="BF44" s="12"/>
      <c r="BG44" s="2"/>
      <c r="BH44" s="5"/>
    </row>
    <row r="45" spans="2:60" s="17" customFormat="1" ht="25.2" customHeight="1" x14ac:dyDescent="0.2">
      <c r="B45" s="35"/>
      <c r="C45" s="84" t="s">
        <v>30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1"/>
      <c r="Q45" s="80" t="s">
        <v>25</v>
      </c>
      <c r="R45" s="81"/>
      <c r="S45" s="81"/>
      <c r="T45" s="71">
        <f>AU10</f>
        <v>0</v>
      </c>
      <c r="U45" s="71"/>
      <c r="V45" s="71"/>
      <c r="W45" s="71"/>
      <c r="X45" s="71"/>
      <c r="Y45" s="71"/>
      <c r="Z45" s="71"/>
      <c r="AA45" s="71"/>
      <c r="AB45" s="71"/>
      <c r="AC45" s="71"/>
      <c r="AD45" s="74" t="s">
        <v>28</v>
      </c>
      <c r="AE45" s="74"/>
      <c r="AF45" s="75"/>
      <c r="AG45" s="88" t="s">
        <v>20</v>
      </c>
      <c r="AH45" s="83"/>
      <c r="AI45" s="83"/>
      <c r="AJ45" s="80" t="s">
        <v>44</v>
      </c>
      <c r="AK45" s="81"/>
      <c r="AL45" s="81"/>
      <c r="AM45" s="71">
        <f>IF(G21&gt;0,15000000-T45,0)</f>
        <v>0</v>
      </c>
      <c r="AN45" s="71"/>
      <c r="AO45" s="71"/>
      <c r="AP45" s="71"/>
      <c r="AQ45" s="71"/>
      <c r="AR45" s="71"/>
      <c r="AS45" s="71"/>
      <c r="AT45" s="71"/>
      <c r="AU45" s="71"/>
      <c r="AV45" s="71"/>
      <c r="AW45" s="74" t="s">
        <v>28</v>
      </c>
      <c r="AX45" s="74"/>
      <c r="AY45" s="75"/>
      <c r="AZ45" s="2"/>
      <c r="BA45" s="2"/>
      <c r="BB45" s="2"/>
      <c r="BC45" s="2"/>
      <c r="BD45" s="2"/>
      <c r="BE45" s="2"/>
      <c r="BF45" s="2"/>
      <c r="BG45" s="2"/>
      <c r="BH45" s="3"/>
    </row>
    <row r="46" spans="2:60" s="37" customFormat="1" ht="10.199999999999999" customHeight="1" x14ac:dyDescent="0.2">
      <c r="B46" s="93" t="s">
        <v>32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105" t="s">
        <v>29</v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73" t="s">
        <v>17</v>
      </c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14"/>
    </row>
    <row r="47" spans="2:60" s="37" customFormat="1" ht="10.199999999999999" customHeight="1" x14ac:dyDescent="0.2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14"/>
    </row>
    <row r="48" spans="2:60" s="37" customFormat="1" ht="24.6" customHeight="1" x14ac:dyDescent="0.2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76" t="s">
        <v>39</v>
      </c>
      <c r="AS48" s="77"/>
      <c r="AT48" s="77"/>
      <c r="AU48" s="78">
        <f>MIN(AU40,AM45)</f>
        <v>0</v>
      </c>
      <c r="AV48" s="78"/>
      <c r="AW48" s="78"/>
      <c r="AX48" s="78"/>
      <c r="AY48" s="78"/>
      <c r="AZ48" s="78"/>
      <c r="BA48" s="78"/>
      <c r="BB48" s="78"/>
      <c r="BC48" s="78"/>
      <c r="BD48" s="78"/>
      <c r="BE48" s="108" t="s">
        <v>28</v>
      </c>
      <c r="BF48" s="108"/>
      <c r="BG48" s="109"/>
      <c r="BH48" s="14"/>
    </row>
    <row r="49" spans="2:60" s="37" customFormat="1" ht="10.199999999999999" customHeight="1" x14ac:dyDescent="0.2">
      <c r="B49" s="44"/>
      <c r="C49" s="16"/>
      <c r="D49" s="13"/>
      <c r="E49" s="13"/>
      <c r="F49" s="13"/>
      <c r="G49" s="13"/>
      <c r="H49" s="13"/>
      <c r="I49" s="13"/>
      <c r="J49" s="13"/>
      <c r="K49" s="16"/>
      <c r="L49" s="13"/>
      <c r="M49" s="28"/>
      <c r="N49" s="16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11" t="s">
        <v>45</v>
      </c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4"/>
    </row>
    <row r="50" spans="2:60" s="37" customFormat="1" ht="10.199999999999999" customHeight="1" x14ac:dyDescent="0.2">
      <c r="B50" s="44"/>
      <c r="C50" s="16"/>
      <c r="D50" s="13"/>
      <c r="E50" s="13"/>
      <c r="F50" s="13"/>
      <c r="G50" s="13"/>
      <c r="H50" s="13"/>
      <c r="I50" s="13"/>
      <c r="J50" s="13"/>
      <c r="K50" s="16"/>
      <c r="L50" s="13"/>
      <c r="M50" s="28"/>
      <c r="N50" s="16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4"/>
    </row>
    <row r="51" spans="2:60" ht="22.2" customHeight="1" x14ac:dyDescent="0.2">
      <c r="B51" s="65" t="s">
        <v>48</v>
      </c>
      <c r="C51" s="66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18"/>
    </row>
    <row r="52" spans="2:60" ht="18.600000000000001" customHeight="1" x14ac:dyDescent="0.2">
      <c r="B52" s="24" t="s">
        <v>31</v>
      </c>
      <c r="D52" s="11"/>
      <c r="M52" s="11"/>
      <c r="R52" s="11"/>
    </row>
    <row r="53" spans="2:60" ht="7.2" customHeight="1" x14ac:dyDescent="0.2"/>
    <row r="54" spans="2:60" ht="12" customHeight="1" x14ac:dyDescent="0.15">
      <c r="B54" s="25"/>
      <c r="C54" s="18"/>
      <c r="D54" s="79" t="s">
        <v>15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18"/>
      <c r="U54" s="18"/>
      <c r="V54" s="18"/>
      <c r="W54" s="18"/>
      <c r="X54" s="18"/>
      <c r="Y54" s="18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18"/>
      <c r="AQ54" s="18"/>
      <c r="AR54" s="18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18"/>
      <c r="BH54" s="19"/>
    </row>
    <row r="55" spans="2:60" ht="10.199999999999999" customHeight="1" x14ac:dyDescent="0.15">
      <c r="B55" s="26"/>
      <c r="C55" s="20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20"/>
      <c r="U55" s="20"/>
      <c r="V55" s="20"/>
      <c r="W55" s="124" t="s">
        <v>51</v>
      </c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61"/>
      <c r="AN55" s="61"/>
      <c r="AO55" s="61"/>
      <c r="AP55" s="20"/>
      <c r="AQ55" s="117" t="s">
        <v>52</v>
      </c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20"/>
      <c r="BH55" s="21"/>
    </row>
    <row r="56" spans="2:60" s="1" customFormat="1" ht="25.2" customHeight="1" x14ac:dyDescent="0.2">
      <c r="B56" s="35"/>
      <c r="C56" s="15"/>
      <c r="D56" s="80" t="s">
        <v>14</v>
      </c>
      <c r="E56" s="81"/>
      <c r="F56" s="81"/>
      <c r="G56" s="71">
        <f>IF(AU48&gt;0,AU10,0)</f>
        <v>0</v>
      </c>
      <c r="H56" s="104"/>
      <c r="I56" s="104"/>
      <c r="J56" s="104"/>
      <c r="K56" s="104"/>
      <c r="L56" s="104"/>
      <c r="M56" s="104"/>
      <c r="N56" s="104"/>
      <c r="O56" s="104"/>
      <c r="P56" s="104"/>
      <c r="Q56" s="74" t="s">
        <v>28</v>
      </c>
      <c r="R56" s="74"/>
      <c r="S56" s="75"/>
      <c r="T56" s="88" t="s">
        <v>50</v>
      </c>
      <c r="U56" s="83"/>
      <c r="V56" s="83"/>
      <c r="W56" s="89" t="s">
        <v>11</v>
      </c>
      <c r="X56" s="90"/>
      <c r="Y56" s="90"/>
      <c r="Z56" s="92">
        <f>IF(AU10&gt;0,AU48,0)</f>
        <v>0</v>
      </c>
      <c r="AA56" s="92"/>
      <c r="AB56" s="92"/>
      <c r="AC56" s="92"/>
      <c r="AD56" s="92"/>
      <c r="AE56" s="92"/>
      <c r="AF56" s="92"/>
      <c r="AG56" s="92"/>
      <c r="AH56" s="92"/>
      <c r="AI56" s="92"/>
      <c r="AJ56" s="74" t="s">
        <v>28</v>
      </c>
      <c r="AK56" s="74"/>
      <c r="AL56" s="75"/>
      <c r="AM56" s="70"/>
      <c r="AN56" s="83" t="s">
        <v>20</v>
      </c>
      <c r="AO56" s="83"/>
      <c r="AQ56" s="115">
        <f>G56+Z56</f>
        <v>0</v>
      </c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08" t="s">
        <v>28</v>
      </c>
      <c r="BE56" s="108"/>
      <c r="BF56" s="109"/>
      <c r="BG56" s="2"/>
      <c r="BH56" s="3"/>
    </row>
    <row r="57" spans="2:60" s="37" customFormat="1" ht="10.199999999999999" customHeight="1" x14ac:dyDescent="0.2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42"/>
    </row>
    <row r="58" spans="2:60" ht="12" customHeight="1" x14ac:dyDescent="0.2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1"/>
    </row>
    <row r="59" spans="2:60" ht="18.600000000000001" customHeight="1" x14ac:dyDescent="0.2"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</row>
    <row r="60" spans="2:60" ht="19.2" x14ac:dyDescent="0.2"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</row>
  </sheetData>
  <mergeCells count="92">
    <mergeCell ref="AO2:BH2"/>
    <mergeCell ref="W56:Y56"/>
    <mergeCell ref="AJ56:AL56"/>
    <mergeCell ref="Z56:AI56"/>
    <mergeCell ref="W55:AL55"/>
    <mergeCell ref="AN56:AO56"/>
    <mergeCell ref="AG45:AI45"/>
    <mergeCell ref="AJ45:AL45"/>
    <mergeCell ref="AC10:AL10"/>
    <mergeCell ref="BE14:BG14"/>
    <mergeCell ref="R10:X10"/>
    <mergeCell ref="AR14:AU14"/>
    <mergeCell ref="BE10:BG10"/>
    <mergeCell ref="AV14:BD14"/>
    <mergeCell ref="AP30:AR30"/>
    <mergeCell ref="AF30:AO30"/>
    <mergeCell ref="AF36:AO36"/>
    <mergeCell ref="D8:P9"/>
    <mergeCell ref="AJ43:AY44"/>
    <mergeCell ref="C45:O45"/>
    <mergeCell ref="Q45:S45"/>
    <mergeCell ref="T45:AC45"/>
    <mergeCell ref="AD45:AF45"/>
    <mergeCell ref="AC25:AE25"/>
    <mergeCell ref="AP25:AR25"/>
    <mergeCell ref="AP36:AR36"/>
    <mergeCell ref="AR10:AT10"/>
    <mergeCell ref="AU10:BD10"/>
    <mergeCell ref="AC36:AE36"/>
    <mergeCell ref="AR8:BG9"/>
    <mergeCell ref="AF25:AO25"/>
    <mergeCell ref="D40:F40"/>
    <mergeCell ref="N10:P10"/>
    <mergeCell ref="Z10:AB10"/>
    <mergeCell ref="AM10:AO10"/>
    <mergeCell ref="AA11:AM11"/>
    <mergeCell ref="AC28:AR29"/>
    <mergeCell ref="AC23:AR24"/>
    <mergeCell ref="AQ11:BH12"/>
    <mergeCell ref="AQ13:BH13"/>
    <mergeCell ref="G21:P21"/>
    <mergeCell ref="D19:S20"/>
    <mergeCell ref="N23:X24"/>
    <mergeCell ref="D10:M10"/>
    <mergeCell ref="Q21:S21"/>
    <mergeCell ref="D21:F21"/>
    <mergeCell ref="D56:F56"/>
    <mergeCell ref="Q56:S56"/>
    <mergeCell ref="G56:P56"/>
    <mergeCell ref="T56:V56"/>
    <mergeCell ref="AM45:AV45"/>
    <mergeCell ref="AR49:BG50"/>
    <mergeCell ref="AW45:AY45"/>
    <mergeCell ref="AR48:AT48"/>
    <mergeCell ref="BE48:BG48"/>
    <mergeCell ref="AU48:BD48"/>
    <mergeCell ref="BD56:BF56"/>
    <mergeCell ref="AR46:BG47"/>
    <mergeCell ref="AQ56:BC56"/>
    <mergeCell ref="AQ55:BF55"/>
    <mergeCell ref="B46:P48"/>
    <mergeCell ref="D54:S55"/>
    <mergeCell ref="AR40:AT40"/>
    <mergeCell ref="AU40:BD40"/>
    <mergeCell ref="BE40:BG40"/>
    <mergeCell ref="AO40:AP40"/>
    <mergeCell ref="Q46:AF47"/>
    <mergeCell ref="AA40:AJ40"/>
    <mergeCell ref="AK40:AM40"/>
    <mergeCell ref="AT41:BF41"/>
    <mergeCell ref="G40:P40"/>
    <mergeCell ref="Q40:S40"/>
    <mergeCell ref="G30:P30"/>
    <mergeCell ref="Q30:S30"/>
    <mergeCell ref="T30:X30"/>
    <mergeCell ref="E31:R31"/>
    <mergeCell ref="X40:Z40"/>
    <mergeCell ref="U40:V40"/>
    <mergeCell ref="D30:F30"/>
    <mergeCell ref="E36:O36"/>
    <mergeCell ref="T36:X36"/>
    <mergeCell ref="P36:R36"/>
    <mergeCell ref="Z36:AA36"/>
    <mergeCell ref="Z30:AA30"/>
    <mergeCell ref="S31:AC32"/>
    <mergeCell ref="E32:Q35"/>
    <mergeCell ref="AD32:AR35"/>
    <mergeCell ref="AC30:AE30"/>
    <mergeCell ref="Z25:AA25"/>
    <mergeCell ref="O25:W25"/>
    <mergeCell ref="D25:L25"/>
    <mergeCell ref="C26:K27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民間特定（補強）</vt:lpstr>
      <vt:lpstr>'民間特定（補強）'!Print_Area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2021-03-19T00:25:40Z</cp:lastPrinted>
  <dcterms:created xsi:type="dcterms:W3CDTF">2010-03-04T07:39:53Z</dcterms:created>
  <dcterms:modified xsi:type="dcterms:W3CDTF">2021-03-30T01:47:00Z</dcterms:modified>
</cp:coreProperties>
</file>