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1 耐震補強等助成事業\01-1要綱・取扱い・様式\01-B取扱い様式\算定書\"/>
    </mc:Choice>
  </mc:AlternateContent>
  <bookViews>
    <workbookView xWindow="96" yWindow="48" windowWidth="8736" windowHeight="3948" tabRatio="670"/>
  </bookViews>
  <sheets>
    <sheet name="戸建（補強）" sheetId="12" r:id="rId1"/>
  </sheets>
  <calcPr calcId="162913"/>
</workbook>
</file>

<file path=xl/calcChain.xml><?xml version="1.0" encoding="utf-8"?>
<calcChain xmlns="http://schemas.openxmlformats.org/spreadsheetml/2006/main">
  <c r="O33" i="12" l="1"/>
  <c r="AC24" i="12"/>
  <c r="AU24" i="12"/>
  <c r="G29" i="12"/>
  <c r="AE29" i="12"/>
  <c r="AU33" i="12"/>
  <c r="G41" i="12"/>
  <c r="AQ41" i="12"/>
  <c r="AC9" i="12"/>
  <c r="AU9" i="12"/>
  <c r="Z41" i="12"/>
  <c r="AC13" i="12"/>
  <c r="AE33" i="12"/>
</calcChain>
</file>

<file path=xl/sharedStrings.xml><?xml version="1.0" encoding="utf-8"?>
<sst xmlns="http://schemas.openxmlformats.org/spreadsheetml/2006/main" count="63" uniqueCount="44">
  <si>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1"/>
  </si>
  <si>
    <t>１　耐震補強設計</t>
    <rPh sb="2" eb="4">
      <t>タイシン</t>
    </rPh>
    <rPh sb="4" eb="6">
      <t>ホキョウ</t>
    </rPh>
    <rPh sb="6" eb="8">
      <t>セッケイ</t>
    </rPh>
    <phoneticPr fontId="1"/>
  </si>
  <si>
    <t>耐震補強設計費</t>
    <rPh sb="0" eb="2">
      <t>タイシン</t>
    </rPh>
    <rPh sb="2" eb="4">
      <t>ホキョウ</t>
    </rPh>
    <rPh sb="4" eb="6">
      <t>セッケイ</t>
    </rPh>
    <rPh sb="6" eb="7">
      <t>ヒ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</si>
  <si>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</si>
  <si>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過去に受けた助成金額(補強設計)</t>
    <rPh sb="0" eb="2">
      <t>カコ</t>
    </rPh>
    <rPh sb="3" eb="4">
      <t>ウ</t>
    </rPh>
    <rPh sb="6" eb="8">
      <t>ジョセイ</t>
    </rPh>
    <rPh sb="8" eb="10">
      <t>キンガク</t>
    </rPh>
    <rPh sb="11" eb="13">
      <t>ホキョウ</t>
    </rPh>
    <rPh sb="13" eb="15">
      <t>セッケイ</t>
    </rPh>
    <phoneticPr fontId="1"/>
  </si>
  <si>
    <t>２　耐震補強工事</t>
    <rPh sb="2" eb="4">
      <t>タイシン</t>
    </rPh>
    <rPh sb="4" eb="6">
      <t>ホキョウ</t>
    </rPh>
    <rPh sb="6" eb="8">
      <t>コウジ</t>
    </rPh>
    <phoneticPr fontId="1"/>
  </si>
  <si>
    <t>耐震補強工事費</t>
    <rPh sb="0" eb="2">
      <t>タイシン</t>
    </rPh>
    <rPh sb="2" eb="4">
      <t>ホキョウ</t>
    </rPh>
    <rPh sb="4" eb="7">
      <t>コウジヒ</t>
    </rPh>
    <phoneticPr fontId="1"/>
  </si>
  <si>
    <t>(c)と(d)の小さい額</t>
    <rPh sb="8" eb="9">
      <t>チイ</t>
    </rPh>
    <rPh sb="11" eb="12">
      <t>ガク</t>
    </rPh>
    <phoneticPr fontId="1"/>
  </si>
  <si>
    <t>(f)と(g)の小さい額</t>
    <rPh sb="8" eb="9">
      <t>チイ</t>
    </rPh>
    <rPh sb="11" eb="12">
      <t>ガク</t>
    </rPh>
    <phoneticPr fontId="1"/>
  </si>
  <si>
    <t>助成金額（合計）</t>
    <rPh sb="0" eb="2">
      <t>ジョセイ</t>
    </rPh>
    <rPh sb="2" eb="4">
      <t>キンガク</t>
    </rPh>
    <rPh sb="5" eb="7">
      <t>ゴウケイ</t>
    </rPh>
    <phoneticPr fontId="1"/>
  </si>
  <si>
    <t>助成金額（補強設計）</t>
    <rPh sb="0" eb="2">
      <t>ジョセイ</t>
    </rPh>
    <rPh sb="2" eb="4">
      <t>キンガク</t>
    </rPh>
    <rPh sb="5" eb="7">
      <t>ホキョウ</t>
    </rPh>
    <rPh sb="7" eb="9">
      <t>セッケイ</t>
    </rPh>
    <phoneticPr fontId="1"/>
  </si>
  <si>
    <t>耐震補強工事費の限度額</t>
    <rPh sb="0" eb="2">
      <t>タイシン</t>
    </rPh>
    <rPh sb="2" eb="4">
      <t>ホキョウ</t>
    </rPh>
    <rPh sb="4" eb="7">
      <t>コウジヒ</t>
    </rPh>
    <rPh sb="8" eb="10">
      <t>ゲンド</t>
    </rPh>
    <rPh sb="10" eb="11">
      <t>ガク</t>
    </rPh>
    <phoneticPr fontId="1"/>
  </si>
  <si>
    <t>助成金額（補強工事）</t>
    <rPh sb="0" eb="2">
      <t>ジョセイ</t>
    </rPh>
    <rPh sb="2" eb="4">
      <t>キンガク</t>
    </rPh>
    <rPh sb="5" eb="7">
      <t>ホキョウ</t>
    </rPh>
    <rPh sb="7" eb="9">
      <t>コウジ</t>
    </rPh>
    <phoneticPr fontId="1"/>
  </si>
  <si>
    <t>(又はb')</t>
    <rPh sb="1" eb="2">
      <t>マタ</t>
    </rPh>
    <phoneticPr fontId="1"/>
  </si>
  <si>
    <t>助成対象耐震補強工事費</t>
    <rPh sb="0" eb="2">
      <t>ジョセイ</t>
    </rPh>
    <rPh sb="2" eb="4">
      <t>タイショウ</t>
    </rPh>
    <rPh sb="4" eb="6">
      <t>タイシン</t>
    </rPh>
    <rPh sb="6" eb="8">
      <t>ホキョウ</t>
    </rPh>
    <rPh sb="8" eb="11">
      <t>コウジヒ</t>
    </rPh>
    <phoneticPr fontId="1"/>
  </si>
  <si>
    <t>取扱い様式第３－１号</t>
    <rPh sb="0" eb="2">
      <t>トリアツカ</t>
    </rPh>
    <rPh sb="3" eb="5">
      <t>ヨウシキ</t>
    </rPh>
    <rPh sb="5" eb="6">
      <t>ダイ</t>
    </rPh>
    <rPh sb="9" eb="10">
      <t>ゴウ</t>
    </rPh>
    <phoneticPr fontId="1"/>
  </si>
  <si>
    <t>延べ床面積（㎡）</t>
    <rPh sb="0" eb="1">
      <t>ノ</t>
    </rPh>
    <rPh sb="2" eb="5">
      <t>ユカメンセキ</t>
    </rPh>
    <phoneticPr fontId="1"/>
  </si>
  <si>
    <t>＝</t>
    <phoneticPr fontId="1"/>
  </si>
  <si>
    <t>(d)</t>
    <phoneticPr fontId="1"/>
  </si>
  <si>
    <t>(e)</t>
    <phoneticPr fontId="1"/>
  </si>
  <si>
    <t>円</t>
    <rPh sb="0" eb="1">
      <t>エン</t>
    </rPh>
    <phoneticPr fontId="1"/>
  </si>
  <si>
    <t>×2/3＝</t>
    <phoneticPr fontId="1"/>
  </si>
  <si>
    <t>(b)</t>
    <phoneticPr fontId="1"/>
  </si>
  <si>
    <t>(b')</t>
    <phoneticPr fontId="1"/>
  </si>
  <si>
    <t>(c)</t>
    <phoneticPr fontId="1"/>
  </si>
  <si>
    <t>㎡</t>
    <phoneticPr fontId="1"/>
  </si>
  <si>
    <t>(e)</t>
    <phoneticPr fontId="1"/>
  </si>
  <si>
    <t>(f)</t>
    <phoneticPr fontId="1"/>
  </si>
  <si>
    <t>(b)</t>
    <phoneticPr fontId="1"/>
  </si>
  <si>
    <t>＝</t>
    <phoneticPr fontId="1"/>
  </si>
  <si>
    <t>(g)</t>
    <phoneticPr fontId="1"/>
  </si>
  <si>
    <t>(h)</t>
    <phoneticPr fontId="1"/>
  </si>
  <si>
    <t>＋</t>
    <phoneticPr fontId="1"/>
  </si>
  <si>
    <t>(a)</t>
    <rPh sb="0" eb="3">
      <t>（ａ）</t>
    </rPh>
    <phoneticPr fontId="1"/>
  </si>
  <si>
    <t>助成金額（補強工事）限度額</t>
    <phoneticPr fontId="1"/>
  </si>
  <si>
    <t>(a)と200,000円の小さい額</t>
    <rPh sb="11" eb="12">
      <t>エン</t>
    </rPh>
    <rPh sb="13" eb="14">
      <t>チイ</t>
    </rPh>
    <rPh sb="16" eb="17">
      <t>ガク</t>
    </rPh>
    <phoneticPr fontId="1"/>
  </si>
  <si>
    <t>×1/2＝</t>
    <phoneticPr fontId="1"/>
  </si>
  <si>
    <t>３　助成金額（合計）</t>
    <rPh sb="2" eb="4">
      <t>ジョセイ</t>
    </rPh>
    <rPh sb="4" eb="6">
      <t>キンガク</t>
    </rPh>
    <rPh sb="7" eb="9">
      <t>ゴウケイ</t>
    </rPh>
    <phoneticPr fontId="1"/>
  </si>
  <si>
    <t>1,200,000円－</t>
    <rPh sb="9" eb="10">
      <t>エン</t>
    </rPh>
    <phoneticPr fontId="1"/>
  </si>
  <si>
    <t>34,100円×</t>
    <rPh sb="6" eb="7">
      <t>エン</t>
    </rPh>
    <phoneticPr fontId="1"/>
  </si>
  <si>
    <t>（千円未満切捨て）</t>
    <phoneticPr fontId="1"/>
  </si>
  <si>
    <t>※　非木造で緊急輸送道路閉塞建築物に該当し、地階を除く階数が3階以上</t>
    <rPh sb="2" eb="3">
      <t>ヒ</t>
    </rPh>
    <rPh sb="3" eb="5">
      <t>モクゾウ</t>
    </rPh>
    <rPh sb="6" eb="17">
      <t>キンキュウユソウドウロヘイソクケンチクブツ</t>
    </rPh>
    <rPh sb="18" eb="20">
      <t>ガイトウ</t>
    </rPh>
    <rPh sb="22" eb="24">
      <t>チカイ</t>
    </rPh>
    <rPh sb="25" eb="26">
      <t>ノゾ</t>
    </rPh>
    <rPh sb="27" eb="29">
      <t>カイスウ</t>
    </rPh>
    <rPh sb="31" eb="34">
      <t>カイイジョウ</t>
    </rPh>
    <phoneticPr fontId="1"/>
  </si>
  <si>
    <t>(※に該当する場合は3,600,000円)</t>
    <phoneticPr fontId="1"/>
  </si>
  <si>
    <t>耐震補強（戸建て住宅）</t>
    <rPh sb="0" eb="2">
      <t>タイシン</t>
    </rPh>
    <rPh sb="2" eb="4">
      <t>ホキョウ</t>
    </rPh>
    <rPh sb="5" eb="7">
      <t>コダテ</t>
    </rPh>
    <rPh sb="8" eb="10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</si>
</sst>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NumberFormat="1" applyFont="1" applyFill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4" xfId="0" applyNumberFormat="1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>
      <alignment vertical="center" shrinkToFit="1"/>
    </xf>
    <xf numFmtId="0" fontId="2" fillId="0" borderId="5" xfId="0" applyNumberFormat="1" applyFont="1" applyFill="1" applyBorder="1" applyAlignment="1">
      <alignment vertical="center" shrinkToFit="1"/>
    </xf>
    <xf numFmtId="0" fontId="2" fillId="0" borderId="6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2" fillId="0" borderId="10" xfId="0" applyNumberFormat="1" applyFont="1" applyFill="1" applyBorder="1" applyAlignment="1">
      <alignment vertical="center" shrinkToFit="1"/>
    </xf>
    <xf numFmtId="0" fontId="2" fillId="0" borderId="1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vertical="center" shrinkToFit="1"/>
    </xf>
    <xf numFmtId="0" fontId="5" fillId="0" borderId="0" xfId="0" applyFont="1" applyFill="1" applyAlignment="1">
      <alignment vertical="top"/>
    </xf>
    <xf numFmtId="0" fontId="2" fillId="0" borderId="0" xfId="0" applyNumberFormat="1" applyFont="1" applyFill="1" applyAlignment="1">
      <alignment shrinkToFit="1"/>
    </xf>
    <xf numFmtId="0" fontId="9" fillId="0" borderId="3" xfId="0" applyFont="1" applyFill="1" applyBorder="1" applyAlignment="1">
      <alignment horizontal="center" shrinkToFit="1"/>
    </xf>
    <xf numFmtId="0" fontId="9" fillId="0" borderId="10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vertical="top" shrinkToFit="1"/>
    </xf>
    <xf numFmtId="0" fontId="9" fillId="0" borderId="5" xfId="0" applyNumberFormat="1" applyFont="1" applyFill="1" applyBorder="1" applyAlignment="1">
      <alignment horizontal="center" vertical="top" shrinkToFit="1"/>
    </xf>
    <xf numFmtId="177" fontId="4" fillId="0" borderId="15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shrinkToFit="1"/>
    </xf>
    <xf numFmtId="0" fontId="9" fillId="0" borderId="10" xfId="0" applyNumberFormat="1" applyFont="1" applyFill="1" applyBorder="1" applyAlignment="1">
      <alignment horizontal="center" vertical="top" shrinkToFit="1"/>
    </xf>
    <xf numFmtId="0" fontId="9" fillId="0" borderId="3" xfId="0" applyNumberFormat="1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shrinkToFit="1"/>
    </xf>
    <xf numFmtId="0" fontId="4" fillId="0" borderId="16" xfId="0" applyNumberFormat="1" applyFont="1" applyBorder="1" applyAlignment="1" applyProtection="1">
      <alignment horizontal="right" vertical="center" shrinkToFit="1"/>
      <protection locked="0"/>
    </xf>
    <xf numFmtId="0" fontId="4" fillId="0" borderId="15" xfId="0" applyNumberFormat="1" applyFont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vertical="center" shrinkToFit="1"/>
      <protection locked="0"/>
    </xf>
    <xf numFmtId="177" fontId="4" fillId="0" borderId="15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>
      <alignment horizontal="right" vertical="center" shrinkToFit="1"/>
    </xf>
    <xf numFmtId="0" fontId="2" fillId="0" borderId="15" xfId="0" applyNumberFormat="1" applyFont="1" applyFill="1" applyBorder="1" applyAlignment="1">
      <alignment horizontal="center" vertical="center" shrinkToFit="1"/>
    </xf>
    <xf numFmtId="0" fontId="2" fillId="0" borderId="19" xfId="0" applyNumberFormat="1" applyFont="1" applyFill="1" applyBorder="1" applyAlignment="1">
      <alignment horizontal="center" vertical="center" shrinkToFit="1"/>
    </xf>
    <xf numFmtId="0" fontId="2" fillId="0" borderId="18" xfId="0" applyNumberFormat="1" applyFont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vertical="center" shrinkToFit="1"/>
    </xf>
    <xf numFmtId="177" fontId="4" fillId="0" borderId="18" xfId="0" applyNumberFormat="1" applyFont="1" applyFill="1" applyBorder="1" applyAlignment="1">
      <alignment vertical="center" shrinkToFit="1"/>
    </xf>
    <xf numFmtId="0" fontId="9" fillId="0" borderId="13" xfId="0" applyNumberFormat="1" applyFont="1" applyFill="1" applyBorder="1" applyAlignment="1">
      <alignment horizontal="center" vertical="top" shrinkToFit="1"/>
    </xf>
    <xf numFmtId="0" fontId="9" fillId="0" borderId="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vertical="center" shrinkToFit="1"/>
    </xf>
    <xf numFmtId="0" fontId="4" fillId="0" borderId="15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9" fillId="0" borderId="13" xfId="0" applyNumberFormat="1" applyFont="1" applyFill="1" applyBorder="1" applyAlignment="1">
      <alignment vertical="top" shrinkToFit="1"/>
    </xf>
    <xf numFmtId="0" fontId="9" fillId="0" borderId="5" xfId="0" applyNumberFormat="1" applyFont="1" applyFill="1" applyBorder="1" applyAlignment="1">
      <alignment vertical="top" shrinkToFit="1"/>
    </xf>
    <xf numFmtId="0" fontId="9" fillId="0" borderId="0" xfId="0" applyFont="1" applyFill="1" applyAlignment="1">
      <alignment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4" fillId="0" borderId="16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top" wrapText="1" shrinkToFit="1"/>
    </xf>
    <xf numFmtId="0" fontId="5" fillId="0" borderId="0" xfId="0" applyFont="1" applyFill="1" applyBorder="1" applyAlignment="1">
      <alignment horizontal="center" vertical="top" wrapText="1" shrinkToFit="1"/>
    </xf>
    <xf numFmtId="0" fontId="5" fillId="0" borderId="2" xfId="0" applyFont="1" applyFill="1" applyBorder="1" applyAlignment="1">
      <alignment horizontal="center" vertical="top" wrapText="1" shrinkToFit="1"/>
    </xf>
    <xf numFmtId="0" fontId="5" fillId="0" borderId="5" xfId="0" applyFont="1" applyFill="1" applyBorder="1" applyAlignment="1">
      <alignment horizontal="center" vertical="top" wrapText="1" shrinkToFit="1"/>
    </xf>
    <xf numFmtId="0" fontId="4" fillId="0" borderId="12" xfId="0" applyNumberFormat="1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4" fillId="0" borderId="12" xfId="0" applyNumberFormat="1" applyFont="1" applyBorder="1" applyAlignment="1">
      <alignment horizontal="center" vertical="center" shrinkToFit="1"/>
    </xf>
    <xf numFmtId="177" fontId="4" fillId="0" borderId="17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48"/>
  <sheetViews>
    <sheetView showGridLines="0" showZeros="0" tabSelected="1" zoomScaleNormal="100" zoomScaleSheetLayoutView="100" workbookViewId="0">
      <selection activeCell="AS1" sqref="AS1:BH1"/>
    </sheetView>
  </sheetViews>
  <sheetFormatPr defaultRowHeight="13.2" x14ac:dyDescent="0.2"/>
  <cols>
    <col min="1" max="61" width="1.44140625" style="2" customWidth="1"/>
    <col min="62" max="16384" width="8.88671875" style="2"/>
  </cols>
  <sheetData>
    <row r="1" spans="2:60" ht="18.600000000000001" customHeight="1" x14ac:dyDescent="0.2">
      <c r="C1" s="2" t="s">
        <v>15</v>
      </c>
      <c r="E1" s="15"/>
      <c r="N1" s="15"/>
      <c r="AS1" s="118" t="s">
        <v>43</v>
      </c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20"/>
    </row>
    <row r="2" spans="2:60" ht="34.950000000000003" customHeight="1" x14ac:dyDescent="0.2"/>
    <row r="3" spans="2:60" ht="18.600000000000001" customHeight="1" x14ac:dyDescent="0.2">
      <c r="C3" s="13" t="s">
        <v>0</v>
      </c>
      <c r="E3" s="15"/>
      <c r="N3" s="15"/>
      <c r="S3" s="15"/>
    </row>
    <row r="4" spans="2:60" ht="25.2" customHeight="1" x14ac:dyDescent="0.2"/>
    <row r="5" spans="2:60" ht="19.95" customHeight="1" x14ac:dyDescent="0.2">
      <c r="B5" s="12" t="s">
        <v>1</v>
      </c>
      <c r="C5" s="3"/>
      <c r="D5" s="8"/>
      <c r="E5" s="3"/>
      <c r="F5" s="3"/>
      <c r="G5" s="3"/>
      <c r="H5" s="3"/>
      <c r="M5" s="15"/>
      <c r="R5" s="15"/>
    </row>
    <row r="6" spans="2:60" ht="7.2" customHeight="1" x14ac:dyDescent="0.2"/>
    <row r="7" spans="2:60" ht="12" customHeight="1" x14ac:dyDescent="0.2">
      <c r="B7" s="24"/>
      <c r="C7" s="25"/>
      <c r="D7" s="71" t="s">
        <v>2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71" t="s">
        <v>10</v>
      </c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25"/>
      <c r="BH7" s="26"/>
    </row>
    <row r="8" spans="2:60" ht="10.199999999999999" customHeight="1" x14ac:dyDescent="0.2">
      <c r="B8" s="27"/>
      <c r="C8" s="2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37"/>
      <c r="R8" s="38"/>
      <c r="S8" s="38"/>
      <c r="T8" s="38"/>
      <c r="U8" s="38"/>
      <c r="V8" s="38"/>
      <c r="W8" s="3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37"/>
      <c r="BH8" s="29"/>
    </row>
    <row r="9" spans="2:60" s="5" customFormat="1" ht="25.2" customHeight="1" x14ac:dyDescent="0.2">
      <c r="B9" s="30"/>
      <c r="C9" s="23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8" t="s">
        <v>20</v>
      </c>
      <c r="P9" s="88"/>
      <c r="Q9" s="89"/>
      <c r="R9" s="39"/>
      <c r="S9" s="87" t="s">
        <v>21</v>
      </c>
      <c r="T9" s="87"/>
      <c r="U9" s="87"/>
      <c r="V9" s="87"/>
      <c r="W9" s="87"/>
      <c r="X9" s="87"/>
      <c r="Y9" s="39"/>
      <c r="Z9" s="98" t="s">
        <v>33</v>
      </c>
      <c r="AA9" s="99"/>
      <c r="AB9" s="99"/>
      <c r="AC9" s="76">
        <f>ROUNDDOWN(D9*2/3,-3)</f>
        <v>0</v>
      </c>
      <c r="AD9" s="76"/>
      <c r="AE9" s="76"/>
      <c r="AF9" s="76"/>
      <c r="AG9" s="76"/>
      <c r="AH9" s="76"/>
      <c r="AI9" s="76"/>
      <c r="AJ9" s="76"/>
      <c r="AK9" s="76"/>
      <c r="AL9" s="76"/>
      <c r="AM9" s="78" t="s">
        <v>20</v>
      </c>
      <c r="AN9" s="78"/>
      <c r="AO9" s="79"/>
      <c r="AP9" s="40"/>
      <c r="AQ9" s="40"/>
      <c r="AR9" s="92" t="s">
        <v>22</v>
      </c>
      <c r="AS9" s="93"/>
      <c r="AT9" s="93"/>
      <c r="AU9" s="94">
        <f>MIN(AC9,200000)</f>
        <v>0</v>
      </c>
      <c r="AV9" s="94"/>
      <c r="AW9" s="94"/>
      <c r="AX9" s="94"/>
      <c r="AY9" s="94"/>
      <c r="AZ9" s="94"/>
      <c r="BA9" s="94"/>
      <c r="BB9" s="94"/>
      <c r="BC9" s="94"/>
      <c r="BD9" s="94"/>
      <c r="BE9" s="90" t="s">
        <v>20</v>
      </c>
      <c r="BF9" s="90"/>
      <c r="BG9" s="91"/>
      <c r="BH9" s="41"/>
    </row>
    <row r="10" spans="2:60" s="5" customFormat="1" ht="15" customHeight="1" x14ac:dyDescent="0.2">
      <c r="B10" s="30"/>
      <c r="C10" s="22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95" t="s">
        <v>40</v>
      </c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68"/>
      <c r="AP10" s="42"/>
      <c r="AQ10" s="39"/>
      <c r="AR10" s="74" t="s">
        <v>35</v>
      </c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41"/>
    </row>
    <row r="11" spans="2:60" ht="12" customHeight="1" x14ac:dyDescent="0.2">
      <c r="B11" s="27"/>
      <c r="C11" s="2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45"/>
    </row>
    <row r="12" spans="2:60" ht="12" customHeight="1" x14ac:dyDescent="0.2">
      <c r="B12" s="24"/>
      <c r="C12" s="2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81" t="s">
        <v>4</v>
      </c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47"/>
    </row>
    <row r="13" spans="2:60" ht="10.199999999999999" customHeight="1" x14ac:dyDescent="0.2">
      <c r="B13" s="27"/>
      <c r="C13" s="28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>
        <f>D13*50000</f>
        <v>0</v>
      </c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45"/>
    </row>
    <row r="14" spans="2:60" s="5" customFormat="1" ht="25.2" customHeight="1" x14ac:dyDescent="0.2">
      <c r="B14" s="30"/>
      <c r="C14" s="22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126" t="s">
        <v>23</v>
      </c>
      <c r="AS14" s="127"/>
      <c r="AT14" s="127"/>
      <c r="AU14" s="127"/>
      <c r="AV14" s="86"/>
      <c r="AW14" s="86"/>
      <c r="AX14" s="86"/>
      <c r="AY14" s="86"/>
      <c r="AZ14" s="86"/>
      <c r="BA14" s="86"/>
      <c r="BB14" s="86"/>
      <c r="BC14" s="86"/>
      <c r="BD14" s="86"/>
      <c r="BE14" s="78" t="s">
        <v>20</v>
      </c>
      <c r="BF14" s="78"/>
      <c r="BG14" s="79"/>
      <c r="BH14" s="41"/>
    </row>
    <row r="15" spans="2:60" ht="12" customHeight="1" x14ac:dyDescent="0.2">
      <c r="B15" s="31"/>
      <c r="C15" s="32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9"/>
    </row>
    <row r="16" spans="2:60" ht="25.2" customHeight="1" x14ac:dyDescent="0.2"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</row>
    <row r="17" spans="2:60" ht="19.95" customHeight="1" x14ac:dyDescent="0.2">
      <c r="B17" s="12" t="s">
        <v>5</v>
      </c>
      <c r="C17" s="19"/>
      <c r="D17" s="51"/>
      <c r="E17" s="52"/>
      <c r="F17" s="52"/>
      <c r="G17" s="52"/>
      <c r="H17" s="52"/>
      <c r="I17" s="50"/>
      <c r="J17" s="50"/>
      <c r="K17" s="50"/>
      <c r="L17" s="50"/>
      <c r="M17" s="53"/>
      <c r="N17" s="50"/>
      <c r="O17" s="50"/>
      <c r="P17" s="50"/>
      <c r="Q17" s="50"/>
      <c r="R17" s="53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</row>
    <row r="18" spans="2:60" ht="7.2" customHeight="1" x14ac:dyDescent="0.2"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</row>
    <row r="19" spans="2:60" ht="12" customHeight="1" x14ac:dyDescent="0.2">
      <c r="B19" s="24"/>
      <c r="C19" s="25"/>
      <c r="D19" s="81" t="s">
        <v>6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7"/>
    </row>
    <row r="20" spans="2:60" ht="10.199999999999999" customHeight="1" x14ac:dyDescent="0.2">
      <c r="B20" s="27"/>
      <c r="C20" s="28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44"/>
      <c r="X20" s="44"/>
      <c r="Y20" s="44"/>
      <c r="Z20" s="44"/>
      <c r="AA20" s="4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42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5"/>
    </row>
    <row r="21" spans="2:60" s="5" customFormat="1" ht="25.2" customHeight="1" x14ac:dyDescent="0.2">
      <c r="B21" s="30"/>
      <c r="C21" s="22"/>
      <c r="D21" s="98" t="s">
        <v>24</v>
      </c>
      <c r="E21" s="99"/>
      <c r="F21" s="99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8" t="s">
        <v>20</v>
      </c>
      <c r="U21" s="88"/>
      <c r="V21" s="89"/>
      <c r="W21" s="40"/>
      <c r="X21" s="40"/>
      <c r="Y21" s="40"/>
      <c r="Z21" s="40"/>
      <c r="AA21" s="40"/>
      <c r="AB21" s="40"/>
      <c r="AC21" s="40"/>
      <c r="AD21" s="40"/>
      <c r="AE21" s="40"/>
      <c r="AF21" s="42"/>
      <c r="AG21" s="42"/>
      <c r="AH21" s="42"/>
      <c r="AI21" s="42"/>
      <c r="AJ21" s="42"/>
      <c r="AK21" s="42"/>
      <c r="AL21" s="42"/>
      <c r="AM21" s="42"/>
      <c r="AN21" s="42"/>
      <c r="AO21" s="40"/>
      <c r="AP21" s="40"/>
      <c r="AQ21" s="40"/>
      <c r="AR21" s="55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1"/>
    </row>
    <row r="22" spans="2:60" s="1" customFormat="1" ht="10.199999999999999" customHeight="1" x14ac:dyDescent="0.2">
      <c r="B22" s="34"/>
      <c r="C22" s="33"/>
      <c r="D22" s="55"/>
      <c r="E22" s="55"/>
      <c r="F22" s="55"/>
      <c r="G22" s="55"/>
      <c r="H22" s="55"/>
      <c r="I22" s="55"/>
      <c r="J22" s="55"/>
      <c r="K22" s="55"/>
      <c r="L22" s="82" t="s">
        <v>16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55"/>
      <c r="Z22" s="82" t="s">
        <v>11</v>
      </c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55"/>
      <c r="AQ22" s="55"/>
      <c r="AR22" s="44"/>
      <c r="AS22" s="82" t="s">
        <v>14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56"/>
    </row>
    <row r="23" spans="2:60" ht="10.199999999999999" customHeight="1" x14ac:dyDescent="0.2">
      <c r="B23" s="27"/>
      <c r="C23" s="28"/>
      <c r="D23" s="44"/>
      <c r="E23" s="44"/>
      <c r="F23" s="44"/>
      <c r="G23" s="44"/>
      <c r="H23" s="44"/>
      <c r="I23" s="44"/>
      <c r="J23" s="44"/>
      <c r="K23" s="44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4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44"/>
      <c r="AQ23" s="44"/>
      <c r="AR23" s="40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45"/>
    </row>
    <row r="24" spans="2:60" s="5" customFormat="1" ht="25.2" customHeight="1" x14ac:dyDescent="0.2">
      <c r="B24" s="30"/>
      <c r="C24" s="22"/>
      <c r="D24" s="109" t="s">
        <v>39</v>
      </c>
      <c r="E24" s="109"/>
      <c r="F24" s="109"/>
      <c r="G24" s="109"/>
      <c r="H24" s="109"/>
      <c r="I24" s="109"/>
      <c r="J24" s="109"/>
      <c r="K24" s="109"/>
      <c r="L24" s="109"/>
      <c r="M24" s="83"/>
      <c r="N24" s="84"/>
      <c r="O24" s="84"/>
      <c r="P24" s="84"/>
      <c r="Q24" s="84"/>
      <c r="R24" s="84"/>
      <c r="S24" s="84"/>
      <c r="T24" s="78" t="s">
        <v>25</v>
      </c>
      <c r="U24" s="78"/>
      <c r="V24" s="79"/>
      <c r="W24" s="101" t="s">
        <v>17</v>
      </c>
      <c r="X24" s="101"/>
      <c r="Y24" s="101"/>
      <c r="Z24" s="98" t="s">
        <v>18</v>
      </c>
      <c r="AA24" s="99"/>
      <c r="AB24" s="99"/>
      <c r="AC24" s="76">
        <f>M24*34100</f>
        <v>0</v>
      </c>
      <c r="AD24" s="76"/>
      <c r="AE24" s="76"/>
      <c r="AF24" s="76"/>
      <c r="AG24" s="76"/>
      <c r="AH24" s="76"/>
      <c r="AI24" s="76"/>
      <c r="AJ24" s="76"/>
      <c r="AK24" s="76"/>
      <c r="AL24" s="76"/>
      <c r="AM24" s="78" t="s">
        <v>20</v>
      </c>
      <c r="AN24" s="78"/>
      <c r="AO24" s="79"/>
      <c r="AP24" s="40"/>
      <c r="AQ24" s="40"/>
      <c r="AR24" s="98" t="s">
        <v>19</v>
      </c>
      <c r="AS24" s="99"/>
      <c r="AT24" s="99"/>
      <c r="AU24" s="76">
        <f>MIN(G21,AC24)</f>
        <v>0</v>
      </c>
      <c r="AV24" s="76"/>
      <c r="AW24" s="76"/>
      <c r="AX24" s="76"/>
      <c r="AY24" s="76"/>
      <c r="AZ24" s="76"/>
      <c r="BA24" s="76"/>
      <c r="BB24" s="76"/>
      <c r="BC24" s="76"/>
      <c r="BD24" s="76"/>
      <c r="BE24" s="78" t="s">
        <v>20</v>
      </c>
      <c r="BF24" s="78"/>
      <c r="BG24" s="79"/>
      <c r="BH24" s="41"/>
    </row>
    <row r="25" spans="2:60" s="1" customFormat="1" ht="10.199999999999999" customHeight="1" x14ac:dyDescent="0.2">
      <c r="B25" s="34"/>
      <c r="C25" s="33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44"/>
      <c r="AS25" s="74" t="s">
        <v>7</v>
      </c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55"/>
      <c r="BH25" s="56"/>
    </row>
    <row r="26" spans="2:60" ht="12" customHeight="1" x14ac:dyDescent="0.2">
      <c r="B26" s="35"/>
      <c r="C26" s="3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57"/>
      <c r="BH26" s="58"/>
    </row>
    <row r="27" spans="2:60" ht="12" customHeight="1" x14ac:dyDescent="0.2">
      <c r="B27" s="27"/>
      <c r="C27" s="28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5"/>
    </row>
    <row r="28" spans="2:60" ht="10.199999999999999" customHeight="1" x14ac:dyDescent="0.2">
      <c r="B28" s="27"/>
      <c r="C28" s="28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0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45"/>
    </row>
    <row r="29" spans="2:60" s="5" customFormat="1" ht="25.2" customHeight="1" x14ac:dyDescent="0.2">
      <c r="B29" s="30"/>
      <c r="C29" s="22"/>
      <c r="D29" s="98" t="s">
        <v>26</v>
      </c>
      <c r="E29" s="99"/>
      <c r="F29" s="99"/>
      <c r="G29" s="76">
        <f>AU24</f>
        <v>0</v>
      </c>
      <c r="H29" s="76"/>
      <c r="I29" s="76"/>
      <c r="J29" s="76"/>
      <c r="K29" s="76"/>
      <c r="L29" s="76"/>
      <c r="M29" s="76"/>
      <c r="N29" s="76"/>
      <c r="O29" s="76"/>
      <c r="P29" s="78" t="s">
        <v>20</v>
      </c>
      <c r="Q29" s="78"/>
      <c r="R29" s="79"/>
      <c r="S29" s="77" t="s">
        <v>36</v>
      </c>
      <c r="T29" s="77"/>
      <c r="U29" s="77"/>
      <c r="V29" s="77"/>
      <c r="W29" s="77"/>
      <c r="X29" s="77"/>
      <c r="Y29" s="77"/>
      <c r="Z29" s="77"/>
      <c r="AA29" s="77"/>
      <c r="AB29" s="98" t="s">
        <v>27</v>
      </c>
      <c r="AC29" s="99"/>
      <c r="AD29" s="99"/>
      <c r="AE29" s="76">
        <f>ROUNDDOWN(G29*50%,-3)</f>
        <v>0</v>
      </c>
      <c r="AF29" s="76"/>
      <c r="AG29" s="76"/>
      <c r="AH29" s="76"/>
      <c r="AI29" s="76"/>
      <c r="AJ29" s="76"/>
      <c r="AK29" s="76"/>
      <c r="AL29" s="76"/>
      <c r="AM29" s="78" t="s">
        <v>20</v>
      </c>
      <c r="AN29" s="78"/>
      <c r="AO29" s="79"/>
      <c r="AP29" s="128"/>
      <c r="AQ29" s="109"/>
      <c r="AR29" s="109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1"/>
    </row>
    <row r="30" spans="2:60" s="1" customFormat="1" ht="10.199999999999999" customHeight="1" x14ac:dyDescent="0.2">
      <c r="B30" s="34"/>
      <c r="C30" s="33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9"/>
      <c r="AC30" s="111" t="s">
        <v>3</v>
      </c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55"/>
      <c r="AQ30" s="55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56"/>
    </row>
    <row r="31" spans="2:60" ht="10.199999999999999" customHeight="1" x14ac:dyDescent="0.2">
      <c r="B31" s="27"/>
      <c r="C31" s="28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43"/>
      <c r="AQ31" s="82" t="s">
        <v>12</v>
      </c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129"/>
    </row>
    <row r="32" spans="2:60" ht="10.199999999999999" customHeight="1" x14ac:dyDescent="0.2">
      <c r="B32" s="27"/>
      <c r="C32" s="2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121" t="s">
        <v>34</v>
      </c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129"/>
    </row>
    <row r="33" spans="2:60" s="5" customFormat="1" ht="25.2" customHeight="1" x14ac:dyDescent="0.2">
      <c r="B33" s="30"/>
      <c r="C33" s="109" t="s">
        <v>38</v>
      </c>
      <c r="D33" s="109"/>
      <c r="E33" s="109"/>
      <c r="F33" s="109"/>
      <c r="G33" s="109"/>
      <c r="H33" s="109"/>
      <c r="I33" s="109"/>
      <c r="J33" s="109"/>
      <c r="K33" s="117"/>
      <c r="L33" s="98" t="s">
        <v>28</v>
      </c>
      <c r="M33" s="99"/>
      <c r="N33" s="99"/>
      <c r="O33" s="76">
        <f>AU9</f>
        <v>0</v>
      </c>
      <c r="P33" s="76"/>
      <c r="Q33" s="76"/>
      <c r="R33" s="76"/>
      <c r="S33" s="76"/>
      <c r="T33" s="76"/>
      <c r="U33" s="76"/>
      <c r="V33" s="76"/>
      <c r="W33" s="78" t="s">
        <v>20</v>
      </c>
      <c r="X33" s="78"/>
      <c r="Y33" s="79"/>
      <c r="Z33" s="109" t="s">
        <v>29</v>
      </c>
      <c r="AA33" s="109"/>
      <c r="AB33" s="98" t="s">
        <v>30</v>
      </c>
      <c r="AC33" s="99"/>
      <c r="AD33" s="99"/>
      <c r="AE33" s="76">
        <f>IF(G21&gt;0,1200000-O33,0)</f>
        <v>0</v>
      </c>
      <c r="AF33" s="76"/>
      <c r="AG33" s="76"/>
      <c r="AH33" s="76"/>
      <c r="AI33" s="76"/>
      <c r="AJ33" s="76"/>
      <c r="AK33" s="76"/>
      <c r="AL33" s="76"/>
      <c r="AM33" s="78" t="s">
        <v>20</v>
      </c>
      <c r="AN33" s="78"/>
      <c r="AO33" s="79"/>
      <c r="AP33" s="40"/>
      <c r="AQ33" s="40"/>
      <c r="AR33" s="92" t="s">
        <v>31</v>
      </c>
      <c r="AS33" s="93"/>
      <c r="AT33" s="93"/>
      <c r="AU33" s="94">
        <f>MIN(AE29,AE33)</f>
        <v>0</v>
      </c>
      <c r="AV33" s="94"/>
      <c r="AW33" s="94"/>
      <c r="AX33" s="94"/>
      <c r="AY33" s="94"/>
      <c r="AZ33" s="94"/>
      <c r="BA33" s="94"/>
      <c r="BB33" s="94"/>
      <c r="BC33" s="94"/>
      <c r="BD33" s="94"/>
      <c r="BE33" s="90" t="s">
        <v>20</v>
      </c>
      <c r="BF33" s="90"/>
      <c r="BG33" s="91"/>
      <c r="BH33" s="41"/>
    </row>
    <row r="34" spans="2:60" s="1" customFormat="1" ht="10.199999999999999" customHeight="1" x14ac:dyDescent="0.2">
      <c r="B34" s="113" t="s">
        <v>42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02" t="s">
        <v>13</v>
      </c>
      <c r="M34" s="102"/>
      <c r="N34" s="102"/>
      <c r="O34" s="102"/>
      <c r="P34" s="102"/>
      <c r="Q34" s="102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74" t="s">
        <v>8</v>
      </c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56"/>
    </row>
    <row r="35" spans="2:60" ht="12" customHeight="1" x14ac:dyDescent="0.2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03"/>
      <c r="M35" s="103"/>
      <c r="N35" s="103"/>
      <c r="O35" s="103"/>
      <c r="P35" s="103"/>
      <c r="Q35" s="103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49"/>
    </row>
    <row r="36" spans="2:60" ht="25.2" customHeight="1" x14ac:dyDescent="0.2">
      <c r="B36" s="69" t="s">
        <v>41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50"/>
    </row>
    <row r="37" spans="2:60" ht="18.600000000000001" customHeight="1" x14ac:dyDescent="0.2">
      <c r="B37" s="12" t="s">
        <v>37</v>
      </c>
      <c r="D37" s="53"/>
      <c r="E37" s="50"/>
      <c r="F37" s="50"/>
      <c r="G37" s="50"/>
      <c r="H37" s="50"/>
      <c r="I37" s="50"/>
      <c r="J37" s="50"/>
      <c r="K37" s="50"/>
      <c r="L37" s="50"/>
      <c r="M37" s="53"/>
      <c r="N37" s="50"/>
      <c r="O37" s="50"/>
      <c r="P37" s="50"/>
      <c r="Q37" s="50"/>
      <c r="R37" s="53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</row>
    <row r="38" spans="2:60" ht="7.2" customHeight="1" x14ac:dyDescent="0.2"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</row>
    <row r="39" spans="2:60" ht="12" customHeight="1" x14ac:dyDescent="0.2">
      <c r="B39" s="20"/>
      <c r="C39" s="14"/>
      <c r="D39" s="96" t="s">
        <v>10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62"/>
      <c r="U39" s="62"/>
      <c r="V39" s="62"/>
      <c r="W39" s="96" t="s">
        <v>12</v>
      </c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61"/>
      <c r="AN39" s="62"/>
      <c r="AO39" s="62"/>
      <c r="AP39" s="62"/>
      <c r="AQ39" s="96" t="s">
        <v>9</v>
      </c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63"/>
    </row>
    <row r="40" spans="2:60" ht="10.199999999999999" customHeight="1" x14ac:dyDescent="0.2">
      <c r="B40" s="7"/>
      <c r="C40" s="9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64"/>
      <c r="U40" s="64"/>
      <c r="V40" s="64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65"/>
      <c r="AN40" s="50"/>
      <c r="AO40" s="50"/>
      <c r="AP40" s="64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66"/>
    </row>
    <row r="41" spans="2:60" s="5" customFormat="1" ht="25.2" customHeight="1" x14ac:dyDescent="0.2">
      <c r="B41" s="4"/>
      <c r="C41" s="8"/>
      <c r="D41" s="107" t="s">
        <v>28</v>
      </c>
      <c r="E41" s="108"/>
      <c r="F41" s="108"/>
      <c r="G41" s="76">
        <f>IF(AU33&gt;0,AU9,0)</f>
        <v>0</v>
      </c>
      <c r="H41" s="76"/>
      <c r="I41" s="76"/>
      <c r="J41" s="76"/>
      <c r="K41" s="76"/>
      <c r="L41" s="76"/>
      <c r="M41" s="76"/>
      <c r="N41" s="76"/>
      <c r="O41" s="76"/>
      <c r="P41" s="76"/>
      <c r="Q41" s="78" t="s">
        <v>20</v>
      </c>
      <c r="R41" s="78"/>
      <c r="S41" s="79"/>
      <c r="T41" s="122" t="s">
        <v>32</v>
      </c>
      <c r="U41" s="123"/>
      <c r="V41" s="124"/>
      <c r="W41" s="98" t="s">
        <v>31</v>
      </c>
      <c r="X41" s="99"/>
      <c r="Y41" s="99"/>
      <c r="Z41" s="76">
        <f>IF(AU9&gt;0,AU33,0)</f>
        <v>0</v>
      </c>
      <c r="AA41" s="76"/>
      <c r="AB41" s="76"/>
      <c r="AC41" s="76"/>
      <c r="AD41" s="76"/>
      <c r="AE41" s="76"/>
      <c r="AF41" s="76"/>
      <c r="AG41" s="76"/>
      <c r="AH41" s="76"/>
      <c r="AI41" s="76"/>
      <c r="AJ41" s="78" t="s">
        <v>20</v>
      </c>
      <c r="AK41" s="78"/>
      <c r="AL41" s="79"/>
      <c r="AM41" s="43"/>
      <c r="AN41" s="101" t="s">
        <v>29</v>
      </c>
      <c r="AO41" s="101"/>
      <c r="AP41" s="39"/>
      <c r="AQ41" s="125">
        <f>G41+Z41</f>
        <v>0</v>
      </c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105" t="s">
        <v>20</v>
      </c>
      <c r="BF41" s="105"/>
      <c r="BG41" s="106"/>
      <c r="BH41" s="67"/>
    </row>
    <row r="42" spans="2:60" s="1" customFormat="1" ht="10.199999999999999" customHeight="1" x14ac:dyDescent="0.2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16"/>
    </row>
    <row r="43" spans="2:60" ht="12" customHeight="1" x14ac:dyDescent="0.2">
      <c r="B43" s="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8"/>
    </row>
    <row r="44" spans="2:60" ht="18.600000000000001" customHeight="1" x14ac:dyDescent="0.2"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</row>
    <row r="45" spans="2:60" ht="19.2" x14ac:dyDescent="0.2"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8" spans="2:60" x14ac:dyDescent="0.2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</row>
  </sheetData>
  <mergeCells count="77">
    <mergeCell ref="AS1:BH1"/>
    <mergeCell ref="AA32:AP32"/>
    <mergeCell ref="T41:V41"/>
    <mergeCell ref="AR24:AT24"/>
    <mergeCell ref="AN41:AO41"/>
    <mergeCell ref="AQ41:BD41"/>
    <mergeCell ref="AR14:AU14"/>
    <mergeCell ref="AS22:BG23"/>
    <mergeCell ref="AP29:AR29"/>
    <mergeCell ref="AQ31:BH32"/>
    <mergeCell ref="BE14:BG14"/>
    <mergeCell ref="AV14:BD14"/>
    <mergeCell ref="Z9:AB9"/>
    <mergeCell ref="AC9:AL9"/>
    <mergeCell ref="L22:X23"/>
    <mergeCell ref="Z22:AO23"/>
    <mergeCell ref="Z24:AB24"/>
    <mergeCell ref="AC24:AL24"/>
    <mergeCell ref="D24:L24"/>
    <mergeCell ref="D39:S40"/>
    <mergeCell ref="L33:N33"/>
    <mergeCell ref="Z33:AA33"/>
    <mergeCell ref="W33:Y33"/>
    <mergeCell ref="O33:V33"/>
    <mergeCell ref="AC30:AO30"/>
    <mergeCell ref="B34:K35"/>
    <mergeCell ref="W39:AL40"/>
    <mergeCell ref="C33:K33"/>
    <mergeCell ref="D29:F29"/>
    <mergeCell ref="AB29:AD29"/>
    <mergeCell ref="D48:S48"/>
    <mergeCell ref="X48:AM48"/>
    <mergeCell ref="AR48:BG48"/>
    <mergeCell ref="W41:Y41"/>
    <mergeCell ref="AJ41:AL41"/>
    <mergeCell ref="Z41:AI41"/>
    <mergeCell ref="BE41:BG41"/>
    <mergeCell ref="D41:F41"/>
    <mergeCell ref="D19:V20"/>
    <mergeCell ref="W24:Y24"/>
    <mergeCell ref="T21:V21"/>
    <mergeCell ref="G41:P41"/>
    <mergeCell ref="D21:F21"/>
    <mergeCell ref="G21:S21"/>
    <mergeCell ref="L34:Q35"/>
    <mergeCell ref="AR34:BG35"/>
    <mergeCell ref="Q41:S41"/>
    <mergeCell ref="AM9:AO9"/>
    <mergeCell ref="O9:Q9"/>
    <mergeCell ref="AU24:BD24"/>
    <mergeCell ref="BE9:BG9"/>
    <mergeCell ref="AR9:AT9"/>
    <mergeCell ref="AU9:BD9"/>
    <mergeCell ref="AR33:AT33"/>
    <mergeCell ref="BE33:BG33"/>
    <mergeCell ref="AU33:BD33"/>
    <mergeCell ref="AA10:AN10"/>
    <mergeCell ref="AQ39:BG40"/>
    <mergeCell ref="AB33:AD33"/>
    <mergeCell ref="AM33:AO33"/>
    <mergeCell ref="AE33:AL33"/>
    <mergeCell ref="D7:P8"/>
    <mergeCell ref="AR7:BF8"/>
    <mergeCell ref="AR10:BG11"/>
    <mergeCell ref="AE29:AL29"/>
    <mergeCell ref="S29:AA29"/>
    <mergeCell ref="P29:R29"/>
    <mergeCell ref="G29:O29"/>
    <mergeCell ref="BE24:BG24"/>
    <mergeCell ref="AS25:BF26"/>
    <mergeCell ref="AN12:BG13"/>
    <mergeCell ref="M24:S24"/>
    <mergeCell ref="T24:V24"/>
    <mergeCell ref="AM24:AO24"/>
    <mergeCell ref="AM29:AO29"/>
    <mergeCell ref="D9:N9"/>
    <mergeCell ref="S9:X9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戸建（補強）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2021-03-19T00:25:40Z</cp:lastPrinted>
  <dcterms:created xsi:type="dcterms:W3CDTF">2010-03-04T07:39:53Z</dcterms:created>
  <dcterms:modified xsi:type="dcterms:W3CDTF">2021-03-30T01:44:21Z</dcterms:modified>
</cp:coreProperties>
</file>