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1 耐震補強等助成事業\01-1要綱・取扱い・様式\01-B取扱い様式\算定書\"/>
    </mc:Choice>
  </mc:AlternateContent>
  <bookViews>
    <workbookView xWindow="96" yWindow="48" windowWidth="8736" windowHeight="3948" tabRatio="670"/>
  </bookViews>
  <sheets>
    <sheet name="共同住宅等（建替え） " sheetId="18" r:id="rId1"/>
    <sheet name="【緊急輸送道路閉塞建築物】共同住宅等（建替え）" sheetId="26" r:id="rId2"/>
  </sheets>
  <calcPr calcId="162913"/>
</workbook>
</file>

<file path=xl/calcChain.xml><?xml version="1.0" encoding="utf-8"?>
<calcChain xmlns="http://schemas.openxmlformats.org/spreadsheetml/2006/main">
  <c r="AP44" i="26" l="1"/>
  <c r="G34" i="26"/>
  <c r="G40" i="26"/>
  <c r="AF40" i="26" s="1"/>
  <c r="AF37" i="26"/>
  <c r="O37" i="26"/>
  <c r="AP47" i="26" l="1"/>
  <c r="AP52" i="26" s="1"/>
  <c r="AF21" i="26" l="1"/>
  <c r="G24" i="26" s="1"/>
  <c r="AU24" i="26" s="1"/>
  <c r="AC12" i="26"/>
  <c r="G15" i="26" l="1"/>
  <c r="AF15" i="26" s="1"/>
  <c r="AU27" i="26" s="1"/>
  <c r="AC12" i="18" l="1"/>
  <c r="AU12" i="18"/>
  <c r="G15" i="18"/>
  <c r="AF15" i="18"/>
  <c r="AF21" i="18"/>
  <c r="G24" i="18"/>
  <c r="AU24" i="18"/>
  <c r="AU27" i="18"/>
</calcChain>
</file>

<file path=xl/sharedStrings.xml><?xml version="1.0" encoding="utf-8"?>
<sst xmlns="http://schemas.openxmlformats.org/spreadsheetml/2006/main" count="116" uniqueCount="62">
  <si>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</si>
  <si>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</si>
  <si>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(b)</t>
    <phoneticPr fontId="1"/>
  </si>
  <si>
    <t>(e)</t>
    <phoneticPr fontId="1"/>
  </si>
  <si>
    <t>(h)</t>
    <phoneticPr fontId="1"/>
  </si>
  <si>
    <t>(a)と(b)の小さい額</t>
    <rPh sb="8" eb="9">
      <t>チイ</t>
    </rPh>
    <rPh sb="11" eb="12">
      <t>ガク</t>
    </rPh>
    <phoneticPr fontId="1"/>
  </si>
  <si>
    <t>(j)</t>
    <phoneticPr fontId="1"/>
  </si>
  <si>
    <t>(c)</t>
    <phoneticPr fontId="1"/>
  </si>
  <si>
    <t>＝</t>
    <phoneticPr fontId="1"/>
  </si>
  <si>
    <t>×23.0％＝</t>
    <phoneticPr fontId="1"/>
  </si>
  <si>
    <t>(g)</t>
    <phoneticPr fontId="1"/>
  </si>
  <si>
    <t>(a)</t>
    <phoneticPr fontId="1"/>
  </si>
  <si>
    <t>(d)</t>
    <phoneticPr fontId="1"/>
  </si>
  <si>
    <t>＝</t>
    <phoneticPr fontId="1"/>
  </si>
  <si>
    <t>(f)</t>
    <phoneticPr fontId="1"/>
  </si>
  <si>
    <t>(l)</t>
    <phoneticPr fontId="1"/>
  </si>
  <si>
    <t>(k)と(l)の小さい額</t>
    <rPh sb="8" eb="9">
      <t>チイ</t>
    </rPh>
    <rPh sb="11" eb="12">
      <t>ガク</t>
    </rPh>
    <phoneticPr fontId="1"/>
  </si>
  <si>
    <t>円</t>
    <rPh sb="0" eb="1">
      <t>エン</t>
    </rPh>
    <phoneticPr fontId="1"/>
  </si>
  <si>
    <t>(i)</t>
    <phoneticPr fontId="1"/>
  </si>
  <si>
    <t>－</t>
    <phoneticPr fontId="1"/>
  </si>
  <si>
    <t>(k)</t>
    <phoneticPr fontId="1"/>
  </si>
  <si>
    <t>(a)</t>
    <phoneticPr fontId="1"/>
  </si>
  <si>
    <t>(d)</t>
    <phoneticPr fontId="1"/>
  </si>
  <si>
    <t>工事費の限度額</t>
    <rPh sb="0" eb="3">
      <t>コウジヒ</t>
    </rPh>
    <rPh sb="4" eb="6">
      <t>ゲンド</t>
    </rPh>
    <rPh sb="6" eb="7">
      <t>ガク</t>
    </rPh>
    <phoneticPr fontId="1"/>
  </si>
  <si>
    <t>耐震補強設計の助成金額</t>
    <rPh sb="0" eb="2">
      <t>タイシン</t>
    </rPh>
    <rPh sb="2" eb="4">
      <t>ホキョウ</t>
    </rPh>
    <rPh sb="4" eb="6">
      <t>セッケイ</t>
    </rPh>
    <rPh sb="7" eb="9">
      <t>ジョセイ</t>
    </rPh>
    <rPh sb="9" eb="11">
      <t>キンガク</t>
    </rPh>
    <phoneticPr fontId="1"/>
  </si>
  <si>
    <t>助成対象工事費</t>
    <rPh sb="0" eb="2">
      <t>ジョセイ</t>
    </rPh>
    <rPh sb="2" eb="4">
      <t>タイショウ</t>
    </rPh>
    <rPh sb="4" eb="7">
      <t>コウジヒ</t>
    </rPh>
    <phoneticPr fontId="1"/>
  </si>
  <si>
    <t>建替え工事に要する費用</t>
    <rPh sb="0" eb="2">
      <t>タテカ</t>
    </rPh>
    <rPh sb="3" eb="5">
      <t>コウジ</t>
    </rPh>
    <rPh sb="6" eb="7">
      <t>ヨウ</t>
    </rPh>
    <rPh sb="9" eb="11">
      <t>ヒヨウ</t>
    </rPh>
    <phoneticPr fontId="1"/>
  </si>
  <si>
    <t>(a)と(b)の小さい額</t>
    <phoneticPr fontId="1"/>
  </si>
  <si>
    <t>助成金申請額</t>
    <phoneticPr fontId="1"/>
  </si>
  <si>
    <t>×300,000円　＝</t>
    <rPh sb="8" eb="9">
      <t>エン</t>
    </rPh>
    <phoneticPr fontId="1"/>
  </si>
  <si>
    <t>－</t>
    <phoneticPr fontId="1"/>
  </si>
  <si>
    <t>(c)</t>
    <phoneticPr fontId="1"/>
  </si>
  <si>
    <t>(f)</t>
    <phoneticPr fontId="1"/>
  </si>
  <si>
    <t>(g)</t>
    <phoneticPr fontId="1"/>
  </si>
  <si>
    <t>(d)と(f)の小さい額</t>
    <rPh sb="8" eb="9">
      <t>チイ</t>
    </rPh>
    <rPh sb="11" eb="12">
      <t>ガク</t>
    </rPh>
    <phoneticPr fontId="1"/>
  </si>
  <si>
    <t>建替え工事（共同住宅等）</t>
    <rPh sb="0" eb="2">
      <t>タテカ</t>
    </rPh>
    <rPh sb="3" eb="5">
      <t>コウジ</t>
    </rPh>
    <rPh sb="6" eb="8">
      <t>キョウドウ</t>
    </rPh>
    <rPh sb="8" eb="10">
      <t>ジュウタク</t>
    </rPh>
    <rPh sb="10" eb="11">
      <t>トウ</t>
    </rPh>
    <phoneticPr fontId="1"/>
  </si>
  <si>
    <t>既存建築物の住宅の戸数</t>
    <rPh sb="0" eb="2">
      <t>キゾン</t>
    </rPh>
    <rPh sb="2" eb="5">
      <t>ケンチクブツ</t>
    </rPh>
    <phoneticPr fontId="1"/>
  </si>
  <si>
    <t>助成金額限度額</t>
    <rPh sb="0" eb="2">
      <t>ジョセイ</t>
    </rPh>
    <rPh sb="2" eb="4">
      <t>キンガク</t>
    </rPh>
    <rPh sb="4" eb="6">
      <t>ゲンド</t>
    </rPh>
    <rPh sb="6" eb="7">
      <t>ガク</t>
    </rPh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</si>
  <si>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</si>
  <si>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34,100円×</t>
    <rPh sb="6" eb="7">
      <t>エン</t>
    </rPh>
    <phoneticPr fontId="1"/>
  </si>
  <si>
    <t>×1/3</t>
    <phoneticPr fontId="1"/>
  </si>
  <si>
    <t>(h)と(i)の小さい額</t>
    <rPh sb="8" eb="9">
      <t>チイ</t>
    </rPh>
    <rPh sb="11" eb="12">
      <t>ガク</t>
    </rPh>
    <phoneticPr fontId="1"/>
  </si>
  <si>
    <t>(m)</t>
    <phoneticPr fontId="1"/>
  </si>
  <si>
    <t>50,200円×</t>
    <rPh sb="6" eb="7">
      <t>エン</t>
    </rPh>
    <phoneticPr fontId="1"/>
  </si>
  <si>
    <t>（千円未満切捨て）</t>
    <phoneticPr fontId="1"/>
  </si>
  <si>
    <t>アまたはイのいずれか多い方の額</t>
    <rPh sb="10" eb="11">
      <t>オオ</t>
    </rPh>
    <rPh sb="12" eb="13">
      <t>ホウ</t>
    </rPh>
    <rPh sb="14" eb="15">
      <t>ガク</t>
    </rPh>
    <phoneticPr fontId="1"/>
  </si>
  <si>
    <t>取扱い様式第３－４－１号</t>
    <rPh sb="0" eb="2">
      <t>トリアツカ</t>
    </rPh>
    <rPh sb="3" eb="5">
      <t>ヨウシキ</t>
    </rPh>
    <rPh sb="5" eb="6">
      <t>ダイ</t>
    </rPh>
    <rPh sb="11" eb="12">
      <t>ゴウ</t>
    </rPh>
    <phoneticPr fontId="1"/>
  </si>
  <si>
    <t>取扱い様式第３－４－２号</t>
    <rPh sb="0" eb="2">
      <t>トリアツカ</t>
    </rPh>
    <rPh sb="3" eb="5">
      <t>ヨウシキ</t>
    </rPh>
    <rPh sb="5" eb="6">
      <t>ダイ</t>
    </rPh>
    <rPh sb="11" eb="12">
      <t>ゴウ</t>
    </rPh>
    <phoneticPr fontId="1"/>
  </si>
  <si>
    <t>ア</t>
    <phoneticPr fontId="1"/>
  </si>
  <si>
    <t>イ</t>
    <phoneticPr fontId="1"/>
  </si>
  <si>
    <t>建替え工事に要する費用</t>
    <phoneticPr fontId="1"/>
  </si>
  <si>
    <t>(※に該当する場合は1/3)</t>
    <rPh sb="3" eb="5">
      <t>ガイトウ</t>
    </rPh>
    <rPh sb="7" eb="9">
      <t>バアイ</t>
    </rPh>
    <phoneticPr fontId="1"/>
  </si>
  <si>
    <t>（木造で※に該当する場合は50,200円）
（非木造で※に該当する場合は55,200円）</t>
    <rPh sb="1" eb="3">
      <t>モクゾウ</t>
    </rPh>
    <rPh sb="6" eb="8">
      <t>ガイトウ</t>
    </rPh>
    <rPh sb="10" eb="12">
      <t>バアイ</t>
    </rPh>
    <rPh sb="19" eb="20">
      <t>エン</t>
    </rPh>
    <rPh sb="23" eb="24">
      <t>ヒ</t>
    </rPh>
    <rPh sb="24" eb="26">
      <t>モクゾウ</t>
    </rPh>
    <rPh sb="29" eb="31">
      <t>ガイトウ</t>
    </rPh>
    <rPh sb="33" eb="35">
      <t>バアイ</t>
    </rPh>
    <rPh sb="38" eb="43">
      <t>２００エン</t>
    </rPh>
    <phoneticPr fontId="1"/>
  </si>
  <si>
    <t>22,500,000円　－</t>
    <rPh sb="10" eb="11">
      <t>エン</t>
    </rPh>
    <phoneticPr fontId="1"/>
  </si>
  <si>
    <t>工事費の限度額</t>
    <phoneticPr fontId="1"/>
  </si>
  <si>
    <t>(g)と(m)の大きい額</t>
    <rPh sb="8" eb="9">
      <t>オオ</t>
    </rPh>
    <rPh sb="11" eb="12">
      <t>ガク</t>
    </rPh>
    <phoneticPr fontId="1"/>
  </si>
  <si>
    <t>【緊急輸送道路閉塞建築物】建替え工事（共同住宅等）</t>
    <rPh sb="13" eb="15">
      <t>タテカ</t>
    </rPh>
    <rPh sb="16" eb="18">
      <t>コウジ</t>
    </rPh>
    <rPh sb="19" eb="21">
      <t>キョウドウ</t>
    </rPh>
    <rPh sb="21" eb="23">
      <t>ジュウタク</t>
    </rPh>
    <rPh sb="23" eb="24">
      <t>トウ</t>
    </rPh>
    <phoneticPr fontId="1"/>
  </si>
  <si>
    <t>既存建築物の延べ床面積（㎡）</t>
    <rPh sb="0" eb="2">
      <t>キゾン</t>
    </rPh>
    <rPh sb="2" eb="5">
      <t>ケンチクブツ</t>
    </rPh>
    <rPh sb="6" eb="7">
      <t>ノ</t>
    </rPh>
    <rPh sb="8" eb="9">
      <t>ユカ</t>
    </rPh>
    <phoneticPr fontId="1"/>
  </si>
  <si>
    <t>既存建築物の延べ床面積(㎡)</t>
    <rPh sb="0" eb="2">
      <t>キゾン</t>
    </rPh>
    <rPh sb="2" eb="5">
      <t>ケンチクブツ</t>
    </rPh>
    <phoneticPr fontId="1"/>
  </si>
  <si>
    <t>助成金額限度額</t>
    <phoneticPr fontId="1"/>
  </si>
  <si>
    <t>※　耐火建築物又は準耐火建築物で、延べ床面積が1,000㎡以上あり、かつ、地階を除く階数が原則として３階以上</t>
    <rPh sb="2" eb="4">
      <t>タイカ</t>
    </rPh>
    <rPh sb="4" eb="6">
      <t>ケンチク</t>
    </rPh>
    <rPh sb="6" eb="7">
      <t>ブツ</t>
    </rPh>
    <rPh sb="7" eb="8">
      <t>マタ</t>
    </rPh>
    <rPh sb="9" eb="10">
      <t>ジュン</t>
    </rPh>
    <rPh sb="10" eb="12">
      <t>タイカ</t>
    </rPh>
    <rPh sb="12" eb="14">
      <t>ケンチク</t>
    </rPh>
    <rPh sb="14" eb="15">
      <t>ブツ</t>
    </rPh>
    <rPh sb="19" eb="20">
      <t>ユカ</t>
    </rPh>
    <phoneticPr fontId="1"/>
  </si>
  <si>
    <t>（非木造で※に該当する場合は55,200円）</t>
    <rPh sb="1" eb="2">
      <t>ヒ</t>
    </rPh>
    <rPh sb="2" eb="4">
      <t>モクゾウ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</si>
</sst>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4" xfId="0" applyNumberFormat="1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>
      <alignment vertical="center" shrinkToFit="1"/>
    </xf>
    <xf numFmtId="0" fontId="2" fillId="0" borderId="5" xfId="0" applyNumberFormat="1" applyFont="1" applyFill="1" applyBorder="1" applyAlignment="1">
      <alignment vertical="center" shrinkToFit="1"/>
    </xf>
    <xf numFmtId="0" fontId="2" fillId="0" borderId="6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vertical="center" shrinkToFit="1"/>
    </xf>
    <xf numFmtId="0" fontId="2" fillId="0" borderId="11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9" fillId="0" borderId="0" xfId="0" applyNumberFormat="1" applyFont="1" applyFill="1" applyBorder="1" applyAlignment="1">
      <alignment vertical="top" shrinkToFit="1"/>
    </xf>
    <xf numFmtId="0" fontId="3" fillId="0" borderId="1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shrinkToFit="1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shrinkToFit="1"/>
    </xf>
    <xf numFmtId="0" fontId="10" fillId="0" borderId="0" xfId="0" applyNumberFormat="1" applyFont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top" shrinkToFit="1"/>
    </xf>
    <xf numFmtId="0" fontId="10" fillId="0" borderId="0" xfId="0" applyNumberFormat="1" applyFont="1" applyBorder="1" applyAlignment="1">
      <alignment vertical="top" shrinkToFit="1"/>
    </xf>
    <xf numFmtId="0" fontId="9" fillId="0" borderId="5" xfId="0" applyNumberFormat="1" applyFont="1" applyFill="1" applyBorder="1" applyAlignment="1"/>
    <xf numFmtId="0" fontId="10" fillId="0" borderId="20" xfId="0" applyNumberFormat="1" applyFont="1" applyBorder="1" applyAlignment="1">
      <alignment vertical="center" shrinkToFit="1"/>
    </xf>
    <xf numFmtId="0" fontId="3" fillId="0" borderId="20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top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vertical="center"/>
    </xf>
    <xf numFmtId="0" fontId="10" fillId="0" borderId="3" xfId="0" applyNumberFormat="1" applyFont="1" applyBorder="1" applyAlignment="1">
      <alignment vertical="center" shrinkToFit="1"/>
    </xf>
    <xf numFmtId="0" fontId="9" fillId="0" borderId="2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 vertical="top" shrinkToFit="1"/>
    </xf>
    <xf numFmtId="0" fontId="10" fillId="0" borderId="0" xfId="0" applyNumberFormat="1" applyFont="1" applyFill="1" applyBorder="1" applyAlignment="1">
      <alignment vertical="top" shrinkToFit="1"/>
    </xf>
    <xf numFmtId="0" fontId="2" fillId="0" borderId="14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10" fillId="0" borderId="13" xfId="0" applyNumberFormat="1" applyFont="1" applyBorder="1" applyAlignment="1">
      <alignment vertical="center" shrinkToFit="1"/>
    </xf>
    <xf numFmtId="0" fontId="10" fillId="0" borderId="13" xfId="0" applyNumberFormat="1" applyFont="1" applyBorder="1" applyAlignment="1">
      <alignment vertical="top" shrinkToFit="1"/>
    </xf>
    <xf numFmtId="0" fontId="2" fillId="0" borderId="15" xfId="0" applyNumberFormat="1" applyFont="1" applyFill="1" applyBorder="1" applyAlignment="1">
      <alignment vertical="center"/>
    </xf>
    <xf numFmtId="0" fontId="2" fillId="0" borderId="16" xfId="0" applyNumberFormat="1" applyFont="1" applyBorder="1" applyAlignment="1">
      <alignment vertical="center" shrinkToFit="1"/>
    </xf>
    <xf numFmtId="0" fontId="2" fillId="0" borderId="7" xfId="0" applyNumberFormat="1" applyFont="1" applyFill="1" applyBorder="1" applyAlignment="1">
      <alignment vertical="top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left" vertical="top" shrinkToFit="1"/>
    </xf>
    <xf numFmtId="0" fontId="10" fillId="0" borderId="5" xfId="0" applyNumberFormat="1" applyFont="1" applyFill="1" applyBorder="1" applyAlignment="1">
      <alignment vertical="top" shrinkToFit="1"/>
    </xf>
    <xf numFmtId="0" fontId="10" fillId="0" borderId="5" xfId="0" applyNumberFormat="1" applyFont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top" shrinkToFit="1"/>
    </xf>
    <xf numFmtId="0" fontId="10" fillId="0" borderId="0" xfId="0" applyNumberFormat="1" applyFont="1" applyBorder="1" applyAlignment="1">
      <alignment vertical="top" shrinkToFit="1"/>
    </xf>
    <xf numFmtId="0" fontId="9" fillId="0" borderId="0" xfId="0" applyNumberFormat="1" applyFont="1" applyFill="1" applyBorder="1" applyAlignment="1">
      <alignment horizontal="center" vertical="top" shrinkToFit="1"/>
    </xf>
    <xf numFmtId="0" fontId="9" fillId="0" borderId="5" xfId="0" applyNumberFormat="1" applyFont="1" applyFill="1" applyBorder="1" applyAlignment="1">
      <alignment horizontal="center" vertical="top" shrinkToFit="1"/>
    </xf>
    <xf numFmtId="177" fontId="4" fillId="0" borderId="17" xfId="0" applyNumberFormat="1" applyFont="1" applyFill="1" applyBorder="1" applyAlignment="1">
      <alignment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shrinkToFit="1"/>
    </xf>
    <xf numFmtId="0" fontId="2" fillId="0" borderId="17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vertical="center" shrinkToFit="1"/>
    </xf>
    <xf numFmtId="0" fontId="4" fillId="0" borderId="20" xfId="0" applyNumberFormat="1" applyFont="1" applyFill="1" applyBorder="1" applyAlignment="1">
      <alignment vertical="center" shrinkToFit="1"/>
    </xf>
    <xf numFmtId="0" fontId="9" fillId="0" borderId="13" xfId="0" applyNumberFormat="1" applyFont="1" applyFill="1" applyBorder="1" applyAlignment="1">
      <alignment horizontal="center" vertical="top" shrinkToFit="1"/>
    </xf>
    <xf numFmtId="0" fontId="9" fillId="0" borderId="0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vertical="center" shrinkToFit="1"/>
    </xf>
    <xf numFmtId="0" fontId="4" fillId="0" borderId="17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left" vertical="top" wrapText="1" shrinkToFit="1"/>
    </xf>
    <xf numFmtId="0" fontId="4" fillId="0" borderId="0" xfId="0" applyNumberFormat="1" applyFont="1" applyFill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 shrinkToFit="1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left" vertical="top" shrinkToFit="1"/>
    </xf>
    <xf numFmtId="0" fontId="2" fillId="0" borderId="20" xfId="0" applyNumberFormat="1" applyFont="1" applyFill="1" applyBorder="1" applyAlignment="1">
      <alignment horizontal="center" vertical="center" shrinkToFit="1"/>
    </xf>
    <xf numFmtId="0" fontId="2" fillId="0" borderId="22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/>
    </xf>
    <xf numFmtId="0" fontId="10" fillId="0" borderId="20" xfId="0" applyNumberFormat="1" applyFont="1" applyFill="1" applyBorder="1" applyAlignment="1">
      <alignment horizontal="center" vertical="top" shrinkToFit="1"/>
    </xf>
    <xf numFmtId="0" fontId="10" fillId="0" borderId="20" xfId="0" applyNumberFormat="1" applyFont="1" applyBorder="1" applyAlignment="1">
      <alignment vertical="top" shrinkToFit="1"/>
    </xf>
    <xf numFmtId="0" fontId="9" fillId="0" borderId="5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shrinkToFit="1"/>
    </xf>
    <xf numFmtId="0" fontId="10" fillId="0" borderId="0" xfId="0" applyNumberFormat="1" applyFont="1" applyBorder="1" applyAlignment="1">
      <alignment vertical="top" shrinkToFit="1"/>
    </xf>
    <xf numFmtId="0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shrinkToFit="1"/>
    </xf>
    <xf numFmtId="0" fontId="9" fillId="0" borderId="10" xfId="0" applyNumberFormat="1" applyFont="1" applyFill="1" applyBorder="1" applyAlignment="1">
      <alignment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9" fillId="0" borderId="13" xfId="0" applyNumberFormat="1" applyFont="1" applyFill="1" applyBorder="1" applyAlignment="1">
      <alignment horizontal="center" shrinkToFit="1"/>
    </xf>
    <xf numFmtId="176" fontId="9" fillId="0" borderId="0" xfId="0" applyNumberFormat="1" applyFont="1" applyFill="1" applyBorder="1" applyAlignment="1">
      <alignment horizontal="center" shrinkToFit="1"/>
    </xf>
    <xf numFmtId="176" fontId="9" fillId="0" borderId="13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13" xfId="0" applyNumberFormat="1" applyFont="1" applyFill="1" applyBorder="1" applyAlignment="1">
      <alignment horizontal="left" shrinkToFit="1"/>
    </xf>
    <xf numFmtId="0" fontId="9" fillId="0" borderId="0" xfId="0" applyNumberFormat="1" applyFont="1" applyFill="1" applyBorder="1" applyAlignment="1">
      <alignment horizontal="left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right" vertical="center" shrinkToFit="1"/>
    </xf>
    <xf numFmtId="0" fontId="4" fillId="0" borderId="17" xfId="0" applyNumberFormat="1" applyFont="1" applyFill="1" applyBorder="1" applyAlignment="1">
      <alignment horizontal="right" vertical="center" shrinkToFit="1"/>
    </xf>
    <xf numFmtId="0" fontId="4" fillId="0" borderId="21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 wrapText="1" shrinkToFit="1"/>
    </xf>
    <xf numFmtId="0" fontId="10" fillId="0" borderId="13" xfId="0" applyNumberFormat="1" applyFont="1" applyFill="1" applyBorder="1" applyAlignment="1">
      <alignment horizontal="center" vertical="top" shrinkToFit="1"/>
    </xf>
    <xf numFmtId="0" fontId="2" fillId="0" borderId="7" xfId="0" applyNumberFormat="1" applyFont="1" applyFill="1" applyBorder="1" applyAlignment="1">
      <alignment horizontal="center" vertical="top" shrinkToFit="1"/>
    </xf>
    <xf numFmtId="0" fontId="2" fillId="0" borderId="3" xfId="0" applyNumberFormat="1" applyFont="1" applyFill="1" applyBorder="1" applyAlignment="1">
      <alignment horizontal="center" vertical="top" shrinkToFit="1"/>
    </xf>
    <xf numFmtId="0" fontId="5" fillId="0" borderId="13" xfId="0" applyNumberFormat="1" applyFont="1" applyFill="1" applyBorder="1" applyAlignment="1">
      <alignment horizontal="center" vertical="top" shrinkToFit="1"/>
    </xf>
    <xf numFmtId="0" fontId="9" fillId="0" borderId="17" xfId="0" applyNumberFormat="1" applyFont="1" applyFill="1" applyBorder="1" applyAlignment="1">
      <alignment horizontal="center" shrinkToFit="1"/>
    </xf>
    <xf numFmtId="177" fontId="4" fillId="0" borderId="18" xfId="0" applyNumberFormat="1" applyFont="1" applyFill="1" applyBorder="1" applyAlignment="1">
      <alignment horizontal="center" vertical="center" shrinkToFit="1"/>
    </xf>
    <xf numFmtId="0" fontId="9" fillId="0" borderId="17" xfId="0" applyNumberFormat="1" applyFont="1" applyBorder="1" applyAlignment="1">
      <alignment horizontal="center" shrinkToFi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32"/>
  <sheetViews>
    <sheetView showGridLines="0" showZeros="0" tabSelected="1" zoomScaleNormal="100" zoomScaleSheetLayoutView="100" workbookViewId="0">
      <selection activeCell="AH19" sqref="AH19"/>
    </sheetView>
  </sheetViews>
  <sheetFormatPr defaultRowHeight="13.2" x14ac:dyDescent="0.2"/>
  <cols>
    <col min="1" max="61" width="1.44140625" style="10" customWidth="1"/>
    <col min="62" max="62" width="5.77734375" style="10" customWidth="1"/>
    <col min="63" max="16384" width="8.88671875" style="10"/>
  </cols>
  <sheetData>
    <row r="1" spans="2:60" ht="18.600000000000001" customHeight="1" x14ac:dyDescent="0.2">
      <c r="C1" s="10" t="s">
        <v>46</v>
      </c>
      <c r="E1" s="13"/>
      <c r="N1" s="13"/>
      <c r="AR1" s="176" t="s">
        <v>35</v>
      </c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8"/>
    </row>
    <row r="2" spans="2:60" ht="34.950000000000003" customHeight="1" x14ac:dyDescent="0.2"/>
    <row r="3" spans="2:60" ht="18.600000000000001" customHeight="1" x14ac:dyDescent="0.2">
      <c r="C3" s="26" t="s">
        <v>0</v>
      </c>
      <c r="E3" s="13"/>
      <c r="N3" s="13"/>
      <c r="S3" s="13"/>
    </row>
    <row r="4" spans="2:60" ht="19.95" customHeight="1" x14ac:dyDescent="0.2"/>
    <row r="5" spans="2:60" ht="19.95" customHeight="1" x14ac:dyDescent="0.2">
      <c r="B5" s="27" t="s">
        <v>35</v>
      </c>
      <c r="C5" s="36"/>
      <c r="D5" s="11"/>
      <c r="E5" s="12"/>
      <c r="F5" s="12"/>
      <c r="G5" s="12"/>
      <c r="H5" s="12"/>
      <c r="M5" s="13"/>
      <c r="R5" s="13"/>
    </row>
    <row r="6" spans="2:60" ht="7.2" customHeight="1" x14ac:dyDescent="0.2"/>
    <row r="7" spans="2:60" ht="12" customHeight="1" x14ac:dyDescent="0.2">
      <c r="B7" s="37"/>
      <c r="C7" s="6"/>
      <c r="D7" s="113" t="s">
        <v>26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7"/>
    </row>
    <row r="8" spans="2:60" ht="10.199999999999999" customHeight="1" x14ac:dyDescent="0.2">
      <c r="B8" s="38"/>
      <c r="C8" s="4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4"/>
      <c r="X8" s="4"/>
      <c r="Y8" s="4"/>
      <c r="Z8" s="4"/>
      <c r="AA8" s="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3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5"/>
    </row>
    <row r="9" spans="2:60" s="20" customFormat="1" ht="25.2" customHeight="1" x14ac:dyDescent="0.2">
      <c r="B9" s="39"/>
      <c r="C9" s="1"/>
      <c r="D9" s="121" t="s">
        <v>21</v>
      </c>
      <c r="E9" s="122"/>
      <c r="F9" s="122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 t="s">
        <v>17</v>
      </c>
      <c r="U9" s="111"/>
      <c r="V9" s="112"/>
      <c r="W9" s="1"/>
      <c r="X9" s="1"/>
      <c r="Y9" s="1"/>
      <c r="Z9" s="1"/>
      <c r="AA9" s="1"/>
      <c r="AB9" s="1"/>
      <c r="AC9" s="1"/>
      <c r="AD9" s="1"/>
      <c r="AE9" s="1"/>
      <c r="AF9" s="3"/>
      <c r="AG9" s="3"/>
      <c r="AH9" s="3"/>
      <c r="AI9" s="3"/>
      <c r="AJ9" s="3"/>
      <c r="AK9" s="3"/>
      <c r="AL9" s="3"/>
      <c r="AM9" s="3"/>
      <c r="AN9" s="3"/>
      <c r="AO9" s="1"/>
      <c r="AP9" s="1"/>
      <c r="AQ9" s="1"/>
      <c r="AR9" s="1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2"/>
    </row>
    <row r="10" spans="2:60" s="41" customFormat="1" ht="10.199999999999999" customHeight="1" x14ac:dyDescent="0.2">
      <c r="B10" s="40"/>
      <c r="C10" s="15"/>
      <c r="D10" s="15"/>
      <c r="E10" s="15"/>
      <c r="F10" s="15"/>
      <c r="G10" s="15"/>
      <c r="H10" s="15"/>
      <c r="I10" s="15"/>
      <c r="J10" s="158" t="s">
        <v>57</v>
      </c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14" t="s">
        <v>23</v>
      </c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5"/>
      <c r="AQ10" s="15"/>
      <c r="AR10" s="114" t="s">
        <v>25</v>
      </c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6"/>
    </row>
    <row r="11" spans="2:60" ht="10.199999999999999" customHeight="1" x14ac:dyDescent="0.2">
      <c r="B11" s="38"/>
      <c r="C11" s="4"/>
      <c r="D11" s="4"/>
      <c r="E11" s="4"/>
      <c r="F11" s="4"/>
      <c r="G11" s="4"/>
      <c r="H11" s="4"/>
      <c r="I11" s="4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4"/>
      <c r="AQ11" s="4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5"/>
    </row>
    <row r="12" spans="2:60" s="20" customFormat="1" ht="25.2" customHeight="1" x14ac:dyDescent="0.2">
      <c r="B12" s="39"/>
      <c r="C12" s="125" t="s">
        <v>39</v>
      </c>
      <c r="D12" s="125"/>
      <c r="E12" s="125"/>
      <c r="F12" s="125"/>
      <c r="G12" s="125"/>
      <c r="H12" s="125"/>
      <c r="I12" s="125"/>
      <c r="J12" s="125"/>
      <c r="K12" s="125"/>
      <c r="L12" s="127"/>
      <c r="M12" s="172"/>
      <c r="N12" s="173"/>
      <c r="O12" s="173"/>
      <c r="P12" s="173"/>
      <c r="Q12" s="173"/>
      <c r="R12" s="173"/>
      <c r="S12" s="173"/>
      <c r="T12" s="173"/>
      <c r="U12" s="174"/>
      <c r="V12" s="42"/>
      <c r="W12" s="124" t="s">
        <v>13</v>
      </c>
      <c r="X12" s="124"/>
      <c r="Y12" s="1"/>
      <c r="Z12" s="121" t="s">
        <v>2</v>
      </c>
      <c r="AA12" s="122"/>
      <c r="AB12" s="122"/>
      <c r="AC12" s="110">
        <f>M12*34100</f>
        <v>0</v>
      </c>
      <c r="AD12" s="110"/>
      <c r="AE12" s="110"/>
      <c r="AF12" s="110"/>
      <c r="AG12" s="110"/>
      <c r="AH12" s="110"/>
      <c r="AI12" s="110"/>
      <c r="AJ12" s="110"/>
      <c r="AK12" s="110"/>
      <c r="AL12" s="110"/>
      <c r="AM12" s="111" t="s">
        <v>17</v>
      </c>
      <c r="AN12" s="111"/>
      <c r="AO12" s="112"/>
      <c r="AP12" s="1"/>
      <c r="AQ12" s="1"/>
      <c r="AR12" s="121" t="s">
        <v>31</v>
      </c>
      <c r="AS12" s="122"/>
      <c r="AT12" s="122"/>
      <c r="AU12" s="110">
        <f>MIN(G9,AC12)</f>
        <v>0</v>
      </c>
      <c r="AV12" s="110"/>
      <c r="AW12" s="110"/>
      <c r="AX12" s="110"/>
      <c r="AY12" s="110"/>
      <c r="AZ12" s="110"/>
      <c r="BA12" s="110"/>
      <c r="BB12" s="110"/>
      <c r="BC12" s="110"/>
      <c r="BD12" s="110"/>
      <c r="BE12" s="111" t="s">
        <v>17</v>
      </c>
      <c r="BF12" s="111"/>
      <c r="BG12" s="112"/>
      <c r="BH12" s="2"/>
    </row>
    <row r="13" spans="2:60" s="41" customFormat="1" ht="22.8" customHeight="1" x14ac:dyDescent="0.2">
      <c r="B13" s="40"/>
      <c r="C13" s="137" t="s">
        <v>52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19" t="s">
        <v>5</v>
      </c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6"/>
    </row>
    <row r="14" spans="2:60" ht="10.199999999999999" customHeight="1" x14ac:dyDescent="0.2"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5"/>
    </row>
    <row r="15" spans="2:60" s="20" customFormat="1" ht="25.2" customHeight="1" x14ac:dyDescent="0.2">
      <c r="B15" s="39"/>
      <c r="C15" s="17"/>
      <c r="D15" s="121" t="s">
        <v>31</v>
      </c>
      <c r="E15" s="122"/>
      <c r="F15" s="122"/>
      <c r="G15" s="110">
        <f>AU12</f>
        <v>0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11" t="s">
        <v>17</v>
      </c>
      <c r="R15" s="111"/>
      <c r="S15" s="112"/>
      <c r="T15" s="132" t="s">
        <v>9</v>
      </c>
      <c r="U15" s="124"/>
      <c r="V15" s="124"/>
      <c r="W15" s="124"/>
      <c r="X15" s="124"/>
      <c r="Y15" s="124"/>
      <c r="Z15" s="124"/>
      <c r="AA15" s="124"/>
      <c r="AB15" s="128"/>
      <c r="AC15" s="121" t="s">
        <v>22</v>
      </c>
      <c r="AD15" s="122"/>
      <c r="AE15" s="122"/>
      <c r="AF15" s="110">
        <f>ROUNDDOWN(G15*23%,-3)</f>
        <v>0</v>
      </c>
      <c r="AG15" s="139"/>
      <c r="AH15" s="139"/>
      <c r="AI15" s="139"/>
      <c r="AJ15" s="139"/>
      <c r="AK15" s="139"/>
      <c r="AL15" s="139"/>
      <c r="AM15" s="139"/>
      <c r="AN15" s="139"/>
      <c r="AO15" s="139"/>
      <c r="AP15" s="111" t="s">
        <v>17</v>
      </c>
      <c r="AQ15" s="111"/>
      <c r="AR15" s="112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2"/>
    </row>
    <row r="16" spans="2:60" s="41" customFormat="1" ht="10.199999999999999" customHeight="1" x14ac:dyDescent="0.2">
      <c r="B16" s="4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79" t="s">
        <v>51</v>
      </c>
      <c r="U16" s="179"/>
      <c r="V16" s="179"/>
      <c r="W16" s="179"/>
      <c r="X16" s="179"/>
      <c r="Y16" s="179"/>
      <c r="Z16" s="179"/>
      <c r="AA16" s="179"/>
      <c r="AB16" s="179"/>
      <c r="AC16" s="171" t="s">
        <v>1</v>
      </c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16"/>
    </row>
    <row r="17" spans="2:60" s="41" customFormat="1" ht="10.199999999999999" customHeight="1" x14ac:dyDescent="0.2">
      <c r="B17" s="4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79"/>
      <c r="U17" s="179"/>
      <c r="V17" s="179"/>
      <c r="W17" s="179"/>
      <c r="X17" s="179"/>
      <c r="Y17" s="179"/>
      <c r="Z17" s="179"/>
      <c r="AA17" s="179"/>
      <c r="AB17" s="179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16"/>
    </row>
    <row r="18" spans="2:60" ht="12" customHeight="1" x14ac:dyDescent="0.2">
      <c r="B18" s="43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9"/>
    </row>
    <row r="19" spans="2:60" ht="12" customHeight="1" x14ac:dyDescent="0.2">
      <c r="B19" s="38"/>
      <c r="C19" s="169" t="s">
        <v>36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5"/>
    </row>
    <row r="20" spans="2:60" ht="10.199999999999999" customHeight="1" x14ac:dyDescent="0.2">
      <c r="B20" s="38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3"/>
      <c r="S20" s="3"/>
      <c r="T20" s="3"/>
      <c r="U20" s="3"/>
      <c r="V20" s="3"/>
      <c r="W20" s="3"/>
      <c r="X20" s="4"/>
      <c r="Y20" s="4"/>
      <c r="Z20" s="4"/>
      <c r="AA20" s="4"/>
      <c r="AB20" s="14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4"/>
      <c r="AP20" s="4"/>
      <c r="AQ20" s="4"/>
      <c r="AR20" s="4"/>
      <c r="AS20" s="14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5"/>
    </row>
    <row r="21" spans="2:60" s="20" customFormat="1" ht="25.2" customHeight="1" x14ac:dyDescent="0.2">
      <c r="B21" s="39"/>
      <c r="C21" s="17"/>
      <c r="D21" s="172"/>
      <c r="E21" s="173"/>
      <c r="F21" s="173"/>
      <c r="G21" s="173"/>
      <c r="H21" s="173"/>
      <c r="I21" s="173"/>
      <c r="J21" s="173"/>
      <c r="K21" s="173"/>
      <c r="L21" s="174"/>
      <c r="M21" s="1"/>
      <c r="N21" s="124" t="s">
        <v>29</v>
      </c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"/>
      <c r="AC21" s="121" t="s">
        <v>3</v>
      </c>
      <c r="AD21" s="122"/>
      <c r="AE21" s="122"/>
      <c r="AF21" s="110">
        <f>D21*300000</f>
        <v>0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11" t="s">
        <v>17</v>
      </c>
      <c r="AQ21" s="111"/>
      <c r="AR21" s="112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2"/>
    </row>
    <row r="22" spans="2:60" s="20" customFormat="1" ht="10.199999999999999" customHeight="1" x14ac:dyDescent="0.2">
      <c r="B22" s="3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58" t="s">
        <v>24</v>
      </c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31"/>
      <c r="AO22" s="3"/>
      <c r="AP22" s="3"/>
      <c r="AQ22" s="3"/>
      <c r="AR22" s="114" t="s">
        <v>37</v>
      </c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2"/>
    </row>
    <row r="23" spans="2:60" ht="10.199999999999999" customHeight="1" x14ac:dyDescent="0.2">
      <c r="B23" s="38"/>
      <c r="C23" s="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4"/>
      <c r="R23" s="4"/>
      <c r="S23" s="4"/>
      <c r="T23" s="4"/>
      <c r="U23" s="4"/>
      <c r="V23" s="4"/>
      <c r="W23" s="4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4"/>
      <c r="AO23" s="4"/>
      <c r="AP23" s="4"/>
      <c r="AQ23" s="4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5"/>
    </row>
    <row r="24" spans="2:60" s="20" customFormat="1" ht="25.2" customHeight="1" x14ac:dyDescent="0.2">
      <c r="B24" s="39"/>
      <c r="C24" s="17"/>
      <c r="D24" s="121" t="s">
        <v>3</v>
      </c>
      <c r="E24" s="122"/>
      <c r="F24" s="122"/>
      <c r="G24" s="130">
        <f>AF21</f>
        <v>0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60" t="s">
        <v>17</v>
      </c>
      <c r="R24" s="160"/>
      <c r="S24" s="161"/>
      <c r="T24" s="51"/>
      <c r="U24" s="157" t="s">
        <v>30</v>
      </c>
      <c r="V24" s="157"/>
      <c r="W24" s="51"/>
      <c r="X24" s="129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60" t="s">
        <v>17</v>
      </c>
      <c r="AL24" s="160"/>
      <c r="AM24" s="161"/>
      <c r="AN24" s="52"/>
      <c r="AO24" s="157" t="s">
        <v>13</v>
      </c>
      <c r="AP24" s="157"/>
      <c r="AQ24" s="53"/>
      <c r="AR24" s="129" t="s">
        <v>32</v>
      </c>
      <c r="AS24" s="130"/>
      <c r="AT24" s="130"/>
      <c r="AU24" s="130">
        <f>G24-X24</f>
        <v>0</v>
      </c>
      <c r="AV24" s="130"/>
      <c r="AW24" s="130"/>
      <c r="AX24" s="130"/>
      <c r="AY24" s="130"/>
      <c r="AZ24" s="130"/>
      <c r="BA24" s="130"/>
      <c r="BB24" s="130"/>
      <c r="BC24" s="130"/>
      <c r="BD24" s="130"/>
      <c r="BE24" s="160" t="s">
        <v>17</v>
      </c>
      <c r="BF24" s="160"/>
      <c r="BG24" s="161"/>
      <c r="BH24" s="2"/>
    </row>
    <row r="25" spans="2:60" s="41" customFormat="1" ht="10.199999999999999" customHeight="1" x14ac:dyDescent="0.2">
      <c r="B25" s="40"/>
      <c r="C25" s="15"/>
      <c r="D25" s="15"/>
      <c r="E25" s="15"/>
      <c r="F25" s="1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54"/>
      <c r="AO25" s="54"/>
      <c r="AP25" s="54"/>
      <c r="AQ25" s="54"/>
      <c r="AR25" s="165" t="s">
        <v>38</v>
      </c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"/>
    </row>
    <row r="26" spans="2:60" ht="10.199999999999999" customHeight="1" x14ac:dyDescent="0.2">
      <c r="B26" s="38"/>
      <c r="C26" s="4"/>
      <c r="D26" s="4"/>
      <c r="E26" s="4"/>
      <c r="F26" s="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56"/>
      <c r="AO26" s="55"/>
      <c r="AP26" s="55"/>
      <c r="AQ26" s="55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5"/>
    </row>
    <row r="27" spans="2:60" s="20" customFormat="1" ht="25.2" customHeight="1" x14ac:dyDescent="0.2">
      <c r="B27" s="39"/>
      <c r="C27" s="1"/>
      <c r="D27" s="1"/>
      <c r="E27" s="1"/>
      <c r="F27" s="1"/>
      <c r="G27" s="52"/>
      <c r="H27" s="52"/>
      <c r="I27" s="52"/>
      <c r="J27" s="5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131" t="s">
        <v>33</v>
      </c>
      <c r="AS27" s="162"/>
      <c r="AT27" s="162"/>
      <c r="AU27" s="162">
        <f>MIN(AF15,AU24)</f>
        <v>0</v>
      </c>
      <c r="AV27" s="162"/>
      <c r="AW27" s="162"/>
      <c r="AX27" s="162"/>
      <c r="AY27" s="162"/>
      <c r="AZ27" s="162"/>
      <c r="BA27" s="162"/>
      <c r="BB27" s="162"/>
      <c r="BC27" s="162"/>
      <c r="BD27" s="162"/>
      <c r="BE27" s="163" t="s">
        <v>17</v>
      </c>
      <c r="BF27" s="163"/>
      <c r="BG27" s="164"/>
      <c r="BH27" s="2"/>
    </row>
    <row r="28" spans="2:60" s="41" customFormat="1" ht="10.199999999999999" customHeight="1" x14ac:dyDescent="0.2">
      <c r="B28" s="40"/>
      <c r="C28" s="15"/>
      <c r="D28" s="15"/>
      <c r="E28" s="15"/>
      <c r="F28" s="15"/>
      <c r="G28" s="15"/>
      <c r="H28" s="15"/>
      <c r="I28" s="15"/>
      <c r="J28" s="15"/>
      <c r="K28" s="3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08" t="s">
        <v>34</v>
      </c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6"/>
    </row>
    <row r="29" spans="2:60" ht="12" customHeight="1" x14ac:dyDescent="0.2">
      <c r="B29" s="4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9"/>
    </row>
    <row r="30" spans="2:60" ht="12" customHeight="1" x14ac:dyDescent="0.2">
      <c r="B30" s="45" t="s">
        <v>60</v>
      </c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</row>
    <row r="31" spans="2:60" ht="12" customHeight="1" x14ac:dyDescent="0.2">
      <c r="B31" s="45"/>
      <c r="D31" s="45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</row>
    <row r="32" spans="2:60" ht="19.2" x14ac:dyDescent="0.2"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</row>
  </sheetData>
  <mergeCells count="52">
    <mergeCell ref="G24:P24"/>
    <mergeCell ref="C13:X13"/>
    <mergeCell ref="AR1:BH1"/>
    <mergeCell ref="AF21:AO21"/>
    <mergeCell ref="T16:AB17"/>
    <mergeCell ref="BE24:BG24"/>
    <mergeCell ref="AR24:AT24"/>
    <mergeCell ref="AR22:BG23"/>
    <mergeCell ref="J10:Y11"/>
    <mergeCell ref="Z12:AB12"/>
    <mergeCell ref="BE12:BG12"/>
    <mergeCell ref="AC12:AL12"/>
    <mergeCell ref="C12:L12"/>
    <mergeCell ref="M12:U12"/>
    <mergeCell ref="D7:V8"/>
    <mergeCell ref="T9:V9"/>
    <mergeCell ref="X25:AM26"/>
    <mergeCell ref="AC21:AE21"/>
    <mergeCell ref="X24:AJ24"/>
    <mergeCell ref="N21:AA21"/>
    <mergeCell ref="G15:P15"/>
    <mergeCell ref="C19:Q20"/>
    <mergeCell ref="AF15:AO15"/>
    <mergeCell ref="D24:F24"/>
    <mergeCell ref="D15:F15"/>
    <mergeCell ref="Q15:S15"/>
    <mergeCell ref="AO24:AP24"/>
    <mergeCell ref="AP21:AR21"/>
    <mergeCell ref="Q24:S24"/>
    <mergeCell ref="T15:AB15"/>
    <mergeCell ref="AC16:AR16"/>
    <mergeCell ref="D21:L21"/>
    <mergeCell ref="AR28:BG29"/>
    <mergeCell ref="AR27:AT27"/>
    <mergeCell ref="BE27:BG27"/>
    <mergeCell ref="AU27:BD27"/>
    <mergeCell ref="AR25:BG26"/>
    <mergeCell ref="G9:S9"/>
    <mergeCell ref="Z10:AO11"/>
    <mergeCell ref="D9:F9"/>
    <mergeCell ref="AR12:AT12"/>
    <mergeCell ref="AR10:BG11"/>
    <mergeCell ref="AU12:BD12"/>
    <mergeCell ref="U24:V24"/>
    <mergeCell ref="AC15:AE15"/>
    <mergeCell ref="X22:AM23"/>
    <mergeCell ref="W12:X12"/>
    <mergeCell ref="AR13:BG14"/>
    <mergeCell ref="AP15:AR15"/>
    <mergeCell ref="AK24:AM24"/>
    <mergeCell ref="AU24:BD24"/>
    <mergeCell ref="AM12:AO12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53"/>
  <sheetViews>
    <sheetView showGridLines="0" showZeros="0" zoomScaleNormal="100" zoomScaleSheetLayoutView="100" workbookViewId="0">
      <selection activeCell="W12" sqref="W12:X12"/>
    </sheetView>
  </sheetViews>
  <sheetFormatPr defaultRowHeight="13.2" x14ac:dyDescent="0.2"/>
  <cols>
    <col min="1" max="61" width="1.44140625" style="10" customWidth="1"/>
    <col min="62" max="62" width="5.77734375" style="10" customWidth="1"/>
    <col min="63" max="16384" width="8.88671875" style="10"/>
  </cols>
  <sheetData>
    <row r="1" spans="2:61" ht="18.600000000000001" customHeight="1" x14ac:dyDescent="0.2">
      <c r="C1" s="10" t="s">
        <v>47</v>
      </c>
      <c r="E1" s="70"/>
      <c r="N1" s="70"/>
      <c r="AB1" s="141" t="s">
        <v>56</v>
      </c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3"/>
    </row>
    <row r="2" spans="2:61" ht="9" customHeight="1" x14ac:dyDescent="0.2"/>
    <row r="3" spans="2:61" ht="18.600000000000001" customHeight="1" x14ac:dyDescent="0.2">
      <c r="C3" s="26" t="s">
        <v>0</v>
      </c>
      <c r="E3" s="70"/>
      <c r="N3" s="70"/>
      <c r="S3" s="70"/>
    </row>
    <row r="4" spans="2:61" ht="10.8" customHeight="1" x14ac:dyDescent="0.2"/>
    <row r="5" spans="2:61" ht="19.95" customHeight="1" x14ac:dyDescent="0.2">
      <c r="B5" s="27" t="s">
        <v>35</v>
      </c>
      <c r="C5" s="36"/>
      <c r="D5" s="73"/>
      <c r="E5" s="78"/>
      <c r="F5" s="78"/>
      <c r="G5" s="78"/>
      <c r="H5" s="78"/>
      <c r="M5" s="70"/>
      <c r="R5" s="70"/>
    </row>
    <row r="6" spans="2:61" ht="7.2" customHeight="1" x14ac:dyDescent="0.2"/>
    <row r="7" spans="2:61" ht="13.8" customHeight="1" x14ac:dyDescent="0.15">
      <c r="B7" s="181" t="s">
        <v>48</v>
      </c>
      <c r="C7" s="182"/>
      <c r="D7" s="2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7"/>
    </row>
    <row r="8" spans="2:61" ht="11.4" customHeight="1" x14ac:dyDescent="0.15">
      <c r="B8" s="38"/>
      <c r="C8" s="4"/>
      <c r="D8" s="123" t="s">
        <v>26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4"/>
      <c r="X8" s="4"/>
      <c r="Y8" s="4"/>
      <c r="Z8" s="4"/>
      <c r="AA8" s="4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3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5"/>
    </row>
    <row r="9" spans="2:61" s="20" customFormat="1" ht="25.2" customHeight="1" x14ac:dyDescent="0.2">
      <c r="B9" s="39"/>
      <c r="C9" s="64"/>
      <c r="D9" s="121" t="s">
        <v>11</v>
      </c>
      <c r="E9" s="122"/>
      <c r="F9" s="122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 t="s">
        <v>17</v>
      </c>
      <c r="U9" s="111"/>
      <c r="V9" s="112"/>
      <c r="W9" s="64"/>
      <c r="X9" s="64"/>
      <c r="Y9" s="64"/>
      <c r="Z9" s="64"/>
      <c r="AA9" s="64"/>
      <c r="AB9" s="64"/>
      <c r="AC9" s="64"/>
      <c r="AD9" s="64"/>
      <c r="AE9" s="64"/>
      <c r="AF9" s="3"/>
      <c r="AG9" s="3"/>
      <c r="AH9" s="3"/>
      <c r="AI9" s="3"/>
      <c r="AJ9" s="3"/>
      <c r="AK9" s="3"/>
      <c r="AL9" s="3"/>
      <c r="AM9" s="3"/>
      <c r="AN9" s="3"/>
      <c r="AO9" s="64"/>
      <c r="AP9" s="64"/>
      <c r="AQ9" s="64"/>
      <c r="AR9" s="68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2"/>
    </row>
    <row r="10" spans="2:61" s="41" customFormat="1" ht="10.199999999999999" customHeight="1" x14ac:dyDescent="0.15">
      <c r="B10" s="40"/>
      <c r="C10" s="68"/>
      <c r="D10" s="68"/>
      <c r="E10" s="68"/>
      <c r="F10" s="68"/>
      <c r="G10" s="68"/>
      <c r="H10" s="68"/>
      <c r="I10" s="68"/>
      <c r="J10" s="114" t="s">
        <v>57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 t="s">
        <v>23</v>
      </c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68"/>
      <c r="AQ10" s="68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16"/>
    </row>
    <row r="11" spans="2:61" ht="10.199999999999999" customHeight="1" x14ac:dyDescent="0.15">
      <c r="B11" s="38"/>
      <c r="C11" s="4"/>
      <c r="D11" s="4"/>
      <c r="E11" s="4"/>
      <c r="F11" s="4"/>
      <c r="G11" s="4"/>
      <c r="H11" s="4"/>
      <c r="I11" s="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4"/>
      <c r="AQ11" s="4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5"/>
    </row>
    <row r="12" spans="2:61" s="20" customFormat="1" ht="25.2" customHeight="1" x14ac:dyDescent="0.2">
      <c r="B12" s="39"/>
      <c r="C12" s="125" t="s">
        <v>39</v>
      </c>
      <c r="D12" s="125"/>
      <c r="E12" s="125"/>
      <c r="F12" s="125"/>
      <c r="G12" s="125"/>
      <c r="H12" s="125"/>
      <c r="I12" s="125"/>
      <c r="J12" s="125"/>
      <c r="K12" s="125"/>
      <c r="L12" s="127"/>
      <c r="M12" s="172"/>
      <c r="N12" s="173"/>
      <c r="O12" s="173"/>
      <c r="P12" s="173"/>
      <c r="Q12" s="173"/>
      <c r="R12" s="173"/>
      <c r="S12" s="173"/>
      <c r="T12" s="173"/>
      <c r="U12" s="174"/>
      <c r="V12" s="69"/>
      <c r="W12" s="124" t="s">
        <v>8</v>
      </c>
      <c r="X12" s="124"/>
      <c r="Y12" s="64"/>
      <c r="Z12" s="121" t="s">
        <v>2</v>
      </c>
      <c r="AA12" s="122"/>
      <c r="AB12" s="122"/>
      <c r="AC12" s="110">
        <f>M12*34100</f>
        <v>0</v>
      </c>
      <c r="AD12" s="110"/>
      <c r="AE12" s="110"/>
      <c r="AF12" s="110"/>
      <c r="AG12" s="110"/>
      <c r="AH12" s="110"/>
      <c r="AI12" s="110"/>
      <c r="AJ12" s="110"/>
      <c r="AK12" s="110"/>
      <c r="AL12" s="110"/>
      <c r="AM12" s="111" t="s">
        <v>17</v>
      </c>
      <c r="AN12" s="111"/>
      <c r="AO12" s="112"/>
      <c r="AP12" s="64"/>
      <c r="AQ12" s="64"/>
      <c r="AR12" s="64"/>
      <c r="AS12" s="64"/>
      <c r="AT12" s="64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3"/>
      <c r="BF12" s="3"/>
      <c r="BG12" s="3"/>
      <c r="BH12" s="2"/>
    </row>
    <row r="13" spans="2:61" s="41" customFormat="1" ht="22.8" customHeight="1" x14ac:dyDescent="0.2">
      <c r="B13" s="40"/>
      <c r="C13" s="137" t="s">
        <v>52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16"/>
    </row>
    <row r="14" spans="2:61" ht="10.199999999999999" customHeight="1" x14ac:dyDescent="0.2"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"/>
    </row>
    <row r="15" spans="2:61" s="20" customFormat="1" ht="25.2" customHeight="1" x14ac:dyDescent="0.2">
      <c r="B15" s="39"/>
      <c r="C15" s="65"/>
      <c r="D15" s="121" t="s">
        <v>7</v>
      </c>
      <c r="E15" s="122"/>
      <c r="F15" s="122"/>
      <c r="G15" s="110">
        <f>AU12</f>
        <v>0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11" t="s">
        <v>17</v>
      </c>
      <c r="R15" s="111"/>
      <c r="S15" s="112"/>
      <c r="T15" s="132" t="s">
        <v>9</v>
      </c>
      <c r="U15" s="124"/>
      <c r="V15" s="124"/>
      <c r="W15" s="124"/>
      <c r="X15" s="124"/>
      <c r="Y15" s="124"/>
      <c r="Z15" s="124"/>
      <c r="AA15" s="124"/>
      <c r="AB15" s="128"/>
      <c r="AC15" s="121" t="s">
        <v>12</v>
      </c>
      <c r="AD15" s="122"/>
      <c r="AE15" s="122"/>
      <c r="AF15" s="110">
        <f>ROUNDDOWN(G15*23%,-3)</f>
        <v>0</v>
      </c>
      <c r="AG15" s="139"/>
      <c r="AH15" s="139"/>
      <c r="AI15" s="139"/>
      <c r="AJ15" s="139"/>
      <c r="AK15" s="139"/>
      <c r="AL15" s="139"/>
      <c r="AM15" s="139"/>
      <c r="AN15" s="139"/>
      <c r="AO15" s="139"/>
      <c r="AP15" s="111" t="s">
        <v>17</v>
      </c>
      <c r="AQ15" s="111"/>
      <c r="AR15" s="112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2"/>
    </row>
    <row r="16" spans="2:61" s="41" customFormat="1" ht="10.199999999999999" customHeight="1" x14ac:dyDescent="0.2">
      <c r="B16" s="40"/>
      <c r="C16" s="68"/>
      <c r="D16" s="171" t="s">
        <v>27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9" t="s">
        <v>51</v>
      </c>
      <c r="U16" s="179"/>
      <c r="V16" s="179"/>
      <c r="W16" s="179"/>
      <c r="X16" s="179"/>
      <c r="Y16" s="179"/>
      <c r="Z16" s="179"/>
      <c r="AA16" s="179"/>
      <c r="AB16" s="179"/>
      <c r="AC16" s="171" t="s">
        <v>1</v>
      </c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16"/>
    </row>
    <row r="17" spans="2:60" s="41" customFormat="1" ht="10.199999999999999" customHeight="1" x14ac:dyDescent="0.2">
      <c r="B17" s="4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79"/>
      <c r="U17" s="179"/>
      <c r="V17" s="179"/>
      <c r="W17" s="179"/>
      <c r="X17" s="179"/>
      <c r="Y17" s="179"/>
      <c r="Z17" s="179"/>
      <c r="AA17" s="179"/>
      <c r="AB17" s="179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16"/>
    </row>
    <row r="18" spans="2:60" ht="7.2" customHeight="1" x14ac:dyDescent="0.2">
      <c r="B18" s="43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19"/>
    </row>
    <row r="19" spans="2:60" ht="12" customHeight="1" x14ac:dyDescent="0.2">
      <c r="B19" s="38"/>
      <c r="C19" s="169" t="s">
        <v>36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5"/>
    </row>
    <row r="20" spans="2:60" ht="10.199999999999999" customHeight="1" x14ac:dyDescent="0.2">
      <c r="B20" s="38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3"/>
      <c r="S20" s="3"/>
      <c r="T20" s="3"/>
      <c r="U20" s="3"/>
      <c r="V20" s="3"/>
      <c r="W20" s="3"/>
      <c r="X20" s="4"/>
      <c r="Y20" s="4"/>
      <c r="Z20" s="4"/>
      <c r="AA20" s="4"/>
      <c r="AB20" s="71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4"/>
      <c r="AP20" s="4"/>
      <c r="AQ20" s="4"/>
      <c r="AR20" s="4"/>
      <c r="AS20" s="71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5"/>
    </row>
    <row r="21" spans="2:60" s="20" customFormat="1" ht="25.2" customHeight="1" x14ac:dyDescent="0.2">
      <c r="B21" s="39"/>
      <c r="C21" s="65"/>
      <c r="D21" s="172"/>
      <c r="E21" s="173"/>
      <c r="F21" s="173"/>
      <c r="G21" s="173"/>
      <c r="H21" s="173"/>
      <c r="I21" s="173"/>
      <c r="J21" s="173"/>
      <c r="K21" s="173"/>
      <c r="L21" s="174"/>
      <c r="M21" s="64"/>
      <c r="N21" s="124" t="s">
        <v>29</v>
      </c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64"/>
      <c r="AC21" s="121" t="s">
        <v>3</v>
      </c>
      <c r="AD21" s="122"/>
      <c r="AE21" s="122"/>
      <c r="AF21" s="110">
        <f>D21*300000</f>
        <v>0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11" t="s">
        <v>17</v>
      </c>
      <c r="AQ21" s="111"/>
      <c r="AR21" s="112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2"/>
    </row>
    <row r="22" spans="2:60" s="20" customFormat="1" ht="10.199999999999999" customHeight="1" x14ac:dyDescent="0.2">
      <c r="B22" s="39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158" t="s">
        <v>24</v>
      </c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31"/>
      <c r="AO22" s="3"/>
      <c r="AP22" s="3"/>
      <c r="AQ22" s="3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2"/>
    </row>
    <row r="23" spans="2:60" ht="10.199999999999999" customHeight="1" x14ac:dyDescent="0.2">
      <c r="B23" s="38"/>
      <c r="C23" s="4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4"/>
      <c r="R23" s="4"/>
      <c r="S23" s="4"/>
      <c r="T23" s="4"/>
      <c r="U23" s="4"/>
      <c r="V23" s="4"/>
      <c r="W23" s="4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71"/>
      <c r="AO23" s="4"/>
      <c r="AP23" s="4"/>
      <c r="AQ23" s="4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5"/>
    </row>
    <row r="24" spans="2:60" s="20" customFormat="1" ht="25.2" customHeight="1" x14ac:dyDescent="0.2">
      <c r="B24" s="39"/>
      <c r="C24" s="65"/>
      <c r="D24" s="121" t="s">
        <v>3</v>
      </c>
      <c r="E24" s="122"/>
      <c r="F24" s="122"/>
      <c r="G24" s="130">
        <f>AF21</f>
        <v>0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60" t="s">
        <v>17</v>
      </c>
      <c r="R24" s="160"/>
      <c r="S24" s="161"/>
      <c r="T24" s="74"/>
      <c r="U24" s="157" t="s">
        <v>19</v>
      </c>
      <c r="V24" s="157"/>
      <c r="W24" s="74"/>
      <c r="X24" s="129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60" t="s">
        <v>17</v>
      </c>
      <c r="AL24" s="160"/>
      <c r="AM24" s="161"/>
      <c r="AN24" s="52"/>
      <c r="AO24" s="157" t="s">
        <v>8</v>
      </c>
      <c r="AP24" s="157"/>
      <c r="AQ24" s="53"/>
      <c r="AR24" s="129" t="s">
        <v>14</v>
      </c>
      <c r="AS24" s="130"/>
      <c r="AT24" s="130"/>
      <c r="AU24" s="130">
        <f>G24-X24</f>
        <v>0</v>
      </c>
      <c r="AV24" s="130"/>
      <c r="AW24" s="130"/>
      <c r="AX24" s="130"/>
      <c r="AY24" s="130"/>
      <c r="AZ24" s="130"/>
      <c r="BA24" s="130"/>
      <c r="BB24" s="130"/>
      <c r="BC24" s="130"/>
      <c r="BD24" s="130"/>
      <c r="BE24" s="160" t="s">
        <v>17</v>
      </c>
      <c r="BF24" s="160"/>
      <c r="BG24" s="161"/>
      <c r="BH24" s="2"/>
    </row>
    <row r="25" spans="2:60" s="41" customFormat="1" ht="10.199999999999999" customHeight="1" x14ac:dyDescent="0.2">
      <c r="B25" s="40"/>
      <c r="C25" s="68"/>
      <c r="D25" s="68"/>
      <c r="E25" s="68"/>
      <c r="F25" s="68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54"/>
      <c r="AO25" s="54"/>
      <c r="AP25" s="54"/>
      <c r="AQ25" s="54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"/>
    </row>
    <row r="26" spans="2:60" ht="10.199999999999999" customHeight="1" x14ac:dyDescent="0.2">
      <c r="B26" s="38"/>
      <c r="C26" s="4"/>
      <c r="D26" s="4"/>
      <c r="E26" s="4"/>
      <c r="F26" s="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56"/>
      <c r="AO26" s="55"/>
      <c r="AP26" s="55"/>
      <c r="AQ26" s="55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5"/>
    </row>
    <row r="27" spans="2:60" s="20" customFormat="1" ht="25.2" customHeight="1" x14ac:dyDescent="0.2">
      <c r="B27" s="39"/>
      <c r="C27" s="64"/>
      <c r="D27" s="64"/>
      <c r="E27" s="64"/>
      <c r="F27" s="64"/>
      <c r="G27" s="52"/>
      <c r="H27" s="52"/>
      <c r="I27" s="52"/>
      <c r="J27" s="74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131" t="s">
        <v>10</v>
      </c>
      <c r="AS27" s="162"/>
      <c r="AT27" s="162"/>
      <c r="AU27" s="162">
        <f>MIN(AF15,AU24)</f>
        <v>0</v>
      </c>
      <c r="AV27" s="162"/>
      <c r="AW27" s="162"/>
      <c r="AX27" s="162"/>
      <c r="AY27" s="162"/>
      <c r="AZ27" s="162"/>
      <c r="BA27" s="162"/>
      <c r="BB27" s="162"/>
      <c r="BC27" s="162"/>
      <c r="BD27" s="162"/>
      <c r="BE27" s="163" t="s">
        <v>17</v>
      </c>
      <c r="BF27" s="163"/>
      <c r="BG27" s="164"/>
      <c r="BH27" s="2"/>
    </row>
    <row r="28" spans="2:60" s="41" customFormat="1" ht="10.199999999999999" customHeight="1" x14ac:dyDescent="0.2">
      <c r="B28" s="40"/>
      <c r="C28" s="68"/>
      <c r="D28" s="68"/>
      <c r="E28" s="68"/>
      <c r="F28" s="68"/>
      <c r="G28" s="68"/>
      <c r="H28" s="68"/>
      <c r="I28" s="68"/>
      <c r="J28" s="68"/>
      <c r="K28" s="72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108" t="s">
        <v>34</v>
      </c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6"/>
    </row>
    <row r="29" spans="2:60" ht="7.8" customHeight="1" x14ac:dyDescent="0.2">
      <c r="B29" s="4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9"/>
    </row>
    <row r="30" spans="2:60" ht="12" customHeight="1" x14ac:dyDescent="0.2">
      <c r="B30" s="45" t="s">
        <v>60</v>
      </c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</row>
    <row r="31" spans="2:60" ht="9" customHeight="1" x14ac:dyDescent="0.2"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</row>
    <row r="32" spans="2:60" ht="14.4" customHeight="1" x14ac:dyDescent="0.2">
      <c r="B32" s="28" t="s">
        <v>49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79"/>
    </row>
    <row r="33" spans="2:60" ht="12.6" customHeight="1" x14ac:dyDescent="0.15">
      <c r="B33" s="29"/>
      <c r="C33" s="23"/>
      <c r="D33" s="126" t="s">
        <v>50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23"/>
      <c r="U33" s="23"/>
      <c r="V33" s="23"/>
      <c r="W33" s="23"/>
      <c r="X33" s="23"/>
      <c r="Y33" s="23"/>
      <c r="Z33" s="23"/>
      <c r="AA33" s="23"/>
      <c r="AB33" s="23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25"/>
    </row>
    <row r="34" spans="2:60" ht="25.2" customHeight="1" x14ac:dyDescent="0.2">
      <c r="B34" s="29"/>
      <c r="C34" s="23"/>
      <c r="D34" s="121" t="s">
        <v>4</v>
      </c>
      <c r="E34" s="122"/>
      <c r="F34" s="122"/>
      <c r="G34" s="136">
        <f>G9</f>
        <v>0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11" t="s">
        <v>17</v>
      </c>
      <c r="U34" s="111"/>
      <c r="V34" s="112"/>
      <c r="W34" s="103"/>
      <c r="X34" s="103"/>
      <c r="Y34" s="23"/>
      <c r="Z34" s="154"/>
      <c r="AA34" s="154"/>
      <c r="AB34" s="23"/>
      <c r="AC34" s="125"/>
      <c r="AD34" s="125"/>
      <c r="AE34" s="12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6"/>
      <c r="AQ34" s="156"/>
      <c r="AR34" s="156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25"/>
    </row>
    <row r="35" spans="2:60" ht="8.4" customHeight="1" x14ac:dyDescent="0.15">
      <c r="B35" s="46"/>
      <c r="C35" s="47"/>
      <c r="D35" s="64"/>
      <c r="E35" s="4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73"/>
      <c r="U35" s="47"/>
      <c r="V35" s="47"/>
      <c r="W35" s="47"/>
      <c r="X35" s="47"/>
      <c r="Y35" s="47"/>
      <c r="Z35" s="47"/>
      <c r="AA35" s="47"/>
      <c r="AB35" s="47"/>
      <c r="AC35" s="41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8"/>
    </row>
    <row r="36" spans="2:60" ht="12" customHeight="1" x14ac:dyDescent="0.15">
      <c r="B36" s="46"/>
      <c r="C36" s="47"/>
      <c r="D36" s="64"/>
      <c r="E36" s="61"/>
      <c r="F36" s="61"/>
      <c r="G36" s="61"/>
      <c r="H36" s="61"/>
      <c r="I36" s="61"/>
      <c r="J36" s="61"/>
      <c r="K36" s="61"/>
      <c r="L36" s="104" t="s">
        <v>58</v>
      </c>
      <c r="M36" s="61"/>
      <c r="O36" s="61"/>
      <c r="P36" s="61"/>
      <c r="Q36" s="61"/>
      <c r="R36" s="61"/>
      <c r="S36" s="61"/>
      <c r="T36" s="61"/>
      <c r="U36" s="61"/>
      <c r="V36" s="61"/>
      <c r="W36" s="61"/>
      <c r="X36" s="47"/>
      <c r="Y36" s="47"/>
      <c r="Z36" s="47"/>
      <c r="AA36" s="47"/>
      <c r="AB36" s="47"/>
      <c r="AC36" s="114" t="s">
        <v>54</v>
      </c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8"/>
    </row>
    <row r="37" spans="2:60" ht="25.2" customHeight="1" x14ac:dyDescent="0.2">
      <c r="B37" s="46"/>
      <c r="C37" s="47"/>
      <c r="D37" s="125" t="s">
        <v>43</v>
      </c>
      <c r="E37" s="125"/>
      <c r="F37" s="125"/>
      <c r="G37" s="125"/>
      <c r="H37" s="125"/>
      <c r="I37" s="125"/>
      <c r="J37" s="125"/>
      <c r="K37" s="125"/>
      <c r="L37" s="125"/>
      <c r="M37" s="125"/>
      <c r="N37" s="64"/>
      <c r="O37" s="133">
        <f>M12</f>
        <v>0</v>
      </c>
      <c r="P37" s="134"/>
      <c r="Q37" s="134"/>
      <c r="R37" s="134"/>
      <c r="S37" s="134"/>
      <c r="T37" s="134"/>
      <c r="U37" s="134"/>
      <c r="V37" s="135"/>
      <c r="W37" s="75"/>
      <c r="X37" s="41"/>
      <c r="Y37" s="124" t="s">
        <v>8</v>
      </c>
      <c r="Z37" s="124"/>
      <c r="AA37" s="75"/>
      <c r="AB37" s="75"/>
      <c r="AC37" s="121" t="s">
        <v>18</v>
      </c>
      <c r="AD37" s="122"/>
      <c r="AE37" s="122"/>
      <c r="AF37" s="140">
        <f>O37*50200</f>
        <v>0</v>
      </c>
      <c r="AG37" s="140"/>
      <c r="AH37" s="140"/>
      <c r="AI37" s="140"/>
      <c r="AJ37" s="140"/>
      <c r="AK37" s="140"/>
      <c r="AL37" s="140"/>
      <c r="AM37" s="140"/>
      <c r="AN37" s="140"/>
      <c r="AO37" s="140"/>
      <c r="AP37" s="115" t="s">
        <v>17</v>
      </c>
      <c r="AQ37" s="115"/>
      <c r="AR37" s="116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8"/>
    </row>
    <row r="38" spans="2:60" ht="13.2" customHeight="1" x14ac:dyDescent="0.15">
      <c r="B38" s="187" t="s">
        <v>61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47"/>
      <c r="Z38" s="47"/>
      <c r="AA38" s="47"/>
      <c r="AB38" s="47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8"/>
    </row>
    <row r="39" spans="2:60" ht="12" customHeight="1" x14ac:dyDescent="0.15">
      <c r="B39" s="46"/>
      <c r="C39" s="47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23"/>
      <c r="U39" s="23"/>
      <c r="V39" s="23"/>
      <c r="W39" s="23"/>
      <c r="X39" s="23"/>
      <c r="Y39" s="23"/>
      <c r="Z39" s="23"/>
      <c r="AA39" s="23"/>
      <c r="AB39" s="23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8"/>
    </row>
    <row r="40" spans="2:60" ht="25.8" customHeight="1" x14ac:dyDescent="0.2">
      <c r="B40" s="46"/>
      <c r="C40" s="47"/>
      <c r="D40" s="121" t="s">
        <v>6</v>
      </c>
      <c r="E40" s="122"/>
      <c r="F40" s="122"/>
      <c r="G40" s="136">
        <f>MIN(G34,AF37)</f>
        <v>0</v>
      </c>
      <c r="H40" s="136"/>
      <c r="I40" s="136"/>
      <c r="J40" s="136"/>
      <c r="K40" s="136"/>
      <c r="L40" s="136"/>
      <c r="M40" s="136"/>
      <c r="N40" s="136"/>
      <c r="O40" s="136"/>
      <c r="P40" s="136"/>
      <c r="Q40" s="111" t="s">
        <v>17</v>
      </c>
      <c r="R40" s="111"/>
      <c r="S40" s="112"/>
      <c r="T40" s="138" t="s">
        <v>40</v>
      </c>
      <c r="U40" s="138"/>
      <c r="V40" s="138"/>
      <c r="W40" s="138"/>
      <c r="X40" s="138"/>
      <c r="Y40" s="23"/>
      <c r="Z40" s="154" t="s">
        <v>8</v>
      </c>
      <c r="AA40" s="154"/>
      <c r="AB40" s="23"/>
      <c r="AC40" s="121" t="s">
        <v>20</v>
      </c>
      <c r="AD40" s="122"/>
      <c r="AE40" s="122"/>
      <c r="AF40" s="136">
        <f>G40/3</f>
        <v>0</v>
      </c>
      <c r="AG40" s="136"/>
      <c r="AH40" s="136"/>
      <c r="AI40" s="136"/>
      <c r="AJ40" s="136"/>
      <c r="AK40" s="136"/>
      <c r="AL40" s="136"/>
      <c r="AM40" s="136"/>
      <c r="AN40" s="136"/>
      <c r="AO40" s="136"/>
      <c r="AP40" s="111" t="s">
        <v>17</v>
      </c>
      <c r="AQ40" s="111"/>
      <c r="AR40" s="112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8"/>
    </row>
    <row r="41" spans="2:60" ht="11.4" customHeight="1" x14ac:dyDescent="0.15">
      <c r="B41" s="46"/>
      <c r="C41" s="47"/>
      <c r="D41" s="183" t="s">
        <v>41</v>
      </c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73"/>
      <c r="U41" s="47"/>
      <c r="V41" s="47"/>
      <c r="W41" s="47"/>
      <c r="X41" s="47"/>
      <c r="Y41" s="47"/>
      <c r="Z41" s="47"/>
      <c r="AA41" s="47"/>
      <c r="AB41" s="47"/>
      <c r="AC41" s="62"/>
      <c r="AD41" s="180" t="s">
        <v>44</v>
      </c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62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8"/>
    </row>
    <row r="42" spans="2:60" ht="5.4" customHeight="1" x14ac:dyDescent="0.2">
      <c r="B42" s="29"/>
      <c r="C42" s="23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75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66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152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47"/>
      <c r="BF42" s="47"/>
      <c r="BG42" s="23"/>
      <c r="BH42" s="24"/>
    </row>
    <row r="43" spans="2:60" ht="16.2" customHeight="1" x14ac:dyDescent="0.15">
      <c r="B43" s="92"/>
      <c r="C43" s="93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184" t="s">
        <v>24</v>
      </c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94"/>
      <c r="AI43" s="94"/>
      <c r="AJ43" s="94"/>
      <c r="AK43" s="94"/>
      <c r="AL43" s="94"/>
      <c r="AM43" s="186" t="s">
        <v>59</v>
      </c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95"/>
      <c r="BE43" s="58"/>
      <c r="BF43" s="58"/>
      <c r="BG43" s="93"/>
      <c r="BH43" s="96"/>
    </row>
    <row r="44" spans="2:60" ht="25.2" customHeight="1" x14ac:dyDescent="0.2">
      <c r="B44" s="29"/>
      <c r="C44" s="23"/>
      <c r="D44" s="125" t="s">
        <v>53</v>
      </c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66"/>
      <c r="R44" s="185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11" t="s">
        <v>17</v>
      </c>
      <c r="AF44" s="111"/>
      <c r="AG44" s="112"/>
      <c r="AH44" s="63"/>
      <c r="AI44" s="63"/>
      <c r="AJ44" s="124" t="s">
        <v>8</v>
      </c>
      <c r="AK44" s="124"/>
      <c r="AL44" s="63"/>
      <c r="AM44" s="121" t="s">
        <v>15</v>
      </c>
      <c r="AN44" s="122"/>
      <c r="AO44" s="122"/>
      <c r="AP44" s="136">
        <f>IF(G9&gt;0,6500000-R44,0)</f>
        <v>0</v>
      </c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11" t="s">
        <v>17</v>
      </c>
      <c r="BB44" s="111"/>
      <c r="BC44" s="112"/>
      <c r="BD44" s="97"/>
      <c r="BE44" s="47"/>
      <c r="BF44" s="47"/>
      <c r="BG44" s="23"/>
      <c r="BH44" s="24"/>
    </row>
    <row r="45" spans="2:60" ht="9.6" customHeight="1" x14ac:dyDescent="0.2">
      <c r="B45" s="29"/>
      <c r="C45" s="23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85"/>
      <c r="AD45" s="85"/>
      <c r="AE45" s="85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80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47"/>
      <c r="BF45" s="47"/>
      <c r="BG45" s="23"/>
      <c r="BH45" s="24"/>
    </row>
    <row r="46" spans="2:60" ht="14.4" customHeight="1" x14ac:dyDescent="0.15">
      <c r="B46" s="29"/>
      <c r="C46" s="23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1"/>
      <c r="AD46" s="91"/>
      <c r="AE46" s="91"/>
      <c r="AF46" s="63"/>
      <c r="AG46" s="63"/>
      <c r="AH46" s="63"/>
      <c r="AI46" s="63"/>
      <c r="AJ46" s="63"/>
      <c r="AK46" s="63"/>
      <c r="AL46" s="63"/>
      <c r="AM46" s="82"/>
      <c r="AN46" s="82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E46" s="47"/>
      <c r="BF46" s="47"/>
      <c r="BG46" s="23"/>
      <c r="BH46" s="24"/>
    </row>
    <row r="47" spans="2:60" ht="25.2" customHeight="1" x14ac:dyDescent="0.2">
      <c r="B47" s="29"/>
      <c r="C47" s="23"/>
      <c r="D47" s="66"/>
      <c r="E47" s="66"/>
      <c r="F47" s="66"/>
      <c r="G47" s="66"/>
      <c r="H47" s="66"/>
      <c r="I47" s="66"/>
      <c r="J47" s="66"/>
      <c r="AB47" s="90"/>
      <c r="AC47" s="91"/>
      <c r="AD47" s="91"/>
      <c r="AE47" s="91"/>
      <c r="AF47" s="63"/>
      <c r="AG47" s="63"/>
      <c r="AH47" s="63"/>
      <c r="AI47" s="63"/>
      <c r="AJ47" s="63"/>
      <c r="AK47" s="63"/>
      <c r="AL47" s="63"/>
      <c r="AM47" s="117" t="s">
        <v>42</v>
      </c>
      <c r="AN47" s="118"/>
      <c r="AO47" s="118"/>
      <c r="AP47" s="147">
        <f>MIN(AF40,AP44)</f>
        <v>0</v>
      </c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5" t="s">
        <v>17</v>
      </c>
      <c r="BB47" s="145"/>
      <c r="BC47" s="146"/>
      <c r="BE47" s="47"/>
      <c r="BF47" s="47"/>
      <c r="BG47" s="23"/>
      <c r="BH47" s="24"/>
    </row>
    <row r="48" spans="2:60" ht="19.2" x14ac:dyDescent="0.2">
      <c r="B48" s="33"/>
      <c r="C48" s="34"/>
      <c r="D48" s="99"/>
      <c r="E48" s="99"/>
      <c r="F48" s="99"/>
      <c r="G48" s="99"/>
      <c r="H48" s="99"/>
      <c r="I48" s="99"/>
      <c r="J48" s="99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100"/>
      <c r="AC48" s="101"/>
      <c r="AD48" s="101"/>
      <c r="AE48" s="101"/>
      <c r="AF48" s="102"/>
      <c r="AG48" s="102"/>
      <c r="AH48" s="102"/>
      <c r="AI48" s="102"/>
      <c r="AJ48" s="102"/>
      <c r="AK48" s="102"/>
      <c r="AL48" s="102"/>
      <c r="AM48" s="83"/>
      <c r="AN48" s="83"/>
      <c r="AO48" s="149" t="s">
        <v>16</v>
      </c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84"/>
      <c r="BC48" s="84"/>
      <c r="BD48" s="34"/>
      <c r="BE48" s="49"/>
      <c r="BF48" s="49"/>
      <c r="BG48" s="34"/>
      <c r="BH48" s="35"/>
    </row>
    <row r="49" spans="2:60" ht="12" customHeight="1" x14ac:dyDescent="0.2">
      <c r="B49" s="45" t="s">
        <v>60</v>
      </c>
      <c r="C49" s="23"/>
      <c r="D49" s="105"/>
      <c r="E49" s="105"/>
      <c r="F49" s="105"/>
      <c r="G49" s="105"/>
      <c r="H49" s="105"/>
      <c r="I49" s="105"/>
      <c r="J49" s="105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90"/>
      <c r="AC49" s="91"/>
      <c r="AD49" s="91"/>
      <c r="AE49" s="91"/>
      <c r="AF49" s="63"/>
      <c r="AG49" s="63"/>
      <c r="AH49" s="63"/>
      <c r="AI49" s="63"/>
      <c r="AJ49" s="63"/>
      <c r="AK49" s="63"/>
      <c r="AL49" s="63"/>
      <c r="AM49" s="63"/>
      <c r="AN49" s="63"/>
      <c r="AO49" s="106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47"/>
      <c r="BC49" s="47"/>
      <c r="BD49" s="23"/>
      <c r="BE49" s="47"/>
      <c r="BF49" s="47"/>
      <c r="BG49" s="23"/>
      <c r="BH49" s="23"/>
    </row>
    <row r="51" spans="2:60" ht="19.2" x14ac:dyDescent="0.15">
      <c r="B51" s="98" t="s">
        <v>45</v>
      </c>
      <c r="C51" s="21"/>
      <c r="D51" s="86"/>
      <c r="E51" s="86"/>
      <c r="F51" s="86"/>
      <c r="G51" s="86"/>
      <c r="H51" s="86"/>
      <c r="I51" s="86"/>
      <c r="J51" s="8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87"/>
      <c r="AC51" s="87"/>
      <c r="AD51" s="87"/>
      <c r="AE51" s="86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9"/>
      <c r="AQ51" s="148" t="s">
        <v>28</v>
      </c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89"/>
      <c r="BG51" s="21"/>
      <c r="BH51" s="22"/>
    </row>
    <row r="52" spans="2:60" ht="25.2" customHeight="1" x14ac:dyDescent="0.2">
      <c r="B52" s="29"/>
      <c r="C52" s="23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75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66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189">
        <f>MAX(AU27,AP47)</f>
        <v>0</v>
      </c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5" t="s">
        <v>17</v>
      </c>
      <c r="BE52" s="145"/>
      <c r="BF52" s="146"/>
      <c r="BG52" s="23"/>
      <c r="BH52" s="24"/>
    </row>
    <row r="53" spans="2:60" ht="19.2" x14ac:dyDescent="0.2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83"/>
      <c r="AQ53" s="83"/>
      <c r="AR53" s="149" t="s">
        <v>55</v>
      </c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84"/>
      <c r="BF53" s="84"/>
      <c r="BG53" s="34"/>
      <c r="BH53" s="35"/>
    </row>
  </sheetData>
  <mergeCells count="98">
    <mergeCell ref="B38:X38"/>
    <mergeCell ref="AR53:BD53"/>
    <mergeCell ref="AQ51:BE51"/>
    <mergeCell ref="AP52:BC52"/>
    <mergeCell ref="AB1:BI1"/>
    <mergeCell ref="AF40:AO40"/>
    <mergeCell ref="AP40:AR40"/>
    <mergeCell ref="AC34:AE34"/>
    <mergeCell ref="AF34:AO34"/>
    <mergeCell ref="AP34:AR34"/>
    <mergeCell ref="AC36:AR36"/>
    <mergeCell ref="X22:AM23"/>
    <mergeCell ref="AR22:BG23"/>
    <mergeCell ref="AK24:AM24"/>
    <mergeCell ref="AO24:AP24"/>
    <mergeCell ref="AR24:AT24"/>
    <mergeCell ref="BD52:BF52"/>
    <mergeCell ref="AO48:BA48"/>
    <mergeCell ref="D33:S33"/>
    <mergeCell ref="D39:S39"/>
    <mergeCell ref="R43:AG43"/>
    <mergeCell ref="R44:AD44"/>
    <mergeCell ref="AP44:AZ44"/>
    <mergeCell ref="BA44:BC44"/>
    <mergeCell ref="R45:AB45"/>
    <mergeCell ref="AO46:BC46"/>
    <mergeCell ref="AM47:AO47"/>
    <mergeCell ref="AP47:AZ47"/>
    <mergeCell ref="BA47:BC47"/>
    <mergeCell ref="AM43:BC43"/>
    <mergeCell ref="D44:P44"/>
    <mergeCell ref="AE44:AG44"/>
    <mergeCell ref="AJ44:AK44"/>
    <mergeCell ref="AM44:AO44"/>
    <mergeCell ref="AR42:BD42"/>
    <mergeCell ref="D41:S41"/>
    <mergeCell ref="AP37:AR37"/>
    <mergeCell ref="AC39:AR39"/>
    <mergeCell ref="D40:F40"/>
    <mergeCell ref="G40:P40"/>
    <mergeCell ref="Q40:S40"/>
    <mergeCell ref="T40:X40"/>
    <mergeCell ref="Z40:AA40"/>
    <mergeCell ref="AC40:AE40"/>
    <mergeCell ref="D37:M37"/>
    <mergeCell ref="O37:V37"/>
    <mergeCell ref="Y37:Z37"/>
    <mergeCell ref="AC37:AE37"/>
    <mergeCell ref="AD41:AQ41"/>
    <mergeCell ref="G34:S34"/>
    <mergeCell ref="AF37:AO37"/>
    <mergeCell ref="AR28:BG29"/>
    <mergeCell ref="B7:C7"/>
    <mergeCell ref="D8:V8"/>
    <mergeCell ref="AC33:AR33"/>
    <mergeCell ref="D34:F34"/>
    <mergeCell ref="T34:V34"/>
    <mergeCell ref="Z34:AA34"/>
    <mergeCell ref="AU24:BD24"/>
    <mergeCell ref="BE24:BG24"/>
    <mergeCell ref="X25:AM26"/>
    <mergeCell ref="AR25:BG26"/>
    <mergeCell ref="AR27:AT27"/>
    <mergeCell ref="AU27:BD27"/>
    <mergeCell ref="BE27:BG27"/>
    <mergeCell ref="D24:F24"/>
    <mergeCell ref="G24:P24"/>
    <mergeCell ref="Q24:S24"/>
    <mergeCell ref="U24:V24"/>
    <mergeCell ref="X24:AJ24"/>
    <mergeCell ref="AF15:AO15"/>
    <mergeCell ref="AP15:AR15"/>
    <mergeCell ref="T16:AB17"/>
    <mergeCell ref="AC16:AR16"/>
    <mergeCell ref="C19:Q20"/>
    <mergeCell ref="AC15:AE15"/>
    <mergeCell ref="D16:S16"/>
    <mergeCell ref="D21:L21"/>
    <mergeCell ref="N21:AA21"/>
    <mergeCell ref="AC21:AE21"/>
    <mergeCell ref="AF21:AO21"/>
    <mergeCell ref="AP21:AR21"/>
    <mergeCell ref="C13:X13"/>
    <mergeCell ref="D15:F15"/>
    <mergeCell ref="G15:P15"/>
    <mergeCell ref="Q15:S15"/>
    <mergeCell ref="T15:AB15"/>
    <mergeCell ref="AM12:AO12"/>
    <mergeCell ref="D9:F9"/>
    <mergeCell ref="G9:S9"/>
    <mergeCell ref="T9:V9"/>
    <mergeCell ref="J10:Y11"/>
    <mergeCell ref="Z10:AO11"/>
    <mergeCell ref="C12:L12"/>
    <mergeCell ref="M12:U12"/>
    <mergeCell ref="W12:X12"/>
    <mergeCell ref="Z12:AB12"/>
    <mergeCell ref="AC12:AL12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共同住宅等（建替え） </vt:lpstr>
      <vt:lpstr>【緊急輸送道路閉塞建築物】共同住宅等（建替え）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2021-03-19T00:25:40Z</cp:lastPrinted>
  <dcterms:created xsi:type="dcterms:W3CDTF">2010-03-04T07:39:53Z</dcterms:created>
  <dcterms:modified xsi:type="dcterms:W3CDTF">2021-03-30T01:46:25Z</dcterms:modified>
</cp:coreProperties>
</file>